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/>
  </mc:AlternateContent>
  <xr:revisionPtr revIDLastSave="0" documentId="8_{17B3F1C3-58A4-4A10-B294-2EAE67A53972}" xr6:coauthVersionLast="47" xr6:coauthVersionMax="47" xr10:uidLastSave="{00000000-0000-0000-0000-000000000000}"/>
  <bookViews>
    <workbookView xWindow="-110" yWindow="-110" windowWidth="25820" windowHeight="15500" tabRatio="896" xr2:uid="{00000000-000D-0000-FFFF-FFFF00000000}"/>
  </bookViews>
  <sheets>
    <sheet name="Dashboard" sheetId="62" r:id="rId1"/>
    <sheet name="Output" sheetId="103" r:id="rId2"/>
    <sheet name="Reco_histo" sheetId="104" r:id="rId3"/>
    <sheet name="Config" sheetId="54" r:id="rId4"/>
    <sheet name="Returns_EQ" sheetId="8" r:id="rId5"/>
    <sheet name="Leverage_FMA" sheetId="29" r:id="rId6"/>
    <sheet name="Margin_FMA" sheetId="37" r:id="rId7"/>
    <sheet name="Valuation_FMA_hist" sheetId="52" r:id="rId8"/>
    <sheet name="MOM_FMA" sheetId="43" r:id="rId9"/>
    <sheet name="Growth_FMA" sheetId="41" r:id="rId10"/>
    <sheet name="Cycle macro" sheetId="97" r:id="rId11"/>
    <sheet name="Bench" sheetId="98" r:id="rId12"/>
  </sheets>
  <definedNames>
    <definedName name="Annee_Bench">Output!$N$435:INDEX(Output!$N:$N,434+COUNT(Output!$M$435:$M$10000))</definedName>
    <definedName name="Annee_Bottom">Output!$Q$435:INDEX(Output!$Q:$Q,434+COUNT(Output!$M$435:$M$10000))</definedName>
    <definedName name="Annee_Date">Output!$M$435:INDEX(Output!$M:$M,434+COUNT(Output!$M$435:$M$10000))</definedName>
    <definedName name="Annee_Ptf">Output!$O$435:INDEX(Output!$O:$O,434+COUNT(Output!$M$435:$M$10000))</definedName>
    <definedName name="Annee_Top">Output!$P$435:INDEX(Output!$P:$P,434+COUNT(Output!$M$435:$M$10000))</definedName>
    <definedName name="Courbe_Bench">Output!$E$435:INDEX(Output!$E:$E,434+COUNT(Output!$D$435:$D$10000))</definedName>
    <definedName name="Courbe_Bottom">Output!$H$435:INDEX(Output!$H:$H,434+COUNT(Output!$D$435:$D$10000))</definedName>
    <definedName name="Courbe_Date">Output!$D$435:INDEX(Output!$D:$D,434+COUNT(Output!$D$435:$D$10000))</definedName>
    <definedName name="Courbe_LS">Output!$I$435:INDEX(Output!$I:$I,434+COUNT(Output!$D$435:$D$10000))</definedName>
    <definedName name="Courbe_Ptf">Output!$F$435:INDEX(Output!$F:$F,434+COUNT(Output!$D$435:$D$10000))</definedName>
    <definedName name="Courbe_Top">Output!$G$435:INDEX(Output!$G:$G,434+COUNT(Output!$D$435:$D$10000))</definedName>
    <definedName name="DateExport">Config!$C$37</definedName>
    <definedName name="delta_Wi">Config!$C$33</definedName>
    <definedName name="ExportFile">Config!$C$39</definedName>
    <definedName name="ImportFile">Config!$C$38</definedName>
    <definedName name="IND_Auto">Config!$B$20</definedName>
    <definedName name="IND_Bench">Config!$B$7</definedName>
    <definedName name="IND_ConsGd">Config!$B$9</definedName>
    <definedName name="IND_Fin">Config!$B$11</definedName>
    <definedName name="IND_Health">Config!$B$12</definedName>
    <definedName name="IND_Indus">Config!$B$13</definedName>
    <definedName name="IND_Mat">Config!$B$8</definedName>
    <definedName name="Ind_Media">Config!$B$19</definedName>
    <definedName name="IND_Oil">Config!$B$14</definedName>
    <definedName name="IND_PersGoods">Config!$B$10</definedName>
    <definedName name="Ind_Retail">Config!$B$10</definedName>
    <definedName name="IND_Tech">Config!$B$15</definedName>
    <definedName name="IND_Telco">Config!$B$16</definedName>
    <definedName name="Ind_Travel">Config!$B$18</definedName>
    <definedName name="IND_Utili">Config!$B$17</definedName>
    <definedName name="nb_Bottom">Config!$C$28</definedName>
    <definedName name="nb_Long">Config!$C$30</definedName>
    <definedName name="nb_Short">Config!$C$31</definedName>
    <definedName name="nb_Top">Config!$C$27</definedName>
    <definedName name="_xlnm.Print_Area" localSheetId="0">Dashboard!$G$1:$CF$81</definedName>
    <definedName name="RFolder">Config!$C$40</definedName>
    <definedName name="RFunction">Config!$C$41</definedName>
  </definedNames>
  <calcPr calcId="181029" calcCompleted="0" calcOnSave="0"/>
</workbook>
</file>

<file path=xl/calcChain.xml><?xml version="1.0" encoding="utf-8"?>
<calcChain xmlns="http://schemas.openxmlformats.org/spreadsheetml/2006/main">
  <c r="R351" i="97" l="1"/>
  <c r="R350" i="97"/>
  <c r="R349" i="97"/>
  <c r="R348" i="97"/>
  <c r="R347" i="97"/>
  <c r="R346" i="97"/>
  <c r="R345" i="97"/>
  <c r="R344" i="97"/>
  <c r="R343" i="97"/>
  <c r="R342" i="97"/>
  <c r="R341" i="97"/>
  <c r="R340" i="97"/>
  <c r="R339" i="97"/>
  <c r="R338" i="97"/>
  <c r="R337" i="97"/>
  <c r="R336" i="97"/>
  <c r="R335" i="97"/>
  <c r="R334" i="97"/>
  <c r="R333" i="97"/>
  <c r="R332" i="97"/>
  <c r="R331" i="97"/>
  <c r="R330" i="97"/>
  <c r="R329" i="97"/>
  <c r="R328" i="97"/>
  <c r="R327" i="97"/>
  <c r="R326" i="97"/>
  <c r="R325" i="97"/>
  <c r="R324" i="97"/>
  <c r="R323" i="97"/>
  <c r="R322" i="97"/>
  <c r="R321" i="97"/>
  <c r="R320" i="97"/>
  <c r="R319" i="97"/>
  <c r="R318" i="97"/>
  <c r="R317" i="97"/>
  <c r="R316" i="97"/>
  <c r="R315" i="97"/>
  <c r="R314" i="97"/>
  <c r="R313" i="97"/>
  <c r="R312" i="97"/>
  <c r="R311" i="97"/>
  <c r="R310" i="97"/>
  <c r="R309" i="97"/>
  <c r="R308" i="97"/>
  <c r="R307" i="97"/>
  <c r="R306" i="97"/>
  <c r="R305" i="97"/>
  <c r="R304" i="97"/>
  <c r="R303" i="97"/>
  <c r="R302" i="97"/>
  <c r="R301" i="97"/>
  <c r="R300" i="97"/>
  <c r="R299" i="97"/>
  <c r="R298" i="97"/>
  <c r="R297" i="97"/>
  <c r="R296" i="97"/>
  <c r="R295" i="97"/>
  <c r="R294" i="97"/>
  <c r="R293" i="97"/>
  <c r="R292" i="97"/>
  <c r="R290" i="97"/>
  <c r="R288" i="97"/>
  <c r="R286" i="97"/>
  <c r="R285" i="97"/>
  <c r="R284" i="97"/>
  <c r="R283" i="97"/>
  <c r="R282" i="97"/>
  <c r="R281" i="97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FN247" i="41"/>
  <c r="FN246" i="41"/>
  <c r="FN245" i="41"/>
  <c r="FN244" i="41"/>
  <c r="FN243" i="41"/>
  <c r="FN242" i="41"/>
  <c r="FN241" i="41"/>
  <c r="FN240" i="41"/>
  <c r="FN239" i="41"/>
  <c r="FN238" i="41"/>
  <c r="FN237" i="41"/>
  <c r="FN236" i="41"/>
  <c r="FN235" i="41"/>
  <c r="FN234" i="41"/>
  <c r="FN233" i="41"/>
  <c r="FN232" i="41"/>
  <c r="FN231" i="41"/>
  <c r="FN230" i="41"/>
  <c r="FN229" i="41"/>
  <c r="FN228" i="41"/>
  <c r="FN227" i="41"/>
  <c r="FN226" i="41"/>
  <c r="FN225" i="41"/>
  <c r="FN224" i="41"/>
  <c r="FN223" i="41"/>
  <c r="FN222" i="41"/>
  <c r="FN221" i="41"/>
  <c r="FN220" i="41"/>
  <c r="FN219" i="41"/>
  <c r="FN218" i="41"/>
  <c r="FN217" i="41"/>
  <c r="FN216" i="41"/>
  <c r="FN215" i="41"/>
  <c r="FN214" i="41"/>
  <c r="FN213" i="41"/>
  <c r="FN212" i="41"/>
  <c r="FN211" i="41"/>
  <c r="FN210" i="41"/>
  <c r="FN209" i="41"/>
  <c r="FN208" i="41"/>
  <c r="FN207" i="41"/>
  <c r="FN206" i="41"/>
  <c r="FN205" i="41"/>
  <c r="FN204" i="41"/>
  <c r="FN203" i="41"/>
  <c r="FN202" i="41"/>
  <c r="FN201" i="41"/>
  <c r="FN200" i="41"/>
  <c r="FN199" i="41"/>
  <c r="FN198" i="41"/>
  <c r="FN197" i="41"/>
  <c r="FN196" i="41"/>
  <c r="FN195" i="41"/>
  <c r="FN194" i="41"/>
  <c r="FN193" i="41"/>
  <c r="FN192" i="41"/>
  <c r="FN191" i="41"/>
  <c r="FN190" i="41"/>
  <c r="FN189" i="41"/>
  <c r="FN188" i="41"/>
  <c r="FN187" i="41"/>
  <c r="FN186" i="41"/>
  <c r="FN185" i="41"/>
  <c r="FN184" i="41"/>
  <c r="FN183" i="41"/>
  <c r="FN182" i="41"/>
  <c r="FN181" i="41"/>
  <c r="FN180" i="41"/>
  <c r="FN179" i="41"/>
  <c r="FN178" i="41"/>
  <c r="FN177" i="41"/>
  <c r="FN176" i="41"/>
  <c r="FN175" i="41"/>
  <c r="FN174" i="41"/>
  <c r="FN173" i="41"/>
  <c r="FN172" i="41"/>
  <c r="FN171" i="41"/>
  <c r="FN170" i="41"/>
  <c r="FN169" i="41"/>
  <c r="FN168" i="41"/>
  <c r="FN167" i="41"/>
  <c r="FN166" i="41"/>
  <c r="FN165" i="41"/>
  <c r="FN164" i="41"/>
  <c r="FN163" i="41"/>
  <c r="FN162" i="41"/>
  <c r="FN161" i="41"/>
  <c r="FN160" i="41"/>
  <c r="FN159" i="41"/>
  <c r="FN158" i="41"/>
  <c r="FN157" i="41"/>
  <c r="FN156" i="41"/>
  <c r="FN155" i="41"/>
  <c r="FN154" i="41"/>
  <c r="FN153" i="41"/>
  <c r="FN152" i="41"/>
  <c r="FN151" i="41"/>
  <c r="FN150" i="41"/>
  <c r="FN149" i="41"/>
  <c r="FN148" i="41"/>
  <c r="FN147" i="41"/>
  <c r="FN146" i="41"/>
  <c r="FN145" i="41"/>
  <c r="FN144" i="41"/>
  <c r="FN143" i="41"/>
  <c r="FN142" i="41"/>
  <c r="FN141" i="41"/>
  <c r="FN140" i="41"/>
  <c r="FN139" i="41"/>
  <c r="FN138" i="41"/>
  <c r="FN137" i="41"/>
  <c r="FN136" i="41"/>
  <c r="FN135" i="41"/>
  <c r="FN134" i="41"/>
  <c r="FN133" i="41"/>
  <c r="FN132" i="41"/>
  <c r="FN131" i="41"/>
  <c r="FN130" i="41"/>
  <c r="FN129" i="41"/>
  <c r="FN128" i="41"/>
  <c r="FN127" i="41"/>
  <c r="FN126" i="41"/>
  <c r="FN125" i="41"/>
  <c r="FN124" i="41"/>
  <c r="FN123" i="41"/>
  <c r="FN122" i="41"/>
  <c r="FN121" i="41"/>
  <c r="FN120" i="41"/>
  <c r="FN119" i="41"/>
  <c r="FN118" i="41"/>
  <c r="FN117" i="41"/>
  <c r="FN116" i="41"/>
  <c r="FN115" i="41"/>
  <c r="FN114" i="41"/>
  <c r="FN113" i="41"/>
  <c r="FN112" i="41"/>
  <c r="FN111" i="41"/>
  <c r="FN110" i="41"/>
  <c r="FN109" i="41"/>
  <c r="FN108" i="41"/>
  <c r="FN107" i="41"/>
  <c r="FN106" i="41"/>
  <c r="FN105" i="41"/>
  <c r="FN104" i="41"/>
  <c r="FN103" i="41"/>
  <c r="FN102" i="41"/>
  <c r="FN101" i="41"/>
  <c r="FN100" i="41"/>
  <c r="FN99" i="41"/>
  <c r="FN98" i="41"/>
  <c r="FN97" i="41"/>
  <c r="FN96" i="41"/>
  <c r="FN95" i="41"/>
  <c r="FN94" i="41"/>
  <c r="FN93" i="41"/>
  <c r="FN92" i="41"/>
  <c r="FN91" i="41"/>
  <c r="FN90" i="41"/>
  <c r="FN89" i="41"/>
  <c r="FN88" i="41"/>
  <c r="FN87" i="41"/>
  <c r="FN86" i="41"/>
  <c r="FN85" i="41"/>
  <c r="FN84" i="41"/>
  <c r="FN83" i="41"/>
  <c r="FN82" i="41"/>
  <c r="FN81" i="41"/>
  <c r="FN80" i="41"/>
  <c r="FN79" i="41"/>
  <c r="FN78" i="41"/>
  <c r="FN77" i="41"/>
  <c r="FN76" i="41"/>
  <c r="FN75" i="41"/>
  <c r="FN74" i="41"/>
  <c r="FN73" i="41"/>
  <c r="FN72" i="41"/>
  <c r="FN71" i="41"/>
  <c r="FN70" i="41"/>
  <c r="FN69" i="41"/>
  <c r="FN68" i="41"/>
  <c r="FN67" i="41"/>
  <c r="FN66" i="41"/>
  <c r="FN65" i="41"/>
  <c r="FN64" i="41"/>
  <c r="FN63" i="41"/>
  <c r="FN62" i="41"/>
  <c r="FN61" i="41"/>
  <c r="FN60" i="41"/>
  <c r="FN59" i="41"/>
  <c r="FN58" i="41"/>
  <c r="FN57" i="41"/>
  <c r="FN56" i="41"/>
  <c r="FN55" i="41"/>
  <c r="FN54" i="41"/>
  <c r="FN53" i="41"/>
  <c r="FN52" i="41"/>
  <c r="FN51" i="41"/>
  <c r="FN50" i="41"/>
  <c r="FN49" i="41"/>
  <c r="FN48" i="41"/>
  <c r="FN47" i="41"/>
  <c r="FN46" i="41"/>
  <c r="FN45" i="41"/>
  <c r="FN44" i="41"/>
  <c r="FN43" i="41"/>
  <c r="FN42" i="41"/>
  <c r="FN41" i="41"/>
  <c r="FN40" i="41"/>
  <c r="FN39" i="41"/>
  <c r="FN38" i="41"/>
  <c r="FN37" i="41"/>
  <c r="FN36" i="41"/>
  <c r="FN35" i="41"/>
  <c r="FN34" i="41"/>
  <c r="FN33" i="41"/>
  <c r="FN32" i="41"/>
  <c r="FN31" i="41"/>
  <c r="FN30" i="41"/>
  <c r="FN29" i="41"/>
  <c r="FN28" i="41"/>
  <c r="FN27" i="41"/>
  <c r="FN26" i="41"/>
  <c r="FN25" i="41"/>
  <c r="FN24" i="41"/>
  <c r="FN23" i="41"/>
  <c r="FN22" i="41"/>
  <c r="FN21" i="41"/>
  <c r="FN20" i="41"/>
  <c r="FN19" i="41"/>
  <c r="FN18" i="41"/>
  <c r="FN17" i="41"/>
  <c r="FN16" i="41"/>
  <c r="FN15" i="41"/>
  <c r="FN14" i="41"/>
  <c r="FN13" i="41"/>
  <c r="FN12" i="41"/>
  <c r="FN11" i="41"/>
  <c r="FN10" i="41"/>
  <c r="FN9" i="41"/>
  <c r="FN8" i="41" a="1"/>
  <c r="FN8" i="41"/>
  <c r="FM247" i="41"/>
  <c r="FM246" i="41"/>
  <c r="FM245" i="41"/>
  <c r="FM244" i="41"/>
  <c r="FM243" i="41"/>
  <c r="FM242" i="41"/>
  <c r="FM241" i="41"/>
  <c r="FM240" i="41"/>
  <c r="FM239" i="41"/>
  <c r="FM238" i="41"/>
  <c r="FM237" i="41"/>
  <c r="FM236" i="41"/>
  <c r="FM235" i="41"/>
  <c r="FM234" i="41"/>
  <c r="FM233" i="41"/>
  <c r="FM232" i="41"/>
  <c r="FM231" i="41"/>
  <c r="FM230" i="41"/>
  <c r="FM229" i="41"/>
  <c r="FM228" i="41"/>
  <c r="FM227" i="41"/>
  <c r="FM226" i="41"/>
  <c r="FM225" i="41"/>
  <c r="FM224" i="41"/>
  <c r="FM223" i="41"/>
  <c r="FM222" i="41"/>
  <c r="FM221" i="41"/>
  <c r="FM220" i="41"/>
  <c r="FM219" i="41"/>
  <c r="FM218" i="41"/>
  <c r="FM217" i="41"/>
  <c r="FM216" i="41"/>
  <c r="FM215" i="41"/>
  <c r="FM214" i="41"/>
  <c r="FM213" i="41"/>
  <c r="FM212" i="41"/>
  <c r="FM211" i="41"/>
  <c r="FM210" i="41"/>
  <c r="FM209" i="41"/>
  <c r="FM208" i="41"/>
  <c r="FM207" i="41"/>
  <c r="FM206" i="41"/>
  <c r="FM205" i="41"/>
  <c r="FM204" i="41"/>
  <c r="FM203" i="41"/>
  <c r="FM202" i="41"/>
  <c r="FM201" i="41"/>
  <c r="FM200" i="41"/>
  <c r="FM199" i="41"/>
  <c r="FM198" i="41"/>
  <c r="FM197" i="41"/>
  <c r="FM196" i="41"/>
  <c r="FM195" i="41"/>
  <c r="FM194" i="41"/>
  <c r="FM193" i="41"/>
  <c r="FM192" i="41"/>
  <c r="FM191" i="41"/>
  <c r="FM190" i="41"/>
  <c r="FM189" i="41"/>
  <c r="FM188" i="41"/>
  <c r="FM187" i="41"/>
  <c r="FM186" i="41"/>
  <c r="FM185" i="41"/>
  <c r="FM184" i="41"/>
  <c r="FM183" i="41"/>
  <c r="FM182" i="41"/>
  <c r="FM181" i="41"/>
  <c r="FM180" i="41"/>
  <c r="FM179" i="41"/>
  <c r="FM178" i="41"/>
  <c r="FM177" i="41"/>
  <c r="FM176" i="41"/>
  <c r="FM175" i="41"/>
  <c r="FM174" i="41"/>
  <c r="FM173" i="41"/>
  <c r="FM172" i="41"/>
  <c r="FM171" i="41"/>
  <c r="FM170" i="41"/>
  <c r="FM169" i="41"/>
  <c r="FM168" i="41"/>
  <c r="FM167" i="41"/>
  <c r="FM166" i="41"/>
  <c r="FM165" i="41"/>
  <c r="FM164" i="41"/>
  <c r="FM163" i="41"/>
  <c r="FM162" i="41"/>
  <c r="FM161" i="41"/>
  <c r="FM160" i="41"/>
  <c r="FM159" i="41"/>
  <c r="FM158" i="41"/>
  <c r="FM157" i="41"/>
  <c r="FM156" i="41"/>
  <c r="FM155" i="41"/>
  <c r="FM154" i="41"/>
  <c r="FM153" i="41"/>
  <c r="FM152" i="41"/>
  <c r="FM151" i="41"/>
  <c r="FM150" i="41"/>
  <c r="FM149" i="41"/>
  <c r="FM148" i="41"/>
  <c r="FM147" i="41"/>
  <c r="FM146" i="41"/>
  <c r="FM145" i="41"/>
  <c r="FM144" i="41"/>
  <c r="FM143" i="41"/>
  <c r="FM142" i="41"/>
  <c r="FM141" i="41"/>
  <c r="FM140" i="41"/>
  <c r="FM139" i="41"/>
  <c r="FM138" i="41"/>
  <c r="FM137" i="41"/>
  <c r="FM136" i="41"/>
  <c r="FM135" i="41"/>
  <c r="FM134" i="41"/>
  <c r="FM133" i="41"/>
  <c r="FM132" i="41"/>
  <c r="FM131" i="41"/>
  <c r="FM130" i="41"/>
  <c r="FM129" i="41"/>
  <c r="FM128" i="41"/>
  <c r="FM127" i="41"/>
  <c r="FM126" i="41"/>
  <c r="FM125" i="41"/>
  <c r="FM124" i="41"/>
  <c r="FM123" i="41"/>
  <c r="FM122" i="41"/>
  <c r="FM121" i="41"/>
  <c r="FM120" i="41"/>
  <c r="FM119" i="41"/>
  <c r="FM118" i="41"/>
  <c r="FM117" i="41"/>
  <c r="FM116" i="41"/>
  <c r="FM115" i="41"/>
  <c r="FM114" i="41"/>
  <c r="FM113" i="41"/>
  <c r="FM112" i="41"/>
  <c r="FM111" i="41"/>
  <c r="FM110" i="41"/>
  <c r="FM109" i="41"/>
  <c r="FM108" i="41"/>
  <c r="FM107" i="41"/>
  <c r="FM106" i="41"/>
  <c r="FM105" i="41"/>
  <c r="FM104" i="41"/>
  <c r="FM103" i="41"/>
  <c r="FM102" i="41"/>
  <c r="FM101" i="41"/>
  <c r="FM100" i="41"/>
  <c r="FM99" i="41"/>
  <c r="FM98" i="41"/>
  <c r="FM97" i="41"/>
  <c r="FM96" i="41"/>
  <c r="FM95" i="41"/>
  <c r="FM94" i="41"/>
  <c r="FM93" i="41"/>
  <c r="FM92" i="41"/>
  <c r="FM91" i="41"/>
  <c r="FM90" i="41"/>
  <c r="FM89" i="41"/>
  <c r="FM88" i="41"/>
  <c r="FM87" i="41"/>
  <c r="FM86" i="41"/>
  <c r="FM85" i="41"/>
  <c r="FM84" i="41"/>
  <c r="FM83" i="41"/>
  <c r="FM82" i="41"/>
  <c r="FM81" i="41"/>
  <c r="FM80" i="41"/>
  <c r="FM79" i="41"/>
  <c r="FM78" i="41"/>
  <c r="FM77" i="41"/>
  <c r="FM76" i="41"/>
  <c r="FM75" i="41"/>
  <c r="FM74" i="41"/>
  <c r="FM73" i="41"/>
  <c r="FM72" i="41"/>
  <c r="FM71" i="41"/>
  <c r="FM70" i="41"/>
  <c r="FM69" i="41"/>
  <c r="FM68" i="41"/>
  <c r="FM67" i="41"/>
  <c r="FM66" i="41"/>
  <c r="FM65" i="41"/>
  <c r="FM64" i="41"/>
  <c r="FM63" i="41"/>
  <c r="FM62" i="41"/>
  <c r="FM61" i="41"/>
  <c r="FM60" i="41"/>
  <c r="FM59" i="41"/>
  <c r="FM58" i="41"/>
  <c r="FM57" i="41"/>
  <c r="FM56" i="41"/>
  <c r="FM55" i="41"/>
  <c r="FM54" i="41"/>
  <c r="FM53" i="41"/>
  <c r="FM52" i="41"/>
  <c r="FM51" i="41"/>
  <c r="FM50" i="41"/>
  <c r="FM49" i="41"/>
  <c r="FM48" i="41"/>
  <c r="FM47" i="41"/>
  <c r="FM46" i="41"/>
  <c r="FM45" i="41"/>
  <c r="FM44" i="41"/>
  <c r="FM43" i="41"/>
  <c r="FM42" i="41"/>
  <c r="FM41" i="41"/>
  <c r="FM40" i="41"/>
  <c r="FM39" i="41"/>
  <c r="FM38" i="41"/>
  <c r="FM37" i="41"/>
  <c r="FM36" i="41"/>
  <c r="FM35" i="41"/>
  <c r="FM34" i="41"/>
  <c r="FM33" i="41"/>
  <c r="FM32" i="41"/>
  <c r="FM31" i="41"/>
  <c r="FM30" i="41"/>
  <c r="FM29" i="41"/>
  <c r="FM28" i="41"/>
  <c r="FM27" i="41"/>
  <c r="FM26" i="41"/>
  <c r="FM25" i="41"/>
  <c r="FM24" i="41"/>
  <c r="FM23" i="41"/>
  <c r="FM22" i="41"/>
  <c r="FM21" i="41"/>
  <c r="FM20" i="41"/>
  <c r="FM19" i="41"/>
  <c r="FM18" i="41"/>
  <c r="FM17" i="41"/>
  <c r="FM16" i="41"/>
  <c r="FM15" i="41"/>
  <c r="FM14" i="41"/>
  <c r="FM13" i="41"/>
  <c r="FM12" i="41"/>
  <c r="FM11" i="41"/>
  <c r="FM10" i="41"/>
  <c r="FM9" i="41"/>
  <c r="FM8" i="41" a="1"/>
  <c r="FM8" i="41"/>
  <c r="FL247" i="41"/>
  <c r="FL246" i="41"/>
  <c r="FL245" i="41"/>
  <c r="FL244" i="41"/>
  <c r="FL243" i="41"/>
  <c r="FL242" i="41"/>
  <c r="FL241" i="41"/>
  <c r="FL240" i="41"/>
  <c r="FL239" i="41"/>
  <c r="FL238" i="41"/>
  <c r="FL237" i="41"/>
  <c r="FL236" i="41"/>
  <c r="FL235" i="41"/>
  <c r="FL234" i="41"/>
  <c r="FL233" i="41"/>
  <c r="FL232" i="41"/>
  <c r="FL231" i="41"/>
  <c r="FL230" i="41"/>
  <c r="FL229" i="41"/>
  <c r="FL228" i="41"/>
  <c r="FL227" i="41"/>
  <c r="FL226" i="41"/>
  <c r="FL225" i="41"/>
  <c r="FL224" i="41"/>
  <c r="FL223" i="41"/>
  <c r="FL222" i="41"/>
  <c r="FL221" i="41"/>
  <c r="FL220" i="41"/>
  <c r="FL219" i="41"/>
  <c r="FL218" i="41"/>
  <c r="FL217" i="41"/>
  <c r="FL216" i="41"/>
  <c r="FL215" i="41"/>
  <c r="FL214" i="41"/>
  <c r="FL213" i="41"/>
  <c r="FL212" i="41"/>
  <c r="FL211" i="41"/>
  <c r="FL210" i="41"/>
  <c r="FL209" i="41"/>
  <c r="FL208" i="41"/>
  <c r="FL207" i="41"/>
  <c r="FL206" i="41"/>
  <c r="FL205" i="41"/>
  <c r="FL204" i="41"/>
  <c r="FL203" i="41"/>
  <c r="FL202" i="41"/>
  <c r="FL201" i="41"/>
  <c r="FL200" i="41"/>
  <c r="FL199" i="41"/>
  <c r="FL198" i="41"/>
  <c r="FL197" i="41"/>
  <c r="FL196" i="41"/>
  <c r="FL195" i="41"/>
  <c r="FL194" i="41"/>
  <c r="FL193" i="41"/>
  <c r="FL192" i="41"/>
  <c r="FL191" i="41"/>
  <c r="FL190" i="41"/>
  <c r="FL189" i="41"/>
  <c r="FL188" i="41"/>
  <c r="FL187" i="41"/>
  <c r="FL186" i="41"/>
  <c r="FL185" i="41"/>
  <c r="FL184" i="41"/>
  <c r="FL183" i="41"/>
  <c r="FL182" i="41"/>
  <c r="FL181" i="41"/>
  <c r="FL180" i="41"/>
  <c r="FL179" i="41"/>
  <c r="FL178" i="41"/>
  <c r="FL177" i="41"/>
  <c r="FL176" i="41"/>
  <c r="FL175" i="41"/>
  <c r="FL174" i="41"/>
  <c r="FL173" i="41"/>
  <c r="FL172" i="41"/>
  <c r="FL171" i="41"/>
  <c r="FL170" i="41"/>
  <c r="FL169" i="41"/>
  <c r="FL168" i="41"/>
  <c r="FL167" i="41"/>
  <c r="FL166" i="41"/>
  <c r="FL165" i="41"/>
  <c r="FL164" i="41"/>
  <c r="FL163" i="41"/>
  <c r="FL162" i="41"/>
  <c r="FL161" i="41"/>
  <c r="FL160" i="41"/>
  <c r="FL159" i="41"/>
  <c r="FL158" i="41"/>
  <c r="FL157" i="41"/>
  <c r="FL156" i="41"/>
  <c r="FL155" i="41"/>
  <c r="FL154" i="41"/>
  <c r="FL153" i="41"/>
  <c r="FL152" i="41"/>
  <c r="FL151" i="41"/>
  <c r="FL150" i="41"/>
  <c r="FL149" i="41"/>
  <c r="FL148" i="41"/>
  <c r="FL147" i="41"/>
  <c r="FL146" i="41"/>
  <c r="FL145" i="41"/>
  <c r="FL144" i="41"/>
  <c r="FL143" i="41"/>
  <c r="FL142" i="41"/>
  <c r="FL141" i="41"/>
  <c r="FL140" i="41"/>
  <c r="FL139" i="41"/>
  <c r="FL138" i="41"/>
  <c r="FL137" i="41"/>
  <c r="FL136" i="41"/>
  <c r="FL135" i="41"/>
  <c r="FL134" i="41"/>
  <c r="FL133" i="41"/>
  <c r="FL132" i="41"/>
  <c r="FL131" i="41"/>
  <c r="FL130" i="41"/>
  <c r="FL129" i="41"/>
  <c r="FL128" i="41"/>
  <c r="FL127" i="41"/>
  <c r="FL126" i="41"/>
  <c r="FL125" i="41"/>
  <c r="FL124" i="41"/>
  <c r="FL123" i="41"/>
  <c r="FL122" i="41"/>
  <c r="FL121" i="41"/>
  <c r="FL120" i="41"/>
  <c r="FL119" i="41"/>
  <c r="FL118" i="41"/>
  <c r="FL117" i="41"/>
  <c r="FL116" i="41"/>
  <c r="FL115" i="41"/>
  <c r="FL114" i="41"/>
  <c r="FL113" i="41"/>
  <c r="FL112" i="41"/>
  <c r="FL111" i="41"/>
  <c r="FL110" i="41"/>
  <c r="FL109" i="41"/>
  <c r="FL108" i="41"/>
  <c r="FL107" i="41"/>
  <c r="FL106" i="41"/>
  <c r="FL105" i="41"/>
  <c r="FL104" i="41"/>
  <c r="FL103" i="41"/>
  <c r="FL102" i="41"/>
  <c r="FL101" i="41"/>
  <c r="FL100" i="41"/>
  <c r="FL99" i="41"/>
  <c r="FL98" i="41"/>
  <c r="FL97" i="41"/>
  <c r="FL96" i="41"/>
  <c r="FL95" i="41"/>
  <c r="FL94" i="41"/>
  <c r="FL93" i="41"/>
  <c r="FL92" i="41"/>
  <c r="FL91" i="41"/>
  <c r="FL90" i="41"/>
  <c r="FL89" i="41"/>
  <c r="FL88" i="41"/>
  <c r="FL87" i="41"/>
  <c r="FL86" i="41"/>
  <c r="FL85" i="41"/>
  <c r="FL84" i="41"/>
  <c r="FL83" i="41"/>
  <c r="FL82" i="41"/>
  <c r="FL81" i="41"/>
  <c r="FL80" i="41"/>
  <c r="FL79" i="41"/>
  <c r="FL78" i="41"/>
  <c r="FL77" i="41"/>
  <c r="FL76" i="41"/>
  <c r="FL75" i="41"/>
  <c r="FL74" i="41"/>
  <c r="FL73" i="41"/>
  <c r="FL72" i="41"/>
  <c r="FL71" i="41"/>
  <c r="FL70" i="41"/>
  <c r="FL69" i="41"/>
  <c r="FL68" i="41"/>
  <c r="FL67" i="41"/>
  <c r="FL66" i="41"/>
  <c r="FL65" i="41"/>
  <c r="FL64" i="41"/>
  <c r="FL63" i="41"/>
  <c r="FL62" i="41"/>
  <c r="FL61" i="41"/>
  <c r="FL60" i="41"/>
  <c r="FL59" i="41"/>
  <c r="FL58" i="41"/>
  <c r="FL57" i="41"/>
  <c r="FL56" i="41"/>
  <c r="FL55" i="41"/>
  <c r="FL54" i="41"/>
  <c r="FL53" i="41"/>
  <c r="FL52" i="41"/>
  <c r="FL51" i="41"/>
  <c r="FL50" i="41"/>
  <c r="FL49" i="41"/>
  <c r="FL48" i="41"/>
  <c r="FL47" i="41"/>
  <c r="FL46" i="41"/>
  <c r="FL45" i="41"/>
  <c r="FL44" i="41"/>
  <c r="FL43" i="41"/>
  <c r="FL42" i="41"/>
  <c r="FL41" i="41"/>
  <c r="FL40" i="41"/>
  <c r="FL39" i="41"/>
  <c r="FL38" i="41"/>
  <c r="FL37" i="41"/>
  <c r="FL36" i="41"/>
  <c r="FL35" i="41"/>
  <c r="FL34" i="41"/>
  <c r="FL33" i="41"/>
  <c r="FL32" i="41"/>
  <c r="FL31" i="41"/>
  <c r="FL30" i="41"/>
  <c r="FL29" i="41"/>
  <c r="FL28" i="41"/>
  <c r="FL27" i="41"/>
  <c r="FL26" i="41"/>
  <c r="FL25" i="41"/>
  <c r="FL24" i="41"/>
  <c r="FL23" i="41"/>
  <c r="FL22" i="41"/>
  <c r="FL21" i="41"/>
  <c r="FL20" i="41"/>
  <c r="FL19" i="41"/>
  <c r="FL18" i="41"/>
  <c r="FL17" i="41"/>
  <c r="FL16" i="41"/>
  <c r="FL15" i="41"/>
  <c r="FL14" i="41"/>
  <c r="FL13" i="41"/>
  <c r="FL12" i="41"/>
  <c r="FL11" i="41"/>
  <c r="FL10" i="41"/>
  <c r="FL9" i="41"/>
  <c r="FL8" i="41" a="1"/>
  <c r="FL8" i="41"/>
  <c r="FK247" i="41"/>
  <c r="FK246" i="41"/>
  <c r="FK245" i="41"/>
  <c r="FK244" i="41"/>
  <c r="FK243" i="41"/>
  <c r="FK242" i="41"/>
  <c r="FK241" i="41"/>
  <c r="FK240" i="41"/>
  <c r="FK239" i="41"/>
  <c r="FK238" i="41"/>
  <c r="FK237" i="41"/>
  <c r="FK236" i="41"/>
  <c r="FK235" i="41"/>
  <c r="FK234" i="41"/>
  <c r="FK233" i="41"/>
  <c r="FK232" i="41"/>
  <c r="FK231" i="41"/>
  <c r="FK230" i="41"/>
  <c r="FK229" i="41"/>
  <c r="FK228" i="41"/>
  <c r="FK227" i="41"/>
  <c r="FK226" i="41"/>
  <c r="FK225" i="41"/>
  <c r="FK224" i="41"/>
  <c r="FK223" i="41"/>
  <c r="FK222" i="41"/>
  <c r="FK221" i="41"/>
  <c r="FK220" i="41"/>
  <c r="FK219" i="41"/>
  <c r="FK218" i="41"/>
  <c r="FK217" i="41"/>
  <c r="FK216" i="41"/>
  <c r="FK215" i="41"/>
  <c r="FK214" i="41"/>
  <c r="FK213" i="41"/>
  <c r="FK212" i="41"/>
  <c r="FK211" i="41"/>
  <c r="FK210" i="41"/>
  <c r="FK209" i="41"/>
  <c r="FK208" i="41"/>
  <c r="FK207" i="41"/>
  <c r="FK206" i="41"/>
  <c r="FK205" i="41"/>
  <c r="FK204" i="41"/>
  <c r="FK203" i="41"/>
  <c r="FK202" i="41"/>
  <c r="FK201" i="41"/>
  <c r="FK200" i="41"/>
  <c r="FK199" i="41"/>
  <c r="FK198" i="41"/>
  <c r="FK197" i="41"/>
  <c r="FK196" i="41"/>
  <c r="FK195" i="41"/>
  <c r="FK194" i="41"/>
  <c r="FK193" i="41"/>
  <c r="FK192" i="41"/>
  <c r="FK191" i="41"/>
  <c r="FK190" i="41"/>
  <c r="FK189" i="41"/>
  <c r="FK188" i="41"/>
  <c r="FK187" i="41"/>
  <c r="FK186" i="41"/>
  <c r="FK185" i="41"/>
  <c r="FK184" i="41"/>
  <c r="FK183" i="41"/>
  <c r="FK182" i="41"/>
  <c r="FK181" i="41"/>
  <c r="FK180" i="41"/>
  <c r="FK179" i="41"/>
  <c r="FK178" i="41"/>
  <c r="FK177" i="41"/>
  <c r="FK176" i="41"/>
  <c r="FK175" i="41"/>
  <c r="FK174" i="41"/>
  <c r="FK173" i="41"/>
  <c r="FK172" i="41"/>
  <c r="FK171" i="41"/>
  <c r="FK170" i="41"/>
  <c r="FK169" i="41"/>
  <c r="FK168" i="41"/>
  <c r="FK167" i="41"/>
  <c r="FK166" i="41"/>
  <c r="FK165" i="41"/>
  <c r="FK164" i="41"/>
  <c r="FK163" i="41"/>
  <c r="FK162" i="41"/>
  <c r="FK161" i="41"/>
  <c r="FK160" i="41"/>
  <c r="FK159" i="41"/>
  <c r="FK158" i="41"/>
  <c r="FK157" i="41"/>
  <c r="FK156" i="41"/>
  <c r="FK155" i="41"/>
  <c r="FK154" i="41"/>
  <c r="FK153" i="41"/>
  <c r="FK152" i="41"/>
  <c r="FK151" i="41"/>
  <c r="FK150" i="41"/>
  <c r="FK149" i="41"/>
  <c r="FK148" i="41"/>
  <c r="FK147" i="41"/>
  <c r="FK146" i="41"/>
  <c r="FK145" i="41"/>
  <c r="FK144" i="41"/>
  <c r="FK143" i="41"/>
  <c r="FK142" i="41"/>
  <c r="FK141" i="41"/>
  <c r="FK140" i="41"/>
  <c r="FK139" i="41"/>
  <c r="FK138" i="41"/>
  <c r="FK137" i="41"/>
  <c r="FK136" i="41"/>
  <c r="FK135" i="41"/>
  <c r="FK134" i="41"/>
  <c r="FK133" i="41"/>
  <c r="FK132" i="41"/>
  <c r="FK131" i="41"/>
  <c r="FK130" i="41"/>
  <c r="FK129" i="41"/>
  <c r="FK128" i="41"/>
  <c r="FK127" i="41"/>
  <c r="FK126" i="41"/>
  <c r="FK125" i="41"/>
  <c r="FK124" i="41"/>
  <c r="FK123" i="41"/>
  <c r="FK122" i="41"/>
  <c r="FK121" i="41"/>
  <c r="FK120" i="41"/>
  <c r="FK119" i="41"/>
  <c r="FK118" i="41"/>
  <c r="FK117" i="41"/>
  <c r="FK116" i="41"/>
  <c r="FK115" i="41"/>
  <c r="FK114" i="41"/>
  <c r="FK113" i="41"/>
  <c r="FK112" i="41"/>
  <c r="FK111" i="41"/>
  <c r="FK110" i="41"/>
  <c r="FK109" i="41"/>
  <c r="FK108" i="41"/>
  <c r="FK107" i="41"/>
  <c r="FK106" i="41"/>
  <c r="FK105" i="41"/>
  <c r="FK104" i="41"/>
  <c r="FK103" i="41"/>
  <c r="FK102" i="41"/>
  <c r="FK101" i="41"/>
  <c r="FK100" i="41"/>
  <c r="FK99" i="41"/>
  <c r="FK98" i="41"/>
  <c r="FK97" i="41"/>
  <c r="FK96" i="41"/>
  <c r="FK95" i="41"/>
  <c r="FK94" i="41"/>
  <c r="FK93" i="41"/>
  <c r="FK92" i="41"/>
  <c r="FK91" i="41"/>
  <c r="FK90" i="41"/>
  <c r="FK89" i="41"/>
  <c r="FK88" i="41"/>
  <c r="FK87" i="41"/>
  <c r="FK86" i="41"/>
  <c r="FK85" i="41"/>
  <c r="FK84" i="41"/>
  <c r="FK83" i="41"/>
  <c r="FK82" i="41"/>
  <c r="FK81" i="41"/>
  <c r="FK80" i="41"/>
  <c r="FK79" i="41"/>
  <c r="FK78" i="41"/>
  <c r="FK77" i="41"/>
  <c r="FK76" i="41"/>
  <c r="FK75" i="41"/>
  <c r="FK74" i="41"/>
  <c r="FK73" i="41"/>
  <c r="FK72" i="41"/>
  <c r="FK71" i="41"/>
  <c r="FK70" i="41"/>
  <c r="FK69" i="41"/>
  <c r="FK68" i="41"/>
  <c r="FK67" i="41"/>
  <c r="FK66" i="41"/>
  <c r="FK65" i="41"/>
  <c r="FK64" i="41"/>
  <c r="FK63" i="41"/>
  <c r="FK62" i="41"/>
  <c r="FK61" i="41"/>
  <c r="FK60" i="41"/>
  <c r="FK59" i="41"/>
  <c r="FK58" i="41"/>
  <c r="FK57" i="41"/>
  <c r="FK56" i="41"/>
  <c r="FK55" i="41"/>
  <c r="FK54" i="41"/>
  <c r="FK53" i="41"/>
  <c r="FK52" i="41"/>
  <c r="FK51" i="41"/>
  <c r="FK50" i="41"/>
  <c r="FK49" i="41"/>
  <c r="FK48" i="41"/>
  <c r="FK47" i="41"/>
  <c r="FK46" i="41"/>
  <c r="FK45" i="41"/>
  <c r="FK44" i="41"/>
  <c r="FK43" i="41"/>
  <c r="FK42" i="41"/>
  <c r="FK41" i="41"/>
  <c r="FK40" i="41"/>
  <c r="FK39" i="41"/>
  <c r="FK38" i="41"/>
  <c r="FK37" i="41"/>
  <c r="FK36" i="41"/>
  <c r="FK35" i="41"/>
  <c r="FK34" i="41"/>
  <c r="FK33" i="41"/>
  <c r="FK32" i="41"/>
  <c r="FK31" i="41"/>
  <c r="FK30" i="41"/>
  <c r="FK29" i="41"/>
  <c r="FK28" i="41"/>
  <c r="FK27" i="41"/>
  <c r="FK26" i="41"/>
  <c r="FK25" i="41"/>
  <c r="FK24" i="41"/>
  <c r="FK23" i="41"/>
  <c r="FK22" i="41"/>
  <c r="FK21" i="41"/>
  <c r="FK20" i="41"/>
  <c r="FK19" i="41"/>
  <c r="FK18" i="41"/>
  <c r="FK17" i="41"/>
  <c r="FK16" i="41"/>
  <c r="FK15" i="41"/>
  <c r="FK14" i="41"/>
  <c r="FK13" i="41"/>
  <c r="FK12" i="41"/>
  <c r="FK11" i="41"/>
  <c r="FK10" i="41"/>
  <c r="FK9" i="41"/>
  <c r="FK8" i="41" a="1"/>
  <c r="FK8" i="41"/>
  <c r="FJ247" i="41"/>
  <c r="FJ246" i="41"/>
  <c r="FJ245" i="41"/>
  <c r="FJ244" i="41"/>
  <c r="FJ243" i="41"/>
  <c r="FJ242" i="41"/>
  <c r="FJ241" i="41"/>
  <c r="FJ240" i="41"/>
  <c r="FJ239" i="41"/>
  <c r="FJ238" i="41"/>
  <c r="FJ237" i="41"/>
  <c r="FJ236" i="41"/>
  <c r="FJ235" i="41"/>
  <c r="FJ234" i="41"/>
  <c r="FJ233" i="41"/>
  <c r="FJ232" i="41"/>
  <c r="FJ231" i="41"/>
  <c r="FJ230" i="41"/>
  <c r="FJ229" i="41"/>
  <c r="FJ228" i="41"/>
  <c r="FJ227" i="41"/>
  <c r="FJ226" i="41"/>
  <c r="FJ225" i="41"/>
  <c r="FJ224" i="41"/>
  <c r="FJ223" i="41"/>
  <c r="FJ222" i="41"/>
  <c r="FJ221" i="41"/>
  <c r="FJ220" i="41"/>
  <c r="FJ219" i="41"/>
  <c r="FJ218" i="41"/>
  <c r="FJ217" i="41"/>
  <c r="FJ216" i="41"/>
  <c r="FJ215" i="41"/>
  <c r="FJ214" i="41"/>
  <c r="FJ213" i="41"/>
  <c r="FJ212" i="41"/>
  <c r="FJ211" i="41"/>
  <c r="FJ210" i="41"/>
  <c r="FJ209" i="41"/>
  <c r="FJ208" i="41"/>
  <c r="FJ207" i="41"/>
  <c r="FJ206" i="41"/>
  <c r="FJ205" i="41"/>
  <c r="FJ204" i="41"/>
  <c r="FJ203" i="41"/>
  <c r="FJ202" i="41"/>
  <c r="FJ201" i="41"/>
  <c r="FJ200" i="41"/>
  <c r="FJ199" i="41"/>
  <c r="FJ198" i="41"/>
  <c r="FJ197" i="41"/>
  <c r="FJ196" i="41"/>
  <c r="FJ195" i="41"/>
  <c r="FJ194" i="41"/>
  <c r="FJ193" i="41"/>
  <c r="FJ192" i="41"/>
  <c r="FJ191" i="41"/>
  <c r="FJ190" i="41"/>
  <c r="FJ189" i="41"/>
  <c r="FJ188" i="41"/>
  <c r="FJ187" i="41"/>
  <c r="FJ186" i="41"/>
  <c r="FJ185" i="41"/>
  <c r="FJ184" i="41"/>
  <c r="FJ183" i="41"/>
  <c r="FJ182" i="41"/>
  <c r="FJ181" i="41"/>
  <c r="FJ180" i="41"/>
  <c r="FJ179" i="41"/>
  <c r="FJ178" i="41"/>
  <c r="FJ177" i="41"/>
  <c r="FJ176" i="41"/>
  <c r="FJ175" i="41"/>
  <c r="FJ174" i="41"/>
  <c r="FJ173" i="41"/>
  <c r="FJ172" i="41"/>
  <c r="FJ171" i="41"/>
  <c r="FJ170" i="41"/>
  <c r="FJ169" i="41"/>
  <c r="FJ168" i="41"/>
  <c r="FJ167" i="41"/>
  <c r="FJ166" i="41"/>
  <c r="FJ165" i="41"/>
  <c r="FJ164" i="41"/>
  <c r="FJ163" i="41"/>
  <c r="FJ162" i="41"/>
  <c r="FJ161" i="41"/>
  <c r="FJ160" i="41"/>
  <c r="FJ159" i="41"/>
  <c r="FJ158" i="41"/>
  <c r="FJ157" i="41"/>
  <c r="FJ156" i="41"/>
  <c r="FJ155" i="41"/>
  <c r="FJ154" i="41"/>
  <c r="FJ153" i="41"/>
  <c r="FJ152" i="41"/>
  <c r="FJ151" i="41"/>
  <c r="FJ150" i="41"/>
  <c r="FJ149" i="41"/>
  <c r="FJ148" i="41"/>
  <c r="FJ147" i="41"/>
  <c r="FJ146" i="41"/>
  <c r="FJ145" i="41"/>
  <c r="FJ144" i="41"/>
  <c r="FJ143" i="41"/>
  <c r="FJ142" i="41"/>
  <c r="FJ141" i="41"/>
  <c r="FJ140" i="41"/>
  <c r="FJ139" i="41"/>
  <c r="FJ138" i="41"/>
  <c r="FJ137" i="41"/>
  <c r="FJ136" i="41"/>
  <c r="FJ135" i="41"/>
  <c r="FJ134" i="41"/>
  <c r="FJ133" i="41"/>
  <c r="FJ132" i="41"/>
  <c r="FJ131" i="41"/>
  <c r="FJ130" i="41"/>
  <c r="FJ129" i="41"/>
  <c r="FJ128" i="41"/>
  <c r="FJ127" i="41"/>
  <c r="FJ126" i="41"/>
  <c r="FJ125" i="41"/>
  <c r="FJ124" i="41"/>
  <c r="FJ123" i="41"/>
  <c r="FJ122" i="41"/>
  <c r="FJ121" i="41"/>
  <c r="FJ120" i="41"/>
  <c r="FJ119" i="41"/>
  <c r="FJ118" i="41"/>
  <c r="FJ117" i="41"/>
  <c r="FJ116" i="41"/>
  <c r="FJ115" i="41"/>
  <c r="FJ114" i="41"/>
  <c r="FJ113" i="41"/>
  <c r="FJ112" i="41"/>
  <c r="FJ111" i="41"/>
  <c r="FJ110" i="41"/>
  <c r="FJ109" i="41"/>
  <c r="FJ108" i="41"/>
  <c r="FJ107" i="41"/>
  <c r="FJ106" i="41"/>
  <c r="FJ105" i="41"/>
  <c r="FJ104" i="41"/>
  <c r="FJ103" i="41"/>
  <c r="FJ102" i="41"/>
  <c r="FJ101" i="41"/>
  <c r="FJ100" i="41"/>
  <c r="FJ99" i="41"/>
  <c r="FJ98" i="41"/>
  <c r="FJ97" i="41"/>
  <c r="FJ96" i="41"/>
  <c r="FJ95" i="41"/>
  <c r="FJ94" i="41"/>
  <c r="FJ93" i="41"/>
  <c r="FJ92" i="41"/>
  <c r="FJ91" i="41"/>
  <c r="FJ90" i="41"/>
  <c r="FJ89" i="41"/>
  <c r="FJ88" i="41"/>
  <c r="FJ87" i="41"/>
  <c r="FJ86" i="41"/>
  <c r="FJ85" i="41"/>
  <c r="FJ84" i="41"/>
  <c r="FJ83" i="41"/>
  <c r="FJ82" i="41"/>
  <c r="FJ81" i="41"/>
  <c r="FJ80" i="41"/>
  <c r="FJ79" i="41"/>
  <c r="FJ78" i="41"/>
  <c r="FJ77" i="41"/>
  <c r="FJ76" i="41"/>
  <c r="FJ75" i="41"/>
  <c r="FJ74" i="41"/>
  <c r="FJ73" i="41"/>
  <c r="FJ72" i="41"/>
  <c r="FJ71" i="41"/>
  <c r="FJ70" i="41"/>
  <c r="FJ69" i="41"/>
  <c r="FJ68" i="41"/>
  <c r="FJ67" i="41"/>
  <c r="FJ66" i="41"/>
  <c r="FJ65" i="41"/>
  <c r="FJ64" i="41"/>
  <c r="FJ63" i="41"/>
  <c r="FJ62" i="41"/>
  <c r="FJ61" i="41"/>
  <c r="FJ60" i="41"/>
  <c r="FJ59" i="41"/>
  <c r="FJ58" i="41"/>
  <c r="FJ57" i="41"/>
  <c r="FJ56" i="41"/>
  <c r="FJ55" i="41"/>
  <c r="FJ54" i="41"/>
  <c r="FJ53" i="41"/>
  <c r="FJ52" i="41"/>
  <c r="FJ51" i="41"/>
  <c r="FJ50" i="41"/>
  <c r="FJ49" i="41"/>
  <c r="FJ48" i="41"/>
  <c r="FJ47" i="41"/>
  <c r="FJ46" i="41"/>
  <c r="FJ45" i="41"/>
  <c r="FJ44" i="41"/>
  <c r="FJ43" i="41"/>
  <c r="FJ42" i="41"/>
  <c r="FJ41" i="41"/>
  <c r="FJ40" i="41"/>
  <c r="FJ39" i="41"/>
  <c r="FJ38" i="41"/>
  <c r="FJ37" i="41"/>
  <c r="FJ36" i="41"/>
  <c r="FJ35" i="41"/>
  <c r="FJ34" i="41"/>
  <c r="FJ33" i="41"/>
  <c r="FJ32" i="41"/>
  <c r="FJ31" i="41"/>
  <c r="FJ30" i="41"/>
  <c r="FJ29" i="41"/>
  <c r="FJ28" i="41"/>
  <c r="FJ27" i="41"/>
  <c r="FJ26" i="41"/>
  <c r="FJ25" i="41"/>
  <c r="FJ24" i="41"/>
  <c r="FJ23" i="41"/>
  <c r="FJ22" i="41"/>
  <c r="FJ21" i="41"/>
  <c r="FJ20" i="41"/>
  <c r="FJ19" i="41"/>
  <c r="FJ18" i="41"/>
  <c r="FJ17" i="41"/>
  <c r="FJ16" i="41"/>
  <c r="FJ15" i="41"/>
  <c r="FJ14" i="41"/>
  <c r="FJ13" i="41"/>
  <c r="FJ12" i="41"/>
  <c r="FJ11" i="41"/>
  <c r="FJ10" i="41"/>
  <c r="FJ9" i="41"/>
  <c r="FJ8" i="41" a="1"/>
  <c r="FJ8" i="41"/>
  <c r="FI247" i="41"/>
  <c r="FI246" i="41"/>
  <c r="FI245" i="41"/>
  <c r="FI244" i="41"/>
  <c r="FI243" i="41"/>
  <c r="FI242" i="41"/>
  <c r="FI241" i="41"/>
  <c r="FI240" i="41"/>
  <c r="FI239" i="41"/>
  <c r="FI238" i="41"/>
  <c r="FI237" i="41"/>
  <c r="FI236" i="41"/>
  <c r="FI235" i="41"/>
  <c r="FI234" i="41"/>
  <c r="FI233" i="41"/>
  <c r="FI232" i="41"/>
  <c r="FI231" i="41"/>
  <c r="FI230" i="41"/>
  <c r="FI229" i="41"/>
  <c r="FI228" i="41"/>
  <c r="FI227" i="41"/>
  <c r="FI226" i="41"/>
  <c r="FI225" i="41"/>
  <c r="FI224" i="41"/>
  <c r="FI223" i="41"/>
  <c r="FI222" i="41"/>
  <c r="FI221" i="41"/>
  <c r="FI220" i="41"/>
  <c r="FI219" i="41"/>
  <c r="FI218" i="41"/>
  <c r="FI217" i="41"/>
  <c r="FI216" i="41"/>
  <c r="FI215" i="41"/>
  <c r="FI214" i="41"/>
  <c r="FI213" i="41"/>
  <c r="FI212" i="41"/>
  <c r="FI211" i="41"/>
  <c r="FI210" i="41"/>
  <c r="FI209" i="41"/>
  <c r="FI208" i="41"/>
  <c r="FI207" i="41"/>
  <c r="FI206" i="41"/>
  <c r="FI205" i="41"/>
  <c r="FI204" i="41"/>
  <c r="FI203" i="41"/>
  <c r="FI202" i="41"/>
  <c r="FI201" i="41"/>
  <c r="FI200" i="41"/>
  <c r="FI199" i="41"/>
  <c r="FI198" i="41"/>
  <c r="FI197" i="41"/>
  <c r="FI196" i="41"/>
  <c r="FI195" i="41"/>
  <c r="FI194" i="41"/>
  <c r="FI193" i="41"/>
  <c r="FI192" i="41"/>
  <c r="FI191" i="41"/>
  <c r="FI190" i="41"/>
  <c r="FI189" i="41"/>
  <c r="FI188" i="41"/>
  <c r="FI187" i="41"/>
  <c r="FI186" i="41"/>
  <c r="FI185" i="41"/>
  <c r="FI184" i="41"/>
  <c r="FI183" i="41"/>
  <c r="FI182" i="41"/>
  <c r="FI181" i="41"/>
  <c r="FI180" i="41"/>
  <c r="FI179" i="41"/>
  <c r="FI178" i="41"/>
  <c r="FI177" i="41"/>
  <c r="FI176" i="41"/>
  <c r="FI175" i="41"/>
  <c r="FI174" i="41"/>
  <c r="FI173" i="41"/>
  <c r="FI172" i="41"/>
  <c r="FI171" i="41"/>
  <c r="FI170" i="41"/>
  <c r="FI169" i="41"/>
  <c r="FI168" i="41"/>
  <c r="FI167" i="41"/>
  <c r="FI166" i="41"/>
  <c r="FI165" i="41"/>
  <c r="FI164" i="41"/>
  <c r="FI163" i="41"/>
  <c r="FI162" i="41"/>
  <c r="FI161" i="41"/>
  <c r="FI160" i="41"/>
  <c r="FI159" i="41"/>
  <c r="FI158" i="41"/>
  <c r="FI157" i="41"/>
  <c r="FI156" i="41"/>
  <c r="FI155" i="41"/>
  <c r="FI154" i="41"/>
  <c r="FI153" i="41"/>
  <c r="FI152" i="41"/>
  <c r="FI151" i="41"/>
  <c r="FI150" i="41"/>
  <c r="FI149" i="41"/>
  <c r="FI148" i="41"/>
  <c r="FI147" i="41"/>
  <c r="FI146" i="41"/>
  <c r="FI145" i="41"/>
  <c r="FI144" i="41"/>
  <c r="FI143" i="41"/>
  <c r="FI142" i="41"/>
  <c r="FI141" i="41"/>
  <c r="FI140" i="41"/>
  <c r="FI139" i="41"/>
  <c r="FI138" i="41"/>
  <c r="FI137" i="41"/>
  <c r="FI136" i="41"/>
  <c r="FI135" i="41"/>
  <c r="FI134" i="41"/>
  <c r="FI133" i="41"/>
  <c r="FI132" i="41"/>
  <c r="FI131" i="41"/>
  <c r="FI130" i="41"/>
  <c r="FI129" i="41"/>
  <c r="FI128" i="41"/>
  <c r="FI127" i="41"/>
  <c r="FI126" i="41"/>
  <c r="FI125" i="41"/>
  <c r="FI124" i="41"/>
  <c r="FI123" i="41"/>
  <c r="FI122" i="41"/>
  <c r="FI121" i="41"/>
  <c r="FI120" i="41"/>
  <c r="FI119" i="41"/>
  <c r="FI118" i="41"/>
  <c r="FI117" i="41"/>
  <c r="FI116" i="41"/>
  <c r="FI115" i="41"/>
  <c r="FI114" i="41"/>
  <c r="FI113" i="41"/>
  <c r="FI112" i="41"/>
  <c r="FI111" i="41"/>
  <c r="FI110" i="41"/>
  <c r="FI109" i="41"/>
  <c r="FI108" i="41"/>
  <c r="FI107" i="41"/>
  <c r="FI106" i="41"/>
  <c r="FI105" i="41"/>
  <c r="FI104" i="41"/>
  <c r="FI103" i="41"/>
  <c r="FI102" i="41"/>
  <c r="FI101" i="41"/>
  <c r="FI100" i="41"/>
  <c r="FI99" i="41"/>
  <c r="FI98" i="41"/>
  <c r="FI97" i="41"/>
  <c r="FI96" i="41"/>
  <c r="FI95" i="41"/>
  <c r="FI94" i="41"/>
  <c r="FI93" i="41"/>
  <c r="FI92" i="41"/>
  <c r="FI91" i="41"/>
  <c r="FI90" i="41"/>
  <c r="FI89" i="41"/>
  <c r="FI88" i="41"/>
  <c r="FI87" i="41"/>
  <c r="FI86" i="41"/>
  <c r="FI85" i="41"/>
  <c r="FI84" i="41"/>
  <c r="FI83" i="41"/>
  <c r="FI82" i="41"/>
  <c r="FI81" i="41"/>
  <c r="FI80" i="41"/>
  <c r="FI79" i="41"/>
  <c r="FI78" i="41"/>
  <c r="FI77" i="41"/>
  <c r="FI76" i="41"/>
  <c r="FI75" i="41"/>
  <c r="FI74" i="41"/>
  <c r="FI73" i="41"/>
  <c r="FI72" i="41"/>
  <c r="FI71" i="41"/>
  <c r="FI70" i="41"/>
  <c r="FI69" i="41"/>
  <c r="FI68" i="41"/>
  <c r="FI67" i="41"/>
  <c r="FI66" i="41"/>
  <c r="FI65" i="41"/>
  <c r="FI64" i="41"/>
  <c r="FI63" i="41"/>
  <c r="FI62" i="41"/>
  <c r="FI61" i="41"/>
  <c r="FI60" i="41"/>
  <c r="FI59" i="41"/>
  <c r="FI58" i="41"/>
  <c r="FI57" i="41"/>
  <c r="FI56" i="41"/>
  <c r="FI55" i="41"/>
  <c r="FI54" i="41"/>
  <c r="FI53" i="41"/>
  <c r="FI52" i="41"/>
  <c r="FI51" i="41"/>
  <c r="FI50" i="41"/>
  <c r="FI49" i="41"/>
  <c r="FI48" i="41"/>
  <c r="FI47" i="41"/>
  <c r="FI46" i="41"/>
  <c r="FI45" i="41"/>
  <c r="FI44" i="41"/>
  <c r="FI43" i="41"/>
  <c r="FI42" i="41"/>
  <c r="FI41" i="41"/>
  <c r="FI40" i="41"/>
  <c r="FI39" i="41"/>
  <c r="FI38" i="41"/>
  <c r="FI37" i="41"/>
  <c r="FI36" i="41"/>
  <c r="FI35" i="41"/>
  <c r="FI34" i="41"/>
  <c r="FI33" i="41"/>
  <c r="FI32" i="41"/>
  <c r="FI31" i="41"/>
  <c r="FI30" i="41"/>
  <c r="FI29" i="41"/>
  <c r="FI28" i="41"/>
  <c r="FI27" i="41"/>
  <c r="FI26" i="41"/>
  <c r="FI25" i="41"/>
  <c r="FI24" i="41"/>
  <c r="FI23" i="41"/>
  <c r="FI22" i="41"/>
  <c r="FI21" i="41"/>
  <c r="FI20" i="41"/>
  <c r="FI19" i="41"/>
  <c r="FI18" i="41"/>
  <c r="FI17" i="41"/>
  <c r="FI16" i="41"/>
  <c r="FI15" i="41"/>
  <c r="FI14" i="41"/>
  <c r="FI13" i="41"/>
  <c r="FI12" i="41"/>
  <c r="FI11" i="41"/>
  <c r="FI10" i="41"/>
  <c r="FI9" i="41"/>
  <c r="FI8" i="41" a="1"/>
  <c r="FI8" i="41"/>
  <c r="FH247" i="41"/>
  <c r="FH246" i="41"/>
  <c r="FH245" i="41"/>
  <c r="FH244" i="41"/>
  <c r="FH243" i="41"/>
  <c r="FH242" i="41"/>
  <c r="FH241" i="41"/>
  <c r="FH240" i="41"/>
  <c r="FH239" i="41"/>
  <c r="FH238" i="41"/>
  <c r="FH237" i="41"/>
  <c r="FH236" i="41"/>
  <c r="FH235" i="41"/>
  <c r="FH234" i="41"/>
  <c r="FH233" i="41"/>
  <c r="FH232" i="41"/>
  <c r="FH231" i="41"/>
  <c r="FH230" i="41"/>
  <c r="FH229" i="41"/>
  <c r="FH228" i="41"/>
  <c r="FH227" i="41"/>
  <c r="FH226" i="41"/>
  <c r="FH225" i="41"/>
  <c r="FH224" i="41"/>
  <c r="FH223" i="41"/>
  <c r="FH222" i="41"/>
  <c r="FH221" i="41"/>
  <c r="FH220" i="41"/>
  <c r="FH219" i="41"/>
  <c r="FH218" i="41"/>
  <c r="FH217" i="41"/>
  <c r="FH216" i="41"/>
  <c r="FH215" i="41"/>
  <c r="FH214" i="41"/>
  <c r="FH213" i="41"/>
  <c r="FH212" i="41"/>
  <c r="FH211" i="41"/>
  <c r="FH210" i="41"/>
  <c r="FH209" i="41"/>
  <c r="FH208" i="41"/>
  <c r="FH207" i="41"/>
  <c r="FH206" i="41"/>
  <c r="FH205" i="41"/>
  <c r="FH204" i="41"/>
  <c r="FH203" i="41"/>
  <c r="FH202" i="41"/>
  <c r="FH201" i="41"/>
  <c r="FH200" i="41"/>
  <c r="FH199" i="41"/>
  <c r="FH198" i="41"/>
  <c r="FH197" i="41"/>
  <c r="FH196" i="41"/>
  <c r="FH195" i="41"/>
  <c r="FH194" i="41"/>
  <c r="FH193" i="41"/>
  <c r="FH192" i="41"/>
  <c r="FH191" i="41"/>
  <c r="FH190" i="41"/>
  <c r="FH189" i="41"/>
  <c r="FH188" i="41"/>
  <c r="FH187" i="41"/>
  <c r="FH186" i="41"/>
  <c r="FH185" i="41"/>
  <c r="FH184" i="41"/>
  <c r="FH183" i="41"/>
  <c r="FH182" i="41"/>
  <c r="FH181" i="41"/>
  <c r="FH180" i="41"/>
  <c r="FH179" i="41"/>
  <c r="FH178" i="41"/>
  <c r="FH177" i="41"/>
  <c r="FH176" i="41"/>
  <c r="FH175" i="41"/>
  <c r="FH174" i="41"/>
  <c r="FH173" i="41"/>
  <c r="FH172" i="41"/>
  <c r="FH171" i="41"/>
  <c r="FH170" i="41"/>
  <c r="FH169" i="41"/>
  <c r="FH168" i="41"/>
  <c r="FH167" i="41"/>
  <c r="FH166" i="41"/>
  <c r="FH165" i="41"/>
  <c r="FH164" i="41"/>
  <c r="FH163" i="41"/>
  <c r="FH162" i="41"/>
  <c r="FH161" i="41"/>
  <c r="FH160" i="41"/>
  <c r="FH159" i="41"/>
  <c r="FH158" i="41"/>
  <c r="FH157" i="41"/>
  <c r="FH156" i="41"/>
  <c r="FH155" i="41"/>
  <c r="FH154" i="41"/>
  <c r="FH153" i="41"/>
  <c r="FH152" i="41"/>
  <c r="FH151" i="41"/>
  <c r="FH150" i="41"/>
  <c r="FH149" i="41"/>
  <c r="FH148" i="41"/>
  <c r="FH147" i="41"/>
  <c r="FH146" i="41"/>
  <c r="FH145" i="41"/>
  <c r="FH144" i="41"/>
  <c r="FH143" i="41"/>
  <c r="FH142" i="41"/>
  <c r="FH141" i="41"/>
  <c r="FH140" i="41"/>
  <c r="FH139" i="41"/>
  <c r="FH138" i="41"/>
  <c r="FH137" i="41"/>
  <c r="FH136" i="41"/>
  <c r="FH135" i="41"/>
  <c r="FH134" i="41"/>
  <c r="FH133" i="41"/>
  <c r="FH132" i="41"/>
  <c r="FH131" i="41"/>
  <c r="FH130" i="41"/>
  <c r="FH129" i="41"/>
  <c r="FH128" i="41"/>
  <c r="FH127" i="41"/>
  <c r="FH126" i="41"/>
  <c r="FH125" i="41"/>
  <c r="FH124" i="41"/>
  <c r="FH123" i="41"/>
  <c r="FH122" i="41"/>
  <c r="FH121" i="41"/>
  <c r="FH120" i="41"/>
  <c r="FH119" i="41"/>
  <c r="FH118" i="41"/>
  <c r="FH117" i="41"/>
  <c r="FH116" i="41"/>
  <c r="FH115" i="41"/>
  <c r="FH114" i="41"/>
  <c r="FH113" i="41"/>
  <c r="FH112" i="41"/>
  <c r="FH111" i="41"/>
  <c r="FH110" i="41"/>
  <c r="FH109" i="41"/>
  <c r="FH108" i="41"/>
  <c r="FH107" i="41"/>
  <c r="FH106" i="41"/>
  <c r="FH105" i="41"/>
  <c r="FH104" i="41"/>
  <c r="FH103" i="41"/>
  <c r="FH102" i="41"/>
  <c r="FH101" i="41"/>
  <c r="FH100" i="41"/>
  <c r="FH99" i="41"/>
  <c r="FH98" i="41"/>
  <c r="FH97" i="41"/>
  <c r="FH96" i="41"/>
  <c r="FH95" i="41"/>
  <c r="FH94" i="41"/>
  <c r="FH93" i="41"/>
  <c r="FH92" i="41"/>
  <c r="FH91" i="41"/>
  <c r="FH90" i="41"/>
  <c r="FH89" i="41"/>
  <c r="FH88" i="41"/>
  <c r="FH87" i="41"/>
  <c r="FH86" i="41"/>
  <c r="FH85" i="41"/>
  <c r="FH84" i="41"/>
  <c r="FH83" i="41"/>
  <c r="FH82" i="41"/>
  <c r="FH81" i="41"/>
  <c r="FH80" i="41"/>
  <c r="FH79" i="41"/>
  <c r="FH78" i="41"/>
  <c r="FH77" i="41"/>
  <c r="FH76" i="41"/>
  <c r="FH75" i="41"/>
  <c r="FH74" i="41"/>
  <c r="FH73" i="41"/>
  <c r="FH72" i="41"/>
  <c r="FH71" i="41"/>
  <c r="FH70" i="41"/>
  <c r="FH69" i="41"/>
  <c r="FH68" i="41"/>
  <c r="FH67" i="41"/>
  <c r="FH66" i="41"/>
  <c r="FH65" i="41"/>
  <c r="FH64" i="41"/>
  <c r="FH63" i="41"/>
  <c r="FH62" i="41"/>
  <c r="FH61" i="41"/>
  <c r="FH60" i="41"/>
  <c r="FH59" i="41"/>
  <c r="FH58" i="41"/>
  <c r="FH57" i="41"/>
  <c r="FH56" i="41"/>
  <c r="FH55" i="41"/>
  <c r="FH54" i="41"/>
  <c r="FH53" i="41"/>
  <c r="FH52" i="41"/>
  <c r="FH51" i="41"/>
  <c r="FH50" i="41"/>
  <c r="FH49" i="41"/>
  <c r="FH48" i="41"/>
  <c r="FH47" i="41"/>
  <c r="FH46" i="41"/>
  <c r="FH45" i="41"/>
  <c r="FH44" i="41"/>
  <c r="FH43" i="41"/>
  <c r="FH42" i="41"/>
  <c r="FH41" i="41"/>
  <c r="FH40" i="41"/>
  <c r="FH39" i="41"/>
  <c r="FH38" i="41"/>
  <c r="FH37" i="41"/>
  <c r="FH36" i="41"/>
  <c r="FH35" i="41"/>
  <c r="FH34" i="41"/>
  <c r="FH33" i="41"/>
  <c r="FH32" i="41"/>
  <c r="FH31" i="41"/>
  <c r="FH30" i="41"/>
  <c r="FH29" i="41"/>
  <c r="FH28" i="41"/>
  <c r="FH27" i="41"/>
  <c r="FH26" i="41"/>
  <c r="FH25" i="41"/>
  <c r="FH24" i="41"/>
  <c r="FH23" i="41"/>
  <c r="FH22" i="41"/>
  <c r="FH21" i="41"/>
  <c r="FH20" i="41"/>
  <c r="FH19" i="41"/>
  <c r="FH18" i="41"/>
  <c r="FH17" i="41"/>
  <c r="FH16" i="41"/>
  <c r="FH15" i="41"/>
  <c r="FH14" i="41"/>
  <c r="FH13" i="41"/>
  <c r="FH12" i="41"/>
  <c r="FH11" i="41"/>
  <c r="FH10" i="41"/>
  <c r="FH9" i="41"/>
  <c r="FH8" i="41" a="1"/>
  <c r="FH8" i="41"/>
  <c r="FG247" i="41"/>
  <c r="FG246" i="41"/>
  <c r="FG245" i="41"/>
  <c r="FG244" i="41"/>
  <c r="FG243" i="41"/>
  <c r="FG242" i="41"/>
  <c r="FG241" i="41"/>
  <c r="FG240" i="41"/>
  <c r="FG239" i="41"/>
  <c r="FG238" i="41"/>
  <c r="FG237" i="41"/>
  <c r="FG236" i="41"/>
  <c r="FG235" i="41"/>
  <c r="FG234" i="41"/>
  <c r="FG233" i="41"/>
  <c r="FG232" i="41"/>
  <c r="FG231" i="41"/>
  <c r="FG230" i="41"/>
  <c r="FG229" i="41"/>
  <c r="FG228" i="41"/>
  <c r="FG227" i="41"/>
  <c r="FG226" i="41"/>
  <c r="FG225" i="41"/>
  <c r="FG224" i="41"/>
  <c r="FG223" i="41"/>
  <c r="FG222" i="41"/>
  <c r="FG221" i="41"/>
  <c r="FG220" i="41"/>
  <c r="FG219" i="41"/>
  <c r="FG218" i="41"/>
  <c r="FG217" i="41"/>
  <c r="FG216" i="41"/>
  <c r="FG215" i="41"/>
  <c r="FG214" i="41"/>
  <c r="FG213" i="41"/>
  <c r="FG212" i="41"/>
  <c r="FG211" i="41"/>
  <c r="FG210" i="41"/>
  <c r="FG209" i="41"/>
  <c r="FG208" i="41"/>
  <c r="FG207" i="41"/>
  <c r="FG206" i="41"/>
  <c r="FG205" i="41"/>
  <c r="FG204" i="41"/>
  <c r="FG203" i="41"/>
  <c r="FG202" i="41"/>
  <c r="FG201" i="41"/>
  <c r="FG200" i="41"/>
  <c r="FG199" i="41"/>
  <c r="FG198" i="41"/>
  <c r="FG197" i="41"/>
  <c r="FG196" i="41"/>
  <c r="FG195" i="41"/>
  <c r="FG194" i="41"/>
  <c r="FG193" i="41"/>
  <c r="FG192" i="41"/>
  <c r="FG191" i="41"/>
  <c r="FG190" i="41"/>
  <c r="FG189" i="41"/>
  <c r="FG188" i="41"/>
  <c r="FG187" i="41"/>
  <c r="FG186" i="41"/>
  <c r="FG185" i="41"/>
  <c r="FG184" i="41"/>
  <c r="FG183" i="41"/>
  <c r="FG182" i="41"/>
  <c r="FG181" i="41"/>
  <c r="FG180" i="41"/>
  <c r="FG179" i="41"/>
  <c r="FG178" i="41"/>
  <c r="FG177" i="41"/>
  <c r="FG176" i="41"/>
  <c r="FG175" i="41"/>
  <c r="FG174" i="41"/>
  <c r="FG173" i="41"/>
  <c r="FG172" i="41"/>
  <c r="FG171" i="41"/>
  <c r="FG170" i="41"/>
  <c r="FG169" i="41"/>
  <c r="FG168" i="41"/>
  <c r="FG167" i="41"/>
  <c r="FG166" i="41"/>
  <c r="FG165" i="41"/>
  <c r="FG164" i="41"/>
  <c r="FG163" i="41"/>
  <c r="FG162" i="41"/>
  <c r="FG161" i="41"/>
  <c r="FG160" i="41"/>
  <c r="FG159" i="41"/>
  <c r="FG158" i="41"/>
  <c r="FG157" i="41"/>
  <c r="FG156" i="41"/>
  <c r="FG155" i="41"/>
  <c r="FG154" i="41"/>
  <c r="FG153" i="41"/>
  <c r="FG152" i="41"/>
  <c r="FG151" i="41"/>
  <c r="FG150" i="41"/>
  <c r="FG149" i="41"/>
  <c r="FG148" i="41"/>
  <c r="FG147" i="41"/>
  <c r="FG146" i="41"/>
  <c r="FG145" i="41"/>
  <c r="FG144" i="41"/>
  <c r="FG143" i="41"/>
  <c r="FG142" i="41"/>
  <c r="FG141" i="41"/>
  <c r="FG140" i="41"/>
  <c r="FG139" i="41"/>
  <c r="FG138" i="41"/>
  <c r="FG137" i="41"/>
  <c r="FG136" i="41"/>
  <c r="FG135" i="41"/>
  <c r="FG134" i="41"/>
  <c r="FG133" i="41"/>
  <c r="FG132" i="41"/>
  <c r="FG131" i="41"/>
  <c r="FG130" i="41"/>
  <c r="FG129" i="41"/>
  <c r="FG128" i="41"/>
  <c r="FG127" i="41"/>
  <c r="FG126" i="41"/>
  <c r="FG125" i="41"/>
  <c r="FG124" i="41"/>
  <c r="FG123" i="41"/>
  <c r="FG122" i="41"/>
  <c r="FG121" i="41"/>
  <c r="FG120" i="41"/>
  <c r="FG119" i="41"/>
  <c r="FG118" i="41"/>
  <c r="FG117" i="41"/>
  <c r="FG116" i="41"/>
  <c r="FG115" i="41"/>
  <c r="FG114" i="41"/>
  <c r="FG113" i="41"/>
  <c r="FG112" i="41"/>
  <c r="FG111" i="41"/>
  <c r="FG110" i="41"/>
  <c r="FG109" i="41"/>
  <c r="FG108" i="41"/>
  <c r="FG107" i="41"/>
  <c r="FG106" i="41"/>
  <c r="FG105" i="41"/>
  <c r="FG104" i="41"/>
  <c r="FG103" i="41"/>
  <c r="FG102" i="41"/>
  <c r="FG101" i="41"/>
  <c r="FG100" i="41"/>
  <c r="FG99" i="41"/>
  <c r="FG98" i="41"/>
  <c r="FG97" i="41"/>
  <c r="FG96" i="41"/>
  <c r="FG95" i="41"/>
  <c r="FG94" i="41"/>
  <c r="FG93" i="41"/>
  <c r="FG92" i="41"/>
  <c r="FG91" i="41"/>
  <c r="FG90" i="41"/>
  <c r="FG89" i="41"/>
  <c r="FG88" i="41"/>
  <c r="FG87" i="41"/>
  <c r="FG86" i="41"/>
  <c r="FG85" i="41"/>
  <c r="FG84" i="41"/>
  <c r="FG83" i="41"/>
  <c r="FG82" i="41"/>
  <c r="FG81" i="41"/>
  <c r="FG80" i="41"/>
  <c r="FG79" i="41"/>
  <c r="FG78" i="41"/>
  <c r="FG77" i="41"/>
  <c r="FG76" i="41"/>
  <c r="FG75" i="41"/>
  <c r="FG74" i="41"/>
  <c r="FG73" i="41"/>
  <c r="FG72" i="41"/>
  <c r="FG71" i="41"/>
  <c r="FG70" i="41"/>
  <c r="FG69" i="41"/>
  <c r="FG68" i="41"/>
  <c r="FG67" i="41"/>
  <c r="FG66" i="41"/>
  <c r="FG65" i="41"/>
  <c r="FG64" i="41"/>
  <c r="FG63" i="41"/>
  <c r="FG62" i="41"/>
  <c r="FG61" i="41"/>
  <c r="FG60" i="41"/>
  <c r="FG59" i="41"/>
  <c r="FG58" i="41"/>
  <c r="FG57" i="41"/>
  <c r="FG56" i="41"/>
  <c r="FG55" i="41"/>
  <c r="FG54" i="41"/>
  <c r="FG53" i="41"/>
  <c r="FG52" i="41"/>
  <c r="FG51" i="41"/>
  <c r="FG50" i="41"/>
  <c r="FG49" i="41"/>
  <c r="FG48" i="41"/>
  <c r="FG47" i="41"/>
  <c r="FG46" i="41"/>
  <c r="FG45" i="41"/>
  <c r="FG44" i="41"/>
  <c r="FG43" i="41"/>
  <c r="FG42" i="41"/>
  <c r="FG41" i="41"/>
  <c r="FG40" i="41"/>
  <c r="FG39" i="41"/>
  <c r="FG38" i="41"/>
  <c r="FG37" i="41"/>
  <c r="FG36" i="41"/>
  <c r="FG35" i="41"/>
  <c r="FG34" i="41"/>
  <c r="FG33" i="41"/>
  <c r="FG32" i="41"/>
  <c r="FG31" i="41"/>
  <c r="FG30" i="41"/>
  <c r="FG29" i="41"/>
  <c r="FG28" i="41"/>
  <c r="FG27" i="41"/>
  <c r="FG26" i="41"/>
  <c r="FG25" i="41"/>
  <c r="FG24" i="41"/>
  <c r="FG23" i="41"/>
  <c r="FG22" i="41"/>
  <c r="FG21" i="41"/>
  <c r="FG20" i="41"/>
  <c r="FG19" i="41"/>
  <c r="FG18" i="41"/>
  <c r="FG17" i="41"/>
  <c r="FG16" i="41"/>
  <c r="FG15" i="41"/>
  <c r="FG14" i="41"/>
  <c r="FG13" i="41"/>
  <c r="FG12" i="41"/>
  <c r="FG11" i="41"/>
  <c r="FG10" i="41"/>
  <c r="FG9" i="41"/>
  <c r="FG8" i="41" a="1"/>
  <c r="FG8" i="41"/>
  <c r="FF247" i="41"/>
  <c r="FF246" i="41"/>
  <c r="FF245" i="41"/>
  <c r="FF244" i="41"/>
  <c r="FF243" i="41"/>
  <c r="FF242" i="41"/>
  <c r="FF241" i="41"/>
  <c r="FF240" i="41"/>
  <c r="FF239" i="41"/>
  <c r="FF238" i="41"/>
  <c r="FF237" i="41"/>
  <c r="FF236" i="41"/>
  <c r="FF235" i="41"/>
  <c r="FF234" i="41"/>
  <c r="FF233" i="41"/>
  <c r="FF232" i="41"/>
  <c r="FF231" i="41"/>
  <c r="FF230" i="41"/>
  <c r="FF229" i="41"/>
  <c r="FF228" i="41"/>
  <c r="FF227" i="41"/>
  <c r="FF226" i="41"/>
  <c r="FF225" i="41"/>
  <c r="FF224" i="41"/>
  <c r="FF223" i="41"/>
  <c r="FF222" i="41"/>
  <c r="FF221" i="41"/>
  <c r="FF220" i="41"/>
  <c r="FF219" i="41"/>
  <c r="FF218" i="41"/>
  <c r="FF217" i="41"/>
  <c r="FF216" i="41"/>
  <c r="FF215" i="41"/>
  <c r="FF214" i="41"/>
  <c r="FF213" i="41"/>
  <c r="FF212" i="41"/>
  <c r="FF211" i="41"/>
  <c r="FF210" i="41"/>
  <c r="FF209" i="41"/>
  <c r="FF208" i="41"/>
  <c r="FF207" i="41"/>
  <c r="FF206" i="41"/>
  <c r="FF205" i="41"/>
  <c r="FF204" i="41"/>
  <c r="FF203" i="41"/>
  <c r="FF202" i="41"/>
  <c r="FF201" i="41"/>
  <c r="FF200" i="41"/>
  <c r="FF199" i="41"/>
  <c r="FF198" i="41"/>
  <c r="FF197" i="41"/>
  <c r="FF196" i="41"/>
  <c r="FF195" i="41"/>
  <c r="FF194" i="41"/>
  <c r="FF193" i="41"/>
  <c r="FF192" i="41"/>
  <c r="FF191" i="41"/>
  <c r="FF190" i="41"/>
  <c r="FF189" i="41"/>
  <c r="FF188" i="41"/>
  <c r="FF187" i="41"/>
  <c r="FF186" i="41"/>
  <c r="FF185" i="41"/>
  <c r="FF184" i="41"/>
  <c r="FF183" i="41"/>
  <c r="FF182" i="41"/>
  <c r="FF181" i="41"/>
  <c r="FF180" i="41"/>
  <c r="FF179" i="41"/>
  <c r="FF178" i="41"/>
  <c r="FF177" i="41"/>
  <c r="FF176" i="41"/>
  <c r="FF175" i="41"/>
  <c r="FF174" i="41"/>
  <c r="FF173" i="41"/>
  <c r="FF172" i="41"/>
  <c r="FF171" i="41"/>
  <c r="FF170" i="41"/>
  <c r="FF169" i="41"/>
  <c r="FF168" i="41"/>
  <c r="FF167" i="41"/>
  <c r="FF166" i="41"/>
  <c r="FF165" i="41"/>
  <c r="FF164" i="41"/>
  <c r="FF163" i="41"/>
  <c r="FF162" i="41"/>
  <c r="FF161" i="41"/>
  <c r="FF160" i="41"/>
  <c r="FF159" i="41"/>
  <c r="FF158" i="41"/>
  <c r="FF157" i="41"/>
  <c r="FF156" i="41"/>
  <c r="FF155" i="41"/>
  <c r="FF154" i="41"/>
  <c r="FF153" i="41"/>
  <c r="FF152" i="41"/>
  <c r="FF151" i="41"/>
  <c r="FF150" i="41"/>
  <c r="FF149" i="41"/>
  <c r="FF148" i="41"/>
  <c r="FF147" i="41"/>
  <c r="FF146" i="41"/>
  <c r="FF145" i="41"/>
  <c r="FF144" i="41"/>
  <c r="FF143" i="41"/>
  <c r="FF142" i="41"/>
  <c r="FF141" i="41"/>
  <c r="FF140" i="41"/>
  <c r="FF139" i="41"/>
  <c r="FF138" i="41"/>
  <c r="FF137" i="41"/>
  <c r="FF136" i="41"/>
  <c r="FF135" i="41"/>
  <c r="FF134" i="41"/>
  <c r="FF133" i="41"/>
  <c r="FF132" i="41"/>
  <c r="FF131" i="41"/>
  <c r="FF130" i="41"/>
  <c r="FF129" i="41"/>
  <c r="FF128" i="41"/>
  <c r="FF127" i="41"/>
  <c r="FF126" i="41"/>
  <c r="FF125" i="41"/>
  <c r="FF124" i="41"/>
  <c r="FF123" i="41"/>
  <c r="FF122" i="41"/>
  <c r="FF121" i="41"/>
  <c r="FF120" i="41"/>
  <c r="FF119" i="41"/>
  <c r="FF118" i="41"/>
  <c r="FF117" i="41"/>
  <c r="FF116" i="41"/>
  <c r="FF115" i="41"/>
  <c r="FF114" i="41"/>
  <c r="FF113" i="41"/>
  <c r="FF112" i="41"/>
  <c r="FF111" i="41"/>
  <c r="FF110" i="41"/>
  <c r="FF109" i="41"/>
  <c r="FF108" i="41"/>
  <c r="FF107" i="41"/>
  <c r="FF106" i="41"/>
  <c r="FF105" i="41"/>
  <c r="FF104" i="41"/>
  <c r="FF103" i="41"/>
  <c r="FF102" i="41"/>
  <c r="FF101" i="41"/>
  <c r="FF100" i="41"/>
  <c r="FF99" i="41"/>
  <c r="FF98" i="41"/>
  <c r="FF97" i="41"/>
  <c r="FF96" i="41"/>
  <c r="FF95" i="41"/>
  <c r="FF94" i="41"/>
  <c r="FF93" i="41"/>
  <c r="FF92" i="41"/>
  <c r="FF91" i="41"/>
  <c r="FF90" i="41"/>
  <c r="FF89" i="41"/>
  <c r="FF88" i="41"/>
  <c r="FF87" i="41"/>
  <c r="FF86" i="41"/>
  <c r="FF85" i="41"/>
  <c r="FF84" i="41"/>
  <c r="FF83" i="41"/>
  <c r="FF82" i="41"/>
  <c r="FF81" i="41"/>
  <c r="FF80" i="41"/>
  <c r="FF79" i="41"/>
  <c r="FF78" i="41"/>
  <c r="FF77" i="41"/>
  <c r="FF76" i="41"/>
  <c r="FF75" i="41"/>
  <c r="FF74" i="41"/>
  <c r="FF73" i="41"/>
  <c r="FF72" i="41"/>
  <c r="FF71" i="41"/>
  <c r="FF70" i="41"/>
  <c r="FF69" i="41"/>
  <c r="FF68" i="41"/>
  <c r="FF67" i="41"/>
  <c r="FF66" i="41"/>
  <c r="FF65" i="41"/>
  <c r="FF64" i="41"/>
  <c r="FF63" i="41"/>
  <c r="FF62" i="41"/>
  <c r="FF61" i="41"/>
  <c r="FF60" i="41"/>
  <c r="FF59" i="41"/>
  <c r="FF58" i="41"/>
  <c r="FF57" i="41"/>
  <c r="FF56" i="41"/>
  <c r="FF55" i="41"/>
  <c r="FF54" i="41"/>
  <c r="FF53" i="41"/>
  <c r="FF52" i="41"/>
  <c r="FF51" i="41"/>
  <c r="FF50" i="41"/>
  <c r="FF49" i="41"/>
  <c r="FF48" i="41"/>
  <c r="FF47" i="41"/>
  <c r="FF46" i="41"/>
  <c r="FF45" i="41"/>
  <c r="FF44" i="41"/>
  <c r="FF43" i="41"/>
  <c r="FF42" i="41"/>
  <c r="FF41" i="41"/>
  <c r="FF40" i="41"/>
  <c r="FF39" i="41"/>
  <c r="FF38" i="41"/>
  <c r="FF37" i="41"/>
  <c r="FF36" i="41"/>
  <c r="FF35" i="41"/>
  <c r="FF34" i="41"/>
  <c r="FF33" i="41"/>
  <c r="FF32" i="41"/>
  <c r="FF31" i="41"/>
  <c r="FF30" i="41"/>
  <c r="FF29" i="41"/>
  <c r="FF28" i="41"/>
  <c r="FF27" i="41"/>
  <c r="FF26" i="41"/>
  <c r="FF25" i="41"/>
  <c r="FF24" i="41"/>
  <c r="FF23" i="41"/>
  <c r="FF22" i="41"/>
  <c r="FF21" i="41"/>
  <c r="FF20" i="41"/>
  <c r="FF19" i="41"/>
  <c r="FF18" i="41"/>
  <c r="FF17" i="41"/>
  <c r="FF16" i="41"/>
  <c r="FF15" i="41"/>
  <c r="FF14" i="41"/>
  <c r="FF13" i="41"/>
  <c r="FF12" i="41"/>
  <c r="FF11" i="41"/>
  <c r="FF10" i="41"/>
  <c r="FF9" i="41"/>
  <c r="FF8" i="41" a="1"/>
  <c r="FF8" i="41"/>
  <c r="FE247" i="41"/>
  <c r="FE246" i="41"/>
  <c r="FE245" i="41"/>
  <c r="FE244" i="41"/>
  <c r="FE243" i="41"/>
  <c r="FE242" i="41"/>
  <c r="FE241" i="41"/>
  <c r="FE240" i="41"/>
  <c r="FE239" i="41"/>
  <c r="FE238" i="41"/>
  <c r="FE237" i="41"/>
  <c r="FE236" i="41"/>
  <c r="FE235" i="41"/>
  <c r="FE234" i="41"/>
  <c r="FE233" i="41"/>
  <c r="FE232" i="41"/>
  <c r="FE231" i="41"/>
  <c r="FE230" i="41"/>
  <c r="FE229" i="41"/>
  <c r="FE228" i="41"/>
  <c r="FE227" i="41"/>
  <c r="FE226" i="41"/>
  <c r="FE225" i="41"/>
  <c r="FE224" i="41"/>
  <c r="FE223" i="41"/>
  <c r="FE222" i="41"/>
  <c r="FE221" i="41"/>
  <c r="FE220" i="41"/>
  <c r="FE219" i="41"/>
  <c r="FE218" i="41"/>
  <c r="FE217" i="41"/>
  <c r="FE216" i="41"/>
  <c r="FE215" i="41"/>
  <c r="FE214" i="41"/>
  <c r="FE213" i="41"/>
  <c r="FE212" i="41"/>
  <c r="FE211" i="41"/>
  <c r="FE210" i="41"/>
  <c r="FE209" i="41"/>
  <c r="FE208" i="41"/>
  <c r="FE207" i="41"/>
  <c r="FE206" i="41"/>
  <c r="FE205" i="41"/>
  <c r="FE204" i="41"/>
  <c r="FE203" i="41"/>
  <c r="FE202" i="41"/>
  <c r="FE201" i="41"/>
  <c r="FE200" i="41"/>
  <c r="FE199" i="41"/>
  <c r="FE198" i="41"/>
  <c r="FE197" i="41"/>
  <c r="FE196" i="41"/>
  <c r="FE195" i="41"/>
  <c r="FE194" i="41"/>
  <c r="FE193" i="41"/>
  <c r="FE192" i="41"/>
  <c r="FE191" i="41"/>
  <c r="FE190" i="41"/>
  <c r="FE189" i="41"/>
  <c r="FE188" i="41"/>
  <c r="FE187" i="41"/>
  <c r="FE186" i="41"/>
  <c r="FE185" i="41"/>
  <c r="FE184" i="41"/>
  <c r="FE183" i="41"/>
  <c r="FE182" i="41"/>
  <c r="FE181" i="41"/>
  <c r="FE180" i="41"/>
  <c r="FE179" i="41"/>
  <c r="FE178" i="41"/>
  <c r="FE177" i="41"/>
  <c r="FE176" i="41"/>
  <c r="FE175" i="41"/>
  <c r="FE174" i="41"/>
  <c r="FE173" i="41"/>
  <c r="FE172" i="41"/>
  <c r="FE171" i="41"/>
  <c r="FE170" i="41"/>
  <c r="FE169" i="41"/>
  <c r="FE168" i="41"/>
  <c r="FE167" i="41"/>
  <c r="FE166" i="41"/>
  <c r="FE165" i="41"/>
  <c r="FE164" i="41"/>
  <c r="FE163" i="41"/>
  <c r="FE162" i="41"/>
  <c r="FE161" i="41"/>
  <c r="FE160" i="41"/>
  <c r="FE159" i="41"/>
  <c r="FE158" i="41"/>
  <c r="FE157" i="41"/>
  <c r="FE156" i="41"/>
  <c r="FE155" i="41"/>
  <c r="FE154" i="41"/>
  <c r="FE153" i="41"/>
  <c r="FE152" i="41"/>
  <c r="FE151" i="41"/>
  <c r="FE150" i="41"/>
  <c r="FE149" i="41"/>
  <c r="FE148" i="41"/>
  <c r="FE147" i="41"/>
  <c r="FE146" i="41"/>
  <c r="FE145" i="41"/>
  <c r="FE144" i="41"/>
  <c r="FE143" i="41"/>
  <c r="FE142" i="41"/>
  <c r="FE141" i="41"/>
  <c r="FE140" i="41"/>
  <c r="FE139" i="41"/>
  <c r="FE138" i="41"/>
  <c r="FE137" i="41"/>
  <c r="FE136" i="41"/>
  <c r="FE135" i="41"/>
  <c r="FE134" i="41"/>
  <c r="FE133" i="41"/>
  <c r="FE132" i="41"/>
  <c r="FE131" i="41"/>
  <c r="FE130" i="41"/>
  <c r="FE129" i="41"/>
  <c r="FE128" i="41"/>
  <c r="FE127" i="41"/>
  <c r="FE126" i="41"/>
  <c r="FE125" i="41"/>
  <c r="FE124" i="41"/>
  <c r="FE123" i="41"/>
  <c r="FE122" i="41"/>
  <c r="FE121" i="41"/>
  <c r="FE120" i="41"/>
  <c r="FE119" i="41"/>
  <c r="FE118" i="41"/>
  <c r="FE117" i="41"/>
  <c r="FE116" i="41"/>
  <c r="FE115" i="41"/>
  <c r="FE114" i="41"/>
  <c r="FE113" i="41"/>
  <c r="FE112" i="41"/>
  <c r="FE111" i="41"/>
  <c r="FE110" i="41"/>
  <c r="FE109" i="41"/>
  <c r="FE108" i="41"/>
  <c r="FE107" i="41"/>
  <c r="FE106" i="41"/>
  <c r="FE105" i="41"/>
  <c r="FE104" i="41"/>
  <c r="FE103" i="41"/>
  <c r="FE102" i="41"/>
  <c r="FE101" i="41"/>
  <c r="FE100" i="41"/>
  <c r="FE99" i="41"/>
  <c r="FE98" i="41"/>
  <c r="FE97" i="41"/>
  <c r="FE96" i="41"/>
  <c r="FE95" i="41"/>
  <c r="FE94" i="41"/>
  <c r="FE93" i="41"/>
  <c r="FE92" i="41"/>
  <c r="FE91" i="41"/>
  <c r="FE90" i="41"/>
  <c r="FE89" i="41"/>
  <c r="FE88" i="41"/>
  <c r="FE87" i="41"/>
  <c r="FE86" i="41"/>
  <c r="FE85" i="41"/>
  <c r="FE84" i="41"/>
  <c r="FE83" i="41"/>
  <c r="FE82" i="41"/>
  <c r="FE81" i="41"/>
  <c r="FE80" i="41"/>
  <c r="FE79" i="41"/>
  <c r="FE78" i="41"/>
  <c r="FE77" i="41"/>
  <c r="FE76" i="41"/>
  <c r="FE75" i="41"/>
  <c r="FE74" i="41"/>
  <c r="FE73" i="41"/>
  <c r="FE72" i="41"/>
  <c r="FE71" i="41"/>
  <c r="FE70" i="41"/>
  <c r="FE69" i="41"/>
  <c r="FE68" i="41"/>
  <c r="FE67" i="41"/>
  <c r="FE66" i="41"/>
  <c r="FE65" i="41"/>
  <c r="FE64" i="41"/>
  <c r="FE63" i="41"/>
  <c r="FE62" i="41"/>
  <c r="FE61" i="41"/>
  <c r="FE60" i="41"/>
  <c r="FE59" i="41"/>
  <c r="FE58" i="41"/>
  <c r="FE57" i="41"/>
  <c r="FE56" i="41"/>
  <c r="FE55" i="41"/>
  <c r="FE54" i="41"/>
  <c r="FE53" i="41"/>
  <c r="FE52" i="41"/>
  <c r="FE51" i="41"/>
  <c r="FE50" i="41"/>
  <c r="FE49" i="41"/>
  <c r="FE48" i="41"/>
  <c r="FE47" i="41"/>
  <c r="FE46" i="41"/>
  <c r="FE45" i="41"/>
  <c r="FE44" i="41"/>
  <c r="FE43" i="41"/>
  <c r="FE42" i="41"/>
  <c r="FE41" i="41"/>
  <c r="FE40" i="41"/>
  <c r="FE39" i="41"/>
  <c r="FE38" i="41"/>
  <c r="FE37" i="41"/>
  <c r="FE36" i="41"/>
  <c r="FE35" i="41"/>
  <c r="FE34" i="41"/>
  <c r="FE33" i="41"/>
  <c r="FE32" i="41"/>
  <c r="FE31" i="41"/>
  <c r="FE30" i="41"/>
  <c r="FE29" i="41"/>
  <c r="FE28" i="41"/>
  <c r="FE27" i="41"/>
  <c r="FE26" i="41"/>
  <c r="FE25" i="41"/>
  <c r="FE24" i="41"/>
  <c r="FE23" i="41"/>
  <c r="FE22" i="41"/>
  <c r="FE21" i="41"/>
  <c r="FE20" i="41"/>
  <c r="FE19" i="41"/>
  <c r="FE18" i="41"/>
  <c r="FE17" i="41"/>
  <c r="FE16" i="41"/>
  <c r="FE15" i="41"/>
  <c r="FE14" i="41"/>
  <c r="FE13" i="41"/>
  <c r="FE12" i="41"/>
  <c r="FE11" i="41"/>
  <c r="FE10" i="41"/>
  <c r="FE9" i="41"/>
  <c r="FE8" i="41" a="1"/>
  <c r="FE8" i="41"/>
  <c r="FD247" i="41"/>
  <c r="FD246" i="41"/>
  <c r="FD245" i="41"/>
  <c r="FD244" i="41"/>
  <c r="FD243" i="41"/>
  <c r="FD242" i="41"/>
  <c r="FD241" i="41"/>
  <c r="FD240" i="41"/>
  <c r="FD239" i="41"/>
  <c r="FD238" i="41"/>
  <c r="FD237" i="41"/>
  <c r="FD236" i="41"/>
  <c r="FD235" i="41"/>
  <c r="FD234" i="41"/>
  <c r="FD233" i="41"/>
  <c r="FD232" i="41"/>
  <c r="FD231" i="41"/>
  <c r="FD230" i="41"/>
  <c r="FD229" i="41"/>
  <c r="FD228" i="41"/>
  <c r="FD227" i="41"/>
  <c r="FD226" i="41"/>
  <c r="FD225" i="41"/>
  <c r="FD224" i="41"/>
  <c r="FD223" i="41"/>
  <c r="FD222" i="41"/>
  <c r="FD221" i="41"/>
  <c r="FD220" i="41"/>
  <c r="FD219" i="41"/>
  <c r="FD218" i="41"/>
  <c r="FD217" i="41"/>
  <c r="FD216" i="41"/>
  <c r="FD215" i="41"/>
  <c r="FD214" i="41"/>
  <c r="FD213" i="41"/>
  <c r="FD212" i="41"/>
  <c r="FD211" i="41"/>
  <c r="FD210" i="41"/>
  <c r="FD209" i="41"/>
  <c r="FD208" i="41"/>
  <c r="FD207" i="41"/>
  <c r="FD206" i="41"/>
  <c r="FD205" i="41"/>
  <c r="FD204" i="41"/>
  <c r="FD203" i="41"/>
  <c r="FD202" i="41"/>
  <c r="FD201" i="41"/>
  <c r="FD200" i="41"/>
  <c r="FD199" i="41"/>
  <c r="FD198" i="41"/>
  <c r="FD197" i="41"/>
  <c r="FD196" i="41"/>
  <c r="FD195" i="41"/>
  <c r="FD194" i="41"/>
  <c r="FD193" i="41"/>
  <c r="FD192" i="41"/>
  <c r="FD191" i="41"/>
  <c r="FD190" i="41"/>
  <c r="FD189" i="41"/>
  <c r="FD188" i="41"/>
  <c r="FD187" i="41"/>
  <c r="FD186" i="41"/>
  <c r="FD185" i="41"/>
  <c r="FD184" i="41"/>
  <c r="FD183" i="41"/>
  <c r="FD182" i="41"/>
  <c r="FD181" i="41"/>
  <c r="FD180" i="41"/>
  <c r="FD179" i="41"/>
  <c r="FD178" i="41"/>
  <c r="FD177" i="41"/>
  <c r="FD176" i="41"/>
  <c r="FD175" i="41"/>
  <c r="FD174" i="41"/>
  <c r="FD173" i="41"/>
  <c r="FD172" i="41"/>
  <c r="FD171" i="41"/>
  <c r="FD170" i="41"/>
  <c r="FD169" i="41"/>
  <c r="FD168" i="41"/>
  <c r="FD167" i="41"/>
  <c r="FD166" i="41"/>
  <c r="FD165" i="41"/>
  <c r="FD164" i="41"/>
  <c r="FD163" i="41"/>
  <c r="FD162" i="41"/>
  <c r="FD161" i="41"/>
  <c r="FD160" i="41"/>
  <c r="FD159" i="41"/>
  <c r="FD158" i="41"/>
  <c r="FD157" i="41"/>
  <c r="FD156" i="41"/>
  <c r="FD155" i="41"/>
  <c r="FD154" i="41"/>
  <c r="FD153" i="41"/>
  <c r="FD152" i="41"/>
  <c r="FD151" i="41"/>
  <c r="FD150" i="41"/>
  <c r="FD149" i="41"/>
  <c r="FD148" i="41"/>
  <c r="FD147" i="41"/>
  <c r="FD146" i="41"/>
  <c r="FD145" i="41"/>
  <c r="FD144" i="41"/>
  <c r="FD143" i="41"/>
  <c r="FD142" i="41"/>
  <c r="FD141" i="41"/>
  <c r="FD140" i="41"/>
  <c r="FD139" i="41"/>
  <c r="FD138" i="41"/>
  <c r="FD137" i="41"/>
  <c r="FD136" i="41"/>
  <c r="FD135" i="41"/>
  <c r="FD134" i="41"/>
  <c r="FD133" i="41"/>
  <c r="FD132" i="41"/>
  <c r="FD131" i="41"/>
  <c r="FD130" i="41"/>
  <c r="FD129" i="41"/>
  <c r="FD128" i="41"/>
  <c r="FD127" i="41"/>
  <c r="FD126" i="41"/>
  <c r="FD125" i="41"/>
  <c r="FD124" i="41"/>
  <c r="FD123" i="41"/>
  <c r="FD122" i="41"/>
  <c r="FD121" i="41"/>
  <c r="FD120" i="41"/>
  <c r="FD119" i="41"/>
  <c r="FD118" i="41"/>
  <c r="FD117" i="41"/>
  <c r="FD116" i="41"/>
  <c r="FD115" i="41"/>
  <c r="FD114" i="41"/>
  <c r="FD113" i="41"/>
  <c r="FD112" i="41"/>
  <c r="FD111" i="41"/>
  <c r="FD110" i="41"/>
  <c r="FD109" i="41"/>
  <c r="FD108" i="41"/>
  <c r="FD107" i="41"/>
  <c r="FD106" i="41"/>
  <c r="FD105" i="41"/>
  <c r="FD104" i="41"/>
  <c r="FD103" i="41"/>
  <c r="FD102" i="41"/>
  <c r="FD101" i="41"/>
  <c r="FD100" i="41"/>
  <c r="FD99" i="41"/>
  <c r="FD98" i="41"/>
  <c r="FD97" i="41"/>
  <c r="FD96" i="41"/>
  <c r="FD95" i="41"/>
  <c r="FD94" i="41"/>
  <c r="FD93" i="41"/>
  <c r="FD92" i="41"/>
  <c r="FD91" i="41"/>
  <c r="FD90" i="41"/>
  <c r="FD89" i="41"/>
  <c r="FD88" i="41"/>
  <c r="FD87" i="41"/>
  <c r="FD86" i="41"/>
  <c r="FD85" i="41"/>
  <c r="FD84" i="41"/>
  <c r="FD83" i="41"/>
  <c r="FD82" i="41"/>
  <c r="FD81" i="41"/>
  <c r="FD80" i="41"/>
  <c r="FD79" i="41"/>
  <c r="FD78" i="41"/>
  <c r="FD77" i="41"/>
  <c r="FD76" i="41"/>
  <c r="FD75" i="41"/>
  <c r="FD74" i="41"/>
  <c r="FD73" i="41"/>
  <c r="FD72" i="41"/>
  <c r="FD71" i="41"/>
  <c r="FD70" i="41"/>
  <c r="FD69" i="41"/>
  <c r="FD68" i="41"/>
  <c r="FD67" i="41"/>
  <c r="FD66" i="41"/>
  <c r="FD65" i="41"/>
  <c r="FD64" i="41"/>
  <c r="FD63" i="41"/>
  <c r="FD62" i="41"/>
  <c r="FD61" i="41"/>
  <c r="FD60" i="41"/>
  <c r="FD59" i="41"/>
  <c r="FD58" i="41"/>
  <c r="FD57" i="41"/>
  <c r="FD56" i="41"/>
  <c r="FD55" i="41"/>
  <c r="FD54" i="41"/>
  <c r="FD53" i="41"/>
  <c r="FD52" i="41"/>
  <c r="FD51" i="41"/>
  <c r="FD50" i="41"/>
  <c r="FD49" i="41"/>
  <c r="FD48" i="41"/>
  <c r="FD47" i="41"/>
  <c r="FD46" i="41"/>
  <c r="FD45" i="41"/>
  <c r="FD44" i="41"/>
  <c r="FD43" i="41"/>
  <c r="FD42" i="41"/>
  <c r="FD41" i="41"/>
  <c r="FD40" i="41"/>
  <c r="FD39" i="41"/>
  <c r="FD38" i="41"/>
  <c r="FD37" i="41"/>
  <c r="FD36" i="41"/>
  <c r="FD35" i="41"/>
  <c r="FD34" i="41"/>
  <c r="FD33" i="41"/>
  <c r="FD32" i="41"/>
  <c r="FD31" i="41"/>
  <c r="FD30" i="41"/>
  <c r="FD29" i="41"/>
  <c r="FD28" i="41"/>
  <c r="FD27" i="41"/>
  <c r="FD26" i="41"/>
  <c r="FD25" i="41"/>
  <c r="FD24" i="41"/>
  <c r="FD23" i="41"/>
  <c r="FD22" i="41"/>
  <c r="FD21" i="41"/>
  <c r="FD20" i="41"/>
  <c r="FD19" i="41"/>
  <c r="FD18" i="41"/>
  <c r="FD17" i="41"/>
  <c r="FD16" i="41"/>
  <c r="FD15" i="41"/>
  <c r="FD14" i="41"/>
  <c r="FD13" i="41"/>
  <c r="FD12" i="41"/>
  <c r="FD11" i="41"/>
  <c r="FD10" i="41"/>
  <c r="FD9" i="41"/>
  <c r="FD8" i="41" a="1"/>
  <c r="FD8" i="41"/>
  <c r="FC247" i="41"/>
  <c r="FC246" i="41"/>
  <c r="FC245" i="41"/>
  <c r="FC244" i="41"/>
  <c r="FC243" i="41"/>
  <c r="FC242" i="41"/>
  <c r="FC241" i="41"/>
  <c r="FC240" i="41"/>
  <c r="FC239" i="41"/>
  <c r="FC238" i="41"/>
  <c r="FC237" i="41"/>
  <c r="FC236" i="41"/>
  <c r="FC235" i="41"/>
  <c r="FC234" i="41"/>
  <c r="FC233" i="41"/>
  <c r="FC232" i="41"/>
  <c r="FC231" i="41"/>
  <c r="FC230" i="41"/>
  <c r="FC229" i="41"/>
  <c r="FC228" i="41"/>
  <c r="FC227" i="41"/>
  <c r="FC226" i="41"/>
  <c r="FC225" i="41"/>
  <c r="FC224" i="41"/>
  <c r="FC223" i="41"/>
  <c r="FC222" i="41"/>
  <c r="FC221" i="41"/>
  <c r="FC220" i="41"/>
  <c r="FC219" i="41"/>
  <c r="FC218" i="41"/>
  <c r="FC217" i="41"/>
  <c r="FC216" i="41"/>
  <c r="FC215" i="41"/>
  <c r="FC214" i="41"/>
  <c r="FC213" i="41"/>
  <c r="FC212" i="41"/>
  <c r="FC211" i="41"/>
  <c r="FC210" i="41"/>
  <c r="FC209" i="41"/>
  <c r="FC208" i="41"/>
  <c r="FC207" i="41"/>
  <c r="FC206" i="41"/>
  <c r="FC205" i="41"/>
  <c r="FC204" i="41"/>
  <c r="FC203" i="41"/>
  <c r="FC202" i="41"/>
  <c r="FC201" i="41"/>
  <c r="FC200" i="41"/>
  <c r="FC199" i="41"/>
  <c r="FC198" i="41"/>
  <c r="FC197" i="41"/>
  <c r="FC196" i="41"/>
  <c r="FC195" i="41"/>
  <c r="FC194" i="41"/>
  <c r="FC193" i="41"/>
  <c r="FC192" i="41"/>
  <c r="FC191" i="41"/>
  <c r="FC190" i="41"/>
  <c r="FC189" i="41"/>
  <c r="FC188" i="41"/>
  <c r="FC187" i="41"/>
  <c r="FC186" i="41"/>
  <c r="FC185" i="41"/>
  <c r="FC184" i="41"/>
  <c r="FC183" i="41"/>
  <c r="FC182" i="41"/>
  <c r="FC181" i="41"/>
  <c r="FC180" i="41"/>
  <c r="FC179" i="41"/>
  <c r="FC178" i="41"/>
  <c r="FC177" i="41"/>
  <c r="FC176" i="41"/>
  <c r="FC175" i="41"/>
  <c r="FC174" i="41"/>
  <c r="FC173" i="41"/>
  <c r="FC172" i="41"/>
  <c r="FC171" i="41"/>
  <c r="FC170" i="41"/>
  <c r="FC169" i="41"/>
  <c r="FC168" i="41"/>
  <c r="FC167" i="41"/>
  <c r="FC166" i="41"/>
  <c r="FC165" i="41"/>
  <c r="FC164" i="41"/>
  <c r="FC163" i="41"/>
  <c r="FC162" i="41"/>
  <c r="FC161" i="41"/>
  <c r="FC160" i="41"/>
  <c r="FC159" i="41"/>
  <c r="FC158" i="41"/>
  <c r="FC157" i="41"/>
  <c r="FC156" i="41"/>
  <c r="FC155" i="41"/>
  <c r="FC154" i="41"/>
  <c r="FC153" i="41"/>
  <c r="FC152" i="41"/>
  <c r="FC151" i="41"/>
  <c r="FC150" i="41"/>
  <c r="FC149" i="41"/>
  <c r="FC148" i="41"/>
  <c r="FC147" i="41"/>
  <c r="FC146" i="41"/>
  <c r="FC145" i="41"/>
  <c r="FC144" i="41"/>
  <c r="FC143" i="41"/>
  <c r="FC142" i="41"/>
  <c r="FC141" i="41"/>
  <c r="FC140" i="41"/>
  <c r="FC139" i="41"/>
  <c r="FC138" i="41"/>
  <c r="FC137" i="41"/>
  <c r="FC136" i="41"/>
  <c r="FC135" i="41"/>
  <c r="FC134" i="41"/>
  <c r="FC133" i="41"/>
  <c r="FC132" i="41"/>
  <c r="FC131" i="41"/>
  <c r="FC130" i="41"/>
  <c r="FC129" i="41"/>
  <c r="FC128" i="41"/>
  <c r="FC127" i="41"/>
  <c r="FC126" i="41"/>
  <c r="FC125" i="41"/>
  <c r="FC124" i="41"/>
  <c r="FC123" i="41"/>
  <c r="FC122" i="41"/>
  <c r="FC121" i="41"/>
  <c r="FC120" i="41"/>
  <c r="FC119" i="41"/>
  <c r="FC118" i="41"/>
  <c r="FC117" i="41"/>
  <c r="FC116" i="41"/>
  <c r="FC115" i="41"/>
  <c r="FC114" i="41"/>
  <c r="FC113" i="41"/>
  <c r="FC112" i="41"/>
  <c r="FC111" i="41"/>
  <c r="FC110" i="41"/>
  <c r="FC109" i="41"/>
  <c r="FC108" i="41"/>
  <c r="FC107" i="41"/>
  <c r="FC106" i="41"/>
  <c r="FC105" i="41"/>
  <c r="FC104" i="41"/>
  <c r="FC103" i="41"/>
  <c r="FC102" i="41"/>
  <c r="FC101" i="41"/>
  <c r="FC100" i="41"/>
  <c r="FC99" i="41"/>
  <c r="FC98" i="41"/>
  <c r="FC97" i="41"/>
  <c r="FC96" i="41"/>
  <c r="FC95" i="41"/>
  <c r="FC94" i="41"/>
  <c r="FC93" i="41"/>
  <c r="FC92" i="41"/>
  <c r="FC91" i="41"/>
  <c r="FC90" i="41"/>
  <c r="FC89" i="41"/>
  <c r="FC88" i="41"/>
  <c r="FC87" i="41"/>
  <c r="FC86" i="41"/>
  <c r="FC85" i="41"/>
  <c r="FC84" i="41"/>
  <c r="FC83" i="41"/>
  <c r="FC82" i="41"/>
  <c r="FC81" i="41"/>
  <c r="FC80" i="41"/>
  <c r="FC79" i="41"/>
  <c r="FC78" i="41"/>
  <c r="FC77" i="41"/>
  <c r="FC76" i="41"/>
  <c r="FC75" i="41"/>
  <c r="FC74" i="41"/>
  <c r="FC73" i="41"/>
  <c r="FC72" i="41"/>
  <c r="FC71" i="41"/>
  <c r="FC70" i="41"/>
  <c r="FC69" i="41"/>
  <c r="FC68" i="41"/>
  <c r="FC67" i="41"/>
  <c r="FC66" i="41"/>
  <c r="FC65" i="41"/>
  <c r="FC64" i="41"/>
  <c r="FC63" i="41"/>
  <c r="FC62" i="41"/>
  <c r="FC61" i="41"/>
  <c r="FC60" i="41"/>
  <c r="FC59" i="41"/>
  <c r="FC58" i="41"/>
  <c r="FC57" i="41"/>
  <c r="FC56" i="41"/>
  <c r="FC55" i="41"/>
  <c r="FC54" i="41"/>
  <c r="FC53" i="41"/>
  <c r="FC52" i="41"/>
  <c r="FC51" i="41"/>
  <c r="FC50" i="41"/>
  <c r="FC49" i="41"/>
  <c r="FC48" i="41"/>
  <c r="FC47" i="41"/>
  <c r="FC46" i="41"/>
  <c r="FC45" i="41"/>
  <c r="FC44" i="41"/>
  <c r="FC43" i="41"/>
  <c r="FC42" i="41"/>
  <c r="FC41" i="41"/>
  <c r="FC40" i="41"/>
  <c r="FC39" i="41"/>
  <c r="FC38" i="41"/>
  <c r="FC37" i="41"/>
  <c r="FC36" i="41"/>
  <c r="FC35" i="41"/>
  <c r="FC34" i="41"/>
  <c r="FC33" i="41"/>
  <c r="FC32" i="41"/>
  <c r="FC31" i="41"/>
  <c r="FC30" i="41"/>
  <c r="FC29" i="41"/>
  <c r="FC28" i="41"/>
  <c r="FC27" i="41"/>
  <c r="FC26" i="41"/>
  <c r="FC25" i="41"/>
  <c r="FC24" i="41"/>
  <c r="FC23" i="41"/>
  <c r="FC22" i="41"/>
  <c r="FC21" i="41"/>
  <c r="FC20" i="41"/>
  <c r="FC19" i="41"/>
  <c r="FC18" i="41"/>
  <c r="FC17" i="41"/>
  <c r="FC16" i="41"/>
  <c r="FC15" i="41"/>
  <c r="FC14" i="41"/>
  <c r="FC13" i="41"/>
  <c r="FC12" i="41"/>
  <c r="FC11" i="41"/>
  <c r="FC10" i="41"/>
  <c r="FC9" i="41"/>
  <c r="FC8" i="41" a="1"/>
  <c r="FC8" i="41"/>
  <c r="FB247" i="41"/>
  <c r="FB246" i="41"/>
  <c r="FB245" i="41"/>
  <c r="FB244" i="41"/>
  <c r="FB243" i="41"/>
  <c r="FB242" i="41"/>
  <c r="FB241" i="41"/>
  <c r="FB240" i="41"/>
  <c r="FB239" i="41"/>
  <c r="FB238" i="41"/>
  <c r="FB237" i="41"/>
  <c r="FB236" i="41"/>
  <c r="FB235" i="41"/>
  <c r="FB234" i="41"/>
  <c r="FB233" i="41"/>
  <c r="FB232" i="41"/>
  <c r="FB231" i="41"/>
  <c r="FB230" i="41"/>
  <c r="FB229" i="41"/>
  <c r="FB228" i="41"/>
  <c r="FB227" i="41"/>
  <c r="FB226" i="41"/>
  <c r="FB225" i="41"/>
  <c r="FB224" i="41"/>
  <c r="FB223" i="41"/>
  <c r="FB222" i="41"/>
  <c r="FB221" i="41"/>
  <c r="FB220" i="41"/>
  <c r="FB219" i="41"/>
  <c r="FB218" i="41"/>
  <c r="FB217" i="41"/>
  <c r="FB216" i="41"/>
  <c r="FB215" i="41"/>
  <c r="FB214" i="41"/>
  <c r="FB213" i="41"/>
  <c r="FB212" i="41"/>
  <c r="FB211" i="41"/>
  <c r="FB210" i="41"/>
  <c r="FB209" i="41"/>
  <c r="FB208" i="41"/>
  <c r="FB207" i="41"/>
  <c r="FB206" i="41"/>
  <c r="FB205" i="41"/>
  <c r="FB204" i="41"/>
  <c r="FB203" i="41"/>
  <c r="FB202" i="41"/>
  <c r="FB201" i="41"/>
  <c r="FB200" i="41"/>
  <c r="FB199" i="41"/>
  <c r="FB198" i="41"/>
  <c r="FB197" i="41"/>
  <c r="FB196" i="41"/>
  <c r="FB195" i="41"/>
  <c r="FB194" i="41"/>
  <c r="FB193" i="41"/>
  <c r="FB192" i="41"/>
  <c r="FB191" i="41"/>
  <c r="FB190" i="41"/>
  <c r="FB189" i="41"/>
  <c r="FB188" i="41"/>
  <c r="FB187" i="41"/>
  <c r="FB186" i="41"/>
  <c r="FB185" i="41"/>
  <c r="FB184" i="41"/>
  <c r="FB183" i="41"/>
  <c r="FB182" i="41"/>
  <c r="FB181" i="41"/>
  <c r="FB180" i="41"/>
  <c r="FB179" i="41"/>
  <c r="FB178" i="41"/>
  <c r="FB177" i="41"/>
  <c r="FB176" i="41"/>
  <c r="FB175" i="41"/>
  <c r="FB174" i="41"/>
  <c r="FB173" i="41"/>
  <c r="FB172" i="41"/>
  <c r="FB171" i="41"/>
  <c r="FB170" i="41"/>
  <c r="FB169" i="41"/>
  <c r="FB168" i="41"/>
  <c r="FB167" i="41"/>
  <c r="FB166" i="41"/>
  <c r="FB165" i="41"/>
  <c r="FB164" i="41"/>
  <c r="FB163" i="41"/>
  <c r="FB162" i="41"/>
  <c r="FB161" i="41"/>
  <c r="FB160" i="41"/>
  <c r="FB159" i="41"/>
  <c r="FB158" i="41"/>
  <c r="FB157" i="41"/>
  <c r="FB156" i="41"/>
  <c r="FB155" i="41"/>
  <c r="FB154" i="41"/>
  <c r="FB153" i="41"/>
  <c r="FB152" i="41"/>
  <c r="FB151" i="41"/>
  <c r="FB150" i="41"/>
  <c r="FB149" i="41"/>
  <c r="FB148" i="41"/>
  <c r="FB147" i="41"/>
  <c r="FB146" i="41"/>
  <c r="FB145" i="41"/>
  <c r="FB144" i="41"/>
  <c r="FB143" i="41"/>
  <c r="FB142" i="41"/>
  <c r="FB141" i="41"/>
  <c r="FB140" i="41"/>
  <c r="FB139" i="41"/>
  <c r="FB138" i="41"/>
  <c r="FB137" i="41"/>
  <c r="FB136" i="41"/>
  <c r="FB135" i="41"/>
  <c r="FB134" i="41"/>
  <c r="FB133" i="41"/>
  <c r="FB132" i="41"/>
  <c r="FB131" i="41"/>
  <c r="FB130" i="41"/>
  <c r="FB129" i="41"/>
  <c r="FB128" i="41"/>
  <c r="FB127" i="41"/>
  <c r="FB126" i="41"/>
  <c r="FB125" i="41"/>
  <c r="FB124" i="41"/>
  <c r="FB123" i="41"/>
  <c r="FB122" i="41"/>
  <c r="FB121" i="41"/>
  <c r="FB120" i="41"/>
  <c r="FB119" i="41"/>
  <c r="FB118" i="41"/>
  <c r="FB117" i="41"/>
  <c r="FB116" i="41"/>
  <c r="FB115" i="41"/>
  <c r="FB114" i="41"/>
  <c r="FB113" i="41"/>
  <c r="FB112" i="41"/>
  <c r="FB111" i="41"/>
  <c r="FB110" i="41"/>
  <c r="FB109" i="41"/>
  <c r="FB108" i="41"/>
  <c r="FB107" i="41"/>
  <c r="FB106" i="41"/>
  <c r="FB105" i="41"/>
  <c r="FB104" i="41"/>
  <c r="FB103" i="41"/>
  <c r="FB102" i="41"/>
  <c r="FB101" i="41"/>
  <c r="FB100" i="41"/>
  <c r="FB99" i="41"/>
  <c r="FB98" i="41"/>
  <c r="FB97" i="41"/>
  <c r="FB96" i="41"/>
  <c r="FB95" i="41"/>
  <c r="FB94" i="41"/>
  <c r="FB93" i="41"/>
  <c r="FB92" i="41"/>
  <c r="FB91" i="41"/>
  <c r="FB90" i="41"/>
  <c r="FB89" i="41"/>
  <c r="FB88" i="41"/>
  <c r="FB87" i="41"/>
  <c r="FB86" i="41"/>
  <c r="FB85" i="41"/>
  <c r="FB84" i="41"/>
  <c r="FB83" i="41"/>
  <c r="FB82" i="41"/>
  <c r="FB81" i="41"/>
  <c r="FB80" i="41"/>
  <c r="FB79" i="41"/>
  <c r="FB78" i="41"/>
  <c r="FB77" i="41"/>
  <c r="FB76" i="41"/>
  <c r="FB75" i="41"/>
  <c r="FB74" i="41"/>
  <c r="FB73" i="41"/>
  <c r="FB72" i="41"/>
  <c r="FB71" i="41"/>
  <c r="FB70" i="41"/>
  <c r="FB69" i="41"/>
  <c r="FB68" i="41"/>
  <c r="FB67" i="41"/>
  <c r="FB66" i="41"/>
  <c r="FB65" i="41"/>
  <c r="FB64" i="41"/>
  <c r="FB63" i="41"/>
  <c r="FB62" i="41"/>
  <c r="FB61" i="41"/>
  <c r="FB60" i="41"/>
  <c r="FB59" i="41"/>
  <c r="FB58" i="41"/>
  <c r="FB57" i="41"/>
  <c r="FB56" i="41"/>
  <c r="FB55" i="41"/>
  <c r="FB54" i="41"/>
  <c r="FB53" i="41"/>
  <c r="FB52" i="41"/>
  <c r="FB51" i="41"/>
  <c r="FB50" i="41"/>
  <c r="FB49" i="41"/>
  <c r="FB48" i="41"/>
  <c r="FB47" i="41"/>
  <c r="FB46" i="41"/>
  <c r="FB45" i="41"/>
  <c r="FB44" i="41"/>
  <c r="FB43" i="41"/>
  <c r="FB42" i="41"/>
  <c r="FB41" i="41"/>
  <c r="FB40" i="41"/>
  <c r="FB39" i="41"/>
  <c r="FB38" i="41"/>
  <c r="FB37" i="41"/>
  <c r="FB36" i="41"/>
  <c r="FB35" i="41"/>
  <c r="FB34" i="41"/>
  <c r="FB33" i="41"/>
  <c r="FB32" i="41"/>
  <c r="FB31" i="41"/>
  <c r="FB30" i="41"/>
  <c r="FB29" i="41"/>
  <c r="FB28" i="41"/>
  <c r="FB27" i="41"/>
  <c r="FB26" i="41"/>
  <c r="FB25" i="41"/>
  <c r="FB24" i="41"/>
  <c r="FB23" i="41"/>
  <c r="FB22" i="41"/>
  <c r="FB21" i="41"/>
  <c r="FB20" i="41"/>
  <c r="FB19" i="41"/>
  <c r="FB18" i="41"/>
  <c r="FB17" i="41"/>
  <c r="FB16" i="41"/>
  <c r="FB15" i="41"/>
  <c r="FB14" i="41"/>
  <c r="FB13" i="41"/>
  <c r="FB12" i="41"/>
  <c r="FB11" i="41"/>
  <c r="FB10" i="41"/>
  <c r="FB9" i="41"/>
  <c r="FB8" i="41" a="1"/>
  <c r="FB8" i="41"/>
  <c r="DX247" i="41"/>
  <c r="DX246" i="41"/>
  <c r="DX245" i="41"/>
  <c r="DX244" i="41"/>
  <c r="DX243" i="41"/>
  <c r="DX242" i="41"/>
  <c r="DX241" i="41"/>
  <c r="DX240" i="41"/>
  <c r="DX239" i="41"/>
  <c r="DX238" i="41"/>
  <c r="DX237" i="41"/>
  <c r="DX236" i="41"/>
  <c r="DX235" i="41"/>
  <c r="DX234" i="41"/>
  <c r="DX233" i="41"/>
  <c r="DX232" i="41"/>
  <c r="DX231" i="41"/>
  <c r="DX230" i="41"/>
  <c r="DX229" i="41"/>
  <c r="DX228" i="41"/>
  <c r="DX227" i="41"/>
  <c r="DX226" i="41"/>
  <c r="DX225" i="41"/>
  <c r="DX224" i="41"/>
  <c r="DX223" i="41"/>
  <c r="DX222" i="41"/>
  <c r="DX221" i="41"/>
  <c r="DX220" i="41"/>
  <c r="DX219" i="41"/>
  <c r="DX218" i="41"/>
  <c r="DX217" i="41"/>
  <c r="DX216" i="41"/>
  <c r="DX215" i="41"/>
  <c r="DX214" i="41"/>
  <c r="DX213" i="41"/>
  <c r="DX212" i="41"/>
  <c r="DX211" i="41"/>
  <c r="DX210" i="41"/>
  <c r="DX209" i="41"/>
  <c r="DX208" i="41"/>
  <c r="DX207" i="41"/>
  <c r="DX206" i="41"/>
  <c r="DX205" i="41"/>
  <c r="DX204" i="41"/>
  <c r="DX203" i="41"/>
  <c r="DX202" i="41"/>
  <c r="DX201" i="41"/>
  <c r="DX200" i="41"/>
  <c r="DX199" i="41"/>
  <c r="DX198" i="41"/>
  <c r="DX197" i="41"/>
  <c r="DX196" i="41"/>
  <c r="DX195" i="41"/>
  <c r="DX194" i="41"/>
  <c r="DX193" i="41"/>
  <c r="DX192" i="41"/>
  <c r="DX191" i="41"/>
  <c r="DX190" i="41"/>
  <c r="DX189" i="41"/>
  <c r="DX188" i="41"/>
  <c r="DX187" i="41"/>
  <c r="DX186" i="41"/>
  <c r="DX185" i="41"/>
  <c r="DX184" i="41"/>
  <c r="DX183" i="41"/>
  <c r="DX182" i="41"/>
  <c r="DX181" i="41"/>
  <c r="DX180" i="41"/>
  <c r="DX179" i="41"/>
  <c r="DX178" i="41"/>
  <c r="DX177" i="41"/>
  <c r="DX176" i="41"/>
  <c r="DX175" i="41"/>
  <c r="DX174" i="41"/>
  <c r="DX173" i="41"/>
  <c r="DX172" i="41"/>
  <c r="DX171" i="41"/>
  <c r="DX170" i="41"/>
  <c r="DX169" i="41"/>
  <c r="DX168" i="41"/>
  <c r="DX167" i="41"/>
  <c r="DX166" i="41"/>
  <c r="DX165" i="41"/>
  <c r="DX164" i="41"/>
  <c r="DX163" i="41"/>
  <c r="DX162" i="41"/>
  <c r="DX161" i="41"/>
  <c r="DX160" i="41"/>
  <c r="DX159" i="41"/>
  <c r="DX158" i="41"/>
  <c r="DX157" i="41"/>
  <c r="DX156" i="41"/>
  <c r="DX155" i="41"/>
  <c r="DX154" i="41"/>
  <c r="DX153" i="41"/>
  <c r="DX152" i="41"/>
  <c r="DX151" i="41"/>
  <c r="DX150" i="41"/>
  <c r="DX149" i="41"/>
  <c r="DX148" i="41"/>
  <c r="DX147" i="41"/>
  <c r="DX146" i="41"/>
  <c r="DX145" i="41"/>
  <c r="DX144" i="41"/>
  <c r="DX143" i="41"/>
  <c r="DX142" i="41"/>
  <c r="DX141" i="41"/>
  <c r="DX140" i="41"/>
  <c r="DX139" i="41"/>
  <c r="DX138" i="41"/>
  <c r="DX137" i="41"/>
  <c r="DX136" i="41"/>
  <c r="DX135" i="41"/>
  <c r="DX134" i="41"/>
  <c r="DX133" i="41"/>
  <c r="DX132" i="41"/>
  <c r="DX131" i="41"/>
  <c r="DX130" i="41"/>
  <c r="DX129" i="41"/>
  <c r="DX128" i="41"/>
  <c r="DX127" i="41"/>
  <c r="DX126" i="41"/>
  <c r="DX125" i="41"/>
  <c r="DX124" i="41"/>
  <c r="DX123" i="41"/>
  <c r="DX122" i="41"/>
  <c r="DX121" i="41"/>
  <c r="DX120" i="41"/>
  <c r="DX119" i="41"/>
  <c r="DX118" i="41"/>
  <c r="DX117" i="41"/>
  <c r="DX116" i="41"/>
  <c r="DX115" i="41"/>
  <c r="DX114" i="41"/>
  <c r="DX113" i="41"/>
  <c r="DX112" i="41"/>
  <c r="DX111" i="41"/>
  <c r="DX110" i="41"/>
  <c r="DX109" i="41"/>
  <c r="DX108" i="41"/>
  <c r="DX107" i="41"/>
  <c r="DX106" i="41"/>
  <c r="DX105" i="41"/>
  <c r="DX104" i="41"/>
  <c r="DX103" i="41"/>
  <c r="DX102" i="41"/>
  <c r="DX101" i="41"/>
  <c r="DX100" i="41"/>
  <c r="DX99" i="41"/>
  <c r="DX98" i="41"/>
  <c r="DX97" i="41"/>
  <c r="DX96" i="41"/>
  <c r="DX95" i="41"/>
  <c r="DX94" i="41"/>
  <c r="DX93" i="41"/>
  <c r="DX92" i="41"/>
  <c r="DX91" i="41"/>
  <c r="DX90" i="41"/>
  <c r="DX89" i="41"/>
  <c r="DX88" i="41"/>
  <c r="DX87" i="41"/>
  <c r="DX86" i="41"/>
  <c r="DX85" i="41"/>
  <c r="DX84" i="41"/>
  <c r="DX83" i="41"/>
  <c r="DX82" i="41"/>
  <c r="DX81" i="41"/>
  <c r="DX80" i="41"/>
  <c r="DX79" i="41"/>
  <c r="DX78" i="41"/>
  <c r="DX77" i="41"/>
  <c r="DX76" i="41"/>
  <c r="DX75" i="41"/>
  <c r="DX74" i="41"/>
  <c r="DX73" i="41"/>
  <c r="DX72" i="41"/>
  <c r="DX71" i="41"/>
  <c r="DX70" i="41"/>
  <c r="DX69" i="41"/>
  <c r="DX68" i="41"/>
  <c r="DX67" i="41"/>
  <c r="DX66" i="41"/>
  <c r="DX65" i="41"/>
  <c r="DX64" i="41"/>
  <c r="DX63" i="41"/>
  <c r="DX62" i="41"/>
  <c r="DX61" i="41"/>
  <c r="DX60" i="41"/>
  <c r="DX59" i="41"/>
  <c r="DX58" i="41"/>
  <c r="DX57" i="41"/>
  <c r="DX56" i="41"/>
  <c r="DX55" i="41"/>
  <c r="DX54" i="41"/>
  <c r="DX53" i="41"/>
  <c r="DX52" i="41"/>
  <c r="DX51" i="41"/>
  <c r="DX50" i="41"/>
  <c r="DX49" i="41"/>
  <c r="DX48" i="41"/>
  <c r="DX47" i="41"/>
  <c r="DX46" i="41"/>
  <c r="DX45" i="41"/>
  <c r="DX44" i="41"/>
  <c r="DX43" i="41"/>
  <c r="DX42" i="41"/>
  <c r="DX41" i="41"/>
  <c r="DX40" i="41"/>
  <c r="DX39" i="41"/>
  <c r="DX38" i="41"/>
  <c r="DX37" i="41"/>
  <c r="DX36" i="41"/>
  <c r="DX35" i="41"/>
  <c r="DX34" i="41"/>
  <c r="DX33" i="41"/>
  <c r="DX32" i="41"/>
  <c r="DX31" i="41"/>
  <c r="DX30" i="41"/>
  <c r="DX29" i="41"/>
  <c r="DX28" i="41"/>
  <c r="DX27" i="41"/>
  <c r="DX26" i="41"/>
  <c r="DX25" i="41"/>
  <c r="DX24" i="41"/>
  <c r="DX23" i="41"/>
  <c r="DX22" i="41"/>
  <c r="DX21" i="41"/>
  <c r="DX20" i="41"/>
  <c r="DX19" i="41"/>
  <c r="DX18" i="41"/>
  <c r="DX17" i="41"/>
  <c r="DX16" i="41"/>
  <c r="DX15" i="41"/>
  <c r="DX14" i="41"/>
  <c r="DX13" i="41"/>
  <c r="DX12" i="41"/>
  <c r="DX11" i="41"/>
  <c r="DX10" i="41"/>
  <c r="DX9" i="41"/>
  <c r="DX8" i="41" a="1"/>
  <c r="DX8" i="41"/>
  <c r="DW247" i="41"/>
  <c r="DW246" i="41"/>
  <c r="DW245" i="41"/>
  <c r="DW244" i="41"/>
  <c r="DW243" i="41"/>
  <c r="DW242" i="41"/>
  <c r="DW241" i="41"/>
  <c r="DW240" i="41"/>
  <c r="DW239" i="41"/>
  <c r="DW238" i="41"/>
  <c r="DW237" i="41"/>
  <c r="DW236" i="41"/>
  <c r="DW235" i="41"/>
  <c r="DW234" i="41"/>
  <c r="DW233" i="41"/>
  <c r="DW232" i="41"/>
  <c r="DW231" i="41"/>
  <c r="DW230" i="41"/>
  <c r="DW229" i="41"/>
  <c r="DW228" i="41"/>
  <c r="DW227" i="41"/>
  <c r="DW226" i="41"/>
  <c r="DW225" i="41"/>
  <c r="DW224" i="41"/>
  <c r="DW223" i="41"/>
  <c r="DW222" i="41"/>
  <c r="DW221" i="41"/>
  <c r="DW220" i="41"/>
  <c r="DW219" i="41"/>
  <c r="DW218" i="41"/>
  <c r="DW217" i="41"/>
  <c r="DW216" i="41"/>
  <c r="DW215" i="41"/>
  <c r="DW214" i="41"/>
  <c r="DW213" i="41"/>
  <c r="DW212" i="41"/>
  <c r="DW211" i="41"/>
  <c r="DW210" i="41"/>
  <c r="DW209" i="41"/>
  <c r="DW208" i="41"/>
  <c r="DW207" i="41"/>
  <c r="DW206" i="41"/>
  <c r="DW205" i="41"/>
  <c r="DW204" i="41"/>
  <c r="DW203" i="41"/>
  <c r="DW202" i="41"/>
  <c r="DW201" i="41"/>
  <c r="DW200" i="41"/>
  <c r="DW199" i="41"/>
  <c r="DW198" i="41"/>
  <c r="DW197" i="41"/>
  <c r="DW196" i="41"/>
  <c r="DW195" i="41"/>
  <c r="DW194" i="41"/>
  <c r="DW193" i="41"/>
  <c r="DW192" i="41"/>
  <c r="DW191" i="41"/>
  <c r="DW190" i="41"/>
  <c r="DW189" i="41"/>
  <c r="DW188" i="41"/>
  <c r="DW187" i="41"/>
  <c r="DW186" i="41"/>
  <c r="DW185" i="41"/>
  <c r="DW184" i="41"/>
  <c r="DW183" i="41"/>
  <c r="DW182" i="41"/>
  <c r="DW181" i="41"/>
  <c r="DW180" i="41"/>
  <c r="DW179" i="41"/>
  <c r="DW178" i="41"/>
  <c r="DW177" i="41"/>
  <c r="DW176" i="41"/>
  <c r="DW175" i="41"/>
  <c r="DW174" i="41"/>
  <c r="DW173" i="41"/>
  <c r="DW172" i="41"/>
  <c r="DW171" i="41"/>
  <c r="DW170" i="41"/>
  <c r="DW169" i="41"/>
  <c r="DW168" i="41"/>
  <c r="DW167" i="41"/>
  <c r="DW166" i="41"/>
  <c r="DW165" i="41"/>
  <c r="DW164" i="41"/>
  <c r="DW163" i="41"/>
  <c r="DW162" i="41"/>
  <c r="DW161" i="41"/>
  <c r="DW160" i="41"/>
  <c r="DW159" i="41"/>
  <c r="DW158" i="41"/>
  <c r="DW157" i="41"/>
  <c r="DW156" i="41"/>
  <c r="DW155" i="41"/>
  <c r="DW154" i="41"/>
  <c r="DW153" i="41"/>
  <c r="DW152" i="41"/>
  <c r="DW151" i="41"/>
  <c r="DW150" i="41"/>
  <c r="DW149" i="41"/>
  <c r="DW148" i="41"/>
  <c r="DW147" i="41"/>
  <c r="DW146" i="41"/>
  <c r="DW145" i="41"/>
  <c r="DW144" i="41"/>
  <c r="DW143" i="41"/>
  <c r="DW142" i="41"/>
  <c r="DW141" i="41"/>
  <c r="DW140" i="41"/>
  <c r="DW139" i="41"/>
  <c r="DW138" i="41"/>
  <c r="DW137" i="41"/>
  <c r="DW136" i="41"/>
  <c r="DW135" i="41"/>
  <c r="DW134" i="41"/>
  <c r="DW133" i="41"/>
  <c r="DW132" i="41"/>
  <c r="DW131" i="41"/>
  <c r="DW130" i="41"/>
  <c r="DW129" i="41"/>
  <c r="DW128" i="41"/>
  <c r="DW127" i="41"/>
  <c r="DW126" i="41"/>
  <c r="DW125" i="41"/>
  <c r="DW124" i="41"/>
  <c r="DW123" i="41"/>
  <c r="DW122" i="41"/>
  <c r="DW121" i="41"/>
  <c r="DW120" i="41"/>
  <c r="DW119" i="41"/>
  <c r="DW118" i="41"/>
  <c r="DW117" i="41"/>
  <c r="DW116" i="41"/>
  <c r="DW115" i="41"/>
  <c r="DW114" i="41"/>
  <c r="DW113" i="41"/>
  <c r="DW112" i="41"/>
  <c r="DW111" i="41"/>
  <c r="DW110" i="41"/>
  <c r="DW109" i="41"/>
  <c r="DW108" i="41"/>
  <c r="DW107" i="41"/>
  <c r="DW106" i="41"/>
  <c r="DW105" i="41"/>
  <c r="DW104" i="41"/>
  <c r="DW103" i="41"/>
  <c r="DW102" i="41"/>
  <c r="DW101" i="41"/>
  <c r="DW100" i="41"/>
  <c r="DW99" i="41"/>
  <c r="DW98" i="41"/>
  <c r="DW97" i="41"/>
  <c r="DW96" i="41"/>
  <c r="DW95" i="41"/>
  <c r="DW94" i="41"/>
  <c r="DW93" i="41"/>
  <c r="DW92" i="41"/>
  <c r="DW91" i="41"/>
  <c r="DW90" i="41"/>
  <c r="DW89" i="41"/>
  <c r="DW88" i="41"/>
  <c r="DW87" i="41"/>
  <c r="DW86" i="41"/>
  <c r="DW85" i="41"/>
  <c r="DW84" i="41"/>
  <c r="DW83" i="41"/>
  <c r="DW82" i="41"/>
  <c r="DW81" i="41"/>
  <c r="DW80" i="41"/>
  <c r="DW79" i="41"/>
  <c r="DW78" i="41"/>
  <c r="DW77" i="41"/>
  <c r="DW76" i="41"/>
  <c r="DW75" i="41"/>
  <c r="DW74" i="41"/>
  <c r="DW73" i="41"/>
  <c r="DW72" i="41"/>
  <c r="DW71" i="41"/>
  <c r="DW70" i="41"/>
  <c r="DW69" i="41"/>
  <c r="DW68" i="41"/>
  <c r="DW67" i="41"/>
  <c r="DW66" i="41"/>
  <c r="DW65" i="41"/>
  <c r="DW64" i="41"/>
  <c r="DW63" i="41"/>
  <c r="DW62" i="41"/>
  <c r="DW61" i="41"/>
  <c r="DW60" i="41"/>
  <c r="DW59" i="41"/>
  <c r="DW58" i="41"/>
  <c r="DW57" i="41"/>
  <c r="DW56" i="41"/>
  <c r="DW55" i="41"/>
  <c r="DW54" i="41"/>
  <c r="DW53" i="41"/>
  <c r="DW52" i="41"/>
  <c r="DW51" i="41"/>
  <c r="DW50" i="41"/>
  <c r="DW49" i="41"/>
  <c r="DW48" i="41"/>
  <c r="DW47" i="41"/>
  <c r="DW46" i="41"/>
  <c r="DW45" i="41"/>
  <c r="DW44" i="41"/>
  <c r="DW43" i="41"/>
  <c r="DW42" i="41"/>
  <c r="DW41" i="41"/>
  <c r="DW40" i="41"/>
  <c r="DW39" i="41"/>
  <c r="DW38" i="41"/>
  <c r="DW37" i="41"/>
  <c r="DW36" i="41"/>
  <c r="DW35" i="41"/>
  <c r="DW34" i="41"/>
  <c r="DW33" i="41"/>
  <c r="DW32" i="41"/>
  <c r="DW31" i="41"/>
  <c r="DW30" i="41"/>
  <c r="DW29" i="41"/>
  <c r="DW28" i="41"/>
  <c r="DW27" i="41"/>
  <c r="DW26" i="41"/>
  <c r="DW25" i="41"/>
  <c r="DW24" i="41"/>
  <c r="DW23" i="41"/>
  <c r="DW22" i="41"/>
  <c r="DW21" i="41"/>
  <c r="DW20" i="41"/>
  <c r="DW19" i="41"/>
  <c r="DW18" i="41"/>
  <c r="DW17" i="41"/>
  <c r="DW16" i="41"/>
  <c r="DW15" i="41"/>
  <c r="DW14" i="41"/>
  <c r="DW13" i="41"/>
  <c r="DW12" i="41"/>
  <c r="DW11" i="41"/>
  <c r="DW10" i="41"/>
  <c r="DW9" i="41"/>
  <c r="DW8" i="41" a="1"/>
  <c r="DW8" i="41"/>
  <c r="DV247" i="41"/>
  <c r="DV246" i="41"/>
  <c r="DV245" i="41"/>
  <c r="DV244" i="41"/>
  <c r="DV243" i="41"/>
  <c r="DV242" i="41"/>
  <c r="DV241" i="41"/>
  <c r="DV240" i="41"/>
  <c r="DV239" i="41"/>
  <c r="DV238" i="41"/>
  <c r="DV237" i="41"/>
  <c r="DV236" i="41"/>
  <c r="DV235" i="41"/>
  <c r="DV234" i="41"/>
  <c r="DV233" i="41"/>
  <c r="DV232" i="41"/>
  <c r="DV231" i="41"/>
  <c r="DV230" i="41"/>
  <c r="DV229" i="41"/>
  <c r="DV228" i="41"/>
  <c r="DV227" i="41"/>
  <c r="DV226" i="41"/>
  <c r="DV225" i="41"/>
  <c r="DV224" i="41"/>
  <c r="DV223" i="41"/>
  <c r="DV222" i="41"/>
  <c r="DV221" i="41"/>
  <c r="DV220" i="41"/>
  <c r="DV219" i="41"/>
  <c r="DV218" i="41"/>
  <c r="DV217" i="41"/>
  <c r="DV216" i="41"/>
  <c r="DV215" i="41"/>
  <c r="DV214" i="41"/>
  <c r="DV213" i="41"/>
  <c r="DV212" i="41"/>
  <c r="DV211" i="41"/>
  <c r="DV210" i="41"/>
  <c r="DV209" i="41"/>
  <c r="DV208" i="41"/>
  <c r="DV207" i="41"/>
  <c r="DV206" i="41"/>
  <c r="DV205" i="41"/>
  <c r="DV204" i="41"/>
  <c r="DV203" i="41"/>
  <c r="DV202" i="41"/>
  <c r="DV201" i="41"/>
  <c r="DV200" i="41"/>
  <c r="DV199" i="41"/>
  <c r="DV198" i="41"/>
  <c r="DV197" i="41"/>
  <c r="DV196" i="41"/>
  <c r="DV195" i="41"/>
  <c r="DV194" i="41"/>
  <c r="DV193" i="41"/>
  <c r="DV192" i="41"/>
  <c r="DV191" i="41"/>
  <c r="DV190" i="41"/>
  <c r="DV189" i="41"/>
  <c r="DV188" i="41"/>
  <c r="DV187" i="41"/>
  <c r="DV186" i="41"/>
  <c r="DV185" i="41"/>
  <c r="DV184" i="41"/>
  <c r="DV183" i="41"/>
  <c r="DV182" i="41"/>
  <c r="DV181" i="41"/>
  <c r="DV180" i="41"/>
  <c r="DV179" i="41"/>
  <c r="DV178" i="41"/>
  <c r="DV177" i="41"/>
  <c r="DV176" i="41"/>
  <c r="DV175" i="41"/>
  <c r="DV174" i="41"/>
  <c r="DV173" i="41"/>
  <c r="DV172" i="41"/>
  <c r="DV171" i="41"/>
  <c r="DV170" i="41"/>
  <c r="DV169" i="41"/>
  <c r="DV168" i="41"/>
  <c r="DV167" i="41"/>
  <c r="DV166" i="41"/>
  <c r="DV165" i="41"/>
  <c r="DV164" i="41"/>
  <c r="DV163" i="41"/>
  <c r="DV162" i="41"/>
  <c r="DV161" i="41"/>
  <c r="DV160" i="41"/>
  <c r="DV159" i="41"/>
  <c r="DV158" i="41"/>
  <c r="DV157" i="41"/>
  <c r="DV156" i="41"/>
  <c r="DV155" i="41"/>
  <c r="DV154" i="41"/>
  <c r="DV153" i="41"/>
  <c r="DV152" i="41"/>
  <c r="DV151" i="41"/>
  <c r="DV150" i="41"/>
  <c r="DV149" i="41"/>
  <c r="DV148" i="41"/>
  <c r="DV147" i="41"/>
  <c r="DV146" i="41"/>
  <c r="DV145" i="41"/>
  <c r="DV144" i="41"/>
  <c r="DV143" i="41"/>
  <c r="DV142" i="41"/>
  <c r="DV141" i="41"/>
  <c r="DV140" i="41"/>
  <c r="DV139" i="41"/>
  <c r="DV138" i="41"/>
  <c r="DV137" i="41"/>
  <c r="DV136" i="41"/>
  <c r="DV135" i="41"/>
  <c r="DV134" i="41"/>
  <c r="DV133" i="41"/>
  <c r="DV132" i="41"/>
  <c r="DV131" i="41"/>
  <c r="DV130" i="41"/>
  <c r="DV129" i="41"/>
  <c r="DV128" i="41"/>
  <c r="DV127" i="41"/>
  <c r="DV126" i="41"/>
  <c r="DV125" i="41"/>
  <c r="DV124" i="41"/>
  <c r="DV123" i="41"/>
  <c r="DV122" i="41"/>
  <c r="DV121" i="41"/>
  <c r="DV120" i="41"/>
  <c r="DV119" i="41"/>
  <c r="DV118" i="41"/>
  <c r="DV117" i="41"/>
  <c r="DV116" i="41"/>
  <c r="DV115" i="41"/>
  <c r="DV114" i="41"/>
  <c r="DV113" i="41"/>
  <c r="DV112" i="41"/>
  <c r="DV111" i="41"/>
  <c r="DV110" i="41"/>
  <c r="DV109" i="41"/>
  <c r="DV108" i="41"/>
  <c r="DV107" i="41"/>
  <c r="DV106" i="41"/>
  <c r="DV105" i="41"/>
  <c r="DV104" i="41"/>
  <c r="DV103" i="41"/>
  <c r="DV102" i="41"/>
  <c r="DV101" i="41"/>
  <c r="DV100" i="41"/>
  <c r="DV99" i="41"/>
  <c r="DV98" i="41"/>
  <c r="DV97" i="41"/>
  <c r="DV96" i="41"/>
  <c r="DV95" i="41"/>
  <c r="DV94" i="41"/>
  <c r="DV93" i="41"/>
  <c r="DV92" i="41"/>
  <c r="DV91" i="41"/>
  <c r="DV90" i="41"/>
  <c r="DV89" i="41"/>
  <c r="DV88" i="41"/>
  <c r="DV87" i="41"/>
  <c r="DV86" i="41"/>
  <c r="DV85" i="41"/>
  <c r="DV84" i="41"/>
  <c r="DV83" i="41"/>
  <c r="DV82" i="41"/>
  <c r="DV81" i="41"/>
  <c r="DV80" i="41"/>
  <c r="DV79" i="41"/>
  <c r="DV78" i="41"/>
  <c r="DV77" i="41"/>
  <c r="DV76" i="41"/>
  <c r="DV75" i="41"/>
  <c r="DV74" i="41"/>
  <c r="DV73" i="41"/>
  <c r="DV72" i="41"/>
  <c r="DV71" i="41"/>
  <c r="DV70" i="41"/>
  <c r="DV69" i="41"/>
  <c r="DV68" i="41"/>
  <c r="DV67" i="41"/>
  <c r="DV66" i="41"/>
  <c r="DV65" i="41"/>
  <c r="DV64" i="41"/>
  <c r="DV63" i="41"/>
  <c r="DV62" i="41"/>
  <c r="DV61" i="41"/>
  <c r="DV60" i="41"/>
  <c r="DV59" i="41"/>
  <c r="DV58" i="41"/>
  <c r="DV57" i="41"/>
  <c r="DV56" i="41"/>
  <c r="DV55" i="41"/>
  <c r="DV54" i="41"/>
  <c r="DV53" i="41"/>
  <c r="DV52" i="41"/>
  <c r="DV51" i="41"/>
  <c r="DV50" i="41"/>
  <c r="DV49" i="41"/>
  <c r="DV48" i="41"/>
  <c r="DV47" i="41"/>
  <c r="DV46" i="41"/>
  <c r="DV45" i="41"/>
  <c r="DV44" i="41"/>
  <c r="DV43" i="41"/>
  <c r="DV42" i="41"/>
  <c r="DV41" i="41"/>
  <c r="DV40" i="41"/>
  <c r="DV39" i="41"/>
  <c r="DV38" i="41"/>
  <c r="DV37" i="41"/>
  <c r="DV36" i="41"/>
  <c r="DV35" i="41"/>
  <c r="DV34" i="41"/>
  <c r="DV33" i="41"/>
  <c r="DV32" i="41"/>
  <c r="DV31" i="41"/>
  <c r="DV30" i="41"/>
  <c r="DV29" i="41"/>
  <c r="DV28" i="41"/>
  <c r="DV27" i="41"/>
  <c r="DV26" i="41"/>
  <c r="DV25" i="41"/>
  <c r="DV24" i="41"/>
  <c r="DV23" i="41"/>
  <c r="DV22" i="41"/>
  <c r="DV21" i="41"/>
  <c r="DV20" i="41"/>
  <c r="DV19" i="41"/>
  <c r="DV18" i="41"/>
  <c r="DV17" i="41"/>
  <c r="DV16" i="41"/>
  <c r="DV15" i="41"/>
  <c r="DV14" i="41"/>
  <c r="DV13" i="41"/>
  <c r="DV12" i="41"/>
  <c r="DV11" i="41"/>
  <c r="DV10" i="41"/>
  <c r="DV9" i="41"/>
  <c r="DV8" i="41" a="1"/>
  <c r="DV8" i="41"/>
  <c r="DU247" i="41"/>
  <c r="DU246" i="41"/>
  <c r="DU245" i="41"/>
  <c r="DU244" i="41"/>
  <c r="DU243" i="41"/>
  <c r="DU242" i="41"/>
  <c r="DU241" i="41"/>
  <c r="DU240" i="41"/>
  <c r="DU239" i="41"/>
  <c r="DU238" i="41"/>
  <c r="DU237" i="41"/>
  <c r="DU236" i="41"/>
  <c r="DU235" i="41"/>
  <c r="DU234" i="41"/>
  <c r="DU233" i="41"/>
  <c r="DU232" i="41"/>
  <c r="DU231" i="41"/>
  <c r="DU230" i="41"/>
  <c r="DU229" i="41"/>
  <c r="DU228" i="41"/>
  <c r="DU227" i="41"/>
  <c r="DU226" i="41"/>
  <c r="DU225" i="41"/>
  <c r="DU224" i="41"/>
  <c r="DU223" i="41"/>
  <c r="DU222" i="41"/>
  <c r="DU221" i="41"/>
  <c r="DU220" i="41"/>
  <c r="DU219" i="41"/>
  <c r="DU218" i="41"/>
  <c r="DU217" i="41"/>
  <c r="DU216" i="41"/>
  <c r="DU215" i="41"/>
  <c r="DU214" i="41"/>
  <c r="DU213" i="41"/>
  <c r="DU212" i="41"/>
  <c r="DU211" i="41"/>
  <c r="DU210" i="41"/>
  <c r="DU209" i="41"/>
  <c r="DU208" i="41"/>
  <c r="DU207" i="41"/>
  <c r="DU206" i="41"/>
  <c r="DU205" i="41"/>
  <c r="DU204" i="41"/>
  <c r="DU203" i="41"/>
  <c r="DU202" i="41"/>
  <c r="DU201" i="41"/>
  <c r="DU200" i="41"/>
  <c r="DU199" i="41"/>
  <c r="DU198" i="41"/>
  <c r="DU197" i="41"/>
  <c r="DU196" i="41"/>
  <c r="DU195" i="41"/>
  <c r="DU194" i="41"/>
  <c r="DU193" i="41"/>
  <c r="DU192" i="41"/>
  <c r="DU191" i="41"/>
  <c r="DU190" i="41"/>
  <c r="DU189" i="41"/>
  <c r="DU188" i="41"/>
  <c r="DU187" i="41"/>
  <c r="DU186" i="41"/>
  <c r="DU185" i="41"/>
  <c r="DU184" i="41"/>
  <c r="DU183" i="41"/>
  <c r="DU182" i="41"/>
  <c r="DU181" i="41"/>
  <c r="DU180" i="41"/>
  <c r="DU179" i="41"/>
  <c r="DU178" i="41"/>
  <c r="DU177" i="41"/>
  <c r="DU176" i="41"/>
  <c r="DU175" i="41"/>
  <c r="DU174" i="41"/>
  <c r="DU173" i="41"/>
  <c r="DU172" i="41"/>
  <c r="DU171" i="41"/>
  <c r="DU170" i="41"/>
  <c r="DU169" i="41"/>
  <c r="DU168" i="41"/>
  <c r="DU167" i="41"/>
  <c r="DU166" i="41"/>
  <c r="DU165" i="41"/>
  <c r="DU164" i="41"/>
  <c r="DU163" i="41"/>
  <c r="DU162" i="41"/>
  <c r="DU161" i="41"/>
  <c r="DU160" i="41"/>
  <c r="DU159" i="41"/>
  <c r="DU158" i="41"/>
  <c r="DU157" i="41"/>
  <c r="DU156" i="41"/>
  <c r="DU155" i="41"/>
  <c r="DU154" i="41"/>
  <c r="DU153" i="41"/>
  <c r="DU152" i="41"/>
  <c r="DU151" i="41"/>
  <c r="DU150" i="41"/>
  <c r="DU149" i="41"/>
  <c r="DU148" i="41"/>
  <c r="DU147" i="41"/>
  <c r="DU146" i="41"/>
  <c r="DU145" i="41"/>
  <c r="DU144" i="41"/>
  <c r="DU143" i="41"/>
  <c r="DU142" i="41"/>
  <c r="DU141" i="41"/>
  <c r="DU140" i="41"/>
  <c r="DU139" i="41"/>
  <c r="DU138" i="41"/>
  <c r="DU137" i="41"/>
  <c r="DU136" i="41"/>
  <c r="DU135" i="41"/>
  <c r="DU134" i="41"/>
  <c r="DU133" i="41"/>
  <c r="DU132" i="41"/>
  <c r="DU131" i="41"/>
  <c r="DU130" i="41"/>
  <c r="DU129" i="41"/>
  <c r="DU128" i="41"/>
  <c r="DU127" i="41"/>
  <c r="DU126" i="41"/>
  <c r="DU125" i="41"/>
  <c r="DU124" i="41"/>
  <c r="DU123" i="41"/>
  <c r="DU122" i="41"/>
  <c r="DU121" i="41"/>
  <c r="DU120" i="41"/>
  <c r="DU119" i="41"/>
  <c r="DU118" i="41"/>
  <c r="DU117" i="41"/>
  <c r="DU116" i="41"/>
  <c r="DU115" i="41"/>
  <c r="DU114" i="41"/>
  <c r="DU113" i="41"/>
  <c r="DU112" i="41"/>
  <c r="DU111" i="41"/>
  <c r="DU110" i="41"/>
  <c r="DU109" i="41"/>
  <c r="DU108" i="41"/>
  <c r="DU107" i="41"/>
  <c r="DU106" i="41"/>
  <c r="DU105" i="41"/>
  <c r="DU104" i="41"/>
  <c r="DU103" i="41"/>
  <c r="DU102" i="41"/>
  <c r="DU101" i="41"/>
  <c r="DU100" i="41"/>
  <c r="DU99" i="41"/>
  <c r="DU98" i="41"/>
  <c r="DU97" i="41"/>
  <c r="DU96" i="41"/>
  <c r="DU95" i="41"/>
  <c r="DU94" i="41"/>
  <c r="DU93" i="41"/>
  <c r="DU92" i="41"/>
  <c r="DU91" i="41"/>
  <c r="DU90" i="41"/>
  <c r="DU89" i="41"/>
  <c r="DU88" i="41"/>
  <c r="DU87" i="41"/>
  <c r="DU86" i="41"/>
  <c r="DU85" i="41"/>
  <c r="DU84" i="41"/>
  <c r="DU83" i="41"/>
  <c r="DU82" i="41"/>
  <c r="DU81" i="41"/>
  <c r="DU80" i="41"/>
  <c r="DU79" i="41"/>
  <c r="DU78" i="41"/>
  <c r="DU77" i="41"/>
  <c r="DU76" i="41"/>
  <c r="DU75" i="41"/>
  <c r="DU74" i="41"/>
  <c r="DU73" i="41"/>
  <c r="DU72" i="41"/>
  <c r="DU71" i="41"/>
  <c r="DU70" i="41"/>
  <c r="DU69" i="41"/>
  <c r="DU68" i="41"/>
  <c r="DU67" i="41"/>
  <c r="DU66" i="41"/>
  <c r="DU65" i="41"/>
  <c r="DU64" i="41"/>
  <c r="DU63" i="41"/>
  <c r="DU62" i="41"/>
  <c r="DU61" i="41"/>
  <c r="DU60" i="41"/>
  <c r="DU59" i="41"/>
  <c r="DU58" i="41"/>
  <c r="DU57" i="41"/>
  <c r="DU56" i="41"/>
  <c r="DU55" i="41"/>
  <c r="DU54" i="41"/>
  <c r="DU53" i="41"/>
  <c r="DU52" i="41"/>
  <c r="DU51" i="41"/>
  <c r="DU50" i="41"/>
  <c r="DU49" i="41"/>
  <c r="DU48" i="41"/>
  <c r="DU47" i="41"/>
  <c r="DU46" i="41"/>
  <c r="DU45" i="41"/>
  <c r="DU44" i="41"/>
  <c r="DU43" i="41"/>
  <c r="DU42" i="41"/>
  <c r="DU41" i="41"/>
  <c r="DU40" i="41"/>
  <c r="DU39" i="41"/>
  <c r="DU38" i="41"/>
  <c r="DU37" i="41"/>
  <c r="DU36" i="41"/>
  <c r="DU35" i="41"/>
  <c r="DU34" i="41"/>
  <c r="DU33" i="41"/>
  <c r="DU32" i="41"/>
  <c r="DU31" i="41"/>
  <c r="DU30" i="41"/>
  <c r="DU29" i="41"/>
  <c r="DU28" i="41"/>
  <c r="DU27" i="41"/>
  <c r="DU26" i="41"/>
  <c r="DU25" i="41"/>
  <c r="DU24" i="41"/>
  <c r="DU23" i="41"/>
  <c r="DU22" i="41"/>
  <c r="DU21" i="41"/>
  <c r="DU20" i="41"/>
  <c r="DU19" i="41"/>
  <c r="DU18" i="41"/>
  <c r="DU17" i="41"/>
  <c r="DU16" i="41"/>
  <c r="DU15" i="41"/>
  <c r="DU14" i="41"/>
  <c r="DU13" i="41"/>
  <c r="DU12" i="41"/>
  <c r="DU11" i="41"/>
  <c r="DU10" i="41"/>
  <c r="DU9" i="41"/>
  <c r="DU8" i="41" a="1"/>
  <c r="DU8" i="41"/>
  <c r="DT247" i="41"/>
  <c r="DT246" i="41"/>
  <c r="DT245" i="41"/>
  <c r="DT244" i="41"/>
  <c r="DT243" i="41"/>
  <c r="DT242" i="41"/>
  <c r="DT241" i="41"/>
  <c r="DT240" i="41"/>
  <c r="DT239" i="41"/>
  <c r="DT238" i="41"/>
  <c r="DT237" i="41"/>
  <c r="DT236" i="41"/>
  <c r="DT235" i="41"/>
  <c r="DT234" i="41"/>
  <c r="DT233" i="41"/>
  <c r="DT232" i="41"/>
  <c r="DT231" i="41"/>
  <c r="DT230" i="41"/>
  <c r="DT229" i="41"/>
  <c r="DT228" i="41"/>
  <c r="DT227" i="41"/>
  <c r="DT226" i="41"/>
  <c r="DT225" i="41"/>
  <c r="DT224" i="41"/>
  <c r="DT223" i="41"/>
  <c r="DT222" i="41"/>
  <c r="DT221" i="41"/>
  <c r="DT220" i="41"/>
  <c r="DT219" i="41"/>
  <c r="DT218" i="41"/>
  <c r="DT217" i="41"/>
  <c r="DT216" i="41"/>
  <c r="DT215" i="41"/>
  <c r="DT214" i="41"/>
  <c r="DT213" i="41"/>
  <c r="DT212" i="41"/>
  <c r="DT211" i="41"/>
  <c r="DT210" i="41"/>
  <c r="DT209" i="41"/>
  <c r="DT208" i="41"/>
  <c r="DT207" i="41"/>
  <c r="DT206" i="41"/>
  <c r="DT205" i="41"/>
  <c r="DT204" i="41"/>
  <c r="DT203" i="41"/>
  <c r="DT202" i="41"/>
  <c r="DT201" i="41"/>
  <c r="DT200" i="41"/>
  <c r="DT199" i="41"/>
  <c r="DT198" i="41"/>
  <c r="DT197" i="41"/>
  <c r="DT196" i="41"/>
  <c r="DT195" i="41"/>
  <c r="DT194" i="41"/>
  <c r="DT193" i="41"/>
  <c r="DT192" i="41"/>
  <c r="DT191" i="41"/>
  <c r="DT190" i="41"/>
  <c r="DT189" i="41"/>
  <c r="DT188" i="41"/>
  <c r="DT187" i="41"/>
  <c r="DT186" i="41"/>
  <c r="DT185" i="41"/>
  <c r="DT184" i="41"/>
  <c r="DT183" i="41"/>
  <c r="DT182" i="41"/>
  <c r="DT181" i="41"/>
  <c r="DT180" i="41"/>
  <c r="DT179" i="41"/>
  <c r="DT178" i="41"/>
  <c r="DT177" i="41"/>
  <c r="DT176" i="41"/>
  <c r="DT175" i="41"/>
  <c r="DT174" i="41"/>
  <c r="DT173" i="41"/>
  <c r="DT172" i="41"/>
  <c r="DT171" i="41"/>
  <c r="DT170" i="41"/>
  <c r="DT169" i="41"/>
  <c r="DT168" i="41"/>
  <c r="DT167" i="41"/>
  <c r="DT166" i="41"/>
  <c r="DT165" i="41"/>
  <c r="DT164" i="41"/>
  <c r="DT163" i="41"/>
  <c r="DT162" i="41"/>
  <c r="DT161" i="41"/>
  <c r="DT160" i="41"/>
  <c r="DT159" i="41"/>
  <c r="DT158" i="41"/>
  <c r="DT157" i="41"/>
  <c r="DT156" i="41"/>
  <c r="DT155" i="41"/>
  <c r="DT154" i="41"/>
  <c r="DT153" i="41"/>
  <c r="DT152" i="41"/>
  <c r="DT151" i="41"/>
  <c r="DT150" i="41"/>
  <c r="DT149" i="41"/>
  <c r="DT148" i="41"/>
  <c r="DT147" i="41"/>
  <c r="DT146" i="41"/>
  <c r="DT145" i="41"/>
  <c r="DT144" i="41"/>
  <c r="DT143" i="41"/>
  <c r="DT142" i="41"/>
  <c r="DT141" i="41"/>
  <c r="DT140" i="41"/>
  <c r="DT139" i="41"/>
  <c r="DT138" i="41"/>
  <c r="DT137" i="41"/>
  <c r="DT136" i="41"/>
  <c r="DT135" i="41"/>
  <c r="DT134" i="41"/>
  <c r="DT133" i="41"/>
  <c r="DT132" i="41"/>
  <c r="DT131" i="41"/>
  <c r="DT130" i="41"/>
  <c r="DT129" i="41"/>
  <c r="DT128" i="41"/>
  <c r="DT127" i="41"/>
  <c r="DT126" i="41"/>
  <c r="DT125" i="41"/>
  <c r="DT124" i="41"/>
  <c r="DT123" i="41"/>
  <c r="DT122" i="41"/>
  <c r="DT121" i="41"/>
  <c r="DT120" i="41"/>
  <c r="DT119" i="41"/>
  <c r="DT118" i="41"/>
  <c r="DT117" i="41"/>
  <c r="DT116" i="41"/>
  <c r="DT115" i="41"/>
  <c r="DT114" i="41"/>
  <c r="DT113" i="41"/>
  <c r="DT112" i="41"/>
  <c r="DT111" i="41"/>
  <c r="DT110" i="41"/>
  <c r="DT109" i="41"/>
  <c r="DT108" i="41"/>
  <c r="DT107" i="41"/>
  <c r="DT106" i="41"/>
  <c r="DT105" i="41"/>
  <c r="DT104" i="41"/>
  <c r="DT103" i="41"/>
  <c r="DT102" i="41"/>
  <c r="DT101" i="41"/>
  <c r="DT100" i="41"/>
  <c r="DT99" i="41"/>
  <c r="DT98" i="41"/>
  <c r="DT97" i="41"/>
  <c r="DT96" i="41"/>
  <c r="DT95" i="41"/>
  <c r="DT94" i="41"/>
  <c r="DT93" i="41"/>
  <c r="DT92" i="41"/>
  <c r="DT91" i="41"/>
  <c r="DT90" i="41"/>
  <c r="DT89" i="41"/>
  <c r="DT88" i="41"/>
  <c r="DT87" i="41"/>
  <c r="DT86" i="41"/>
  <c r="DT85" i="41"/>
  <c r="DT84" i="41"/>
  <c r="DT83" i="41"/>
  <c r="DT82" i="41"/>
  <c r="DT81" i="41"/>
  <c r="DT80" i="41"/>
  <c r="DT79" i="41"/>
  <c r="DT78" i="41"/>
  <c r="DT77" i="41"/>
  <c r="DT76" i="41"/>
  <c r="DT75" i="41"/>
  <c r="DT74" i="41"/>
  <c r="DT73" i="41"/>
  <c r="DT72" i="41"/>
  <c r="DT71" i="41"/>
  <c r="DT70" i="41"/>
  <c r="DT69" i="41"/>
  <c r="DT68" i="41"/>
  <c r="DT67" i="41"/>
  <c r="DT66" i="41"/>
  <c r="DT65" i="41"/>
  <c r="DT64" i="41"/>
  <c r="DT63" i="41"/>
  <c r="DT62" i="41"/>
  <c r="DT61" i="41"/>
  <c r="DT60" i="41"/>
  <c r="DT59" i="41"/>
  <c r="DT58" i="41"/>
  <c r="DT57" i="41"/>
  <c r="DT56" i="41"/>
  <c r="DT55" i="41"/>
  <c r="DT54" i="41"/>
  <c r="DT53" i="41"/>
  <c r="DT52" i="41"/>
  <c r="DT51" i="41"/>
  <c r="DT50" i="41"/>
  <c r="DT49" i="41"/>
  <c r="DT48" i="41"/>
  <c r="DT47" i="41"/>
  <c r="DT46" i="41"/>
  <c r="DT45" i="41"/>
  <c r="DT44" i="41"/>
  <c r="DT43" i="41"/>
  <c r="DT42" i="41"/>
  <c r="DT41" i="41"/>
  <c r="DT40" i="41"/>
  <c r="DT39" i="41"/>
  <c r="DT38" i="41"/>
  <c r="DT37" i="41"/>
  <c r="DT36" i="41"/>
  <c r="DT35" i="41"/>
  <c r="DT34" i="41"/>
  <c r="DT33" i="41"/>
  <c r="DT32" i="41"/>
  <c r="DT31" i="41"/>
  <c r="DT30" i="41"/>
  <c r="DT29" i="41"/>
  <c r="DT28" i="41"/>
  <c r="DT27" i="41"/>
  <c r="DT26" i="41"/>
  <c r="DT25" i="41"/>
  <c r="DT24" i="41"/>
  <c r="DT23" i="41"/>
  <c r="DT22" i="41"/>
  <c r="DT21" i="41"/>
  <c r="DT20" i="41"/>
  <c r="DT19" i="41"/>
  <c r="DT18" i="41"/>
  <c r="DT17" i="41"/>
  <c r="DT16" i="41"/>
  <c r="DT15" i="41"/>
  <c r="DT14" i="41"/>
  <c r="DT13" i="41"/>
  <c r="DT12" i="41"/>
  <c r="DT11" i="41"/>
  <c r="DT10" i="41"/>
  <c r="DT9" i="41"/>
  <c r="DT8" i="41" a="1"/>
  <c r="DT8" i="41"/>
  <c r="DS247" i="41"/>
  <c r="DS246" i="41"/>
  <c r="DS245" i="41"/>
  <c r="DS244" i="41"/>
  <c r="DS243" i="41"/>
  <c r="DS242" i="41"/>
  <c r="DS241" i="41"/>
  <c r="DS240" i="41"/>
  <c r="DS239" i="41"/>
  <c r="DS238" i="41"/>
  <c r="DS237" i="41"/>
  <c r="DS236" i="41"/>
  <c r="DS235" i="41"/>
  <c r="DS234" i="41"/>
  <c r="DS233" i="41"/>
  <c r="DS232" i="41"/>
  <c r="DS231" i="41"/>
  <c r="DS230" i="41"/>
  <c r="DS229" i="41"/>
  <c r="DS228" i="41"/>
  <c r="DS227" i="41"/>
  <c r="DS226" i="41"/>
  <c r="DS225" i="41"/>
  <c r="DS224" i="41"/>
  <c r="DS223" i="41"/>
  <c r="DS222" i="41"/>
  <c r="DS221" i="41"/>
  <c r="DS220" i="41"/>
  <c r="DS219" i="41"/>
  <c r="DS218" i="41"/>
  <c r="DS217" i="41"/>
  <c r="DS216" i="41"/>
  <c r="DS215" i="41"/>
  <c r="DS214" i="41"/>
  <c r="DS213" i="41"/>
  <c r="DS212" i="41"/>
  <c r="DS211" i="41"/>
  <c r="DS210" i="41"/>
  <c r="DS209" i="41"/>
  <c r="DS208" i="41"/>
  <c r="DS207" i="41"/>
  <c r="DS206" i="41"/>
  <c r="DS205" i="41"/>
  <c r="DS204" i="41"/>
  <c r="DS203" i="41"/>
  <c r="DS202" i="41"/>
  <c r="DS201" i="41"/>
  <c r="DS200" i="41"/>
  <c r="DS199" i="41"/>
  <c r="DS198" i="41"/>
  <c r="DS197" i="41"/>
  <c r="DS196" i="41"/>
  <c r="DS195" i="41"/>
  <c r="DS194" i="41"/>
  <c r="DS193" i="41"/>
  <c r="DS192" i="41"/>
  <c r="DS191" i="41"/>
  <c r="DS190" i="41"/>
  <c r="DS189" i="41"/>
  <c r="DS188" i="41"/>
  <c r="DS187" i="41"/>
  <c r="DS186" i="41"/>
  <c r="DS185" i="41"/>
  <c r="DS184" i="41"/>
  <c r="DS183" i="41"/>
  <c r="DS182" i="41"/>
  <c r="DS181" i="41"/>
  <c r="DS180" i="41"/>
  <c r="DS179" i="41"/>
  <c r="DS178" i="41"/>
  <c r="DS177" i="41"/>
  <c r="DS176" i="41"/>
  <c r="DS175" i="41"/>
  <c r="DS174" i="41"/>
  <c r="DS173" i="41"/>
  <c r="DS172" i="41"/>
  <c r="DS171" i="41"/>
  <c r="DS170" i="41"/>
  <c r="DS169" i="41"/>
  <c r="DS168" i="41"/>
  <c r="DS167" i="41"/>
  <c r="DS166" i="41"/>
  <c r="DS165" i="41"/>
  <c r="DS164" i="41"/>
  <c r="DS163" i="41"/>
  <c r="DS162" i="41"/>
  <c r="DS161" i="41"/>
  <c r="DS160" i="41"/>
  <c r="DS159" i="41"/>
  <c r="DS158" i="41"/>
  <c r="DS157" i="41"/>
  <c r="DS156" i="41"/>
  <c r="DS155" i="41"/>
  <c r="DS154" i="41"/>
  <c r="DS153" i="41"/>
  <c r="DS152" i="41"/>
  <c r="DS151" i="41"/>
  <c r="DS150" i="41"/>
  <c r="DS149" i="41"/>
  <c r="DS148" i="41"/>
  <c r="DS147" i="41"/>
  <c r="DS146" i="41"/>
  <c r="DS145" i="41"/>
  <c r="DS144" i="41"/>
  <c r="DS143" i="41"/>
  <c r="DS142" i="41"/>
  <c r="DS141" i="41"/>
  <c r="DS140" i="41"/>
  <c r="DS139" i="41"/>
  <c r="DS138" i="41"/>
  <c r="DS137" i="41"/>
  <c r="DS136" i="41"/>
  <c r="DS135" i="41"/>
  <c r="DS134" i="41"/>
  <c r="DS133" i="41"/>
  <c r="DS132" i="41"/>
  <c r="DS131" i="41"/>
  <c r="DS130" i="41"/>
  <c r="DS129" i="41"/>
  <c r="DS128" i="41"/>
  <c r="DS127" i="41"/>
  <c r="DS126" i="41"/>
  <c r="DS125" i="41"/>
  <c r="DS124" i="41"/>
  <c r="DS123" i="41"/>
  <c r="DS122" i="41"/>
  <c r="DS121" i="41"/>
  <c r="DS120" i="41"/>
  <c r="DS119" i="41"/>
  <c r="DS118" i="41"/>
  <c r="DS117" i="41"/>
  <c r="DS116" i="41"/>
  <c r="DS115" i="41"/>
  <c r="DS114" i="41"/>
  <c r="DS113" i="41"/>
  <c r="DS112" i="41"/>
  <c r="DS111" i="41"/>
  <c r="DS110" i="41"/>
  <c r="DS109" i="41"/>
  <c r="DS108" i="41"/>
  <c r="DS107" i="41"/>
  <c r="DS106" i="41"/>
  <c r="DS105" i="41"/>
  <c r="DS104" i="41"/>
  <c r="DS103" i="41"/>
  <c r="DS102" i="41"/>
  <c r="DS101" i="41"/>
  <c r="DS100" i="41"/>
  <c r="DS99" i="41"/>
  <c r="DS98" i="41"/>
  <c r="DS97" i="41"/>
  <c r="DS96" i="41"/>
  <c r="DS95" i="41"/>
  <c r="DS94" i="41"/>
  <c r="DS93" i="41"/>
  <c r="DS92" i="41"/>
  <c r="DS91" i="41"/>
  <c r="DS90" i="41"/>
  <c r="DS89" i="41"/>
  <c r="DS88" i="41"/>
  <c r="DS87" i="41"/>
  <c r="DS86" i="41"/>
  <c r="DS85" i="41"/>
  <c r="DS84" i="41"/>
  <c r="DS83" i="41"/>
  <c r="DS82" i="41"/>
  <c r="DS81" i="41"/>
  <c r="DS80" i="41"/>
  <c r="DS79" i="41"/>
  <c r="DS78" i="41"/>
  <c r="DS77" i="41"/>
  <c r="DS76" i="41"/>
  <c r="DS75" i="41"/>
  <c r="DS74" i="41"/>
  <c r="DS73" i="41"/>
  <c r="DS72" i="41"/>
  <c r="DS71" i="41"/>
  <c r="DS70" i="41"/>
  <c r="DS69" i="41"/>
  <c r="DS68" i="41"/>
  <c r="DS67" i="41"/>
  <c r="DS66" i="41"/>
  <c r="DS65" i="41"/>
  <c r="DS64" i="41"/>
  <c r="DS63" i="41"/>
  <c r="DS62" i="41"/>
  <c r="DS61" i="41"/>
  <c r="DS60" i="41"/>
  <c r="DS59" i="41"/>
  <c r="DS58" i="41"/>
  <c r="DS57" i="41"/>
  <c r="DS56" i="41"/>
  <c r="DS55" i="41"/>
  <c r="DS54" i="41"/>
  <c r="DS53" i="41"/>
  <c r="DS52" i="41"/>
  <c r="DS51" i="41"/>
  <c r="DS50" i="41"/>
  <c r="DS49" i="41"/>
  <c r="DS48" i="41"/>
  <c r="DS47" i="41"/>
  <c r="DS46" i="41"/>
  <c r="DS45" i="41"/>
  <c r="DS44" i="41"/>
  <c r="DS43" i="41"/>
  <c r="DS42" i="41"/>
  <c r="DS41" i="41"/>
  <c r="DS40" i="41"/>
  <c r="DS39" i="41"/>
  <c r="DS38" i="41"/>
  <c r="DS37" i="41"/>
  <c r="DS36" i="41"/>
  <c r="DS35" i="41"/>
  <c r="DS34" i="41"/>
  <c r="DS33" i="41"/>
  <c r="DS32" i="41"/>
  <c r="DS31" i="41"/>
  <c r="DS30" i="41"/>
  <c r="DS29" i="41"/>
  <c r="DS28" i="41"/>
  <c r="DS27" i="41"/>
  <c r="DS26" i="41"/>
  <c r="DS25" i="41"/>
  <c r="DS24" i="41"/>
  <c r="DS23" i="41"/>
  <c r="DS22" i="41"/>
  <c r="DS21" i="41"/>
  <c r="DS20" i="41"/>
  <c r="DS19" i="41"/>
  <c r="DS18" i="41"/>
  <c r="DS17" i="41"/>
  <c r="DS16" i="41"/>
  <c r="DS15" i="41"/>
  <c r="DS14" i="41"/>
  <c r="DS13" i="41"/>
  <c r="DS12" i="41"/>
  <c r="DS11" i="41"/>
  <c r="DS10" i="41"/>
  <c r="DS9" i="41"/>
  <c r="DS8" i="41" a="1"/>
  <c r="DS8" i="41"/>
  <c r="DR247" i="41"/>
  <c r="DR246" i="41"/>
  <c r="DR245" i="41"/>
  <c r="DR244" i="41"/>
  <c r="DR243" i="41"/>
  <c r="DR242" i="41"/>
  <c r="DR241" i="41"/>
  <c r="DR240" i="41"/>
  <c r="DR239" i="41"/>
  <c r="DR238" i="41"/>
  <c r="DR237" i="41"/>
  <c r="DR236" i="41"/>
  <c r="DR235" i="41"/>
  <c r="DR234" i="41"/>
  <c r="DR233" i="41"/>
  <c r="DR232" i="41"/>
  <c r="DR231" i="41"/>
  <c r="DR230" i="41"/>
  <c r="DR229" i="41"/>
  <c r="DR228" i="41"/>
  <c r="DR227" i="41"/>
  <c r="DR226" i="41"/>
  <c r="DR225" i="41"/>
  <c r="DR224" i="41"/>
  <c r="DR223" i="41"/>
  <c r="DR222" i="41"/>
  <c r="DR221" i="41"/>
  <c r="DR220" i="41"/>
  <c r="DR219" i="41"/>
  <c r="DR218" i="41"/>
  <c r="DR217" i="41"/>
  <c r="DR216" i="41"/>
  <c r="DR215" i="41"/>
  <c r="DR214" i="41"/>
  <c r="DR213" i="41"/>
  <c r="DR212" i="41"/>
  <c r="DR211" i="41"/>
  <c r="DR210" i="41"/>
  <c r="DR209" i="41"/>
  <c r="DR208" i="41"/>
  <c r="DR207" i="41"/>
  <c r="DR206" i="41"/>
  <c r="DR205" i="41"/>
  <c r="DR204" i="41"/>
  <c r="DR203" i="41"/>
  <c r="DR202" i="41"/>
  <c r="DR201" i="41"/>
  <c r="DR200" i="41"/>
  <c r="DR199" i="41"/>
  <c r="DR198" i="41"/>
  <c r="DR197" i="41"/>
  <c r="DR196" i="41"/>
  <c r="DR195" i="41"/>
  <c r="DR194" i="41"/>
  <c r="DR193" i="41"/>
  <c r="DR192" i="41"/>
  <c r="DR191" i="41"/>
  <c r="DR190" i="41"/>
  <c r="DR189" i="41"/>
  <c r="DR188" i="41"/>
  <c r="DR187" i="41"/>
  <c r="DR186" i="41"/>
  <c r="DR185" i="41"/>
  <c r="DR184" i="41"/>
  <c r="DR183" i="41"/>
  <c r="DR182" i="41"/>
  <c r="DR181" i="41"/>
  <c r="DR180" i="41"/>
  <c r="DR179" i="41"/>
  <c r="DR178" i="41"/>
  <c r="DR177" i="41"/>
  <c r="DR176" i="41"/>
  <c r="DR175" i="41"/>
  <c r="DR174" i="41"/>
  <c r="DR173" i="41"/>
  <c r="DR172" i="41"/>
  <c r="DR171" i="41"/>
  <c r="DR170" i="41"/>
  <c r="DR169" i="41"/>
  <c r="DR168" i="41"/>
  <c r="DR167" i="41"/>
  <c r="DR166" i="41"/>
  <c r="DR165" i="41"/>
  <c r="DR164" i="41"/>
  <c r="DR163" i="41"/>
  <c r="DR162" i="41"/>
  <c r="DR161" i="41"/>
  <c r="DR160" i="41"/>
  <c r="DR159" i="41"/>
  <c r="DR158" i="41"/>
  <c r="DR157" i="41"/>
  <c r="DR156" i="41"/>
  <c r="DR155" i="41"/>
  <c r="DR154" i="41"/>
  <c r="DR153" i="41"/>
  <c r="DR152" i="41"/>
  <c r="DR151" i="41"/>
  <c r="DR150" i="41"/>
  <c r="DR149" i="41"/>
  <c r="DR148" i="41"/>
  <c r="DR147" i="41"/>
  <c r="DR146" i="41"/>
  <c r="DR145" i="41"/>
  <c r="DR144" i="41"/>
  <c r="DR143" i="41"/>
  <c r="DR142" i="41"/>
  <c r="DR141" i="41"/>
  <c r="DR140" i="41"/>
  <c r="DR139" i="41"/>
  <c r="DR138" i="41"/>
  <c r="DR137" i="41"/>
  <c r="DR136" i="41"/>
  <c r="DR135" i="41"/>
  <c r="DR134" i="41"/>
  <c r="DR133" i="41"/>
  <c r="DR132" i="41"/>
  <c r="DR131" i="41"/>
  <c r="DR130" i="41"/>
  <c r="DR129" i="41"/>
  <c r="DR128" i="41"/>
  <c r="DR127" i="41"/>
  <c r="DR126" i="41"/>
  <c r="DR125" i="41"/>
  <c r="DR124" i="41"/>
  <c r="DR123" i="41"/>
  <c r="DR122" i="41"/>
  <c r="DR121" i="41"/>
  <c r="DR120" i="41"/>
  <c r="DR119" i="41"/>
  <c r="DR118" i="41"/>
  <c r="DR117" i="41"/>
  <c r="DR116" i="41"/>
  <c r="DR115" i="41"/>
  <c r="DR114" i="41"/>
  <c r="DR113" i="41"/>
  <c r="DR112" i="41"/>
  <c r="DR111" i="41"/>
  <c r="DR110" i="41"/>
  <c r="DR109" i="41"/>
  <c r="DR108" i="41"/>
  <c r="DR107" i="41"/>
  <c r="DR106" i="41"/>
  <c r="DR105" i="41"/>
  <c r="DR104" i="41"/>
  <c r="DR103" i="41"/>
  <c r="DR102" i="41"/>
  <c r="DR101" i="41"/>
  <c r="DR100" i="41"/>
  <c r="DR99" i="41"/>
  <c r="DR98" i="41"/>
  <c r="DR97" i="41"/>
  <c r="DR96" i="41"/>
  <c r="DR95" i="41"/>
  <c r="DR94" i="41"/>
  <c r="DR93" i="41"/>
  <c r="DR92" i="41"/>
  <c r="DR91" i="41"/>
  <c r="DR90" i="41"/>
  <c r="DR89" i="41"/>
  <c r="DR88" i="41"/>
  <c r="DR87" i="41"/>
  <c r="DR86" i="41"/>
  <c r="DR85" i="41"/>
  <c r="DR84" i="41"/>
  <c r="DR83" i="41"/>
  <c r="DR82" i="41"/>
  <c r="DR81" i="41"/>
  <c r="DR80" i="41"/>
  <c r="DR79" i="41"/>
  <c r="DR78" i="41"/>
  <c r="DR77" i="41"/>
  <c r="DR76" i="41"/>
  <c r="DR75" i="41"/>
  <c r="DR74" i="41"/>
  <c r="DR73" i="41"/>
  <c r="DR72" i="41"/>
  <c r="DR71" i="41"/>
  <c r="DR70" i="41"/>
  <c r="DR69" i="41"/>
  <c r="DR68" i="41"/>
  <c r="DR67" i="41"/>
  <c r="DR66" i="41"/>
  <c r="DR65" i="41"/>
  <c r="DR64" i="41"/>
  <c r="DR63" i="41"/>
  <c r="DR62" i="41"/>
  <c r="DR61" i="41"/>
  <c r="DR60" i="41"/>
  <c r="DR59" i="41"/>
  <c r="DR58" i="41"/>
  <c r="DR57" i="41"/>
  <c r="DR56" i="41"/>
  <c r="DR55" i="41"/>
  <c r="DR54" i="41"/>
  <c r="DR53" i="41"/>
  <c r="DR52" i="41"/>
  <c r="DR51" i="41"/>
  <c r="DR50" i="41"/>
  <c r="DR49" i="41"/>
  <c r="DR48" i="41"/>
  <c r="DR47" i="41"/>
  <c r="DR46" i="41"/>
  <c r="DR45" i="41"/>
  <c r="DR44" i="41"/>
  <c r="DR43" i="41"/>
  <c r="DR42" i="41"/>
  <c r="DR41" i="41"/>
  <c r="DR40" i="41"/>
  <c r="DR39" i="41"/>
  <c r="DR38" i="41"/>
  <c r="DR37" i="41"/>
  <c r="DR36" i="41"/>
  <c r="DR35" i="41"/>
  <c r="DR34" i="41"/>
  <c r="DR33" i="41"/>
  <c r="DR32" i="41"/>
  <c r="DR31" i="41"/>
  <c r="DR30" i="41"/>
  <c r="DR29" i="41"/>
  <c r="DR28" i="41"/>
  <c r="DR27" i="41"/>
  <c r="DR26" i="41"/>
  <c r="DR25" i="41"/>
  <c r="DR24" i="41"/>
  <c r="DR23" i="41"/>
  <c r="DR22" i="41"/>
  <c r="DR21" i="41"/>
  <c r="DR20" i="41"/>
  <c r="DR19" i="41"/>
  <c r="DR18" i="41"/>
  <c r="DR17" i="41"/>
  <c r="DR16" i="41"/>
  <c r="DR15" i="41"/>
  <c r="DR14" i="41"/>
  <c r="DR13" i="41"/>
  <c r="DR12" i="41"/>
  <c r="DR11" i="41"/>
  <c r="DR10" i="41"/>
  <c r="DR9" i="41"/>
  <c r="DR8" i="41" a="1"/>
  <c r="DR8" i="41"/>
  <c r="DQ247" i="41"/>
  <c r="DQ246" i="41"/>
  <c r="DQ245" i="41"/>
  <c r="DQ244" i="41"/>
  <c r="DQ243" i="41"/>
  <c r="DQ242" i="41"/>
  <c r="DQ241" i="41"/>
  <c r="DQ240" i="41"/>
  <c r="DQ239" i="41"/>
  <c r="DQ238" i="41"/>
  <c r="DQ237" i="41"/>
  <c r="DQ236" i="41"/>
  <c r="DQ235" i="41"/>
  <c r="DQ234" i="41"/>
  <c r="DQ233" i="41"/>
  <c r="DQ232" i="41"/>
  <c r="DQ231" i="41"/>
  <c r="DQ230" i="41"/>
  <c r="DQ229" i="41"/>
  <c r="DQ228" i="41"/>
  <c r="DQ227" i="41"/>
  <c r="DQ226" i="41"/>
  <c r="DQ225" i="41"/>
  <c r="DQ224" i="41"/>
  <c r="DQ223" i="41"/>
  <c r="DQ222" i="41"/>
  <c r="DQ221" i="41"/>
  <c r="DQ220" i="41"/>
  <c r="DQ219" i="41"/>
  <c r="DQ218" i="41"/>
  <c r="DQ217" i="41"/>
  <c r="DQ216" i="41"/>
  <c r="DQ215" i="41"/>
  <c r="DQ214" i="41"/>
  <c r="DQ213" i="41"/>
  <c r="DQ212" i="41"/>
  <c r="DQ211" i="41"/>
  <c r="DQ210" i="41"/>
  <c r="DQ209" i="41"/>
  <c r="DQ208" i="41"/>
  <c r="DQ207" i="41"/>
  <c r="DQ206" i="41"/>
  <c r="DQ205" i="41"/>
  <c r="DQ204" i="41"/>
  <c r="DQ203" i="41"/>
  <c r="DQ202" i="41"/>
  <c r="DQ201" i="41"/>
  <c r="DQ200" i="41"/>
  <c r="DQ199" i="41"/>
  <c r="DQ198" i="41"/>
  <c r="DQ197" i="41"/>
  <c r="DQ196" i="41"/>
  <c r="DQ195" i="41"/>
  <c r="DQ194" i="41"/>
  <c r="DQ193" i="41"/>
  <c r="DQ192" i="41"/>
  <c r="DQ191" i="41"/>
  <c r="DQ190" i="41"/>
  <c r="DQ189" i="41"/>
  <c r="DQ188" i="41"/>
  <c r="DQ187" i="41"/>
  <c r="DQ186" i="41"/>
  <c r="DQ185" i="41"/>
  <c r="DQ184" i="41"/>
  <c r="DQ183" i="41"/>
  <c r="DQ182" i="41"/>
  <c r="DQ181" i="41"/>
  <c r="DQ180" i="41"/>
  <c r="DQ179" i="41"/>
  <c r="DQ178" i="41"/>
  <c r="DQ177" i="41"/>
  <c r="DQ176" i="41"/>
  <c r="DQ175" i="41"/>
  <c r="DQ174" i="41"/>
  <c r="DQ173" i="41"/>
  <c r="DQ172" i="41"/>
  <c r="DQ171" i="41"/>
  <c r="DQ170" i="41"/>
  <c r="DQ169" i="41"/>
  <c r="DQ168" i="41"/>
  <c r="DQ167" i="41"/>
  <c r="DQ166" i="41"/>
  <c r="DQ165" i="41"/>
  <c r="DQ164" i="41"/>
  <c r="DQ163" i="41"/>
  <c r="DQ162" i="41"/>
  <c r="DQ161" i="41"/>
  <c r="DQ160" i="41"/>
  <c r="DQ159" i="41"/>
  <c r="DQ158" i="41"/>
  <c r="DQ157" i="41"/>
  <c r="DQ156" i="41"/>
  <c r="DQ155" i="41"/>
  <c r="DQ154" i="41"/>
  <c r="DQ153" i="41"/>
  <c r="DQ152" i="41"/>
  <c r="DQ151" i="41"/>
  <c r="DQ150" i="41"/>
  <c r="DQ149" i="41"/>
  <c r="DQ148" i="41"/>
  <c r="DQ147" i="41"/>
  <c r="DQ146" i="41"/>
  <c r="DQ145" i="41"/>
  <c r="DQ144" i="41"/>
  <c r="DQ143" i="41"/>
  <c r="DQ142" i="41"/>
  <c r="DQ141" i="41"/>
  <c r="DQ140" i="41"/>
  <c r="DQ139" i="41"/>
  <c r="DQ138" i="41"/>
  <c r="DQ137" i="41"/>
  <c r="DQ136" i="41"/>
  <c r="DQ135" i="41"/>
  <c r="DQ134" i="41"/>
  <c r="DQ133" i="41"/>
  <c r="DQ132" i="41"/>
  <c r="DQ131" i="41"/>
  <c r="DQ130" i="41"/>
  <c r="DQ129" i="41"/>
  <c r="DQ128" i="41"/>
  <c r="DQ127" i="41"/>
  <c r="DQ126" i="41"/>
  <c r="DQ125" i="41"/>
  <c r="DQ124" i="41"/>
  <c r="DQ123" i="41"/>
  <c r="DQ122" i="41"/>
  <c r="DQ121" i="41"/>
  <c r="DQ120" i="41"/>
  <c r="DQ119" i="41"/>
  <c r="DQ118" i="41"/>
  <c r="DQ117" i="41"/>
  <c r="DQ116" i="41"/>
  <c r="DQ115" i="41"/>
  <c r="DQ114" i="41"/>
  <c r="DQ113" i="41"/>
  <c r="DQ112" i="41"/>
  <c r="DQ111" i="41"/>
  <c r="DQ110" i="41"/>
  <c r="DQ109" i="41"/>
  <c r="DQ108" i="41"/>
  <c r="DQ107" i="41"/>
  <c r="DQ106" i="41"/>
  <c r="DQ105" i="41"/>
  <c r="DQ104" i="41"/>
  <c r="DQ103" i="41"/>
  <c r="DQ102" i="41"/>
  <c r="DQ101" i="41"/>
  <c r="DQ100" i="41"/>
  <c r="DQ99" i="41"/>
  <c r="DQ98" i="41"/>
  <c r="DQ97" i="41"/>
  <c r="DQ96" i="41"/>
  <c r="DQ95" i="41"/>
  <c r="DQ94" i="41"/>
  <c r="DQ93" i="41"/>
  <c r="DQ92" i="41"/>
  <c r="DQ91" i="41"/>
  <c r="DQ90" i="41"/>
  <c r="DQ89" i="41"/>
  <c r="DQ88" i="41"/>
  <c r="DQ87" i="41"/>
  <c r="DQ86" i="41"/>
  <c r="DQ85" i="41"/>
  <c r="DQ84" i="41"/>
  <c r="DQ83" i="41"/>
  <c r="DQ82" i="41"/>
  <c r="DQ81" i="41"/>
  <c r="DQ80" i="41"/>
  <c r="DQ79" i="41"/>
  <c r="DQ78" i="41"/>
  <c r="DQ77" i="41"/>
  <c r="DQ76" i="41"/>
  <c r="DQ75" i="41"/>
  <c r="DQ74" i="41"/>
  <c r="DQ73" i="41"/>
  <c r="DQ72" i="41"/>
  <c r="DQ71" i="41"/>
  <c r="DQ70" i="41"/>
  <c r="DQ69" i="41"/>
  <c r="DQ68" i="41"/>
  <c r="DQ67" i="41"/>
  <c r="DQ66" i="41"/>
  <c r="DQ65" i="41"/>
  <c r="DQ64" i="41"/>
  <c r="DQ63" i="41"/>
  <c r="DQ62" i="41"/>
  <c r="DQ61" i="41"/>
  <c r="DQ60" i="41"/>
  <c r="DQ59" i="41"/>
  <c r="DQ58" i="41"/>
  <c r="DQ57" i="41"/>
  <c r="DQ56" i="41"/>
  <c r="DQ55" i="41"/>
  <c r="DQ54" i="41"/>
  <c r="DQ53" i="41"/>
  <c r="DQ52" i="41"/>
  <c r="DQ51" i="41"/>
  <c r="DQ50" i="41"/>
  <c r="DQ49" i="41"/>
  <c r="DQ48" i="41"/>
  <c r="DQ47" i="41"/>
  <c r="DQ46" i="41"/>
  <c r="DQ45" i="41"/>
  <c r="DQ44" i="41"/>
  <c r="DQ43" i="41"/>
  <c r="DQ42" i="41"/>
  <c r="DQ41" i="41"/>
  <c r="DQ40" i="41"/>
  <c r="DQ39" i="41"/>
  <c r="DQ38" i="41"/>
  <c r="DQ37" i="41"/>
  <c r="DQ36" i="41"/>
  <c r="DQ35" i="41"/>
  <c r="DQ34" i="41"/>
  <c r="DQ33" i="41"/>
  <c r="DQ32" i="41"/>
  <c r="DQ31" i="41"/>
  <c r="DQ30" i="41"/>
  <c r="DQ29" i="41"/>
  <c r="DQ28" i="41"/>
  <c r="DQ27" i="41"/>
  <c r="DQ26" i="41"/>
  <c r="DQ25" i="41"/>
  <c r="DQ24" i="41"/>
  <c r="DQ23" i="41"/>
  <c r="DQ22" i="41"/>
  <c r="DQ21" i="41"/>
  <c r="DQ20" i="41"/>
  <c r="DQ19" i="41"/>
  <c r="DQ18" i="41"/>
  <c r="DQ17" i="41"/>
  <c r="DQ16" i="41"/>
  <c r="DQ15" i="41"/>
  <c r="DQ14" i="41"/>
  <c r="DQ13" i="41"/>
  <c r="DQ12" i="41"/>
  <c r="DQ11" i="41"/>
  <c r="DQ10" i="41"/>
  <c r="DQ9" i="41"/>
  <c r="DQ8" i="41" a="1"/>
  <c r="DQ8" i="41"/>
  <c r="DP247" i="41"/>
  <c r="DP246" i="41"/>
  <c r="DP245" i="41"/>
  <c r="DP244" i="41"/>
  <c r="DP243" i="41"/>
  <c r="DP242" i="41"/>
  <c r="DP241" i="41"/>
  <c r="DP240" i="41"/>
  <c r="DP239" i="41"/>
  <c r="DP238" i="41"/>
  <c r="DP237" i="41"/>
  <c r="DP236" i="41"/>
  <c r="DP235" i="41"/>
  <c r="DP234" i="41"/>
  <c r="DP233" i="41"/>
  <c r="DP232" i="41"/>
  <c r="DP231" i="41"/>
  <c r="DP230" i="41"/>
  <c r="DP229" i="41"/>
  <c r="DP228" i="41"/>
  <c r="DP227" i="41"/>
  <c r="DP226" i="41"/>
  <c r="DP225" i="41"/>
  <c r="DP224" i="41"/>
  <c r="DP223" i="41"/>
  <c r="DP222" i="41"/>
  <c r="DP221" i="41"/>
  <c r="DP220" i="41"/>
  <c r="DP219" i="41"/>
  <c r="DP218" i="41"/>
  <c r="DP217" i="41"/>
  <c r="DP216" i="41"/>
  <c r="DP215" i="41"/>
  <c r="DP214" i="41"/>
  <c r="DP213" i="41"/>
  <c r="DP212" i="41"/>
  <c r="DP211" i="41"/>
  <c r="DP210" i="41"/>
  <c r="DP209" i="41"/>
  <c r="DP208" i="41"/>
  <c r="DP207" i="41"/>
  <c r="DP206" i="41"/>
  <c r="DP205" i="41"/>
  <c r="DP204" i="41"/>
  <c r="DP203" i="41"/>
  <c r="DP202" i="41"/>
  <c r="DP201" i="41"/>
  <c r="DP200" i="41"/>
  <c r="DP199" i="41"/>
  <c r="DP198" i="41"/>
  <c r="DP197" i="41"/>
  <c r="DP196" i="41"/>
  <c r="DP195" i="41"/>
  <c r="DP194" i="41"/>
  <c r="DP193" i="41"/>
  <c r="DP192" i="41"/>
  <c r="DP191" i="41"/>
  <c r="DP190" i="41"/>
  <c r="DP189" i="41"/>
  <c r="DP188" i="41"/>
  <c r="DP187" i="41"/>
  <c r="DP186" i="41"/>
  <c r="DP185" i="41"/>
  <c r="DP184" i="41"/>
  <c r="DP183" i="41"/>
  <c r="DP182" i="41"/>
  <c r="DP181" i="41"/>
  <c r="DP180" i="41"/>
  <c r="DP179" i="41"/>
  <c r="DP178" i="41"/>
  <c r="DP177" i="41"/>
  <c r="DP176" i="41"/>
  <c r="DP175" i="41"/>
  <c r="DP174" i="41"/>
  <c r="DP173" i="41"/>
  <c r="DP172" i="41"/>
  <c r="DP171" i="41"/>
  <c r="DP170" i="41"/>
  <c r="DP169" i="41"/>
  <c r="DP168" i="41"/>
  <c r="DP167" i="41"/>
  <c r="DP166" i="41"/>
  <c r="DP165" i="41"/>
  <c r="DP164" i="41"/>
  <c r="DP163" i="41"/>
  <c r="DP162" i="41"/>
  <c r="DP161" i="41"/>
  <c r="DP160" i="41"/>
  <c r="DP159" i="41"/>
  <c r="DP158" i="41"/>
  <c r="DP157" i="41"/>
  <c r="DP156" i="41"/>
  <c r="DP155" i="41"/>
  <c r="DP154" i="41"/>
  <c r="DP153" i="41"/>
  <c r="DP152" i="41"/>
  <c r="DP151" i="41"/>
  <c r="DP150" i="41"/>
  <c r="DP149" i="41"/>
  <c r="DP148" i="41"/>
  <c r="DP147" i="41"/>
  <c r="DP146" i="41"/>
  <c r="DP145" i="41"/>
  <c r="DP144" i="41"/>
  <c r="DP143" i="41"/>
  <c r="DP142" i="41"/>
  <c r="DP141" i="41"/>
  <c r="DP140" i="41"/>
  <c r="DP139" i="41"/>
  <c r="DP138" i="41"/>
  <c r="DP137" i="41"/>
  <c r="DP136" i="41"/>
  <c r="DP135" i="41"/>
  <c r="DP134" i="41"/>
  <c r="DP133" i="41"/>
  <c r="DP132" i="41"/>
  <c r="DP131" i="41"/>
  <c r="DP130" i="41"/>
  <c r="DP129" i="41"/>
  <c r="DP128" i="41"/>
  <c r="DP127" i="41"/>
  <c r="DP126" i="41"/>
  <c r="DP125" i="41"/>
  <c r="DP124" i="41"/>
  <c r="DP123" i="41"/>
  <c r="DP122" i="41"/>
  <c r="DP121" i="41"/>
  <c r="DP120" i="41"/>
  <c r="DP119" i="41"/>
  <c r="DP118" i="41"/>
  <c r="DP117" i="41"/>
  <c r="DP116" i="41"/>
  <c r="DP115" i="41"/>
  <c r="DP114" i="41"/>
  <c r="DP113" i="41"/>
  <c r="DP112" i="41"/>
  <c r="DP111" i="41"/>
  <c r="DP110" i="41"/>
  <c r="DP109" i="41"/>
  <c r="DP108" i="41"/>
  <c r="DP107" i="41"/>
  <c r="DP106" i="41"/>
  <c r="DP105" i="41"/>
  <c r="DP104" i="41"/>
  <c r="DP103" i="41"/>
  <c r="DP102" i="41"/>
  <c r="DP101" i="41"/>
  <c r="DP100" i="41"/>
  <c r="DP99" i="41"/>
  <c r="DP98" i="41"/>
  <c r="DP97" i="41"/>
  <c r="DP96" i="41"/>
  <c r="DP95" i="41"/>
  <c r="DP94" i="41"/>
  <c r="DP93" i="41"/>
  <c r="DP92" i="41"/>
  <c r="DP91" i="41"/>
  <c r="DP90" i="41"/>
  <c r="DP89" i="41"/>
  <c r="DP88" i="41"/>
  <c r="DP87" i="41"/>
  <c r="DP86" i="41"/>
  <c r="DP85" i="41"/>
  <c r="DP84" i="41"/>
  <c r="DP83" i="41"/>
  <c r="DP82" i="41"/>
  <c r="DP81" i="41"/>
  <c r="DP80" i="41"/>
  <c r="DP79" i="41"/>
  <c r="DP78" i="41"/>
  <c r="DP77" i="41"/>
  <c r="DP76" i="41"/>
  <c r="DP75" i="41"/>
  <c r="DP74" i="41"/>
  <c r="DP73" i="41"/>
  <c r="DP72" i="41"/>
  <c r="DP71" i="41"/>
  <c r="DP70" i="41"/>
  <c r="DP69" i="41"/>
  <c r="DP68" i="41"/>
  <c r="DP67" i="41"/>
  <c r="DP66" i="41"/>
  <c r="DP65" i="41"/>
  <c r="DP64" i="41"/>
  <c r="DP63" i="41"/>
  <c r="DP62" i="41"/>
  <c r="DP61" i="41"/>
  <c r="DP60" i="41"/>
  <c r="DP59" i="41"/>
  <c r="DP58" i="41"/>
  <c r="DP57" i="41"/>
  <c r="DP56" i="41"/>
  <c r="DP55" i="41"/>
  <c r="DP54" i="41"/>
  <c r="DP53" i="41"/>
  <c r="DP52" i="41"/>
  <c r="DP51" i="41"/>
  <c r="DP50" i="41"/>
  <c r="DP49" i="41"/>
  <c r="DP48" i="41"/>
  <c r="DP47" i="41"/>
  <c r="DP46" i="41"/>
  <c r="DP45" i="41"/>
  <c r="DP44" i="41"/>
  <c r="DP43" i="41"/>
  <c r="DP42" i="41"/>
  <c r="DP41" i="41"/>
  <c r="DP40" i="41"/>
  <c r="DP39" i="41"/>
  <c r="DP38" i="41"/>
  <c r="DP37" i="41"/>
  <c r="DP36" i="41"/>
  <c r="DP35" i="41"/>
  <c r="DP34" i="41"/>
  <c r="DP33" i="41"/>
  <c r="DP32" i="41"/>
  <c r="DP31" i="41"/>
  <c r="DP30" i="41"/>
  <c r="DP29" i="41"/>
  <c r="DP28" i="41"/>
  <c r="DP27" i="41"/>
  <c r="DP26" i="41"/>
  <c r="DP25" i="41"/>
  <c r="DP24" i="41"/>
  <c r="DP23" i="41"/>
  <c r="DP22" i="41"/>
  <c r="DP21" i="41"/>
  <c r="DP20" i="41"/>
  <c r="DP19" i="41"/>
  <c r="DP18" i="41"/>
  <c r="DP17" i="41"/>
  <c r="DP16" i="41"/>
  <c r="DP15" i="41"/>
  <c r="DP14" i="41"/>
  <c r="DP13" i="41"/>
  <c r="DP12" i="41"/>
  <c r="DP11" i="41"/>
  <c r="DP10" i="41"/>
  <c r="DP9" i="41"/>
  <c r="DP8" i="41" a="1"/>
  <c r="DP8" i="41"/>
  <c r="DO247" i="41"/>
  <c r="DO246" i="41"/>
  <c r="DO245" i="41"/>
  <c r="DO244" i="41"/>
  <c r="DO243" i="41"/>
  <c r="DO242" i="41"/>
  <c r="DO241" i="41"/>
  <c r="DO240" i="41"/>
  <c r="DO239" i="41"/>
  <c r="DO238" i="41"/>
  <c r="DO237" i="41"/>
  <c r="DO236" i="41"/>
  <c r="DO235" i="41"/>
  <c r="DO234" i="41"/>
  <c r="DO233" i="41"/>
  <c r="DO232" i="41"/>
  <c r="DO231" i="41"/>
  <c r="DO230" i="41"/>
  <c r="DO229" i="41"/>
  <c r="DO228" i="41"/>
  <c r="DO227" i="41"/>
  <c r="DO226" i="41"/>
  <c r="DO225" i="41"/>
  <c r="DO224" i="41"/>
  <c r="DO223" i="41"/>
  <c r="DO222" i="41"/>
  <c r="DO221" i="41"/>
  <c r="DO220" i="41"/>
  <c r="DO219" i="41"/>
  <c r="DO218" i="41"/>
  <c r="DO217" i="41"/>
  <c r="DO216" i="41"/>
  <c r="DO215" i="41"/>
  <c r="DO214" i="41"/>
  <c r="DO213" i="41"/>
  <c r="DO212" i="41"/>
  <c r="DO211" i="41"/>
  <c r="DO210" i="41"/>
  <c r="DO209" i="41"/>
  <c r="DO208" i="41"/>
  <c r="DO207" i="41"/>
  <c r="DO206" i="41"/>
  <c r="DO205" i="41"/>
  <c r="DO204" i="41"/>
  <c r="DO203" i="41"/>
  <c r="DO202" i="41"/>
  <c r="DO201" i="41"/>
  <c r="DO200" i="41"/>
  <c r="DO199" i="41"/>
  <c r="DO198" i="41"/>
  <c r="DO197" i="41"/>
  <c r="DO196" i="41"/>
  <c r="DO195" i="41"/>
  <c r="DO194" i="41"/>
  <c r="DO193" i="41"/>
  <c r="DO192" i="41"/>
  <c r="DO191" i="41"/>
  <c r="DO190" i="41"/>
  <c r="DO189" i="41"/>
  <c r="DO188" i="41"/>
  <c r="DO187" i="41"/>
  <c r="DO186" i="41"/>
  <c r="DO185" i="41"/>
  <c r="DO184" i="41"/>
  <c r="DO183" i="41"/>
  <c r="DO182" i="41"/>
  <c r="DO181" i="41"/>
  <c r="DO180" i="41"/>
  <c r="DO179" i="41"/>
  <c r="DO178" i="41"/>
  <c r="DO177" i="41"/>
  <c r="DO176" i="41"/>
  <c r="DO175" i="41"/>
  <c r="DO174" i="41"/>
  <c r="DO173" i="41"/>
  <c r="DO172" i="41"/>
  <c r="DO171" i="41"/>
  <c r="DO170" i="41"/>
  <c r="DO169" i="41"/>
  <c r="DO168" i="41"/>
  <c r="DO167" i="41"/>
  <c r="DO166" i="41"/>
  <c r="DO165" i="41"/>
  <c r="DO164" i="41"/>
  <c r="DO163" i="41"/>
  <c r="DO162" i="41"/>
  <c r="DO161" i="41"/>
  <c r="DO160" i="41"/>
  <c r="DO159" i="41"/>
  <c r="DO158" i="41"/>
  <c r="DO157" i="41"/>
  <c r="DO156" i="41"/>
  <c r="DO155" i="41"/>
  <c r="DO154" i="41"/>
  <c r="DO153" i="41"/>
  <c r="DO152" i="41"/>
  <c r="DO151" i="41"/>
  <c r="DO150" i="41"/>
  <c r="DO149" i="41"/>
  <c r="DO148" i="41"/>
  <c r="DO147" i="41"/>
  <c r="DO146" i="41"/>
  <c r="DO145" i="41"/>
  <c r="DO144" i="41"/>
  <c r="DO143" i="41"/>
  <c r="DO142" i="41"/>
  <c r="DO141" i="41"/>
  <c r="DO140" i="41"/>
  <c r="DO139" i="41"/>
  <c r="DO138" i="41"/>
  <c r="DO137" i="41"/>
  <c r="DO136" i="41"/>
  <c r="DO135" i="41"/>
  <c r="DO134" i="41"/>
  <c r="DO133" i="41"/>
  <c r="DO132" i="41"/>
  <c r="DO131" i="41"/>
  <c r="DO130" i="41"/>
  <c r="DO129" i="41"/>
  <c r="DO128" i="41"/>
  <c r="DO127" i="41"/>
  <c r="DO126" i="41"/>
  <c r="DO125" i="41"/>
  <c r="DO124" i="41"/>
  <c r="DO123" i="41"/>
  <c r="DO122" i="41"/>
  <c r="DO121" i="41"/>
  <c r="DO120" i="41"/>
  <c r="DO119" i="41"/>
  <c r="DO118" i="41"/>
  <c r="DO117" i="41"/>
  <c r="DO116" i="41"/>
  <c r="DO115" i="41"/>
  <c r="DO114" i="41"/>
  <c r="DO113" i="41"/>
  <c r="DO112" i="41"/>
  <c r="DO111" i="41"/>
  <c r="DO110" i="41"/>
  <c r="DO109" i="41"/>
  <c r="DO108" i="41"/>
  <c r="DO107" i="41"/>
  <c r="DO106" i="41"/>
  <c r="DO105" i="41"/>
  <c r="DO104" i="41"/>
  <c r="DO103" i="41"/>
  <c r="DO102" i="41"/>
  <c r="DO101" i="41"/>
  <c r="DO100" i="41"/>
  <c r="DO99" i="41"/>
  <c r="DO98" i="41"/>
  <c r="DO97" i="41"/>
  <c r="DO96" i="41"/>
  <c r="DO95" i="41"/>
  <c r="DO94" i="41"/>
  <c r="DO93" i="41"/>
  <c r="DO92" i="41"/>
  <c r="DO91" i="41"/>
  <c r="DO90" i="41"/>
  <c r="DO89" i="41"/>
  <c r="DO88" i="41"/>
  <c r="DO87" i="41"/>
  <c r="DO86" i="41"/>
  <c r="DO85" i="41"/>
  <c r="DO84" i="41"/>
  <c r="DO83" i="41"/>
  <c r="DO82" i="41"/>
  <c r="DO81" i="41"/>
  <c r="DO80" i="41"/>
  <c r="DO79" i="41"/>
  <c r="DO78" i="41"/>
  <c r="DO77" i="41"/>
  <c r="DO76" i="41"/>
  <c r="DO75" i="41"/>
  <c r="DO74" i="41"/>
  <c r="DO73" i="41"/>
  <c r="DO72" i="41"/>
  <c r="DO71" i="41"/>
  <c r="DO70" i="41"/>
  <c r="DO69" i="41"/>
  <c r="DO68" i="41"/>
  <c r="DO67" i="41"/>
  <c r="DO66" i="41"/>
  <c r="DO65" i="41"/>
  <c r="DO64" i="41"/>
  <c r="DO63" i="41"/>
  <c r="DO62" i="41"/>
  <c r="DO61" i="41"/>
  <c r="DO60" i="41"/>
  <c r="DO59" i="41"/>
  <c r="DO58" i="41"/>
  <c r="DO57" i="41"/>
  <c r="DO56" i="41"/>
  <c r="DO55" i="41"/>
  <c r="DO54" i="41"/>
  <c r="DO53" i="41"/>
  <c r="DO52" i="41"/>
  <c r="DO51" i="41"/>
  <c r="DO50" i="41"/>
  <c r="DO49" i="41"/>
  <c r="DO48" i="41"/>
  <c r="DO47" i="41"/>
  <c r="DO46" i="41"/>
  <c r="DO45" i="41"/>
  <c r="DO44" i="41"/>
  <c r="DO43" i="41"/>
  <c r="DO42" i="41"/>
  <c r="DO41" i="41"/>
  <c r="DO40" i="41"/>
  <c r="DO39" i="41"/>
  <c r="DO38" i="41"/>
  <c r="DO37" i="41"/>
  <c r="DO36" i="41"/>
  <c r="DO35" i="41"/>
  <c r="DO34" i="41"/>
  <c r="DO33" i="41"/>
  <c r="DO32" i="41"/>
  <c r="DO31" i="41"/>
  <c r="DO30" i="41"/>
  <c r="DO29" i="41"/>
  <c r="DO28" i="41"/>
  <c r="DO27" i="41"/>
  <c r="DO26" i="41"/>
  <c r="DO25" i="41"/>
  <c r="DO24" i="41"/>
  <c r="DO23" i="41"/>
  <c r="DO22" i="41"/>
  <c r="DO21" i="41"/>
  <c r="DO20" i="41"/>
  <c r="DO19" i="41"/>
  <c r="DO18" i="41"/>
  <c r="DO17" i="41"/>
  <c r="DO16" i="41"/>
  <c r="DO15" i="41"/>
  <c r="DO14" i="41"/>
  <c r="DO13" i="41"/>
  <c r="DO12" i="41"/>
  <c r="DO11" i="41"/>
  <c r="DO10" i="41"/>
  <c r="DO9" i="41"/>
  <c r="DO8" i="41" a="1"/>
  <c r="DO8" i="41"/>
  <c r="DN247" i="41"/>
  <c r="DN246" i="41"/>
  <c r="DN245" i="41"/>
  <c r="DN244" i="41"/>
  <c r="DN243" i="41"/>
  <c r="DN242" i="41"/>
  <c r="DN241" i="41"/>
  <c r="DN240" i="41"/>
  <c r="DN239" i="41"/>
  <c r="DN238" i="41"/>
  <c r="DN237" i="41"/>
  <c r="DN236" i="41"/>
  <c r="DN235" i="41"/>
  <c r="DN234" i="41"/>
  <c r="DN233" i="41"/>
  <c r="DN232" i="41"/>
  <c r="DN231" i="41"/>
  <c r="DN230" i="41"/>
  <c r="DN229" i="41"/>
  <c r="DN228" i="41"/>
  <c r="DN227" i="41"/>
  <c r="DN226" i="41"/>
  <c r="DN225" i="41"/>
  <c r="DN224" i="41"/>
  <c r="DN223" i="41"/>
  <c r="DN222" i="41"/>
  <c r="DN221" i="41"/>
  <c r="DN220" i="41"/>
  <c r="DN219" i="41"/>
  <c r="DN218" i="41"/>
  <c r="DN217" i="41"/>
  <c r="DN216" i="41"/>
  <c r="DN215" i="41"/>
  <c r="DN214" i="41"/>
  <c r="DN213" i="41"/>
  <c r="DN212" i="41"/>
  <c r="DN211" i="41"/>
  <c r="DN210" i="41"/>
  <c r="DN209" i="41"/>
  <c r="DN208" i="41"/>
  <c r="DN207" i="41"/>
  <c r="DN206" i="41"/>
  <c r="DN205" i="41"/>
  <c r="DN204" i="41"/>
  <c r="DN203" i="41"/>
  <c r="DN202" i="41"/>
  <c r="DN201" i="41"/>
  <c r="DN200" i="41"/>
  <c r="DN199" i="41"/>
  <c r="DN198" i="41"/>
  <c r="DN197" i="41"/>
  <c r="DN196" i="41"/>
  <c r="DN195" i="41"/>
  <c r="DN194" i="41"/>
  <c r="DN193" i="41"/>
  <c r="DN192" i="41"/>
  <c r="DN191" i="41"/>
  <c r="DN190" i="41"/>
  <c r="DN189" i="41"/>
  <c r="DN188" i="41"/>
  <c r="DN187" i="41"/>
  <c r="DN186" i="41"/>
  <c r="DN185" i="41"/>
  <c r="DN184" i="41"/>
  <c r="DN183" i="41"/>
  <c r="DN182" i="41"/>
  <c r="DN181" i="41"/>
  <c r="DN180" i="41"/>
  <c r="DN179" i="41"/>
  <c r="DN178" i="41"/>
  <c r="DN177" i="41"/>
  <c r="DN176" i="41"/>
  <c r="DN175" i="41"/>
  <c r="DN174" i="41"/>
  <c r="DN173" i="41"/>
  <c r="DN172" i="41"/>
  <c r="DN171" i="41"/>
  <c r="DN170" i="41"/>
  <c r="DN169" i="41"/>
  <c r="DN168" i="41"/>
  <c r="DN167" i="41"/>
  <c r="DN166" i="41"/>
  <c r="DN165" i="41"/>
  <c r="DN164" i="41"/>
  <c r="DN163" i="41"/>
  <c r="DN162" i="41"/>
  <c r="DN161" i="41"/>
  <c r="DN160" i="41"/>
  <c r="DN159" i="41"/>
  <c r="DN158" i="41"/>
  <c r="DN157" i="41"/>
  <c r="DN156" i="41"/>
  <c r="DN155" i="41"/>
  <c r="DN154" i="41"/>
  <c r="DN153" i="41"/>
  <c r="DN152" i="41"/>
  <c r="DN151" i="41"/>
  <c r="DN150" i="41"/>
  <c r="DN149" i="41"/>
  <c r="DN148" i="41"/>
  <c r="DN147" i="41"/>
  <c r="DN146" i="41"/>
  <c r="DN145" i="41"/>
  <c r="DN144" i="41"/>
  <c r="DN143" i="41"/>
  <c r="DN142" i="41"/>
  <c r="DN141" i="41"/>
  <c r="DN140" i="41"/>
  <c r="DN139" i="41"/>
  <c r="DN138" i="41"/>
  <c r="DN137" i="41"/>
  <c r="DN136" i="41"/>
  <c r="DN135" i="41"/>
  <c r="DN134" i="41"/>
  <c r="DN133" i="41"/>
  <c r="DN132" i="41"/>
  <c r="DN131" i="41"/>
  <c r="DN130" i="41"/>
  <c r="DN129" i="41"/>
  <c r="DN128" i="41"/>
  <c r="DN127" i="41"/>
  <c r="DN126" i="41"/>
  <c r="DN125" i="41"/>
  <c r="DN124" i="41"/>
  <c r="DN123" i="41"/>
  <c r="DN122" i="41"/>
  <c r="DN121" i="41"/>
  <c r="DN120" i="41"/>
  <c r="DN119" i="41"/>
  <c r="DN118" i="41"/>
  <c r="DN117" i="41"/>
  <c r="DN116" i="41"/>
  <c r="DN115" i="41"/>
  <c r="DN114" i="41"/>
  <c r="DN113" i="41"/>
  <c r="DN112" i="41"/>
  <c r="DN111" i="41"/>
  <c r="DN110" i="41"/>
  <c r="DN109" i="41"/>
  <c r="DN108" i="41"/>
  <c r="DN107" i="41"/>
  <c r="DN106" i="41"/>
  <c r="DN105" i="41"/>
  <c r="DN104" i="41"/>
  <c r="DN103" i="41"/>
  <c r="DN102" i="41"/>
  <c r="DN101" i="41"/>
  <c r="DN100" i="41"/>
  <c r="DN99" i="41"/>
  <c r="DN98" i="41"/>
  <c r="DN97" i="41"/>
  <c r="DN96" i="41"/>
  <c r="DN95" i="41"/>
  <c r="DN94" i="41"/>
  <c r="DN93" i="41"/>
  <c r="DN92" i="41"/>
  <c r="DN91" i="41"/>
  <c r="DN90" i="41"/>
  <c r="DN89" i="41"/>
  <c r="DN88" i="41"/>
  <c r="DN87" i="41"/>
  <c r="DN86" i="41"/>
  <c r="DN85" i="41"/>
  <c r="DN84" i="41"/>
  <c r="DN83" i="41"/>
  <c r="DN82" i="41"/>
  <c r="DN81" i="41"/>
  <c r="DN80" i="41"/>
  <c r="DN79" i="41"/>
  <c r="DN78" i="41"/>
  <c r="DN77" i="41"/>
  <c r="DN76" i="41"/>
  <c r="DN75" i="41"/>
  <c r="DN74" i="41"/>
  <c r="DN73" i="41"/>
  <c r="DN72" i="41"/>
  <c r="DN71" i="41"/>
  <c r="DN70" i="41"/>
  <c r="DN69" i="41"/>
  <c r="DN68" i="41"/>
  <c r="DN67" i="41"/>
  <c r="DN66" i="41"/>
  <c r="DN65" i="41"/>
  <c r="DN64" i="41"/>
  <c r="DN63" i="41"/>
  <c r="DN62" i="41"/>
  <c r="DN61" i="41"/>
  <c r="DN60" i="41"/>
  <c r="DN59" i="41"/>
  <c r="DN58" i="41"/>
  <c r="DN57" i="41"/>
  <c r="DN56" i="41"/>
  <c r="DN55" i="41"/>
  <c r="DN54" i="41"/>
  <c r="DN53" i="41"/>
  <c r="DN52" i="41"/>
  <c r="DN51" i="41"/>
  <c r="DN50" i="41"/>
  <c r="DN49" i="41"/>
  <c r="DN48" i="41"/>
  <c r="DN47" i="41"/>
  <c r="DN46" i="41"/>
  <c r="DN45" i="41"/>
  <c r="DN44" i="41"/>
  <c r="DN43" i="41"/>
  <c r="DN42" i="41"/>
  <c r="DN41" i="41"/>
  <c r="DN40" i="41"/>
  <c r="DN39" i="41"/>
  <c r="DN38" i="41"/>
  <c r="DN37" i="41"/>
  <c r="DN36" i="41"/>
  <c r="DN35" i="41"/>
  <c r="DN34" i="41"/>
  <c r="DN33" i="41"/>
  <c r="DN32" i="41"/>
  <c r="DN31" i="41"/>
  <c r="DN30" i="41"/>
  <c r="DN29" i="41"/>
  <c r="DN28" i="41"/>
  <c r="DN27" i="41"/>
  <c r="DN26" i="41"/>
  <c r="DN25" i="41"/>
  <c r="DN24" i="41"/>
  <c r="DN23" i="41"/>
  <c r="DN22" i="41"/>
  <c r="DN21" i="41"/>
  <c r="DN20" i="41"/>
  <c r="DN19" i="41"/>
  <c r="DN18" i="41"/>
  <c r="DN17" i="41"/>
  <c r="DN16" i="41"/>
  <c r="DN15" i="41"/>
  <c r="DN14" i="41"/>
  <c r="DN13" i="41"/>
  <c r="DN12" i="41"/>
  <c r="DN11" i="41"/>
  <c r="DN10" i="41"/>
  <c r="DN9" i="41"/>
  <c r="DN8" i="41" a="1"/>
  <c r="DN8" i="41"/>
  <c r="DM247" i="41"/>
  <c r="DM246" i="41"/>
  <c r="DM245" i="41"/>
  <c r="DM244" i="41"/>
  <c r="DM243" i="41"/>
  <c r="DM242" i="41"/>
  <c r="DM241" i="41"/>
  <c r="DM240" i="41"/>
  <c r="DM239" i="41"/>
  <c r="DM238" i="41"/>
  <c r="DM237" i="41"/>
  <c r="DM236" i="41"/>
  <c r="DM235" i="41"/>
  <c r="DM234" i="41"/>
  <c r="DM233" i="41"/>
  <c r="DM232" i="41"/>
  <c r="DM231" i="41"/>
  <c r="DM230" i="41"/>
  <c r="DM229" i="41"/>
  <c r="DM228" i="41"/>
  <c r="DM227" i="41"/>
  <c r="DM226" i="41"/>
  <c r="DM225" i="41"/>
  <c r="DM224" i="41"/>
  <c r="DM223" i="41"/>
  <c r="DM222" i="41"/>
  <c r="DM221" i="41"/>
  <c r="DM220" i="41"/>
  <c r="DM219" i="41"/>
  <c r="DM218" i="41"/>
  <c r="DM217" i="41"/>
  <c r="DM216" i="41"/>
  <c r="DM215" i="41"/>
  <c r="DM214" i="41"/>
  <c r="DM213" i="41"/>
  <c r="DM212" i="41"/>
  <c r="DM211" i="41"/>
  <c r="DM210" i="41"/>
  <c r="DM209" i="41"/>
  <c r="DM208" i="41"/>
  <c r="DM207" i="41"/>
  <c r="DM206" i="41"/>
  <c r="DM205" i="41"/>
  <c r="DM204" i="41"/>
  <c r="DM203" i="41"/>
  <c r="DM202" i="41"/>
  <c r="DM201" i="41"/>
  <c r="DM200" i="41"/>
  <c r="DM199" i="41"/>
  <c r="DM198" i="41"/>
  <c r="DM197" i="41"/>
  <c r="DM196" i="41"/>
  <c r="DM195" i="41"/>
  <c r="DM194" i="41"/>
  <c r="DM193" i="41"/>
  <c r="DM192" i="41"/>
  <c r="DM191" i="41"/>
  <c r="DM190" i="41"/>
  <c r="DM189" i="41"/>
  <c r="DM188" i="41"/>
  <c r="DM187" i="41"/>
  <c r="DM186" i="41"/>
  <c r="DM185" i="41"/>
  <c r="DM184" i="41"/>
  <c r="DM183" i="41"/>
  <c r="DM182" i="41"/>
  <c r="DM181" i="41"/>
  <c r="DM180" i="41"/>
  <c r="DM179" i="41"/>
  <c r="DM178" i="41"/>
  <c r="DM177" i="41"/>
  <c r="DM176" i="41"/>
  <c r="DM175" i="41"/>
  <c r="DM174" i="41"/>
  <c r="DM173" i="41"/>
  <c r="DM172" i="41"/>
  <c r="DM171" i="41"/>
  <c r="DM170" i="41"/>
  <c r="DM169" i="41"/>
  <c r="DM168" i="41"/>
  <c r="DM167" i="41"/>
  <c r="DM166" i="41"/>
  <c r="DM165" i="41"/>
  <c r="DM164" i="41"/>
  <c r="DM163" i="41"/>
  <c r="DM162" i="41"/>
  <c r="DM161" i="41"/>
  <c r="DM160" i="41"/>
  <c r="DM159" i="41"/>
  <c r="DM158" i="41"/>
  <c r="DM157" i="41"/>
  <c r="DM156" i="41"/>
  <c r="DM155" i="41"/>
  <c r="DM154" i="41"/>
  <c r="DM153" i="41"/>
  <c r="DM152" i="41"/>
  <c r="DM151" i="41"/>
  <c r="DM150" i="41"/>
  <c r="DM149" i="41"/>
  <c r="DM148" i="41"/>
  <c r="DM147" i="41"/>
  <c r="DM146" i="41"/>
  <c r="DM145" i="41"/>
  <c r="DM144" i="41"/>
  <c r="DM143" i="41"/>
  <c r="DM142" i="41"/>
  <c r="DM141" i="41"/>
  <c r="DM140" i="41"/>
  <c r="DM139" i="41"/>
  <c r="DM138" i="41"/>
  <c r="DM137" i="41"/>
  <c r="DM136" i="41"/>
  <c r="DM135" i="41"/>
  <c r="DM134" i="41"/>
  <c r="DM133" i="41"/>
  <c r="DM132" i="41"/>
  <c r="DM131" i="41"/>
  <c r="DM130" i="41"/>
  <c r="DM129" i="41"/>
  <c r="DM128" i="41"/>
  <c r="DM127" i="41"/>
  <c r="DM126" i="41"/>
  <c r="DM125" i="41"/>
  <c r="DM124" i="41"/>
  <c r="DM123" i="41"/>
  <c r="DM122" i="41"/>
  <c r="DM121" i="41"/>
  <c r="DM120" i="41"/>
  <c r="DM119" i="41"/>
  <c r="DM118" i="41"/>
  <c r="DM117" i="41"/>
  <c r="DM116" i="41"/>
  <c r="DM115" i="41"/>
  <c r="DM114" i="41"/>
  <c r="DM113" i="41"/>
  <c r="DM112" i="41"/>
  <c r="DM111" i="41"/>
  <c r="DM110" i="41"/>
  <c r="DM109" i="41"/>
  <c r="DM108" i="41"/>
  <c r="DM107" i="41"/>
  <c r="DM106" i="41"/>
  <c r="DM105" i="41"/>
  <c r="DM104" i="41"/>
  <c r="DM103" i="41"/>
  <c r="DM102" i="41"/>
  <c r="DM101" i="41"/>
  <c r="DM100" i="41"/>
  <c r="DM99" i="41"/>
  <c r="DM98" i="41"/>
  <c r="DM97" i="41"/>
  <c r="DM96" i="41"/>
  <c r="DM95" i="41"/>
  <c r="DM94" i="41"/>
  <c r="DM93" i="41"/>
  <c r="DM92" i="41"/>
  <c r="DM91" i="41"/>
  <c r="DM90" i="41"/>
  <c r="DM89" i="41"/>
  <c r="DM88" i="41"/>
  <c r="DM87" i="41"/>
  <c r="DM86" i="41"/>
  <c r="DM85" i="41"/>
  <c r="DM84" i="41"/>
  <c r="DM83" i="41"/>
  <c r="DM82" i="41"/>
  <c r="DM81" i="41"/>
  <c r="DM80" i="41"/>
  <c r="DM79" i="41"/>
  <c r="DM78" i="41"/>
  <c r="DM77" i="41"/>
  <c r="DM76" i="41"/>
  <c r="DM75" i="41"/>
  <c r="DM74" i="41"/>
  <c r="DM73" i="41"/>
  <c r="DM72" i="41"/>
  <c r="DM71" i="41"/>
  <c r="DM70" i="41"/>
  <c r="DM69" i="41"/>
  <c r="DM68" i="41"/>
  <c r="DM67" i="41"/>
  <c r="DM66" i="41"/>
  <c r="DM65" i="41"/>
  <c r="DM64" i="41"/>
  <c r="DM63" i="41"/>
  <c r="DM62" i="41"/>
  <c r="DM61" i="41"/>
  <c r="DM60" i="41"/>
  <c r="DM59" i="41"/>
  <c r="DM58" i="41"/>
  <c r="DM57" i="41"/>
  <c r="DM56" i="41"/>
  <c r="DM55" i="41"/>
  <c r="DM54" i="41"/>
  <c r="DM53" i="41"/>
  <c r="DM52" i="41"/>
  <c r="DM51" i="41"/>
  <c r="DM50" i="41"/>
  <c r="DM49" i="41"/>
  <c r="DM48" i="41"/>
  <c r="DM47" i="41"/>
  <c r="DM46" i="41"/>
  <c r="DM45" i="41"/>
  <c r="DM44" i="41"/>
  <c r="DM43" i="41"/>
  <c r="DM42" i="41"/>
  <c r="DM41" i="41"/>
  <c r="DM40" i="41"/>
  <c r="DM39" i="41"/>
  <c r="DM38" i="41"/>
  <c r="DM37" i="41"/>
  <c r="DM36" i="41"/>
  <c r="DM35" i="41"/>
  <c r="DM34" i="41"/>
  <c r="DM33" i="41"/>
  <c r="DM32" i="41"/>
  <c r="DM31" i="41"/>
  <c r="DM30" i="41"/>
  <c r="DM29" i="41"/>
  <c r="DM28" i="41"/>
  <c r="DM27" i="41"/>
  <c r="DM26" i="41"/>
  <c r="DM25" i="41"/>
  <c r="DM24" i="41"/>
  <c r="DM23" i="41"/>
  <c r="DM22" i="41"/>
  <c r="DM21" i="41"/>
  <c r="DM20" i="41"/>
  <c r="DM19" i="41"/>
  <c r="DM18" i="41"/>
  <c r="DM17" i="41"/>
  <c r="DM16" i="41"/>
  <c r="DM15" i="41"/>
  <c r="DM14" i="41"/>
  <c r="DM13" i="41"/>
  <c r="DM12" i="41"/>
  <c r="DM11" i="41"/>
  <c r="DM10" i="41"/>
  <c r="DM9" i="41"/>
  <c r="DM8" i="41" a="1"/>
  <c r="DM8" i="41"/>
  <c r="DL247" i="41"/>
  <c r="DL246" i="41"/>
  <c r="DL245" i="41"/>
  <c r="DL244" i="41"/>
  <c r="DL243" i="41"/>
  <c r="DL242" i="41"/>
  <c r="DL241" i="41"/>
  <c r="DL240" i="41"/>
  <c r="DL239" i="41"/>
  <c r="DL238" i="41"/>
  <c r="DL237" i="41"/>
  <c r="DL236" i="41"/>
  <c r="DL235" i="41"/>
  <c r="DL234" i="41"/>
  <c r="DL233" i="41"/>
  <c r="DL232" i="41"/>
  <c r="DL231" i="41"/>
  <c r="DL230" i="41"/>
  <c r="DL229" i="41"/>
  <c r="DL228" i="41"/>
  <c r="DL227" i="41"/>
  <c r="DL226" i="41"/>
  <c r="DL225" i="41"/>
  <c r="DL224" i="41"/>
  <c r="DL223" i="41"/>
  <c r="DL222" i="41"/>
  <c r="DL221" i="41"/>
  <c r="DL220" i="41"/>
  <c r="DL219" i="41"/>
  <c r="DL218" i="41"/>
  <c r="DL217" i="41"/>
  <c r="DL216" i="41"/>
  <c r="DL215" i="41"/>
  <c r="DL214" i="41"/>
  <c r="DL213" i="41"/>
  <c r="DL212" i="41"/>
  <c r="DL211" i="41"/>
  <c r="DL210" i="41"/>
  <c r="DL209" i="41"/>
  <c r="DL208" i="41"/>
  <c r="DL207" i="41"/>
  <c r="DL206" i="41"/>
  <c r="DL205" i="41"/>
  <c r="DL204" i="41"/>
  <c r="DL203" i="41"/>
  <c r="DL202" i="41"/>
  <c r="DL201" i="41"/>
  <c r="DL200" i="41"/>
  <c r="DL199" i="41"/>
  <c r="DL198" i="41"/>
  <c r="DL197" i="41"/>
  <c r="DL196" i="41"/>
  <c r="DL195" i="41"/>
  <c r="DL194" i="41"/>
  <c r="DL193" i="41"/>
  <c r="DL192" i="41"/>
  <c r="DL191" i="41"/>
  <c r="DL190" i="41"/>
  <c r="DL189" i="41"/>
  <c r="DL188" i="41"/>
  <c r="DL187" i="41"/>
  <c r="DL186" i="41"/>
  <c r="DL185" i="41"/>
  <c r="DL184" i="41"/>
  <c r="DL183" i="41"/>
  <c r="DL182" i="41"/>
  <c r="DL181" i="41"/>
  <c r="DL180" i="41"/>
  <c r="DL179" i="41"/>
  <c r="DL178" i="41"/>
  <c r="DL177" i="41"/>
  <c r="DL176" i="41"/>
  <c r="DL175" i="41"/>
  <c r="DL174" i="41"/>
  <c r="DL173" i="41"/>
  <c r="DL172" i="41"/>
  <c r="DL171" i="41"/>
  <c r="DL170" i="41"/>
  <c r="DL169" i="41"/>
  <c r="DL168" i="41"/>
  <c r="DL167" i="41"/>
  <c r="DL166" i="41"/>
  <c r="DL165" i="41"/>
  <c r="DL164" i="41"/>
  <c r="DL163" i="41"/>
  <c r="DL162" i="41"/>
  <c r="DL161" i="41"/>
  <c r="DL160" i="41"/>
  <c r="DL159" i="41"/>
  <c r="DL158" i="41"/>
  <c r="DL157" i="41"/>
  <c r="DL156" i="41"/>
  <c r="DL155" i="41"/>
  <c r="DL154" i="41"/>
  <c r="DL153" i="41"/>
  <c r="DL152" i="41"/>
  <c r="DL151" i="41"/>
  <c r="DL150" i="41"/>
  <c r="DL149" i="41"/>
  <c r="DL148" i="41"/>
  <c r="DL147" i="41"/>
  <c r="DL146" i="41"/>
  <c r="DL145" i="41"/>
  <c r="DL144" i="41"/>
  <c r="DL143" i="41"/>
  <c r="DL142" i="41"/>
  <c r="DL141" i="41"/>
  <c r="DL140" i="41"/>
  <c r="DL139" i="41"/>
  <c r="DL138" i="41"/>
  <c r="DL137" i="41"/>
  <c r="DL136" i="41"/>
  <c r="DL135" i="41"/>
  <c r="DL134" i="41"/>
  <c r="DL133" i="41"/>
  <c r="DL132" i="41"/>
  <c r="DL131" i="41"/>
  <c r="DL130" i="41"/>
  <c r="DL129" i="41"/>
  <c r="DL128" i="41"/>
  <c r="DL127" i="41"/>
  <c r="DL126" i="41"/>
  <c r="DL125" i="41"/>
  <c r="DL124" i="41"/>
  <c r="DL123" i="41"/>
  <c r="DL122" i="41"/>
  <c r="DL121" i="41"/>
  <c r="DL120" i="41"/>
  <c r="DL119" i="41"/>
  <c r="DL118" i="41"/>
  <c r="DL117" i="41"/>
  <c r="DL116" i="41"/>
  <c r="DL115" i="41"/>
  <c r="DL114" i="41"/>
  <c r="DL113" i="41"/>
  <c r="DL112" i="41"/>
  <c r="DL111" i="41"/>
  <c r="DL110" i="41"/>
  <c r="DL109" i="41"/>
  <c r="DL108" i="41"/>
  <c r="DL107" i="41"/>
  <c r="DL106" i="41"/>
  <c r="DL105" i="41"/>
  <c r="DL104" i="41"/>
  <c r="DL103" i="41"/>
  <c r="DL102" i="41"/>
  <c r="DL101" i="41"/>
  <c r="DL100" i="41"/>
  <c r="DL99" i="41"/>
  <c r="DL98" i="41"/>
  <c r="DL97" i="41"/>
  <c r="DL96" i="41"/>
  <c r="DL95" i="41"/>
  <c r="DL94" i="41"/>
  <c r="DL93" i="41"/>
  <c r="DL92" i="41"/>
  <c r="DL91" i="41"/>
  <c r="DL90" i="41"/>
  <c r="DL89" i="41"/>
  <c r="DL88" i="41"/>
  <c r="DL87" i="41"/>
  <c r="DL86" i="41"/>
  <c r="DL85" i="41"/>
  <c r="DL84" i="41"/>
  <c r="DL83" i="41"/>
  <c r="DL82" i="41"/>
  <c r="DL81" i="41"/>
  <c r="DL80" i="41"/>
  <c r="DL79" i="41"/>
  <c r="DL78" i="41"/>
  <c r="DL77" i="41"/>
  <c r="DL76" i="41"/>
  <c r="DL75" i="41"/>
  <c r="DL74" i="41"/>
  <c r="DL73" i="41"/>
  <c r="DL72" i="41"/>
  <c r="DL71" i="41"/>
  <c r="DL70" i="41"/>
  <c r="DL69" i="41"/>
  <c r="DL68" i="41"/>
  <c r="DL67" i="41"/>
  <c r="DL66" i="41"/>
  <c r="DL65" i="41"/>
  <c r="DL64" i="41"/>
  <c r="DL63" i="41"/>
  <c r="DL62" i="41"/>
  <c r="DL61" i="41"/>
  <c r="DL60" i="41"/>
  <c r="DL59" i="41"/>
  <c r="DL58" i="41"/>
  <c r="DL57" i="41"/>
  <c r="DL56" i="41"/>
  <c r="DL55" i="41"/>
  <c r="DL54" i="41"/>
  <c r="DL53" i="41"/>
  <c r="DL52" i="41"/>
  <c r="DL51" i="41"/>
  <c r="DL50" i="41"/>
  <c r="DL49" i="41"/>
  <c r="DL48" i="41"/>
  <c r="DL47" i="41"/>
  <c r="DL46" i="41"/>
  <c r="DL45" i="41"/>
  <c r="DL44" i="41"/>
  <c r="DL43" i="41"/>
  <c r="DL42" i="41"/>
  <c r="DL41" i="41"/>
  <c r="DL40" i="41"/>
  <c r="DL39" i="41"/>
  <c r="DL38" i="41"/>
  <c r="DL37" i="41"/>
  <c r="DL36" i="41"/>
  <c r="DL35" i="41"/>
  <c r="DL34" i="41"/>
  <c r="DL33" i="41"/>
  <c r="DL32" i="41"/>
  <c r="DL31" i="41"/>
  <c r="DL30" i="41"/>
  <c r="DL29" i="41"/>
  <c r="DL28" i="41"/>
  <c r="DL27" i="41"/>
  <c r="DL26" i="41"/>
  <c r="DL25" i="41"/>
  <c r="DL24" i="41"/>
  <c r="DL23" i="41"/>
  <c r="DL22" i="41"/>
  <c r="DL21" i="41"/>
  <c r="DL20" i="41"/>
  <c r="DL19" i="41"/>
  <c r="DL18" i="41"/>
  <c r="DL17" i="41"/>
  <c r="DL16" i="41"/>
  <c r="DL15" i="41"/>
  <c r="DL14" i="41"/>
  <c r="DL13" i="41"/>
  <c r="DL12" i="41"/>
  <c r="DL11" i="41"/>
  <c r="DL10" i="41"/>
  <c r="DL9" i="41"/>
  <c r="DL8" i="41" a="1"/>
  <c r="DL8" i="41"/>
  <c r="AR247" i="41"/>
  <c r="AR246" i="41"/>
  <c r="AR245" i="41"/>
  <c r="AR244" i="41"/>
  <c r="AR243" i="41"/>
  <c r="AR242" i="41"/>
  <c r="AR241" i="41"/>
  <c r="AR240" i="41"/>
  <c r="AR239" i="41"/>
  <c r="AR238" i="41"/>
  <c r="AR237" i="41"/>
  <c r="AR236" i="41"/>
  <c r="AR235" i="41"/>
  <c r="AR234" i="41"/>
  <c r="AR233" i="41"/>
  <c r="AR232" i="41"/>
  <c r="AR231" i="41"/>
  <c r="AR230" i="41"/>
  <c r="AR229" i="41"/>
  <c r="AR228" i="41"/>
  <c r="AR227" i="41"/>
  <c r="AR226" i="41"/>
  <c r="AR225" i="41"/>
  <c r="AR224" i="41"/>
  <c r="AR223" i="41"/>
  <c r="AR222" i="41"/>
  <c r="AR221" i="41"/>
  <c r="AR220" i="41"/>
  <c r="AR219" i="41"/>
  <c r="AR218" i="41"/>
  <c r="AR217" i="41"/>
  <c r="AR216" i="41"/>
  <c r="AR215" i="41"/>
  <c r="AR214" i="41"/>
  <c r="AR213" i="41"/>
  <c r="AR212" i="41"/>
  <c r="AR211" i="41"/>
  <c r="AR210" i="41"/>
  <c r="AR209" i="41"/>
  <c r="AR208" i="41"/>
  <c r="AR207" i="41"/>
  <c r="AR206" i="41"/>
  <c r="AR205" i="41"/>
  <c r="AR204" i="41"/>
  <c r="AR203" i="41"/>
  <c r="AR202" i="41"/>
  <c r="AR201" i="41"/>
  <c r="AR200" i="41"/>
  <c r="AR199" i="41"/>
  <c r="AR198" i="41"/>
  <c r="AR197" i="41"/>
  <c r="AR196" i="41"/>
  <c r="AR195" i="41"/>
  <c r="AR194" i="41"/>
  <c r="AR193" i="41"/>
  <c r="AR192" i="41"/>
  <c r="AR191" i="41"/>
  <c r="AR190" i="41"/>
  <c r="AR189" i="41"/>
  <c r="AR188" i="41"/>
  <c r="AR187" i="41"/>
  <c r="AR186" i="41"/>
  <c r="AR185" i="41"/>
  <c r="AR184" i="41"/>
  <c r="AR183" i="41"/>
  <c r="AR182" i="41"/>
  <c r="AR181" i="41"/>
  <c r="AR180" i="41"/>
  <c r="AR179" i="41"/>
  <c r="AR178" i="41"/>
  <c r="AR177" i="41"/>
  <c r="AR176" i="41"/>
  <c r="AR175" i="41"/>
  <c r="AR174" i="41"/>
  <c r="AR173" i="41"/>
  <c r="AR172" i="41"/>
  <c r="AR171" i="41"/>
  <c r="AR170" i="41"/>
  <c r="AR169" i="41"/>
  <c r="AR168" i="41"/>
  <c r="AR167" i="41"/>
  <c r="AR166" i="41"/>
  <c r="AR165" i="41"/>
  <c r="AR164" i="41"/>
  <c r="AR163" i="41"/>
  <c r="AR162" i="41"/>
  <c r="AR161" i="41"/>
  <c r="AR160" i="41"/>
  <c r="AR159" i="41"/>
  <c r="AR158" i="41"/>
  <c r="AR157" i="41"/>
  <c r="AR156" i="41"/>
  <c r="AR155" i="41"/>
  <c r="AR154" i="41"/>
  <c r="AR153" i="41"/>
  <c r="AR152" i="41"/>
  <c r="AR151" i="41"/>
  <c r="AR150" i="41"/>
  <c r="AR149" i="41"/>
  <c r="AR148" i="41"/>
  <c r="AR147" i="41"/>
  <c r="AR146" i="41"/>
  <c r="AR145" i="41"/>
  <c r="AR144" i="41"/>
  <c r="AR143" i="41"/>
  <c r="AR142" i="41"/>
  <c r="AR141" i="41"/>
  <c r="AR140" i="41"/>
  <c r="AR139" i="41"/>
  <c r="AR138" i="41"/>
  <c r="AR137" i="41"/>
  <c r="AR136" i="41"/>
  <c r="AR135" i="41"/>
  <c r="AR134" i="41"/>
  <c r="AR133" i="41"/>
  <c r="AR132" i="41"/>
  <c r="AR131" i="41"/>
  <c r="AR130" i="41"/>
  <c r="AR129" i="41"/>
  <c r="AR128" i="41"/>
  <c r="AR127" i="41"/>
  <c r="AR126" i="41"/>
  <c r="AR125" i="41"/>
  <c r="AR124" i="41"/>
  <c r="AR123" i="41"/>
  <c r="AR122" i="41"/>
  <c r="AR121" i="41"/>
  <c r="AR120" i="41"/>
  <c r="AR119" i="41"/>
  <c r="AR118" i="41"/>
  <c r="AR117" i="41"/>
  <c r="AR116" i="41"/>
  <c r="AR115" i="41"/>
  <c r="AR114" i="41"/>
  <c r="AR113" i="41"/>
  <c r="AR112" i="41"/>
  <c r="AR111" i="41"/>
  <c r="AR110" i="41"/>
  <c r="AR109" i="41"/>
  <c r="AR108" i="41"/>
  <c r="AR107" i="41"/>
  <c r="AR106" i="41"/>
  <c r="AR105" i="41"/>
  <c r="AR104" i="41"/>
  <c r="AR103" i="41"/>
  <c r="AR102" i="41"/>
  <c r="AR101" i="41"/>
  <c r="AR100" i="41"/>
  <c r="AR99" i="41"/>
  <c r="AR98" i="41"/>
  <c r="AR97" i="41"/>
  <c r="AR96" i="41"/>
  <c r="AR95" i="41"/>
  <c r="AR94" i="41"/>
  <c r="AR93" i="41"/>
  <c r="AR92" i="41"/>
  <c r="AR91" i="41"/>
  <c r="AR90" i="41"/>
  <c r="AR89" i="41"/>
  <c r="AR88" i="41"/>
  <c r="AR87" i="41"/>
  <c r="AR86" i="41"/>
  <c r="AR85" i="41"/>
  <c r="AR84" i="41"/>
  <c r="AR83" i="41"/>
  <c r="AR82" i="41"/>
  <c r="AR81" i="41"/>
  <c r="AR80" i="41"/>
  <c r="AR79" i="41"/>
  <c r="AR78" i="41"/>
  <c r="AR77" i="41"/>
  <c r="AR76" i="41"/>
  <c r="AR75" i="41"/>
  <c r="AR74" i="41"/>
  <c r="AR73" i="41"/>
  <c r="AR72" i="41"/>
  <c r="AR71" i="41"/>
  <c r="AR70" i="41"/>
  <c r="AR69" i="41"/>
  <c r="AR68" i="41"/>
  <c r="AR67" i="41"/>
  <c r="AR66" i="41"/>
  <c r="AR65" i="41"/>
  <c r="AR64" i="41"/>
  <c r="AR63" i="41"/>
  <c r="AR62" i="41"/>
  <c r="AR61" i="41"/>
  <c r="AR60" i="41"/>
  <c r="AR59" i="41"/>
  <c r="AR58" i="41"/>
  <c r="AR57" i="41"/>
  <c r="AR56" i="41"/>
  <c r="AR55" i="41"/>
  <c r="AR54" i="41"/>
  <c r="AR53" i="41"/>
  <c r="AR52" i="41"/>
  <c r="AR51" i="41"/>
  <c r="AR50" i="41"/>
  <c r="AR49" i="41"/>
  <c r="AR48" i="41"/>
  <c r="AR47" i="41"/>
  <c r="AR46" i="41"/>
  <c r="AR45" i="41"/>
  <c r="AR44" i="41"/>
  <c r="AR43" i="41"/>
  <c r="AR42" i="41"/>
  <c r="AR41" i="41"/>
  <c r="AR40" i="41"/>
  <c r="AR39" i="41"/>
  <c r="AR38" i="41"/>
  <c r="AR37" i="41"/>
  <c r="AR36" i="41"/>
  <c r="AR35" i="41"/>
  <c r="AR34" i="41"/>
  <c r="AR33" i="41"/>
  <c r="AR32" i="41"/>
  <c r="AR31" i="41"/>
  <c r="AR30" i="41"/>
  <c r="AR29" i="41"/>
  <c r="AR28" i="41"/>
  <c r="AR27" i="41"/>
  <c r="AR26" i="41"/>
  <c r="AR25" i="41"/>
  <c r="AR24" i="41"/>
  <c r="AR23" i="41"/>
  <c r="AR22" i="41"/>
  <c r="AR21" i="41"/>
  <c r="AR20" i="41"/>
  <c r="AR19" i="41"/>
  <c r="AR18" i="41"/>
  <c r="AR17" i="41"/>
  <c r="AR16" i="41"/>
  <c r="AR15" i="41"/>
  <c r="AR14" i="41"/>
  <c r="AR13" i="41"/>
  <c r="AR12" i="41"/>
  <c r="AR11" i="41"/>
  <c r="AR10" i="41"/>
  <c r="AR9" i="41"/>
  <c r="AR8" i="41" a="1"/>
  <c r="AR8" i="41"/>
  <c r="AQ247" i="41"/>
  <c r="AQ246" i="41"/>
  <c r="AQ245" i="41"/>
  <c r="AQ244" i="41"/>
  <c r="AQ243" i="41"/>
  <c r="AQ242" i="41"/>
  <c r="AQ241" i="41"/>
  <c r="AQ240" i="41"/>
  <c r="AQ239" i="41"/>
  <c r="AQ238" i="41"/>
  <c r="AQ237" i="41"/>
  <c r="AQ236" i="41"/>
  <c r="AQ235" i="41"/>
  <c r="AQ234" i="41"/>
  <c r="AQ233" i="41"/>
  <c r="AQ232" i="41"/>
  <c r="AQ231" i="41"/>
  <c r="AQ230" i="41"/>
  <c r="AQ229" i="41"/>
  <c r="AQ228" i="41"/>
  <c r="AQ227" i="41"/>
  <c r="AQ226" i="41"/>
  <c r="AQ225" i="41"/>
  <c r="AQ224" i="41"/>
  <c r="AQ223" i="41"/>
  <c r="AQ222" i="41"/>
  <c r="AQ221" i="41"/>
  <c r="AQ220" i="41"/>
  <c r="AQ219" i="41"/>
  <c r="AQ218" i="41"/>
  <c r="AQ217" i="41"/>
  <c r="AQ216" i="41"/>
  <c r="AQ215" i="41"/>
  <c r="AQ214" i="41"/>
  <c r="AQ213" i="41"/>
  <c r="AQ212" i="41"/>
  <c r="AQ211" i="41"/>
  <c r="AQ210" i="41"/>
  <c r="AQ209" i="41"/>
  <c r="AQ208" i="41"/>
  <c r="AQ207" i="41"/>
  <c r="AQ206" i="41"/>
  <c r="AQ205" i="41"/>
  <c r="AQ204" i="41"/>
  <c r="AQ203" i="41"/>
  <c r="AQ202" i="41"/>
  <c r="AQ201" i="41"/>
  <c r="AQ200" i="41"/>
  <c r="AQ199" i="41"/>
  <c r="AQ198" i="41"/>
  <c r="AQ197" i="41"/>
  <c r="AQ196" i="41"/>
  <c r="AQ195" i="41"/>
  <c r="AQ194" i="41"/>
  <c r="AQ193" i="41"/>
  <c r="AQ192" i="41"/>
  <c r="AQ191" i="41"/>
  <c r="AQ190" i="41"/>
  <c r="AQ189" i="41"/>
  <c r="AQ188" i="41"/>
  <c r="AQ187" i="41"/>
  <c r="AQ186" i="41"/>
  <c r="AQ185" i="41"/>
  <c r="AQ184" i="41"/>
  <c r="AQ183" i="41"/>
  <c r="AQ182" i="41"/>
  <c r="AQ181" i="41"/>
  <c r="AQ180" i="41"/>
  <c r="AQ179" i="41"/>
  <c r="AQ178" i="41"/>
  <c r="AQ177" i="41"/>
  <c r="AQ176" i="41"/>
  <c r="AQ175" i="41"/>
  <c r="AQ174" i="41"/>
  <c r="AQ173" i="41"/>
  <c r="AQ172" i="41"/>
  <c r="AQ171" i="41"/>
  <c r="AQ170" i="41"/>
  <c r="AQ169" i="41"/>
  <c r="AQ168" i="41"/>
  <c r="AQ167" i="41"/>
  <c r="AQ166" i="41"/>
  <c r="AQ165" i="41"/>
  <c r="AQ164" i="41"/>
  <c r="AQ163" i="41"/>
  <c r="AQ162" i="41"/>
  <c r="AQ161" i="41"/>
  <c r="AQ160" i="41"/>
  <c r="AQ159" i="41"/>
  <c r="AQ158" i="41"/>
  <c r="AQ157" i="41"/>
  <c r="AQ156" i="41"/>
  <c r="AQ155" i="41"/>
  <c r="AQ154" i="41"/>
  <c r="AQ153" i="41"/>
  <c r="AQ152" i="41"/>
  <c r="AQ151" i="41"/>
  <c r="AQ150" i="41"/>
  <c r="AQ149" i="41"/>
  <c r="AQ148" i="41"/>
  <c r="AQ147" i="41"/>
  <c r="AQ146" i="41"/>
  <c r="AQ145" i="41"/>
  <c r="AQ144" i="41"/>
  <c r="AQ143" i="41"/>
  <c r="AQ142" i="41"/>
  <c r="AQ141" i="41"/>
  <c r="AQ140" i="41"/>
  <c r="AQ139" i="41"/>
  <c r="AQ138" i="41"/>
  <c r="AQ137" i="41"/>
  <c r="AQ136" i="41"/>
  <c r="AQ135" i="41"/>
  <c r="AQ134" i="41"/>
  <c r="AQ133" i="41"/>
  <c r="AQ132" i="41"/>
  <c r="AQ131" i="41"/>
  <c r="AQ130" i="41"/>
  <c r="AQ129" i="41"/>
  <c r="AQ128" i="41"/>
  <c r="AQ127" i="41"/>
  <c r="AQ126" i="41"/>
  <c r="AQ125" i="41"/>
  <c r="AQ124" i="41"/>
  <c r="AQ123" i="41"/>
  <c r="AQ122" i="41"/>
  <c r="AQ121" i="41"/>
  <c r="AQ120" i="41"/>
  <c r="AQ119" i="41"/>
  <c r="AQ118" i="41"/>
  <c r="AQ117" i="41"/>
  <c r="AQ116" i="41"/>
  <c r="AQ115" i="41"/>
  <c r="AQ114" i="41"/>
  <c r="AQ113" i="41"/>
  <c r="AQ112" i="41"/>
  <c r="AQ111" i="41"/>
  <c r="AQ110" i="41"/>
  <c r="AQ109" i="41"/>
  <c r="AQ108" i="41"/>
  <c r="AQ107" i="41"/>
  <c r="AQ106" i="41"/>
  <c r="AQ105" i="41"/>
  <c r="AQ104" i="41"/>
  <c r="AQ103" i="41"/>
  <c r="AQ102" i="41"/>
  <c r="AQ101" i="41"/>
  <c r="AQ100" i="41"/>
  <c r="AQ99" i="41"/>
  <c r="AQ98" i="41"/>
  <c r="AQ97" i="41"/>
  <c r="AQ96" i="41"/>
  <c r="AQ95" i="41"/>
  <c r="AQ94" i="41"/>
  <c r="AQ93" i="41"/>
  <c r="AQ92" i="41"/>
  <c r="AQ91" i="41"/>
  <c r="AQ90" i="41"/>
  <c r="AQ89" i="41"/>
  <c r="AQ88" i="41"/>
  <c r="AQ87" i="41"/>
  <c r="AQ86" i="41"/>
  <c r="AQ85" i="41"/>
  <c r="AQ84" i="41"/>
  <c r="AQ83" i="41"/>
  <c r="AQ82" i="41"/>
  <c r="AQ81" i="41"/>
  <c r="AQ80" i="41"/>
  <c r="AQ79" i="41"/>
  <c r="AQ78" i="41"/>
  <c r="AQ77" i="41"/>
  <c r="AQ76" i="41"/>
  <c r="AQ75" i="41"/>
  <c r="AQ74" i="41"/>
  <c r="AQ73" i="41"/>
  <c r="AQ72" i="41"/>
  <c r="AQ71" i="41"/>
  <c r="AQ70" i="41"/>
  <c r="AQ69" i="41"/>
  <c r="AQ68" i="41"/>
  <c r="AQ67" i="41"/>
  <c r="AQ66" i="41"/>
  <c r="AQ65" i="41"/>
  <c r="AQ64" i="41"/>
  <c r="AQ63" i="41"/>
  <c r="AQ62" i="41"/>
  <c r="AQ61" i="41"/>
  <c r="AQ60" i="41"/>
  <c r="AQ59" i="41"/>
  <c r="AQ58" i="41"/>
  <c r="AQ57" i="41"/>
  <c r="AQ56" i="41"/>
  <c r="AQ55" i="41"/>
  <c r="AQ54" i="41"/>
  <c r="AQ53" i="41"/>
  <c r="AQ52" i="41"/>
  <c r="AQ51" i="41"/>
  <c r="AQ50" i="41"/>
  <c r="AQ49" i="41"/>
  <c r="AQ48" i="41"/>
  <c r="AQ47" i="41"/>
  <c r="AQ46" i="41"/>
  <c r="AQ45" i="41"/>
  <c r="AQ44" i="41"/>
  <c r="AQ43" i="41"/>
  <c r="AQ42" i="41"/>
  <c r="AQ41" i="41"/>
  <c r="AQ40" i="41"/>
  <c r="AQ39" i="41"/>
  <c r="AQ38" i="41"/>
  <c r="AQ37" i="41"/>
  <c r="AQ36" i="41"/>
  <c r="AQ35" i="41"/>
  <c r="AQ34" i="41"/>
  <c r="AQ33" i="41"/>
  <c r="AQ32" i="41"/>
  <c r="AQ31" i="41"/>
  <c r="AQ30" i="41"/>
  <c r="AQ29" i="41"/>
  <c r="AQ28" i="41"/>
  <c r="AQ27" i="41"/>
  <c r="AQ26" i="41"/>
  <c r="AQ25" i="41"/>
  <c r="AQ24" i="41"/>
  <c r="AQ23" i="41"/>
  <c r="AQ22" i="41"/>
  <c r="AQ21" i="41"/>
  <c r="AQ20" i="41"/>
  <c r="AQ19" i="41"/>
  <c r="AQ18" i="41"/>
  <c r="AQ17" i="41"/>
  <c r="AQ16" i="41"/>
  <c r="AQ15" i="41"/>
  <c r="AQ14" i="41"/>
  <c r="AQ13" i="41"/>
  <c r="AQ12" i="41"/>
  <c r="AQ11" i="41"/>
  <c r="AQ10" i="41"/>
  <c r="AQ9" i="41"/>
  <c r="AQ8" i="41" a="1"/>
  <c r="AQ8" i="41"/>
  <c r="AP247" i="41"/>
  <c r="AP246" i="41"/>
  <c r="AP245" i="41"/>
  <c r="AP244" i="41"/>
  <c r="AP243" i="41"/>
  <c r="AP242" i="41"/>
  <c r="AP241" i="41"/>
  <c r="AP240" i="41"/>
  <c r="AP239" i="41"/>
  <c r="AP238" i="41"/>
  <c r="AP237" i="41"/>
  <c r="AP236" i="41"/>
  <c r="AP235" i="41"/>
  <c r="AP234" i="41"/>
  <c r="AP233" i="41"/>
  <c r="AP232" i="41"/>
  <c r="AP231" i="41"/>
  <c r="AP230" i="41"/>
  <c r="AP229" i="41"/>
  <c r="AP228" i="41"/>
  <c r="AP227" i="41"/>
  <c r="AP226" i="41"/>
  <c r="AP225" i="41"/>
  <c r="AP224" i="41"/>
  <c r="AP223" i="41"/>
  <c r="AP222" i="41"/>
  <c r="AP221" i="41"/>
  <c r="AP220" i="41"/>
  <c r="AP219" i="41"/>
  <c r="AP218" i="41"/>
  <c r="AP217" i="41"/>
  <c r="AP216" i="41"/>
  <c r="AP215" i="41"/>
  <c r="AP214" i="41"/>
  <c r="AP213" i="41"/>
  <c r="AP212" i="41"/>
  <c r="AP211" i="41"/>
  <c r="AP210" i="41"/>
  <c r="AP209" i="41"/>
  <c r="AP208" i="41"/>
  <c r="AP207" i="41"/>
  <c r="AP206" i="41"/>
  <c r="AP205" i="41"/>
  <c r="AP204" i="41"/>
  <c r="AP203" i="41"/>
  <c r="AP202" i="41"/>
  <c r="AP201" i="41"/>
  <c r="AP200" i="41"/>
  <c r="AP199" i="41"/>
  <c r="AP198" i="41"/>
  <c r="AP197" i="41"/>
  <c r="AP196" i="41"/>
  <c r="AP195" i="41"/>
  <c r="AP194" i="41"/>
  <c r="AP193" i="41"/>
  <c r="AP192" i="41"/>
  <c r="AP191" i="41"/>
  <c r="AP190" i="41"/>
  <c r="AP189" i="41"/>
  <c r="AP188" i="41"/>
  <c r="AP187" i="41"/>
  <c r="AP186" i="41"/>
  <c r="AP185" i="41"/>
  <c r="AP184" i="41"/>
  <c r="AP183" i="41"/>
  <c r="AP182" i="41"/>
  <c r="AP181" i="41"/>
  <c r="AP180" i="41"/>
  <c r="AP179" i="41"/>
  <c r="AP178" i="41"/>
  <c r="AP177" i="41"/>
  <c r="AP176" i="41"/>
  <c r="AP175" i="41"/>
  <c r="AP174" i="41"/>
  <c r="AP173" i="41"/>
  <c r="AP172" i="41"/>
  <c r="AP171" i="41"/>
  <c r="AP170" i="41"/>
  <c r="AP169" i="41"/>
  <c r="AP168" i="41"/>
  <c r="AP167" i="41"/>
  <c r="AP166" i="41"/>
  <c r="AP165" i="41"/>
  <c r="AP164" i="41"/>
  <c r="AP163" i="41"/>
  <c r="AP162" i="41"/>
  <c r="AP161" i="41"/>
  <c r="AP160" i="41"/>
  <c r="AP159" i="41"/>
  <c r="AP158" i="41"/>
  <c r="AP157" i="41"/>
  <c r="AP156" i="41"/>
  <c r="AP155" i="41"/>
  <c r="AP154" i="41"/>
  <c r="AP153" i="41"/>
  <c r="AP152" i="41"/>
  <c r="AP151" i="41"/>
  <c r="AP150" i="41"/>
  <c r="AP149" i="41"/>
  <c r="AP148" i="41"/>
  <c r="AP147" i="41"/>
  <c r="AP146" i="41"/>
  <c r="AP145" i="41"/>
  <c r="AP144" i="41"/>
  <c r="AP143" i="41"/>
  <c r="AP142" i="41"/>
  <c r="AP141" i="41"/>
  <c r="AP140" i="41"/>
  <c r="AP139" i="41"/>
  <c r="AP138" i="41"/>
  <c r="AP137" i="41"/>
  <c r="AP136" i="41"/>
  <c r="AP135" i="41"/>
  <c r="AP134" i="41"/>
  <c r="AP133" i="41"/>
  <c r="AP132" i="41"/>
  <c r="AP131" i="41"/>
  <c r="AP130" i="41"/>
  <c r="AP129" i="41"/>
  <c r="AP128" i="41"/>
  <c r="AP127" i="41"/>
  <c r="AP126" i="41"/>
  <c r="AP125" i="41"/>
  <c r="AP124" i="41"/>
  <c r="AP123" i="41"/>
  <c r="AP122" i="41"/>
  <c r="AP121" i="41"/>
  <c r="AP120" i="41"/>
  <c r="AP119" i="41"/>
  <c r="AP118" i="41"/>
  <c r="AP117" i="41"/>
  <c r="AP116" i="41"/>
  <c r="AP115" i="41"/>
  <c r="AP114" i="41"/>
  <c r="AP113" i="41"/>
  <c r="AP112" i="41"/>
  <c r="AP111" i="41"/>
  <c r="AP110" i="41"/>
  <c r="AP109" i="41"/>
  <c r="AP108" i="41"/>
  <c r="AP107" i="41"/>
  <c r="AP106" i="41"/>
  <c r="AP105" i="41"/>
  <c r="AP104" i="41"/>
  <c r="AP103" i="41"/>
  <c r="AP102" i="41"/>
  <c r="AP101" i="41"/>
  <c r="AP100" i="41"/>
  <c r="AP99" i="41"/>
  <c r="AP98" i="41"/>
  <c r="AP97" i="41"/>
  <c r="AP96" i="41"/>
  <c r="AP95" i="41"/>
  <c r="AP94" i="41"/>
  <c r="AP93" i="41"/>
  <c r="AP92" i="41"/>
  <c r="AP91" i="41"/>
  <c r="AP90" i="41"/>
  <c r="AP89" i="41"/>
  <c r="AP88" i="41"/>
  <c r="AP87" i="41"/>
  <c r="AP86" i="41"/>
  <c r="AP85" i="41"/>
  <c r="AP84" i="41"/>
  <c r="AP83" i="41"/>
  <c r="AP82" i="41"/>
  <c r="AP81" i="41"/>
  <c r="AP80" i="41"/>
  <c r="AP79" i="41"/>
  <c r="AP78" i="41"/>
  <c r="AP77" i="41"/>
  <c r="AP76" i="41"/>
  <c r="AP75" i="41"/>
  <c r="AP74" i="41"/>
  <c r="AP73" i="41"/>
  <c r="AP72" i="41"/>
  <c r="AP71" i="41"/>
  <c r="AP70" i="41"/>
  <c r="AP69" i="41"/>
  <c r="AP68" i="41"/>
  <c r="AP67" i="41"/>
  <c r="AP66" i="41"/>
  <c r="AP65" i="41"/>
  <c r="AP64" i="41"/>
  <c r="AP63" i="41"/>
  <c r="AP62" i="41"/>
  <c r="AP61" i="41"/>
  <c r="AP60" i="41"/>
  <c r="AP59" i="41"/>
  <c r="AP58" i="41"/>
  <c r="AP57" i="41"/>
  <c r="AP56" i="41"/>
  <c r="AP55" i="41"/>
  <c r="AP54" i="41"/>
  <c r="AP53" i="41"/>
  <c r="AP52" i="41"/>
  <c r="AP51" i="41"/>
  <c r="AP50" i="41"/>
  <c r="AP49" i="41"/>
  <c r="AP48" i="41"/>
  <c r="AP47" i="41"/>
  <c r="AP46" i="41"/>
  <c r="AP45" i="41"/>
  <c r="AP44" i="41"/>
  <c r="AP43" i="41"/>
  <c r="AP42" i="41"/>
  <c r="AP41" i="41"/>
  <c r="AP40" i="41"/>
  <c r="AP39" i="41"/>
  <c r="AP38" i="41"/>
  <c r="AP37" i="41"/>
  <c r="AP36" i="41"/>
  <c r="AP35" i="41"/>
  <c r="AP34" i="41"/>
  <c r="AP33" i="41"/>
  <c r="AP32" i="41"/>
  <c r="AP31" i="41"/>
  <c r="AP30" i="41"/>
  <c r="AP29" i="41"/>
  <c r="AP28" i="41"/>
  <c r="AP27" i="41"/>
  <c r="AP26" i="41"/>
  <c r="AP25" i="41"/>
  <c r="AP24" i="41"/>
  <c r="AP23" i="41"/>
  <c r="AP22" i="41"/>
  <c r="AP21" i="41"/>
  <c r="AP20" i="41"/>
  <c r="AP19" i="41"/>
  <c r="AP18" i="41"/>
  <c r="AP17" i="41"/>
  <c r="AP16" i="41"/>
  <c r="AP15" i="41"/>
  <c r="AP14" i="41"/>
  <c r="AP13" i="41"/>
  <c r="AP12" i="41"/>
  <c r="AP11" i="41"/>
  <c r="AP10" i="41"/>
  <c r="AP9" i="41"/>
  <c r="AP8" i="41" a="1"/>
  <c r="AP8" i="41"/>
  <c r="AO247" i="41"/>
  <c r="AO246" i="41"/>
  <c r="AO245" i="41"/>
  <c r="AO244" i="41"/>
  <c r="AO243" i="41"/>
  <c r="AO242" i="41"/>
  <c r="AO241" i="41"/>
  <c r="AO240" i="41"/>
  <c r="AO239" i="41"/>
  <c r="AO238" i="41"/>
  <c r="AO237" i="41"/>
  <c r="AO236" i="41"/>
  <c r="AO235" i="41"/>
  <c r="AO234" i="41"/>
  <c r="AO233" i="41"/>
  <c r="AO232" i="41"/>
  <c r="AO231" i="41"/>
  <c r="AO230" i="41"/>
  <c r="AO229" i="41"/>
  <c r="AO228" i="41"/>
  <c r="AO227" i="41"/>
  <c r="AO226" i="41"/>
  <c r="AO225" i="41"/>
  <c r="AO224" i="41"/>
  <c r="AO223" i="41"/>
  <c r="AO222" i="41"/>
  <c r="AO221" i="41"/>
  <c r="AO220" i="41"/>
  <c r="AO219" i="41"/>
  <c r="AO218" i="41"/>
  <c r="AO217" i="41"/>
  <c r="AO216" i="41"/>
  <c r="AO215" i="41"/>
  <c r="AO214" i="41"/>
  <c r="AO213" i="41"/>
  <c r="AO212" i="41"/>
  <c r="AO211" i="41"/>
  <c r="AO210" i="41"/>
  <c r="AO209" i="41"/>
  <c r="AO208" i="41"/>
  <c r="AO207" i="41"/>
  <c r="AO206" i="41"/>
  <c r="AO205" i="41"/>
  <c r="AO204" i="41"/>
  <c r="AO203" i="41"/>
  <c r="AO202" i="41"/>
  <c r="AO201" i="41"/>
  <c r="AO200" i="41"/>
  <c r="AO199" i="41"/>
  <c r="AO198" i="41"/>
  <c r="AO197" i="41"/>
  <c r="AO196" i="41"/>
  <c r="AO195" i="41"/>
  <c r="AO194" i="41"/>
  <c r="AO193" i="41"/>
  <c r="AO192" i="41"/>
  <c r="AO191" i="41"/>
  <c r="AO190" i="41"/>
  <c r="AO189" i="41"/>
  <c r="AO188" i="41"/>
  <c r="AO187" i="41"/>
  <c r="AO186" i="41"/>
  <c r="AO185" i="41"/>
  <c r="AO184" i="41"/>
  <c r="AO183" i="41"/>
  <c r="AO182" i="41"/>
  <c r="AO181" i="41"/>
  <c r="AO180" i="41"/>
  <c r="AO179" i="41"/>
  <c r="AO178" i="41"/>
  <c r="AO177" i="41"/>
  <c r="AO176" i="41"/>
  <c r="AO175" i="41"/>
  <c r="AO174" i="41"/>
  <c r="AO173" i="41"/>
  <c r="AO172" i="41"/>
  <c r="AO171" i="41"/>
  <c r="AO170" i="41"/>
  <c r="AO169" i="41"/>
  <c r="AO168" i="41"/>
  <c r="AO167" i="41"/>
  <c r="AO166" i="41"/>
  <c r="AO165" i="41"/>
  <c r="AO164" i="41"/>
  <c r="AO163" i="41"/>
  <c r="AO162" i="41"/>
  <c r="AO161" i="41"/>
  <c r="AO160" i="41"/>
  <c r="AO159" i="41"/>
  <c r="AO158" i="41"/>
  <c r="AO157" i="41"/>
  <c r="AO156" i="41"/>
  <c r="AO155" i="41"/>
  <c r="AO154" i="41"/>
  <c r="AO153" i="41"/>
  <c r="AO152" i="41"/>
  <c r="AO151" i="41"/>
  <c r="AO150" i="41"/>
  <c r="AO149" i="41"/>
  <c r="AO148" i="41"/>
  <c r="AO147" i="41"/>
  <c r="AO146" i="41"/>
  <c r="AO145" i="41"/>
  <c r="AO144" i="41"/>
  <c r="AO143" i="41"/>
  <c r="AO142" i="41"/>
  <c r="AO141" i="41"/>
  <c r="AO140" i="41"/>
  <c r="AO139" i="41"/>
  <c r="AO138" i="41"/>
  <c r="AO137" i="41"/>
  <c r="AO136" i="41"/>
  <c r="AO135" i="41"/>
  <c r="AO134" i="41"/>
  <c r="AO133" i="41"/>
  <c r="AO132" i="41"/>
  <c r="AO131" i="41"/>
  <c r="AO130" i="41"/>
  <c r="AO129" i="41"/>
  <c r="AO128" i="41"/>
  <c r="AO127" i="41"/>
  <c r="AO126" i="41"/>
  <c r="AO125" i="41"/>
  <c r="AO124" i="41"/>
  <c r="AO123" i="41"/>
  <c r="AO122" i="41"/>
  <c r="AO121" i="41"/>
  <c r="AO120" i="41"/>
  <c r="AO119" i="41"/>
  <c r="AO118" i="41"/>
  <c r="AO117" i="41"/>
  <c r="AO116" i="41"/>
  <c r="AO115" i="41"/>
  <c r="AO114" i="41"/>
  <c r="AO113" i="41"/>
  <c r="AO112" i="41"/>
  <c r="AO111" i="41"/>
  <c r="AO110" i="41"/>
  <c r="AO109" i="41"/>
  <c r="AO108" i="41"/>
  <c r="AO107" i="41"/>
  <c r="AO106" i="41"/>
  <c r="AO105" i="41"/>
  <c r="AO104" i="41"/>
  <c r="AO103" i="41"/>
  <c r="AO102" i="41"/>
  <c r="AO101" i="41"/>
  <c r="AO100" i="41"/>
  <c r="AO99" i="41"/>
  <c r="AO98" i="41"/>
  <c r="AO97" i="41"/>
  <c r="AO96" i="41"/>
  <c r="AO95" i="41"/>
  <c r="AO94" i="41"/>
  <c r="AO93" i="41"/>
  <c r="AO92" i="41"/>
  <c r="AO91" i="41"/>
  <c r="AO90" i="41"/>
  <c r="AO89" i="41"/>
  <c r="AO88" i="41"/>
  <c r="AO87" i="41"/>
  <c r="AO86" i="41"/>
  <c r="AO85" i="41"/>
  <c r="AO84" i="41"/>
  <c r="AO83" i="41"/>
  <c r="AO82" i="41"/>
  <c r="AO81" i="41"/>
  <c r="AO80" i="41"/>
  <c r="AO79" i="41"/>
  <c r="AO78" i="41"/>
  <c r="AO77" i="41"/>
  <c r="AO76" i="41"/>
  <c r="AO75" i="41"/>
  <c r="AO74" i="41"/>
  <c r="AO73" i="41"/>
  <c r="AO72" i="41"/>
  <c r="AO71" i="41"/>
  <c r="AO70" i="41"/>
  <c r="AO69" i="41"/>
  <c r="AO68" i="41"/>
  <c r="AO67" i="41"/>
  <c r="AO66" i="41"/>
  <c r="AO65" i="41"/>
  <c r="AO64" i="41"/>
  <c r="AO63" i="41"/>
  <c r="AO62" i="41"/>
  <c r="AO61" i="41"/>
  <c r="AO60" i="41"/>
  <c r="AO59" i="41"/>
  <c r="AO58" i="41"/>
  <c r="AO57" i="41"/>
  <c r="AO56" i="41"/>
  <c r="AO55" i="41"/>
  <c r="AO54" i="41"/>
  <c r="AO53" i="41"/>
  <c r="AO52" i="41"/>
  <c r="AO51" i="41"/>
  <c r="AO50" i="41"/>
  <c r="AO49" i="41"/>
  <c r="AO48" i="41"/>
  <c r="AO47" i="41"/>
  <c r="AO46" i="41"/>
  <c r="AO45" i="41"/>
  <c r="AO44" i="41"/>
  <c r="AO43" i="41"/>
  <c r="AO42" i="41"/>
  <c r="AO41" i="41"/>
  <c r="AO40" i="41"/>
  <c r="AO39" i="41"/>
  <c r="AO38" i="41"/>
  <c r="AO37" i="41"/>
  <c r="AO36" i="41"/>
  <c r="AO35" i="41"/>
  <c r="AO34" i="41"/>
  <c r="AO33" i="41"/>
  <c r="AO32" i="41"/>
  <c r="AO31" i="41"/>
  <c r="AO30" i="41"/>
  <c r="AO29" i="41"/>
  <c r="AO28" i="41"/>
  <c r="AO27" i="41"/>
  <c r="AO26" i="41"/>
  <c r="AO25" i="41"/>
  <c r="AO24" i="41"/>
  <c r="AO23" i="41"/>
  <c r="AO22" i="41"/>
  <c r="AO21" i="41"/>
  <c r="AO20" i="41"/>
  <c r="AO19" i="41"/>
  <c r="AO18" i="41"/>
  <c r="AO17" i="41"/>
  <c r="AO16" i="41"/>
  <c r="AO15" i="41"/>
  <c r="AO14" i="41"/>
  <c r="AO13" i="41"/>
  <c r="AO12" i="41"/>
  <c r="AO11" i="41"/>
  <c r="AO10" i="41"/>
  <c r="AO9" i="41"/>
  <c r="AO8" i="41" a="1"/>
  <c r="AO8" i="41"/>
  <c r="AN247" i="41"/>
  <c r="AN246" i="41"/>
  <c r="AN245" i="41"/>
  <c r="AN244" i="41"/>
  <c r="AN243" i="41"/>
  <c r="AN242" i="41"/>
  <c r="AN241" i="41"/>
  <c r="AN240" i="41"/>
  <c r="AN239" i="41"/>
  <c r="AN238" i="41"/>
  <c r="AN237" i="41"/>
  <c r="AN236" i="41"/>
  <c r="AN235" i="41"/>
  <c r="AN234" i="41"/>
  <c r="AN233" i="41"/>
  <c r="AN232" i="41"/>
  <c r="AN231" i="41"/>
  <c r="AN230" i="41"/>
  <c r="AN229" i="41"/>
  <c r="AN228" i="41"/>
  <c r="AN227" i="41"/>
  <c r="AN226" i="41"/>
  <c r="AN225" i="41"/>
  <c r="AN224" i="41"/>
  <c r="AN223" i="41"/>
  <c r="AN222" i="41"/>
  <c r="AN221" i="41"/>
  <c r="AN220" i="41"/>
  <c r="AN219" i="41"/>
  <c r="AN218" i="41"/>
  <c r="AN217" i="41"/>
  <c r="AN216" i="41"/>
  <c r="AN215" i="41"/>
  <c r="AN214" i="41"/>
  <c r="AN213" i="41"/>
  <c r="AN212" i="41"/>
  <c r="AN211" i="41"/>
  <c r="AN210" i="41"/>
  <c r="AN209" i="41"/>
  <c r="AN208" i="41"/>
  <c r="AN207" i="41"/>
  <c r="AN206" i="41"/>
  <c r="AN205" i="41"/>
  <c r="AN204" i="41"/>
  <c r="AN203" i="41"/>
  <c r="AN202" i="41"/>
  <c r="AN201" i="41"/>
  <c r="AN200" i="41"/>
  <c r="AN199" i="41"/>
  <c r="AN198" i="41"/>
  <c r="AN197" i="41"/>
  <c r="AN196" i="41"/>
  <c r="AN195" i="41"/>
  <c r="AN194" i="41"/>
  <c r="AN193" i="41"/>
  <c r="AN192" i="41"/>
  <c r="AN191" i="41"/>
  <c r="AN190" i="41"/>
  <c r="AN189" i="41"/>
  <c r="AN188" i="41"/>
  <c r="AN187" i="41"/>
  <c r="AN186" i="41"/>
  <c r="AN185" i="41"/>
  <c r="AN184" i="41"/>
  <c r="AN183" i="41"/>
  <c r="AN182" i="41"/>
  <c r="AN181" i="41"/>
  <c r="AN180" i="41"/>
  <c r="AN179" i="41"/>
  <c r="AN178" i="41"/>
  <c r="AN177" i="41"/>
  <c r="AN176" i="41"/>
  <c r="AN175" i="41"/>
  <c r="AN174" i="41"/>
  <c r="AN173" i="41"/>
  <c r="AN172" i="41"/>
  <c r="AN171" i="41"/>
  <c r="AN170" i="41"/>
  <c r="AN169" i="41"/>
  <c r="AN168" i="41"/>
  <c r="AN167" i="41"/>
  <c r="AN166" i="41"/>
  <c r="AN165" i="41"/>
  <c r="AN164" i="41"/>
  <c r="AN163" i="41"/>
  <c r="AN162" i="41"/>
  <c r="AN161" i="41"/>
  <c r="AN160" i="41"/>
  <c r="AN159" i="41"/>
  <c r="AN158" i="41"/>
  <c r="AN157" i="41"/>
  <c r="AN156" i="41"/>
  <c r="AN155" i="41"/>
  <c r="AN154" i="41"/>
  <c r="AN153" i="41"/>
  <c r="AN152" i="41"/>
  <c r="AN151" i="41"/>
  <c r="AN150" i="41"/>
  <c r="AN149" i="41"/>
  <c r="AN148" i="41"/>
  <c r="AN147" i="41"/>
  <c r="AN146" i="41"/>
  <c r="AN145" i="41"/>
  <c r="AN144" i="41"/>
  <c r="AN143" i="41"/>
  <c r="AN142" i="41"/>
  <c r="AN141" i="41"/>
  <c r="AN140" i="41"/>
  <c r="AN139" i="41"/>
  <c r="AN138" i="41"/>
  <c r="AN137" i="41"/>
  <c r="AN136" i="41"/>
  <c r="AN135" i="41"/>
  <c r="AN134" i="41"/>
  <c r="AN133" i="41"/>
  <c r="AN132" i="41"/>
  <c r="AN131" i="41"/>
  <c r="AN130" i="41"/>
  <c r="AN129" i="41"/>
  <c r="AN128" i="41"/>
  <c r="AN127" i="41"/>
  <c r="AN126" i="41"/>
  <c r="AN125" i="41"/>
  <c r="AN124" i="41"/>
  <c r="AN123" i="41"/>
  <c r="AN122" i="41"/>
  <c r="AN121" i="41"/>
  <c r="AN120" i="41"/>
  <c r="AN119" i="41"/>
  <c r="AN118" i="41"/>
  <c r="AN117" i="41"/>
  <c r="AN116" i="41"/>
  <c r="AN115" i="41"/>
  <c r="AN114" i="41"/>
  <c r="AN113" i="41"/>
  <c r="AN112" i="41"/>
  <c r="AN111" i="41"/>
  <c r="AN110" i="41"/>
  <c r="AN109" i="41"/>
  <c r="AN108" i="41"/>
  <c r="AN107" i="41"/>
  <c r="AN106" i="41"/>
  <c r="AN105" i="41"/>
  <c r="AN104" i="41"/>
  <c r="AN103" i="41"/>
  <c r="AN102" i="41"/>
  <c r="AN101" i="41"/>
  <c r="AN100" i="41"/>
  <c r="AN99" i="41"/>
  <c r="AN98" i="41"/>
  <c r="AN97" i="41"/>
  <c r="AN96" i="41"/>
  <c r="AN95" i="41"/>
  <c r="AN94" i="41"/>
  <c r="AN93" i="41"/>
  <c r="AN92" i="41"/>
  <c r="AN91" i="41"/>
  <c r="AN90" i="41"/>
  <c r="AN89" i="41"/>
  <c r="AN88" i="41"/>
  <c r="AN87" i="41"/>
  <c r="AN86" i="41"/>
  <c r="AN85" i="41"/>
  <c r="AN84" i="41"/>
  <c r="AN83" i="41"/>
  <c r="AN82" i="41"/>
  <c r="AN81" i="41"/>
  <c r="AN80" i="41"/>
  <c r="AN79" i="41"/>
  <c r="AN78" i="41"/>
  <c r="AN77" i="41"/>
  <c r="AN76" i="41"/>
  <c r="AN75" i="41"/>
  <c r="AN74" i="41"/>
  <c r="AN73" i="41"/>
  <c r="AN72" i="41"/>
  <c r="AN71" i="41"/>
  <c r="AN70" i="41"/>
  <c r="AN69" i="41"/>
  <c r="AN68" i="41"/>
  <c r="AN67" i="41"/>
  <c r="AN66" i="41"/>
  <c r="AN65" i="41"/>
  <c r="AN64" i="41"/>
  <c r="AN63" i="41"/>
  <c r="AN62" i="41"/>
  <c r="AN61" i="41"/>
  <c r="AN60" i="41"/>
  <c r="AN59" i="41"/>
  <c r="AN58" i="41"/>
  <c r="AN57" i="41"/>
  <c r="AN56" i="41"/>
  <c r="AN55" i="41"/>
  <c r="AN54" i="41"/>
  <c r="AN53" i="41"/>
  <c r="AN52" i="41"/>
  <c r="AN51" i="41"/>
  <c r="AN50" i="41"/>
  <c r="AN49" i="41"/>
  <c r="AN48" i="41"/>
  <c r="AN47" i="41"/>
  <c r="AN46" i="41"/>
  <c r="AN45" i="41"/>
  <c r="AN44" i="41"/>
  <c r="AN43" i="41"/>
  <c r="AN42" i="41"/>
  <c r="AN41" i="41"/>
  <c r="AN40" i="41"/>
  <c r="AN39" i="41"/>
  <c r="AN38" i="41"/>
  <c r="AN37" i="41"/>
  <c r="AN36" i="41"/>
  <c r="AN35" i="41"/>
  <c r="AN34" i="41"/>
  <c r="AN33" i="41"/>
  <c r="AN32" i="41"/>
  <c r="AN31" i="41"/>
  <c r="AN30" i="41"/>
  <c r="AN29" i="41"/>
  <c r="AN28" i="41"/>
  <c r="AN27" i="41"/>
  <c r="AN26" i="41"/>
  <c r="AN25" i="41"/>
  <c r="AN24" i="41"/>
  <c r="AN23" i="41"/>
  <c r="AN22" i="41"/>
  <c r="AN21" i="41"/>
  <c r="AN20" i="41"/>
  <c r="AN19" i="41"/>
  <c r="AN18" i="41"/>
  <c r="AN17" i="41"/>
  <c r="AN16" i="41"/>
  <c r="AN15" i="41"/>
  <c r="AN14" i="41"/>
  <c r="AN13" i="41"/>
  <c r="AN12" i="41"/>
  <c r="AN11" i="41"/>
  <c r="AN10" i="41"/>
  <c r="AN9" i="41"/>
  <c r="AN8" i="41" a="1"/>
  <c r="AN8" i="41"/>
  <c r="AM247" i="41"/>
  <c r="AM246" i="41"/>
  <c r="AM245" i="41"/>
  <c r="AM244" i="41"/>
  <c r="AM243" i="41"/>
  <c r="AM242" i="41"/>
  <c r="AM241" i="41"/>
  <c r="AM240" i="41"/>
  <c r="AM239" i="41"/>
  <c r="AM238" i="41"/>
  <c r="AM237" i="41"/>
  <c r="AM236" i="41"/>
  <c r="AM235" i="41"/>
  <c r="AM234" i="41"/>
  <c r="AM233" i="41"/>
  <c r="AM232" i="41"/>
  <c r="AM231" i="41"/>
  <c r="AM230" i="41"/>
  <c r="AM229" i="41"/>
  <c r="AM228" i="41"/>
  <c r="AM227" i="41"/>
  <c r="AM226" i="41"/>
  <c r="AM225" i="41"/>
  <c r="AM224" i="41"/>
  <c r="AM223" i="41"/>
  <c r="AM222" i="41"/>
  <c r="AM221" i="41"/>
  <c r="AM220" i="41"/>
  <c r="AM219" i="41"/>
  <c r="AM218" i="41"/>
  <c r="AM217" i="41"/>
  <c r="AM216" i="41"/>
  <c r="AM215" i="41"/>
  <c r="AM214" i="41"/>
  <c r="AM213" i="41"/>
  <c r="AM212" i="41"/>
  <c r="AM211" i="41"/>
  <c r="AM210" i="41"/>
  <c r="AM209" i="41"/>
  <c r="AM208" i="41"/>
  <c r="AM207" i="41"/>
  <c r="AM206" i="41"/>
  <c r="AM205" i="41"/>
  <c r="AM204" i="41"/>
  <c r="AM203" i="41"/>
  <c r="AM202" i="41"/>
  <c r="AM201" i="41"/>
  <c r="AM200" i="41"/>
  <c r="AM199" i="41"/>
  <c r="AM198" i="41"/>
  <c r="AM197" i="41"/>
  <c r="AM196" i="41"/>
  <c r="AM195" i="41"/>
  <c r="AM194" i="41"/>
  <c r="AM193" i="41"/>
  <c r="AM192" i="41"/>
  <c r="AM191" i="41"/>
  <c r="AM190" i="41"/>
  <c r="AM189" i="41"/>
  <c r="AM188" i="41"/>
  <c r="AM187" i="41"/>
  <c r="AM186" i="41"/>
  <c r="AM185" i="41"/>
  <c r="AM184" i="41"/>
  <c r="AM183" i="41"/>
  <c r="AM182" i="41"/>
  <c r="AM181" i="41"/>
  <c r="AM180" i="41"/>
  <c r="AM179" i="41"/>
  <c r="AM178" i="41"/>
  <c r="AM177" i="41"/>
  <c r="AM176" i="41"/>
  <c r="AM175" i="41"/>
  <c r="AM174" i="41"/>
  <c r="AM173" i="41"/>
  <c r="AM172" i="41"/>
  <c r="AM171" i="41"/>
  <c r="AM170" i="41"/>
  <c r="AM169" i="41"/>
  <c r="AM168" i="41"/>
  <c r="AM167" i="41"/>
  <c r="AM166" i="41"/>
  <c r="AM165" i="41"/>
  <c r="AM164" i="41"/>
  <c r="AM163" i="41"/>
  <c r="AM162" i="41"/>
  <c r="AM161" i="41"/>
  <c r="AM160" i="41"/>
  <c r="AM159" i="41"/>
  <c r="AM158" i="41"/>
  <c r="AM157" i="41"/>
  <c r="AM156" i="41"/>
  <c r="AM155" i="41"/>
  <c r="AM154" i="41"/>
  <c r="AM153" i="41"/>
  <c r="AM152" i="41"/>
  <c r="AM151" i="41"/>
  <c r="AM150" i="41"/>
  <c r="AM149" i="41"/>
  <c r="AM148" i="41"/>
  <c r="AM147" i="41"/>
  <c r="AM146" i="41"/>
  <c r="AM145" i="41"/>
  <c r="AM144" i="41"/>
  <c r="AM143" i="41"/>
  <c r="AM142" i="41"/>
  <c r="AM141" i="41"/>
  <c r="AM140" i="41"/>
  <c r="AM139" i="41"/>
  <c r="AM138" i="41"/>
  <c r="AM137" i="41"/>
  <c r="AM136" i="41"/>
  <c r="AM135" i="41"/>
  <c r="AM134" i="41"/>
  <c r="AM133" i="41"/>
  <c r="AM132" i="41"/>
  <c r="AM131" i="41"/>
  <c r="AM130" i="41"/>
  <c r="AM129" i="41"/>
  <c r="AM128" i="41"/>
  <c r="AM127" i="41"/>
  <c r="AM126" i="41"/>
  <c r="AM125" i="41"/>
  <c r="AM124" i="41"/>
  <c r="AM123" i="41"/>
  <c r="AM122" i="41"/>
  <c r="AM121" i="41"/>
  <c r="AM120" i="41"/>
  <c r="AM119" i="41"/>
  <c r="AM118" i="41"/>
  <c r="AM117" i="41"/>
  <c r="AM116" i="41"/>
  <c r="AM115" i="41"/>
  <c r="AM114" i="41"/>
  <c r="AM113" i="41"/>
  <c r="AM112" i="41"/>
  <c r="AM111" i="41"/>
  <c r="AM110" i="41"/>
  <c r="AM109" i="41"/>
  <c r="AM108" i="41"/>
  <c r="AM107" i="41"/>
  <c r="AM106" i="41"/>
  <c r="AM105" i="41"/>
  <c r="AM104" i="41"/>
  <c r="AM103" i="41"/>
  <c r="AM102" i="41"/>
  <c r="AM101" i="41"/>
  <c r="AM100" i="41"/>
  <c r="AM99" i="41"/>
  <c r="AM98" i="41"/>
  <c r="AM97" i="41"/>
  <c r="AM96" i="41"/>
  <c r="AM95" i="41"/>
  <c r="AM94" i="41"/>
  <c r="AM93" i="41"/>
  <c r="AM92" i="41"/>
  <c r="AM91" i="41"/>
  <c r="AM90" i="41"/>
  <c r="AM89" i="41"/>
  <c r="AM88" i="41"/>
  <c r="AM87" i="41"/>
  <c r="AM86" i="41"/>
  <c r="AM85" i="41"/>
  <c r="AM84" i="41"/>
  <c r="AM83" i="41"/>
  <c r="AM82" i="41"/>
  <c r="AM81" i="41"/>
  <c r="AM80" i="41"/>
  <c r="AM79" i="41"/>
  <c r="AM78" i="41"/>
  <c r="AM77" i="41"/>
  <c r="AM76" i="41"/>
  <c r="AM75" i="41"/>
  <c r="AM74" i="41"/>
  <c r="AM73" i="41"/>
  <c r="AM72" i="41"/>
  <c r="AM71" i="41"/>
  <c r="AM70" i="41"/>
  <c r="AM69" i="41"/>
  <c r="AM68" i="41"/>
  <c r="AM67" i="41"/>
  <c r="AM66" i="41"/>
  <c r="AM65" i="41"/>
  <c r="AM64" i="41"/>
  <c r="AM63" i="41"/>
  <c r="AM62" i="41"/>
  <c r="AM61" i="41"/>
  <c r="AM60" i="41"/>
  <c r="AM59" i="41"/>
  <c r="AM58" i="41"/>
  <c r="AM57" i="41"/>
  <c r="AM56" i="41"/>
  <c r="AM55" i="41"/>
  <c r="AM54" i="41"/>
  <c r="AM53" i="41"/>
  <c r="AM52" i="41"/>
  <c r="AM51" i="41"/>
  <c r="AM50" i="41"/>
  <c r="AM49" i="41"/>
  <c r="AM48" i="41"/>
  <c r="AM47" i="41"/>
  <c r="AM46" i="41"/>
  <c r="AM45" i="41"/>
  <c r="AM44" i="41"/>
  <c r="AM43" i="41"/>
  <c r="AM42" i="41"/>
  <c r="AM41" i="41"/>
  <c r="AM40" i="41"/>
  <c r="AM39" i="41"/>
  <c r="AM38" i="41"/>
  <c r="AM37" i="41"/>
  <c r="AM36" i="41"/>
  <c r="AM35" i="41"/>
  <c r="AM34" i="41"/>
  <c r="AM33" i="41"/>
  <c r="AM32" i="41"/>
  <c r="AM31" i="41"/>
  <c r="AM30" i="41"/>
  <c r="AM29" i="41"/>
  <c r="AM28" i="41"/>
  <c r="AM27" i="41"/>
  <c r="AM26" i="41"/>
  <c r="AM25" i="41"/>
  <c r="AM24" i="41"/>
  <c r="AM23" i="41"/>
  <c r="AM22" i="41"/>
  <c r="AM21" i="41"/>
  <c r="AM20" i="41"/>
  <c r="AM19" i="41"/>
  <c r="AM18" i="41"/>
  <c r="AM17" i="41"/>
  <c r="AM16" i="41"/>
  <c r="AM15" i="41"/>
  <c r="AM14" i="41"/>
  <c r="AM13" i="41"/>
  <c r="AM12" i="41"/>
  <c r="AM11" i="41"/>
  <c r="AM10" i="41"/>
  <c r="AM9" i="41"/>
  <c r="AM8" i="41" a="1"/>
  <c r="AM8" i="41"/>
  <c r="AL247" i="41"/>
  <c r="AL246" i="41"/>
  <c r="AL245" i="41"/>
  <c r="AL244" i="41"/>
  <c r="AL243" i="41"/>
  <c r="AL242" i="41"/>
  <c r="AL241" i="41"/>
  <c r="AL240" i="41"/>
  <c r="AL239" i="41"/>
  <c r="AL238" i="41"/>
  <c r="AL237" i="41"/>
  <c r="AL236" i="41"/>
  <c r="AL235" i="41"/>
  <c r="AL234" i="41"/>
  <c r="AL233" i="41"/>
  <c r="AL232" i="41"/>
  <c r="AL231" i="41"/>
  <c r="AL230" i="41"/>
  <c r="AL229" i="41"/>
  <c r="AL228" i="41"/>
  <c r="AL227" i="41"/>
  <c r="AL226" i="41"/>
  <c r="AL225" i="41"/>
  <c r="AL224" i="41"/>
  <c r="AL223" i="41"/>
  <c r="AL222" i="41"/>
  <c r="AL221" i="41"/>
  <c r="AL220" i="41"/>
  <c r="AL219" i="41"/>
  <c r="AL218" i="41"/>
  <c r="AL217" i="41"/>
  <c r="AL216" i="41"/>
  <c r="AL215" i="41"/>
  <c r="AL214" i="41"/>
  <c r="AL213" i="41"/>
  <c r="AL212" i="41"/>
  <c r="AL211" i="41"/>
  <c r="AL210" i="41"/>
  <c r="AL209" i="41"/>
  <c r="AL208" i="41"/>
  <c r="AL207" i="41"/>
  <c r="AL206" i="41"/>
  <c r="AL205" i="41"/>
  <c r="AL204" i="41"/>
  <c r="AL203" i="41"/>
  <c r="AL202" i="41"/>
  <c r="AL201" i="41"/>
  <c r="AL200" i="41"/>
  <c r="AL199" i="41"/>
  <c r="AL198" i="41"/>
  <c r="AL197" i="41"/>
  <c r="AL196" i="41"/>
  <c r="AL195" i="41"/>
  <c r="AL194" i="41"/>
  <c r="AL193" i="41"/>
  <c r="AL192" i="41"/>
  <c r="AL191" i="41"/>
  <c r="AL190" i="41"/>
  <c r="AL189" i="41"/>
  <c r="AL188" i="41"/>
  <c r="AL187" i="41"/>
  <c r="AL186" i="41"/>
  <c r="AL185" i="41"/>
  <c r="AL184" i="41"/>
  <c r="AL183" i="41"/>
  <c r="AL182" i="41"/>
  <c r="AL181" i="41"/>
  <c r="AL180" i="41"/>
  <c r="AL179" i="41"/>
  <c r="AL178" i="41"/>
  <c r="AL177" i="41"/>
  <c r="AL176" i="41"/>
  <c r="AL175" i="41"/>
  <c r="AL174" i="41"/>
  <c r="AL173" i="41"/>
  <c r="AL172" i="41"/>
  <c r="AL171" i="41"/>
  <c r="AL170" i="41"/>
  <c r="AL169" i="41"/>
  <c r="AL168" i="41"/>
  <c r="AL167" i="41"/>
  <c r="AL166" i="41"/>
  <c r="AL165" i="41"/>
  <c r="AL164" i="41"/>
  <c r="AL163" i="41"/>
  <c r="AL162" i="41"/>
  <c r="AL161" i="41"/>
  <c r="AL160" i="41"/>
  <c r="AL159" i="41"/>
  <c r="AL158" i="41"/>
  <c r="AL157" i="41"/>
  <c r="AL156" i="41"/>
  <c r="AL155" i="41"/>
  <c r="AL154" i="41"/>
  <c r="AL153" i="41"/>
  <c r="AL152" i="41"/>
  <c r="AL151" i="41"/>
  <c r="AL150" i="41"/>
  <c r="AL149" i="41"/>
  <c r="AL148" i="41"/>
  <c r="AL147" i="41"/>
  <c r="AL146" i="41"/>
  <c r="AL145" i="41"/>
  <c r="AL144" i="41"/>
  <c r="AL143" i="41"/>
  <c r="AL142" i="41"/>
  <c r="AL141" i="41"/>
  <c r="AL140" i="41"/>
  <c r="AL139" i="41"/>
  <c r="AL138" i="41"/>
  <c r="AL137" i="41"/>
  <c r="AL136" i="41"/>
  <c r="AL135" i="41"/>
  <c r="AL134" i="41"/>
  <c r="AL133" i="41"/>
  <c r="AL132" i="41"/>
  <c r="AL131" i="41"/>
  <c r="AL130" i="41"/>
  <c r="AL129" i="41"/>
  <c r="AL128" i="41"/>
  <c r="AL127" i="41"/>
  <c r="AL126" i="41"/>
  <c r="AL125" i="41"/>
  <c r="AL124" i="41"/>
  <c r="AL123" i="41"/>
  <c r="AL122" i="41"/>
  <c r="AL121" i="41"/>
  <c r="AL120" i="41"/>
  <c r="AL119" i="41"/>
  <c r="AL118" i="41"/>
  <c r="AL117" i="41"/>
  <c r="AL116" i="41"/>
  <c r="AL115" i="41"/>
  <c r="AL114" i="41"/>
  <c r="AL113" i="41"/>
  <c r="AL112" i="41"/>
  <c r="AL111" i="41"/>
  <c r="AL110" i="41"/>
  <c r="AL109" i="41"/>
  <c r="AL108" i="41"/>
  <c r="AL107" i="41"/>
  <c r="AL106" i="41"/>
  <c r="AL105" i="41"/>
  <c r="AL104" i="41"/>
  <c r="AL103" i="41"/>
  <c r="AL102" i="41"/>
  <c r="AL101" i="41"/>
  <c r="AL100" i="41"/>
  <c r="AL99" i="41"/>
  <c r="AL98" i="41"/>
  <c r="AL97" i="41"/>
  <c r="AL96" i="41"/>
  <c r="AL95" i="41"/>
  <c r="AL94" i="41"/>
  <c r="AL93" i="41"/>
  <c r="AL92" i="41"/>
  <c r="AL91" i="41"/>
  <c r="AL90" i="41"/>
  <c r="AL89" i="41"/>
  <c r="AL88" i="41"/>
  <c r="AL87" i="41"/>
  <c r="AL86" i="41"/>
  <c r="AL85" i="41"/>
  <c r="AL84" i="41"/>
  <c r="AL83" i="41"/>
  <c r="AL82" i="41"/>
  <c r="AL81" i="41"/>
  <c r="AL80" i="41"/>
  <c r="AL79" i="41"/>
  <c r="AL78" i="41"/>
  <c r="AL77" i="41"/>
  <c r="AL76" i="41"/>
  <c r="AL75" i="41"/>
  <c r="AL74" i="41"/>
  <c r="AL73" i="41"/>
  <c r="AL72" i="41"/>
  <c r="AL71" i="41"/>
  <c r="AL70" i="41"/>
  <c r="AL69" i="41"/>
  <c r="AL68" i="41"/>
  <c r="AL67" i="41"/>
  <c r="AL66" i="41"/>
  <c r="AL65" i="41"/>
  <c r="AL64" i="41"/>
  <c r="AL63" i="41"/>
  <c r="AL62" i="41"/>
  <c r="AL61" i="41"/>
  <c r="AL60" i="41"/>
  <c r="AL59" i="41"/>
  <c r="AL58" i="41"/>
  <c r="AL57" i="41"/>
  <c r="AL56" i="41"/>
  <c r="AL55" i="41"/>
  <c r="AL54" i="41"/>
  <c r="AL53" i="41"/>
  <c r="AL52" i="41"/>
  <c r="AL51" i="41"/>
  <c r="AL50" i="41"/>
  <c r="AL49" i="41"/>
  <c r="AL48" i="41"/>
  <c r="AL47" i="41"/>
  <c r="AL46" i="41"/>
  <c r="AL45" i="41"/>
  <c r="AL44" i="41"/>
  <c r="AL43" i="41"/>
  <c r="AL42" i="41"/>
  <c r="AL41" i="41"/>
  <c r="AL40" i="41"/>
  <c r="AL39" i="41"/>
  <c r="AL38" i="41"/>
  <c r="AL37" i="41"/>
  <c r="AL36" i="41"/>
  <c r="AL35" i="41"/>
  <c r="AL34" i="41"/>
  <c r="AL33" i="41"/>
  <c r="AL32" i="41"/>
  <c r="AL31" i="41"/>
  <c r="AL30" i="41"/>
  <c r="AL29" i="41"/>
  <c r="AL28" i="41"/>
  <c r="AL27" i="41"/>
  <c r="AL26" i="41"/>
  <c r="AL25" i="41"/>
  <c r="AL24" i="41"/>
  <c r="AL23" i="41"/>
  <c r="AL22" i="41"/>
  <c r="AL21" i="41"/>
  <c r="AL20" i="41"/>
  <c r="AL19" i="41"/>
  <c r="AL18" i="41"/>
  <c r="AL17" i="41"/>
  <c r="AL16" i="41"/>
  <c r="AL15" i="41"/>
  <c r="AL14" i="41"/>
  <c r="AL13" i="41"/>
  <c r="AL12" i="41"/>
  <c r="AL11" i="41"/>
  <c r="AL10" i="41"/>
  <c r="AL9" i="41"/>
  <c r="AL8" i="41" a="1"/>
  <c r="AL8" i="41"/>
  <c r="AK247" i="41"/>
  <c r="AK246" i="41"/>
  <c r="AK245" i="41"/>
  <c r="AK244" i="41"/>
  <c r="AK243" i="41"/>
  <c r="AK242" i="41"/>
  <c r="AK241" i="41"/>
  <c r="AK240" i="41"/>
  <c r="AK239" i="41"/>
  <c r="AK238" i="41"/>
  <c r="AK237" i="41"/>
  <c r="AK236" i="41"/>
  <c r="AK235" i="41"/>
  <c r="AK234" i="41"/>
  <c r="AK233" i="41"/>
  <c r="AK232" i="41"/>
  <c r="AK231" i="41"/>
  <c r="AK230" i="41"/>
  <c r="AK229" i="41"/>
  <c r="AK228" i="41"/>
  <c r="AK227" i="41"/>
  <c r="AK226" i="41"/>
  <c r="AK225" i="41"/>
  <c r="AK224" i="41"/>
  <c r="AK223" i="41"/>
  <c r="AK222" i="41"/>
  <c r="AK221" i="41"/>
  <c r="AK220" i="41"/>
  <c r="AK219" i="41"/>
  <c r="AK218" i="41"/>
  <c r="AK217" i="41"/>
  <c r="AK216" i="41"/>
  <c r="AK215" i="41"/>
  <c r="AK214" i="41"/>
  <c r="AK213" i="41"/>
  <c r="AK212" i="41"/>
  <c r="AK211" i="41"/>
  <c r="AK210" i="41"/>
  <c r="AK209" i="41"/>
  <c r="AK208" i="41"/>
  <c r="AK207" i="41"/>
  <c r="AK206" i="41"/>
  <c r="AK205" i="41"/>
  <c r="AK204" i="41"/>
  <c r="AK203" i="41"/>
  <c r="AK202" i="41"/>
  <c r="AK201" i="41"/>
  <c r="AK200" i="41"/>
  <c r="AK199" i="41"/>
  <c r="AK198" i="41"/>
  <c r="AK197" i="41"/>
  <c r="AK196" i="41"/>
  <c r="AK195" i="41"/>
  <c r="AK194" i="41"/>
  <c r="AK193" i="41"/>
  <c r="AK192" i="41"/>
  <c r="AK191" i="41"/>
  <c r="AK190" i="41"/>
  <c r="AK189" i="41"/>
  <c r="AK188" i="41"/>
  <c r="AK187" i="41"/>
  <c r="AK186" i="41"/>
  <c r="AK185" i="41"/>
  <c r="AK184" i="41"/>
  <c r="AK183" i="41"/>
  <c r="AK182" i="41"/>
  <c r="AK181" i="41"/>
  <c r="AK180" i="41"/>
  <c r="AK179" i="41"/>
  <c r="AK178" i="41"/>
  <c r="AK177" i="41"/>
  <c r="AK176" i="41"/>
  <c r="AK175" i="41"/>
  <c r="AK174" i="41"/>
  <c r="AK173" i="41"/>
  <c r="AK172" i="41"/>
  <c r="AK171" i="41"/>
  <c r="AK170" i="41"/>
  <c r="AK169" i="41"/>
  <c r="AK168" i="41"/>
  <c r="AK167" i="41"/>
  <c r="AK166" i="41"/>
  <c r="AK165" i="41"/>
  <c r="AK164" i="41"/>
  <c r="AK163" i="41"/>
  <c r="AK162" i="41"/>
  <c r="AK161" i="41"/>
  <c r="AK160" i="41"/>
  <c r="AK159" i="41"/>
  <c r="AK158" i="41"/>
  <c r="AK157" i="41"/>
  <c r="AK156" i="41"/>
  <c r="AK155" i="41"/>
  <c r="AK154" i="41"/>
  <c r="AK153" i="41"/>
  <c r="AK152" i="41"/>
  <c r="AK151" i="41"/>
  <c r="AK150" i="41"/>
  <c r="AK149" i="41"/>
  <c r="AK148" i="41"/>
  <c r="AK147" i="41"/>
  <c r="AK146" i="41"/>
  <c r="AK145" i="41"/>
  <c r="AK144" i="41"/>
  <c r="AK143" i="41"/>
  <c r="AK142" i="41"/>
  <c r="AK141" i="41"/>
  <c r="AK140" i="41"/>
  <c r="AK139" i="41"/>
  <c r="AK138" i="41"/>
  <c r="AK137" i="41"/>
  <c r="AK136" i="41"/>
  <c r="AK135" i="41"/>
  <c r="AK134" i="41"/>
  <c r="AK133" i="41"/>
  <c r="AK132" i="41"/>
  <c r="AK131" i="41"/>
  <c r="AK130" i="41"/>
  <c r="AK129" i="41"/>
  <c r="AK128" i="41"/>
  <c r="AK127" i="41"/>
  <c r="AK126" i="41"/>
  <c r="AK125" i="41"/>
  <c r="AK124" i="41"/>
  <c r="AK123" i="41"/>
  <c r="AK122" i="41"/>
  <c r="AK121" i="41"/>
  <c r="AK120" i="41"/>
  <c r="AK119" i="41"/>
  <c r="AK118" i="41"/>
  <c r="AK117" i="41"/>
  <c r="AK116" i="41"/>
  <c r="AK115" i="41"/>
  <c r="AK114" i="41"/>
  <c r="AK113" i="41"/>
  <c r="AK112" i="41"/>
  <c r="AK111" i="41"/>
  <c r="AK110" i="41"/>
  <c r="AK109" i="41"/>
  <c r="AK108" i="41"/>
  <c r="AK107" i="41"/>
  <c r="AK106" i="41"/>
  <c r="AK105" i="41"/>
  <c r="AK104" i="41"/>
  <c r="AK103" i="41"/>
  <c r="AK102" i="41"/>
  <c r="AK101" i="41"/>
  <c r="AK100" i="41"/>
  <c r="AK99" i="41"/>
  <c r="AK98" i="41"/>
  <c r="AK97" i="41"/>
  <c r="AK96" i="41"/>
  <c r="AK95" i="41"/>
  <c r="AK94" i="41"/>
  <c r="AK93" i="41"/>
  <c r="AK92" i="41"/>
  <c r="AK91" i="41"/>
  <c r="AK90" i="41"/>
  <c r="AK89" i="41"/>
  <c r="AK88" i="41"/>
  <c r="AK87" i="41"/>
  <c r="AK86" i="41"/>
  <c r="AK85" i="41"/>
  <c r="AK84" i="41"/>
  <c r="AK83" i="41"/>
  <c r="AK82" i="41"/>
  <c r="AK81" i="41"/>
  <c r="AK80" i="41"/>
  <c r="AK79" i="41"/>
  <c r="AK78" i="41"/>
  <c r="AK77" i="41"/>
  <c r="AK76" i="41"/>
  <c r="AK75" i="41"/>
  <c r="AK74" i="41"/>
  <c r="AK73" i="41"/>
  <c r="AK72" i="41"/>
  <c r="AK71" i="41"/>
  <c r="AK70" i="41"/>
  <c r="AK69" i="41"/>
  <c r="AK68" i="41"/>
  <c r="AK67" i="41"/>
  <c r="AK66" i="41"/>
  <c r="AK65" i="41"/>
  <c r="AK64" i="41"/>
  <c r="AK63" i="41"/>
  <c r="AK62" i="41"/>
  <c r="AK61" i="41"/>
  <c r="AK60" i="41"/>
  <c r="AK59" i="41"/>
  <c r="AK58" i="41"/>
  <c r="AK57" i="41"/>
  <c r="AK56" i="41"/>
  <c r="AK55" i="41"/>
  <c r="AK54" i="41"/>
  <c r="AK53" i="41"/>
  <c r="AK52" i="41"/>
  <c r="AK51" i="41"/>
  <c r="AK50" i="41"/>
  <c r="AK49" i="41"/>
  <c r="AK48" i="41"/>
  <c r="AK47" i="41"/>
  <c r="AK46" i="41"/>
  <c r="AK45" i="41"/>
  <c r="AK44" i="41"/>
  <c r="AK43" i="41"/>
  <c r="AK42" i="41"/>
  <c r="AK41" i="41"/>
  <c r="AK40" i="41"/>
  <c r="AK39" i="41"/>
  <c r="AK38" i="41"/>
  <c r="AK37" i="41"/>
  <c r="AK36" i="41"/>
  <c r="AK35" i="41"/>
  <c r="AK34" i="41"/>
  <c r="AK33" i="41"/>
  <c r="AK32" i="41"/>
  <c r="AK31" i="41"/>
  <c r="AK30" i="41"/>
  <c r="AK29" i="41"/>
  <c r="AK28" i="41"/>
  <c r="AK27" i="41"/>
  <c r="AK26" i="41"/>
  <c r="AK25" i="41"/>
  <c r="AK24" i="41"/>
  <c r="AK23" i="41"/>
  <c r="AK22" i="41"/>
  <c r="AK21" i="41"/>
  <c r="AK20" i="41"/>
  <c r="AK19" i="41"/>
  <c r="AK18" i="41"/>
  <c r="AK17" i="41"/>
  <c r="AK16" i="41"/>
  <c r="AK15" i="41"/>
  <c r="AK14" i="41"/>
  <c r="AK13" i="41"/>
  <c r="AK12" i="41"/>
  <c r="AK11" i="41"/>
  <c r="AK10" i="41"/>
  <c r="AK9" i="41"/>
  <c r="AK8" i="41" a="1"/>
  <c r="AK8" i="41"/>
  <c r="AJ247" i="41"/>
  <c r="AJ246" i="41"/>
  <c r="AJ245" i="41"/>
  <c r="AJ244" i="41"/>
  <c r="AJ243" i="41"/>
  <c r="AJ242" i="41"/>
  <c r="AJ241" i="41"/>
  <c r="AJ240" i="41"/>
  <c r="AJ239" i="41"/>
  <c r="AJ238" i="41"/>
  <c r="AJ237" i="41"/>
  <c r="AJ236" i="41"/>
  <c r="AJ235" i="41"/>
  <c r="AJ234" i="41"/>
  <c r="AJ233" i="41"/>
  <c r="AJ232" i="41"/>
  <c r="AJ231" i="41"/>
  <c r="AJ230" i="41"/>
  <c r="AJ229" i="41"/>
  <c r="AJ228" i="41"/>
  <c r="AJ227" i="41"/>
  <c r="AJ226" i="41"/>
  <c r="AJ225" i="41"/>
  <c r="AJ224" i="41"/>
  <c r="AJ223" i="41"/>
  <c r="AJ222" i="41"/>
  <c r="AJ221" i="41"/>
  <c r="AJ220" i="41"/>
  <c r="AJ219" i="41"/>
  <c r="AJ218" i="41"/>
  <c r="AJ217" i="41"/>
  <c r="AJ216" i="41"/>
  <c r="AJ215" i="41"/>
  <c r="AJ214" i="41"/>
  <c r="AJ213" i="41"/>
  <c r="AJ212" i="41"/>
  <c r="AJ211" i="41"/>
  <c r="AJ210" i="41"/>
  <c r="AJ209" i="41"/>
  <c r="AJ208" i="41"/>
  <c r="AJ207" i="41"/>
  <c r="AJ206" i="41"/>
  <c r="AJ205" i="41"/>
  <c r="AJ204" i="41"/>
  <c r="AJ203" i="41"/>
  <c r="AJ202" i="41"/>
  <c r="AJ201" i="41"/>
  <c r="AJ200" i="41"/>
  <c r="AJ199" i="41"/>
  <c r="AJ198" i="41"/>
  <c r="AJ197" i="41"/>
  <c r="AJ196" i="41"/>
  <c r="AJ195" i="41"/>
  <c r="AJ194" i="41"/>
  <c r="AJ193" i="41"/>
  <c r="AJ192" i="41"/>
  <c r="AJ191" i="41"/>
  <c r="AJ190" i="41"/>
  <c r="AJ189" i="41"/>
  <c r="AJ188" i="41"/>
  <c r="AJ187" i="41"/>
  <c r="AJ186" i="41"/>
  <c r="AJ185" i="41"/>
  <c r="AJ184" i="41"/>
  <c r="AJ183" i="41"/>
  <c r="AJ182" i="41"/>
  <c r="AJ181" i="41"/>
  <c r="AJ180" i="41"/>
  <c r="AJ179" i="41"/>
  <c r="AJ178" i="41"/>
  <c r="AJ177" i="41"/>
  <c r="AJ176" i="41"/>
  <c r="AJ175" i="41"/>
  <c r="AJ174" i="41"/>
  <c r="AJ173" i="41"/>
  <c r="AJ172" i="41"/>
  <c r="AJ171" i="41"/>
  <c r="AJ170" i="41"/>
  <c r="AJ169" i="41"/>
  <c r="AJ168" i="41"/>
  <c r="AJ167" i="41"/>
  <c r="AJ166" i="41"/>
  <c r="AJ165" i="41"/>
  <c r="AJ164" i="41"/>
  <c r="AJ163" i="41"/>
  <c r="AJ162" i="41"/>
  <c r="AJ161" i="41"/>
  <c r="AJ160" i="41"/>
  <c r="AJ159" i="41"/>
  <c r="AJ158" i="41"/>
  <c r="AJ157" i="41"/>
  <c r="AJ156" i="41"/>
  <c r="AJ155" i="41"/>
  <c r="AJ154" i="41"/>
  <c r="AJ153" i="41"/>
  <c r="AJ152" i="41"/>
  <c r="AJ151" i="41"/>
  <c r="AJ150" i="41"/>
  <c r="AJ149" i="41"/>
  <c r="AJ148" i="41"/>
  <c r="AJ147" i="41"/>
  <c r="AJ146" i="41"/>
  <c r="AJ145" i="41"/>
  <c r="AJ144" i="41"/>
  <c r="AJ143" i="41"/>
  <c r="AJ142" i="41"/>
  <c r="AJ141" i="41"/>
  <c r="AJ140" i="41"/>
  <c r="AJ139" i="41"/>
  <c r="AJ138" i="41"/>
  <c r="AJ137" i="41"/>
  <c r="AJ136" i="41"/>
  <c r="AJ135" i="41"/>
  <c r="AJ134" i="41"/>
  <c r="AJ133" i="41"/>
  <c r="AJ132" i="41"/>
  <c r="AJ131" i="41"/>
  <c r="AJ130" i="41"/>
  <c r="AJ129" i="41"/>
  <c r="AJ128" i="41"/>
  <c r="AJ127" i="41"/>
  <c r="AJ126" i="41"/>
  <c r="AJ125" i="41"/>
  <c r="AJ124" i="41"/>
  <c r="AJ123" i="41"/>
  <c r="AJ122" i="41"/>
  <c r="AJ121" i="41"/>
  <c r="AJ120" i="41"/>
  <c r="AJ119" i="41"/>
  <c r="AJ118" i="41"/>
  <c r="AJ117" i="41"/>
  <c r="AJ116" i="41"/>
  <c r="AJ115" i="41"/>
  <c r="AJ114" i="41"/>
  <c r="AJ113" i="41"/>
  <c r="AJ112" i="41"/>
  <c r="AJ111" i="41"/>
  <c r="AJ110" i="41"/>
  <c r="AJ109" i="41"/>
  <c r="AJ108" i="41"/>
  <c r="AJ107" i="41"/>
  <c r="AJ106" i="41"/>
  <c r="AJ105" i="41"/>
  <c r="AJ104" i="41"/>
  <c r="AJ103" i="41"/>
  <c r="AJ102" i="41"/>
  <c r="AJ101" i="41"/>
  <c r="AJ100" i="41"/>
  <c r="AJ99" i="41"/>
  <c r="AJ98" i="41"/>
  <c r="AJ97" i="41"/>
  <c r="AJ96" i="41"/>
  <c r="AJ95" i="41"/>
  <c r="AJ94" i="41"/>
  <c r="AJ93" i="41"/>
  <c r="AJ92" i="41"/>
  <c r="AJ91" i="41"/>
  <c r="AJ90" i="41"/>
  <c r="AJ89" i="41"/>
  <c r="AJ88" i="41"/>
  <c r="AJ87" i="41"/>
  <c r="AJ86" i="41"/>
  <c r="AJ85" i="41"/>
  <c r="AJ84" i="41"/>
  <c r="AJ83" i="41"/>
  <c r="AJ82" i="41"/>
  <c r="AJ81" i="41"/>
  <c r="AJ80" i="41"/>
  <c r="AJ79" i="41"/>
  <c r="AJ78" i="41"/>
  <c r="AJ77" i="41"/>
  <c r="AJ76" i="41"/>
  <c r="AJ75" i="41"/>
  <c r="AJ74" i="41"/>
  <c r="AJ73" i="41"/>
  <c r="AJ72" i="41"/>
  <c r="AJ71" i="41"/>
  <c r="AJ70" i="41"/>
  <c r="AJ69" i="41"/>
  <c r="AJ68" i="41"/>
  <c r="AJ67" i="41"/>
  <c r="AJ66" i="41"/>
  <c r="AJ65" i="41"/>
  <c r="AJ64" i="41"/>
  <c r="AJ63" i="41"/>
  <c r="AJ62" i="41"/>
  <c r="AJ61" i="41"/>
  <c r="AJ60" i="41"/>
  <c r="AJ59" i="41"/>
  <c r="AJ58" i="41"/>
  <c r="AJ57" i="41"/>
  <c r="AJ56" i="41"/>
  <c r="AJ55" i="41"/>
  <c r="AJ54" i="41"/>
  <c r="AJ53" i="41"/>
  <c r="AJ52" i="41"/>
  <c r="AJ51" i="41"/>
  <c r="AJ50" i="41"/>
  <c r="AJ49" i="41"/>
  <c r="AJ48" i="41"/>
  <c r="AJ47" i="41"/>
  <c r="AJ46" i="41"/>
  <c r="AJ45" i="41"/>
  <c r="AJ44" i="41"/>
  <c r="AJ43" i="41"/>
  <c r="AJ42" i="41"/>
  <c r="AJ41" i="41"/>
  <c r="AJ40" i="41"/>
  <c r="AJ39" i="41"/>
  <c r="AJ38" i="41"/>
  <c r="AJ37" i="41"/>
  <c r="AJ36" i="41"/>
  <c r="AJ35" i="41"/>
  <c r="AJ34" i="41"/>
  <c r="AJ33" i="41"/>
  <c r="AJ32" i="41"/>
  <c r="AJ31" i="41"/>
  <c r="AJ30" i="41"/>
  <c r="AJ29" i="41"/>
  <c r="AJ28" i="41"/>
  <c r="AJ27" i="41"/>
  <c r="AJ26" i="41"/>
  <c r="AJ25" i="41"/>
  <c r="AJ24" i="41"/>
  <c r="AJ23" i="41"/>
  <c r="AJ22" i="41"/>
  <c r="AJ21" i="41"/>
  <c r="AJ20" i="41"/>
  <c r="AJ19" i="41"/>
  <c r="AJ18" i="41"/>
  <c r="AJ17" i="41"/>
  <c r="AJ16" i="41"/>
  <c r="AJ15" i="41"/>
  <c r="AJ14" i="41"/>
  <c r="AJ13" i="41"/>
  <c r="AJ12" i="41"/>
  <c r="AJ11" i="41"/>
  <c r="AJ10" i="41"/>
  <c r="AJ9" i="41"/>
  <c r="AJ8" i="41" a="1"/>
  <c r="AJ8" i="41"/>
  <c r="AI247" i="41"/>
  <c r="AI246" i="41"/>
  <c r="AI245" i="41"/>
  <c r="AI244" i="41"/>
  <c r="AI243" i="41"/>
  <c r="AI242" i="41"/>
  <c r="AI241" i="41"/>
  <c r="AI240" i="41"/>
  <c r="AI239" i="41"/>
  <c r="AI238" i="41"/>
  <c r="AI237" i="41"/>
  <c r="AI236" i="41"/>
  <c r="AI235" i="41"/>
  <c r="AI234" i="41"/>
  <c r="AI233" i="41"/>
  <c r="AI232" i="41"/>
  <c r="AI231" i="41"/>
  <c r="AI230" i="41"/>
  <c r="AI229" i="41"/>
  <c r="AI228" i="41"/>
  <c r="AI227" i="41"/>
  <c r="AI226" i="41"/>
  <c r="AI225" i="41"/>
  <c r="AI224" i="41"/>
  <c r="AI223" i="41"/>
  <c r="AI222" i="41"/>
  <c r="AI221" i="41"/>
  <c r="AI220" i="41"/>
  <c r="AI219" i="41"/>
  <c r="AI218" i="41"/>
  <c r="AI217" i="41"/>
  <c r="AI216" i="41"/>
  <c r="AI215" i="41"/>
  <c r="AI214" i="41"/>
  <c r="AI213" i="41"/>
  <c r="AI212" i="41"/>
  <c r="AI211" i="41"/>
  <c r="AI210" i="41"/>
  <c r="AI209" i="41"/>
  <c r="AI208" i="41"/>
  <c r="AI207" i="41"/>
  <c r="AI206" i="41"/>
  <c r="AI205" i="41"/>
  <c r="AI204" i="41"/>
  <c r="AI203" i="41"/>
  <c r="AI202" i="41"/>
  <c r="AI201" i="41"/>
  <c r="AI200" i="41"/>
  <c r="AI199" i="41"/>
  <c r="AI198" i="41"/>
  <c r="AI197" i="41"/>
  <c r="AI196" i="41"/>
  <c r="AI195" i="41"/>
  <c r="AI194" i="41"/>
  <c r="AI193" i="41"/>
  <c r="AI192" i="41"/>
  <c r="AI191" i="41"/>
  <c r="AI190" i="41"/>
  <c r="AI189" i="41"/>
  <c r="AI188" i="41"/>
  <c r="AI187" i="41"/>
  <c r="AI186" i="41"/>
  <c r="AI185" i="41"/>
  <c r="AI184" i="41"/>
  <c r="AI183" i="41"/>
  <c r="AI182" i="41"/>
  <c r="AI181" i="41"/>
  <c r="AI180" i="41"/>
  <c r="AI179" i="41"/>
  <c r="AI178" i="41"/>
  <c r="AI177" i="41"/>
  <c r="AI176" i="41"/>
  <c r="AI175" i="41"/>
  <c r="AI174" i="41"/>
  <c r="AI173" i="41"/>
  <c r="AI172" i="41"/>
  <c r="AI171" i="41"/>
  <c r="AI170" i="41"/>
  <c r="AI169" i="41"/>
  <c r="AI168" i="41"/>
  <c r="AI167" i="41"/>
  <c r="AI166" i="41"/>
  <c r="AI165" i="41"/>
  <c r="AI164" i="41"/>
  <c r="AI163" i="41"/>
  <c r="AI162" i="41"/>
  <c r="AI161" i="41"/>
  <c r="AI160" i="41"/>
  <c r="AI159" i="41"/>
  <c r="AI158" i="41"/>
  <c r="AI157" i="41"/>
  <c r="AI156" i="41"/>
  <c r="AI155" i="41"/>
  <c r="AI154" i="41"/>
  <c r="AI153" i="41"/>
  <c r="AI152" i="41"/>
  <c r="AI151" i="41"/>
  <c r="AI150" i="41"/>
  <c r="AI149" i="41"/>
  <c r="AI148" i="41"/>
  <c r="AI147" i="41"/>
  <c r="AI146" i="41"/>
  <c r="AI145" i="41"/>
  <c r="AI144" i="41"/>
  <c r="AI143" i="41"/>
  <c r="AI142" i="41"/>
  <c r="AI141" i="41"/>
  <c r="AI140" i="41"/>
  <c r="AI139" i="41"/>
  <c r="AI138" i="41"/>
  <c r="AI137" i="41"/>
  <c r="AI136" i="41"/>
  <c r="AI135" i="41"/>
  <c r="AI134" i="41"/>
  <c r="AI133" i="41"/>
  <c r="AI132" i="41"/>
  <c r="AI131" i="41"/>
  <c r="AI130" i="41"/>
  <c r="AI129" i="41"/>
  <c r="AI128" i="41"/>
  <c r="AI127" i="41"/>
  <c r="AI126" i="41"/>
  <c r="AI125" i="41"/>
  <c r="AI124" i="41"/>
  <c r="AI123" i="41"/>
  <c r="AI122" i="41"/>
  <c r="AI121" i="41"/>
  <c r="AI120" i="41"/>
  <c r="AI119" i="41"/>
  <c r="AI118" i="41"/>
  <c r="AI117" i="41"/>
  <c r="AI116" i="41"/>
  <c r="AI115" i="41"/>
  <c r="AI114" i="41"/>
  <c r="AI113" i="41"/>
  <c r="AI112" i="41"/>
  <c r="AI111" i="41"/>
  <c r="AI110" i="41"/>
  <c r="AI109" i="41"/>
  <c r="AI108" i="41"/>
  <c r="AI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 a="1"/>
  <c r="AI8" i="41"/>
  <c r="AH247" i="41"/>
  <c r="AH246" i="41"/>
  <c r="AH245" i="41"/>
  <c r="AH244" i="41"/>
  <c r="AH243" i="41"/>
  <c r="AH242" i="41"/>
  <c r="AH241" i="41"/>
  <c r="AH240" i="41"/>
  <c r="AH239" i="41"/>
  <c r="AH238" i="41"/>
  <c r="AH237" i="41"/>
  <c r="AH236" i="41"/>
  <c r="AH235" i="41"/>
  <c r="AH234" i="41"/>
  <c r="AH233" i="41"/>
  <c r="AH232" i="41"/>
  <c r="AH231" i="41"/>
  <c r="AH230" i="41"/>
  <c r="AH229" i="41"/>
  <c r="AH228" i="41"/>
  <c r="AH227" i="41"/>
  <c r="AH226" i="41"/>
  <c r="AH225" i="41"/>
  <c r="AH224" i="41"/>
  <c r="AH223" i="41"/>
  <c r="AH222" i="41"/>
  <c r="AH221" i="41"/>
  <c r="AH220" i="41"/>
  <c r="AH219" i="41"/>
  <c r="AH218" i="41"/>
  <c r="AH217" i="41"/>
  <c r="AH216" i="41"/>
  <c r="AH215" i="41"/>
  <c r="AH214" i="41"/>
  <c r="AH213" i="41"/>
  <c r="AH212" i="41"/>
  <c r="AH211" i="41"/>
  <c r="AH210" i="41"/>
  <c r="AH209" i="41"/>
  <c r="AH208" i="41"/>
  <c r="AH207" i="41"/>
  <c r="AH206" i="41"/>
  <c r="AH205" i="41"/>
  <c r="AH204" i="41"/>
  <c r="AH203" i="41"/>
  <c r="AH202" i="41"/>
  <c r="AH201" i="41"/>
  <c r="AH200" i="41"/>
  <c r="AH199" i="41"/>
  <c r="AH198" i="41"/>
  <c r="AH197" i="41"/>
  <c r="AH196" i="41"/>
  <c r="AH195" i="41"/>
  <c r="AH194" i="41"/>
  <c r="AH193" i="41"/>
  <c r="AH192" i="41"/>
  <c r="AH191" i="41"/>
  <c r="AH190" i="41"/>
  <c r="AH189" i="41"/>
  <c r="AH188" i="41"/>
  <c r="AH187" i="41"/>
  <c r="AH186" i="41"/>
  <c r="AH185" i="41"/>
  <c r="AH184" i="41"/>
  <c r="AH183" i="41"/>
  <c r="AH182" i="41"/>
  <c r="AH181" i="41"/>
  <c r="AH180" i="41"/>
  <c r="AH179" i="41"/>
  <c r="AH178" i="41"/>
  <c r="AH177" i="41"/>
  <c r="AH176" i="41"/>
  <c r="AH175" i="41"/>
  <c r="AH174" i="41"/>
  <c r="AH173" i="41"/>
  <c r="AH172" i="41"/>
  <c r="AH171" i="41"/>
  <c r="AH170" i="41"/>
  <c r="AH169" i="41"/>
  <c r="AH168" i="41"/>
  <c r="AH167" i="41"/>
  <c r="AH166" i="41"/>
  <c r="AH165" i="41"/>
  <c r="AH164" i="41"/>
  <c r="AH163" i="41"/>
  <c r="AH162" i="41"/>
  <c r="AH161" i="41"/>
  <c r="AH160" i="41"/>
  <c r="AH159" i="41"/>
  <c r="AH158" i="41"/>
  <c r="AH157" i="41"/>
  <c r="AH156" i="41"/>
  <c r="AH155" i="41"/>
  <c r="AH154" i="41"/>
  <c r="AH153" i="41"/>
  <c r="AH152" i="41"/>
  <c r="AH151" i="41"/>
  <c r="AH150" i="41"/>
  <c r="AH149" i="41"/>
  <c r="AH148" i="41"/>
  <c r="AH147" i="41"/>
  <c r="AH146" i="41"/>
  <c r="AH145" i="41"/>
  <c r="AH144" i="41"/>
  <c r="AH143" i="41"/>
  <c r="AH142" i="41"/>
  <c r="AH141" i="41"/>
  <c r="AH140" i="41"/>
  <c r="AH139" i="41"/>
  <c r="AH138" i="41"/>
  <c r="AH137" i="41"/>
  <c r="AH136" i="41"/>
  <c r="AH135" i="41"/>
  <c r="AH134" i="41"/>
  <c r="AH133" i="41"/>
  <c r="AH132" i="41"/>
  <c r="AH131" i="41"/>
  <c r="AH130" i="41"/>
  <c r="AH129" i="41"/>
  <c r="AH128" i="41"/>
  <c r="AH127" i="41"/>
  <c r="AH126" i="41"/>
  <c r="AH125" i="41"/>
  <c r="AH124" i="41"/>
  <c r="AH123" i="41"/>
  <c r="AH122" i="41"/>
  <c r="AH121" i="41"/>
  <c r="AH120" i="41"/>
  <c r="AH119" i="41"/>
  <c r="AH118" i="41"/>
  <c r="AH117" i="41"/>
  <c r="AH116" i="41"/>
  <c r="AH115" i="41"/>
  <c r="AH114" i="41"/>
  <c r="AH113" i="41"/>
  <c r="AH112" i="41"/>
  <c r="AH111" i="41"/>
  <c r="AH110" i="41"/>
  <c r="AH109" i="41"/>
  <c r="AH108" i="41"/>
  <c r="AH107" i="41"/>
  <c r="AH106" i="41"/>
  <c r="AH105" i="41"/>
  <c r="AH104" i="41"/>
  <c r="AH103" i="41"/>
  <c r="AH102" i="41"/>
  <c r="AH101" i="41"/>
  <c r="AH100" i="41"/>
  <c r="AH99" i="41"/>
  <c r="AH98" i="41"/>
  <c r="AH97" i="41"/>
  <c r="AH96" i="41"/>
  <c r="AH95" i="41"/>
  <c r="AH94" i="41"/>
  <c r="AH93" i="41"/>
  <c r="AH92" i="41"/>
  <c r="AH91" i="41"/>
  <c r="AH90" i="41"/>
  <c r="AH89" i="41"/>
  <c r="AH88" i="41"/>
  <c r="AH87" i="41"/>
  <c r="AH86" i="41"/>
  <c r="AH85" i="41"/>
  <c r="AH84" i="41"/>
  <c r="AH83" i="41"/>
  <c r="AH82" i="41"/>
  <c r="AH81" i="41"/>
  <c r="AH80" i="41"/>
  <c r="AH79" i="41"/>
  <c r="AH78" i="41"/>
  <c r="AH77" i="41"/>
  <c r="AH76" i="41"/>
  <c r="AH75" i="41"/>
  <c r="AH74" i="41"/>
  <c r="AH73" i="41"/>
  <c r="AH72" i="41"/>
  <c r="AH71" i="41"/>
  <c r="AH70" i="41"/>
  <c r="AH69" i="41"/>
  <c r="AH68" i="41"/>
  <c r="AH67" i="41"/>
  <c r="AH66" i="41"/>
  <c r="AH65" i="41"/>
  <c r="AH64" i="41"/>
  <c r="AH63" i="41"/>
  <c r="AH62" i="41"/>
  <c r="AH61" i="41"/>
  <c r="AH60" i="41"/>
  <c r="AH59" i="41"/>
  <c r="AH58" i="41"/>
  <c r="AH57" i="41"/>
  <c r="AH56" i="41"/>
  <c r="AH55" i="41"/>
  <c r="AH54" i="41"/>
  <c r="AH53" i="41"/>
  <c r="AH52" i="41"/>
  <c r="AH51" i="41"/>
  <c r="AH50" i="41"/>
  <c r="AH49" i="41"/>
  <c r="AH48" i="41"/>
  <c r="AH47" i="41"/>
  <c r="AH46" i="41"/>
  <c r="AH45" i="41"/>
  <c r="AH44" i="41"/>
  <c r="AH43" i="41"/>
  <c r="AH42" i="41"/>
  <c r="AH41" i="41"/>
  <c r="AH40" i="41"/>
  <c r="AH39" i="41"/>
  <c r="AH38" i="41"/>
  <c r="AH37" i="41"/>
  <c r="AH36" i="41"/>
  <c r="AH35" i="41"/>
  <c r="AH34" i="41"/>
  <c r="AH33" i="41"/>
  <c r="AH32" i="41"/>
  <c r="AH31" i="41"/>
  <c r="AH30" i="41"/>
  <c r="AH29" i="41"/>
  <c r="AH28" i="41"/>
  <c r="AH27" i="41"/>
  <c r="AH26" i="41"/>
  <c r="AH25" i="41"/>
  <c r="AH24" i="41"/>
  <c r="AH23" i="41"/>
  <c r="AH22" i="41"/>
  <c r="AH21" i="41"/>
  <c r="AH20" i="41"/>
  <c r="AH19" i="41"/>
  <c r="AH18" i="41"/>
  <c r="AH17" i="41"/>
  <c r="AH16" i="41"/>
  <c r="AH15" i="41"/>
  <c r="AH14" i="41"/>
  <c r="AH13" i="41"/>
  <c r="AH12" i="41"/>
  <c r="AH11" i="41"/>
  <c r="AH10" i="41"/>
  <c r="AH9" i="41"/>
  <c r="AH8" i="41" a="1"/>
  <c r="AH8" i="41"/>
  <c r="AG247" i="41"/>
  <c r="AG246" i="41"/>
  <c r="AG245" i="41"/>
  <c r="AG244" i="41"/>
  <c r="AG243" i="41"/>
  <c r="AG242" i="41"/>
  <c r="AG241" i="41"/>
  <c r="AG240" i="41"/>
  <c r="AG239" i="41"/>
  <c r="AG238" i="41"/>
  <c r="AG237" i="41"/>
  <c r="AG236" i="41"/>
  <c r="AG235" i="41"/>
  <c r="AG234" i="41"/>
  <c r="AG233" i="41"/>
  <c r="AG232" i="41"/>
  <c r="AG231" i="41"/>
  <c r="AG230" i="41"/>
  <c r="AG229" i="41"/>
  <c r="AG228" i="41"/>
  <c r="AG227" i="41"/>
  <c r="AG226" i="41"/>
  <c r="AG225" i="41"/>
  <c r="AG224" i="41"/>
  <c r="AG223" i="41"/>
  <c r="AG222" i="41"/>
  <c r="AG221" i="41"/>
  <c r="AG220" i="41"/>
  <c r="AG219" i="41"/>
  <c r="AG218" i="41"/>
  <c r="AG217" i="41"/>
  <c r="AG216" i="41"/>
  <c r="AG215" i="41"/>
  <c r="AG214" i="41"/>
  <c r="AG213" i="41"/>
  <c r="AG212" i="41"/>
  <c r="AG211" i="41"/>
  <c r="AG210" i="41"/>
  <c r="AG209" i="41"/>
  <c r="AG208" i="41"/>
  <c r="AG207" i="41"/>
  <c r="AG206" i="41"/>
  <c r="AG205" i="41"/>
  <c r="AG204" i="41"/>
  <c r="AG203" i="41"/>
  <c r="AG202" i="41"/>
  <c r="AG201" i="41"/>
  <c r="AG200" i="41"/>
  <c r="AG199" i="41"/>
  <c r="AG198" i="41"/>
  <c r="AG197" i="41"/>
  <c r="AG196" i="41"/>
  <c r="AG195" i="41"/>
  <c r="AG194" i="41"/>
  <c r="AG193" i="41"/>
  <c r="AG192" i="41"/>
  <c r="AG191" i="41"/>
  <c r="AG190" i="41"/>
  <c r="AG189" i="41"/>
  <c r="AG188" i="41"/>
  <c r="AG187" i="41"/>
  <c r="AG186" i="41"/>
  <c r="AG185" i="41"/>
  <c r="AG184" i="41"/>
  <c r="AG183" i="41"/>
  <c r="AG182" i="41"/>
  <c r="AG181" i="41"/>
  <c r="AG180" i="41"/>
  <c r="AG179" i="41"/>
  <c r="AG178" i="41"/>
  <c r="AG177" i="41"/>
  <c r="AG176" i="41"/>
  <c r="AG175" i="41"/>
  <c r="AG174" i="41"/>
  <c r="AG173" i="41"/>
  <c r="AG172" i="41"/>
  <c r="AG171" i="41"/>
  <c r="AG170" i="41"/>
  <c r="AG169" i="41"/>
  <c r="AG168" i="41"/>
  <c r="AG167" i="41"/>
  <c r="AG166" i="41"/>
  <c r="AG165" i="41"/>
  <c r="AG164" i="41"/>
  <c r="AG163" i="41"/>
  <c r="AG162" i="41"/>
  <c r="AG161" i="41"/>
  <c r="AG160" i="41"/>
  <c r="AG159" i="41"/>
  <c r="AG158" i="41"/>
  <c r="AG157" i="41"/>
  <c r="AG156" i="41"/>
  <c r="AG155" i="41"/>
  <c r="AG154" i="41"/>
  <c r="AG153" i="41"/>
  <c r="AG152" i="41"/>
  <c r="AG151" i="41"/>
  <c r="AG150" i="41"/>
  <c r="AG149" i="41"/>
  <c r="AG148" i="41"/>
  <c r="AG147" i="41"/>
  <c r="AG146" i="41"/>
  <c r="AG145" i="41"/>
  <c r="AG144" i="41"/>
  <c r="AG143" i="41"/>
  <c r="AG142" i="41"/>
  <c r="AG141" i="41"/>
  <c r="AG140" i="41"/>
  <c r="AG139" i="41"/>
  <c r="AG138" i="41"/>
  <c r="AG137" i="41"/>
  <c r="AG136" i="41"/>
  <c r="AG135" i="41"/>
  <c r="AG134" i="41"/>
  <c r="AG133" i="41"/>
  <c r="AG132" i="41"/>
  <c r="AG131" i="41"/>
  <c r="AG130" i="41"/>
  <c r="AG129" i="41"/>
  <c r="AG128" i="41"/>
  <c r="AG127" i="41"/>
  <c r="AG126" i="41"/>
  <c r="AG125" i="41"/>
  <c r="AG124" i="41"/>
  <c r="AG123" i="41"/>
  <c r="AG122" i="41"/>
  <c r="AG121" i="41"/>
  <c r="AG120" i="41"/>
  <c r="AG119" i="41"/>
  <c r="AG118" i="41"/>
  <c r="AG117" i="41"/>
  <c r="AG116" i="41"/>
  <c r="AG115" i="41"/>
  <c r="AG114" i="41"/>
  <c r="AG113" i="41"/>
  <c r="AG112" i="41"/>
  <c r="AG111" i="41"/>
  <c r="AG110" i="41"/>
  <c r="AG109" i="41"/>
  <c r="AG108" i="41"/>
  <c r="AG107" i="41"/>
  <c r="AG106" i="41"/>
  <c r="AG105" i="41"/>
  <c r="AG104" i="41"/>
  <c r="AG103" i="41"/>
  <c r="AG102" i="41"/>
  <c r="AG101" i="41"/>
  <c r="AG100" i="41"/>
  <c r="AG99" i="41"/>
  <c r="AG98" i="41"/>
  <c r="AG97" i="41"/>
  <c r="AG96" i="41"/>
  <c r="AG95" i="41"/>
  <c r="AG94" i="41"/>
  <c r="AG93" i="41"/>
  <c r="AG92" i="41"/>
  <c r="AG91" i="41"/>
  <c r="AG90" i="41"/>
  <c r="AG89" i="41"/>
  <c r="AG88" i="41"/>
  <c r="AG87" i="41"/>
  <c r="AG86" i="41"/>
  <c r="AG85" i="41"/>
  <c r="AG84" i="41"/>
  <c r="AG83" i="41"/>
  <c r="AG82" i="41"/>
  <c r="AG81" i="41"/>
  <c r="AG80" i="41"/>
  <c r="AG79" i="41"/>
  <c r="AG78" i="41"/>
  <c r="AG77" i="41"/>
  <c r="AG76" i="41"/>
  <c r="AG75" i="41"/>
  <c r="AG74" i="41"/>
  <c r="AG73" i="41"/>
  <c r="AG72" i="41"/>
  <c r="AG71" i="41"/>
  <c r="AG70" i="41"/>
  <c r="AG69" i="41"/>
  <c r="AG68" i="41"/>
  <c r="AG67" i="41"/>
  <c r="AG66" i="41"/>
  <c r="AG65" i="41"/>
  <c r="AG64" i="41"/>
  <c r="AG63" i="41"/>
  <c r="AG62" i="41"/>
  <c r="AG61" i="41"/>
  <c r="AG60" i="41"/>
  <c r="AG59" i="41"/>
  <c r="AG58" i="41"/>
  <c r="AG57" i="41"/>
  <c r="AG56" i="41"/>
  <c r="AG55" i="41"/>
  <c r="AG54" i="41"/>
  <c r="AG53" i="41"/>
  <c r="AG52" i="41"/>
  <c r="AG51" i="41"/>
  <c r="AG50" i="41"/>
  <c r="AG49" i="41"/>
  <c r="AG48" i="41"/>
  <c r="AG47" i="41"/>
  <c r="AG46" i="41"/>
  <c r="AG45" i="41"/>
  <c r="AG44" i="41"/>
  <c r="AG43" i="41"/>
  <c r="AG42" i="41"/>
  <c r="AG41" i="41"/>
  <c r="AG40" i="41"/>
  <c r="AG39" i="41"/>
  <c r="AG38" i="41"/>
  <c r="AG37" i="41"/>
  <c r="AG36" i="41"/>
  <c r="AG35" i="41"/>
  <c r="AG34" i="41"/>
  <c r="AG33" i="41"/>
  <c r="AG32" i="41"/>
  <c r="AG31" i="41"/>
  <c r="AG30" i="41"/>
  <c r="AG29" i="41"/>
  <c r="AG28" i="41"/>
  <c r="AG27" i="41"/>
  <c r="AG26" i="41"/>
  <c r="AG25" i="41"/>
  <c r="AG24" i="41"/>
  <c r="AG23" i="41"/>
  <c r="AG22" i="41"/>
  <c r="AG21" i="41"/>
  <c r="AG20" i="41"/>
  <c r="AG19" i="41"/>
  <c r="AG18" i="41"/>
  <c r="AG17" i="41"/>
  <c r="AG16" i="41"/>
  <c r="AG15" i="41"/>
  <c r="AG14" i="41"/>
  <c r="AG13" i="41"/>
  <c r="AG12" i="41"/>
  <c r="AG11" i="41"/>
  <c r="AG10" i="41"/>
  <c r="AG9" i="41"/>
  <c r="AG8" i="41" a="1"/>
  <c r="AG8" i="41"/>
  <c r="AF247" i="41"/>
  <c r="AF246" i="41"/>
  <c r="AF245" i="41"/>
  <c r="AF244" i="41"/>
  <c r="AF243" i="41"/>
  <c r="AF242" i="41"/>
  <c r="AF241" i="41"/>
  <c r="AF240" i="41"/>
  <c r="AF239" i="41"/>
  <c r="AF238" i="41"/>
  <c r="AF237" i="41"/>
  <c r="AF236" i="41"/>
  <c r="AF235" i="41"/>
  <c r="AF234" i="41"/>
  <c r="AF233" i="41"/>
  <c r="AF232" i="41"/>
  <c r="AF231" i="41"/>
  <c r="AF230" i="41"/>
  <c r="AF229" i="41"/>
  <c r="AF228" i="41"/>
  <c r="AF227" i="41"/>
  <c r="AF226" i="41"/>
  <c r="AF225" i="41"/>
  <c r="AF224" i="41"/>
  <c r="AF223" i="41"/>
  <c r="AF222" i="41"/>
  <c r="AF221" i="41"/>
  <c r="AF220" i="41"/>
  <c r="AF219" i="41"/>
  <c r="AF218" i="41"/>
  <c r="AF217" i="41"/>
  <c r="AF216" i="41"/>
  <c r="AF215" i="41"/>
  <c r="AF214" i="41"/>
  <c r="AF213" i="41"/>
  <c r="AF212" i="41"/>
  <c r="AF211" i="41"/>
  <c r="AF210" i="41"/>
  <c r="AF209" i="41"/>
  <c r="AF208" i="41"/>
  <c r="AF207" i="41"/>
  <c r="AF206" i="41"/>
  <c r="AF205" i="41"/>
  <c r="AF204" i="41"/>
  <c r="AF203" i="41"/>
  <c r="AF202" i="41"/>
  <c r="AF201" i="41"/>
  <c r="AF200" i="41"/>
  <c r="AF199" i="41"/>
  <c r="AF198" i="41"/>
  <c r="AF197" i="41"/>
  <c r="AF196" i="41"/>
  <c r="AF195" i="41"/>
  <c r="AF194" i="41"/>
  <c r="AF193" i="41"/>
  <c r="AF192" i="41"/>
  <c r="AF191" i="41"/>
  <c r="AF190" i="41"/>
  <c r="AF189" i="41"/>
  <c r="AF188" i="41"/>
  <c r="AF187" i="41"/>
  <c r="AF186" i="41"/>
  <c r="AF185" i="41"/>
  <c r="AF184" i="41"/>
  <c r="AF183" i="41"/>
  <c r="AF182" i="41"/>
  <c r="AF181" i="41"/>
  <c r="AF180" i="41"/>
  <c r="AF179" i="41"/>
  <c r="AF178" i="41"/>
  <c r="AF177" i="41"/>
  <c r="AF176" i="41"/>
  <c r="AF175" i="41"/>
  <c r="AF174" i="41"/>
  <c r="AF173" i="41"/>
  <c r="AF172" i="41"/>
  <c r="AF171" i="41"/>
  <c r="AF170" i="41"/>
  <c r="AF169" i="41"/>
  <c r="AF168" i="41"/>
  <c r="AF167" i="41"/>
  <c r="AF166" i="41"/>
  <c r="AF165" i="41"/>
  <c r="AF164" i="41"/>
  <c r="AF163" i="41"/>
  <c r="AF162" i="41"/>
  <c r="AF161" i="41"/>
  <c r="AF160" i="41"/>
  <c r="AF159" i="41"/>
  <c r="AF158" i="41"/>
  <c r="AF157" i="41"/>
  <c r="AF156" i="41"/>
  <c r="AF155" i="41"/>
  <c r="AF154" i="41"/>
  <c r="AF153" i="41"/>
  <c r="AF152" i="41"/>
  <c r="AF151" i="41"/>
  <c r="AF150" i="41"/>
  <c r="AF149" i="41"/>
  <c r="AF148" i="41"/>
  <c r="AF147" i="41"/>
  <c r="AF146" i="41"/>
  <c r="AF145" i="41"/>
  <c r="AF144" i="41"/>
  <c r="AF143" i="41"/>
  <c r="AF142" i="41"/>
  <c r="AF141" i="41"/>
  <c r="AF140" i="41"/>
  <c r="AF139" i="41"/>
  <c r="AF138" i="41"/>
  <c r="AF137" i="41"/>
  <c r="AF136" i="41"/>
  <c r="AF135" i="41"/>
  <c r="AF134" i="41"/>
  <c r="AF133" i="41"/>
  <c r="AF132" i="41"/>
  <c r="AF131" i="41"/>
  <c r="AF130" i="41"/>
  <c r="AF129" i="41"/>
  <c r="AF128" i="41"/>
  <c r="AF127" i="41"/>
  <c r="AF126" i="41"/>
  <c r="AF125" i="41"/>
  <c r="AF124" i="41"/>
  <c r="AF123" i="41"/>
  <c r="AF122" i="41"/>
  <c r="AF121" i="41"/>
  <c r="AF120" i="41"/>
  <c r="AF119" i="41"/>
  <c r="AF118" i="41"/>
  <c r="AF117" i="41"/>
  <c r="AF116" i="41"/>
  <c r="AF115" i="41"/>
  <c r="AF114" i="41"/>
  <c r="AF113" i="41"/>
  <c r="AF112" i="41"/>
  <c r="AF111" i="41"/>
  <c r="AF110" i="41"/>
  <c r="AF109" i="41"/>
  <c r="AF108" i="41"/>
  <c r="AF107" i="41"/>
  <c r="AF106" i="41"/>
  <c r="AF105" i="41"/>
  <c r="AF104" i="41"/>
  <c r="AF103" i="41"/>
  <c r="AF102" i="41"/>
  <c r="AF101" i="41"/>
  <c r="AF100" i="41"/>
  <c r="AF99" i="41"/>
  <c r="AF98" i="41"/>
  <c r="AF97" i="41"/>
  <c r="AF96" i="41"/>
  <c r="AF95" i="41"/>
  <c r="AF94" i="41"/>
  <c r="AF93" i="41"/>
  <c r="AF92" i="41"/>
  <c r="AF91" i="41"/>
  <c r="AF90" i="41"/>
  <c r="AF89" i="41"/>
  <c r="AF88" i="41"/>
  <c r="AF87" i="41"/>
  <c r="AF86" i="41"/>
  <c r="AF85" i="41"/>
  <c r="AF84" i="41"/>
  <c r="AF83" i="41"/>
  <c r="AF82" i="41"/>
  <c r="AF81" i="41"/>
  <c r="AF80" i="41"/>
  <c r="AF79" i="41"/>
  <c r="AF78" i="41"/>
  <c r="AF77" i="41"/>
  <c r="AF76" i="41"/>
  <c r="AF75" i="41"/>
  <c r="AF74" i="41"/>
  <c r="AF73" i="41"/>
  <c r="AF72" i="41"/>
  <c r="AF71" i="41"/>
  <c r="AF70" i="41"/>
  <c r="AF69" i="41"/>
  <c r="AF68" i="41"/>
  <c r="AF67" i="41"/>
  <c r="AF66" i="41"/>
  <c r="AF65" i="41"/>
  <c r="AF64" i="41"/>
  <c r="AF63" i="41"/>
  <c r="AF62" i="41"/>
  <c r="AF61" i="41"/>
  <c r="AF60" i="41"/>
  <c r="AF59" i="41"/>
  <c r="AF58" i="41"/>
  <c r="AF57" i="41"/>
  <c r="AF56" i="41"/>
  <c r="AF55" i="41"/>
  <c r="AF54" i="41"/>
  <c r="AF53" i="41"/>
  <c r="AF52" i="41"/>
  <c r="AF51" i="41"/>
  <c r="AF50" i="41"/>
  <c r="AF49" i="41"/>
  <c r="AF48" i="41"/>
  <c r="AF47" i="41"/>
  <c r="AF46" i="41"/>
  <c r="AF45" i="41"/>
  <c r="AF44" i="41"/>
  <c r="AF43" i="41"/>
  <c r="AF42" i="41"/>
  <c r="AF41" i="41"/>
  <c r="AF40" i="41"/>
  <c r="AF39" i="41"/>
  <c r="AF38" i="41"/>
  <c r="AF37" i="41"/>
  <c r="AF36" i="41"/>
  <c r="AF35" i="41"/>
  <c r="AF34" i="41"/>
  <c r="AF33" i="41"/>
  <c r="AF32" i="41"/>
  <c r="AF31" i="41"/>
  <c r="AF30" i="41"/>
  <c r="AF29" i="41"/>
  <c r="AF28" i="41"/>
  <c r="AF27" i="41"/>
  <c r="AF26" i="41"/>
  <c r="AF25" i="41"/>
  <c r="AF24" i="41"/>
  <c r="AF23" i="41"/>
  <c r="AF22" i="41"/>
  <c r="AF21" i="41"/>
  <c r="AF20" i="41"/>
  <c r="AF19" i="41"/>
  <c r="AF18" i="41"/>
  <c r="AF17" i="41"/>
  <c r="AF16" i="41"/>
  <c r="AF15" i="41"/>
  <c r="AF14" i="41"/>
  <c r="AF13" i="41"/>
  <c r="AF12" i="41"/>
  <c r="AF11" i="41"/>
  <c r="AF10" i="41"/>
  <c r="AF9" i="41"/>
  <c r="AF8" i="41" a="1"/>
  <c r="AF8" i="41"/>
  <c r="AE247" i="41"/>
  <c r="AE246" i="41"/>
  <c r="AE245" i="41"/>
  <c r="AE244" i="41"/>
  <c r="AE243" i="41"/>
  <c r="AE242" i="41"/>
  <c r="AE241" i="41"/>
  <c r="AE240" i="41"/>
  <c r="AE239" i="41"/>
  <c r="AE238" i="41"/>
  <c r="AE237" i="41"/>
  <c r="AE236" i="41"/>
  <c r="AE235" i="41"/>
  <c r="AE234" i="41"/>
  <c r="AE233" i="41"/>
  <c r="AE232" i="41"/>
  <c r="AE231" i="41"/>
  <c r="AE230" i="41"/>
  <c r="AE229" i="41"/>
  <c r="AE228" i="41"/>
  <c r="AE227" i="41"/>
  <c r="AE226" i="41"/>
  <c r="AE225" i="41"/>
  <c r="AE224" i="41"/>
  <c r="AE223" i="41"/>
  <c r="AE222" i="41"/>
  <c r="AE221" i="41"/>
  <c r="AE220" i="41"/>
  <c r="AE219" i="41"/>
  <c r="AE218" i="41"/>
  <c r="AE217" i="41"/>
  <c r="AE216" i="41"/>
  <c r="AE215" i="41"/>
  <c r="AE214" i="41"/>
  <c r="AE213" i="41"/>
  <c r="AE212" i="41"/>
  <c r="AE211" i="41"/>
  <c r="AE210" i="41"/>
  <c r="AE209" i="41"/>
  <c r="AE208" i="41"/>
  <c r="AE207" i="41"/>
  <c r="AE206" i="41"/>
  <c r="AE205" i="41"/>
  <c r="AE204" i="41"/>
  <c r="AE203" i="41"/>
  <c r="AE202" i="41"/>
  <c r="AE201" i="41"/>
  <c r="AE200" i="41"/>
  <c r="AE199" i="41"/>
  <c r="AE198" i="41"/>
  <c r="AE197" i="41"/>
  <c r="AE196" i="41"/>
  <c r="AE195" i="41"/>
  <c r="AE194" i="41"/>
  <c r="AE193" i="41"/>
  <c r="AE192" i="41"/>
  <c r="AE191" i="41"/>
  <c r="AE190" i="41"/>
  <c r="AE189" i="41"/>
  <c r="AE188" i="41"/>
  <c r="AE187" i="41"/>
  <c r="AE186" i="41"/>
  <c r="AE185" i="41"/>
  <c r="AE184" i="41"/>
  <c r="AE183" i="41"/>
  <c r="AE182" i="41"/>
  <c r="AE181" i="41"/>
  <c r="AE180" i="41"/>
  <c r="AE179" i="41"/>
  <c r="AE178" i="41"/>
  <c r="AE177" i="41"/>
  <c r="AE176" i="41"/>
  <c r="AE175" i="41"/>
  <c r="AE174" i="41"/>
  <c r="AE173" i="41"/>
  <c r="AE172" i="41"/>
  <c r="AE171" i="41"/>
  <c r="AE170" i="41"/>
  <c r="AE169" i="41"/>
  <c r="AE168" i="41"/>
  <c r="AE167" i="41"/>
  <c r="AE166" i="41"/>
  <c r="AE165" i="41"/>
  <c r="AE164" i="41"/>
  <c r="AE163" i="41"/>
  <c r="AE162" i="41"/>
  <c r="AE161" i="41"/>
  <c r="AE160" i="41"/>
  <c r="AE159" i="41"/>
  <c r="AE158" i="41"/>
  <c r="AE157" i="41"/>
  <c r="AE156" i="41"/>
  <c r="AE155" i="41"/>
  <c r="AE154" i="41"/>
  <c r="AE153" i="41"/>
  <c r="AE152" i="41"/>
  <c r="AE151" i="41"/>
  <c r="AE150" i="41"/>
  <c r="AE149" i="41"/>
  <c r="AE148" i="41"/>
  <c r="AE147" i="41"/>
  <c r="AE146" i="41"/>
  <c r="AE145" i="41"/>
  <c r="AE144" i="41"/>
  <c r="AE143" i="41"/>
  <c r="AE142" i="41"/>
  <c r="AE141" i="41"/>
  <c r="AE140" i="41"/>
  <c r="AE139" i="41"/>
  <c r="AE138" i="41"/>
  <c r="AE137" i="41"/>
  <c r="AE136" i="41"/>
  <c r="AE135" i="41"/>
  <c r="AE134" i="41"/>
  <c r="AE133" i="41"/>
  <c r="AE132" i="41"/>
  <c r="AE131" i="41"/>
  <c r="AE130" i="41"/>
  <c r="AE129" i="41"/>
  <c r="AE128" i="41"/>
  <c r="AE127" i="41"/>
  <c r="AE126" i="41"/>
  <c r="AE125" i="41"/>
  <c r="AE124" i="41"/>
  <c r="AE123" i="41"/>
  <c r="AE122" i="41"/>
  <c r="AE121" i="41"/>
  <c r="AE120" i="41"/>
  <c r="AE119" i="41"/>
  <c r="AE118" i="41"/>
  <c r="AE117" i="41"/>
  <c r="AE116" i="41"/>
  <c r="AE115" i="41"/>
  <c r="AE114" i="41"/>
  <c r="AE113" i="41"/>
  <c r="AE112" i="41"/>
  <c r="AE111" i="41"/>
  <c r="AE110" i="41"/>
  <c r="AE109" i="41"/>
  <c r="AE108" i="41"/>
  <c r="AE107" i="41"/>
  <c r="AE106" i="41"/>
  <c r="AE105" i="41"/>
  <c r="AE104" i="41"/>
  <c r="AE103" i="41"/>
  <c r="AE102" i="41"/>
  <c r="AE101" i="41"/>
  <c r="AE100" i="41"/>
  <c r="AE99" i="41"/>
  <c r="AE98" i="41"/>
  <c r="AE97" i="41"/>
  <c r="AE96" i="41"/>
  <c r="AE95" i="41"/>
  <c r="AE94" i="41"/>
  <c r="AE93" i="41"/>
  <c r="AE92" i="41"/>
  <c r="AE91" i="41"/>
  <c r="AE90" i="41"/>
  <c r="AE89" i="41"/>
  <c r="AE88" i="41"/>
  <c r="AE87" i="41"/>
  <c r="AE86" i="41"/>
  <c r="AE85" i="41"/>
  <c r="AE84" i="41"/>
  <c r="AE83" i="41"/>
  <c r="AE82" i="41"/>
  <c r="AE81" i="41"/>
  <c r="AE80" i="41"/>
  <c r="AE79" i="41"/>
  <c r="AE78" i="41"/>
  <c r="AE77" i="41"/>
  <c r="AE76" i="41"/>
  <c r="AE75" i="41"/>
  <c r="AE74" i="41"/>
  <c r="AE73" i="41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E9" i="41"/>
  <c r="AE8" i="41" a="1"/>
  <c r="AE8" i="41"/>
  <c r="A8" i="41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EZ247" i="43"/>
  <c r="EZ246" i="43"/>
  <c r="EZ245" i="43"/>
  <c r="EZ244" i="43"/>
  <c r="EZ243" i="43"/>
  <c r="EZ242" i="43"/>
  <c r="EZ241" i="43"/>
  <c r="EZ240" i="43"/>
  <c r="EZ239" i="43"/>
  <c r="EZ238" i="43"/>
  <c r="EZ237" i="43"/>
  <c r="EZ236" i="43"/>
  <c r="EZ235" i="43"/>
  <c r="EZ234" i="43"/>
  <c r="EZ233" i="43"/>
  <c r="EZ232" i="43"/>
  <c r="EZ231" i="43"/>
  <c r="EZ230" i="43"/>
  <c r="EZ229" i="43"/>
  <c r="EZ228" i="43"/>
  <c r="EZ227" i="43"/>
  <c r="EZ226" i="43"/>
  <c r="EZ225" i="43"/>
  <c r="EZ224" i="43"/>
  <c r="EZ223" i="43"/>
  <c r="EZ222" i="43"/>
  <c r="EZ221" i="43"/>
  <c r="EZ220" i="43"/>
  <c r="EZ219" i="43"/>
  <c r="EZ218" i="43"/>
  <c r="EZ217" i="43"/>
  <c r="EZ216" i="43"/>
  <c r="EZ215" i="43"/>
  <c r="EZ214" i="43"/>
  <c r="EZ213" i="43"/>
  <c r="EZ212" i="43"/>
  <c r="EZ211" i="43"/>
  <c r="EZ210" i="43"/>
  <c r="EZ209" i="43"/>
  <c r="EZ208" i="43"/>
  <c r="EZ207" i="43"/>
  <c r="EZ206" i="43"/>
  <c r="EZ205" i="43"/>
  <c r="EZ204" i="43"/>
  <c r="EZ203" i="43"/>
  <c r="EZ202" i="43"/>
  <c r="EZ201" i="43"/>
  <c r="EZ200" i="43"/>
  <c r="EZ199" i="43"/>
  <c r="EZ198" i="43"/>
  <c r="EZ197" i="43"/>
  <c r="EZ196" i="43"/>
  <c r="EZ195" i="43"/>
  <c r="EZ194" i="43"/>
  <c r="EZ193" i="43"/>
  <c r="EZ192" i="43"/>
  <c r="EZ191" i="43"/>
  <c r="EZ190" i="43"/>
  <c r="EZ189" i="43"/>
  <c r="EZ188" i="43"/>
  <c r="EZ187" i="43"/>
  <c r="EZ186" i="43"/>
  <c r="EZ185" i="43"/>
  <c r="EZ184" i="43"/>
  <c r="EZ183" i="43"/>
  <c r="EZ182" i="43"/>
  <c r="EZ181" i="43"/>
  <c r="EZ180" i="43"/>
  <c r="EZ179" i="43"/>
  <c r="EZ178" i="43"/>
  <c r="EZ177" i="43"/>
  <c r="EZ176" i="43"/>
  <c r="EZ175" i="43"/>
  <c r="EZ174" i="43"/>
  <c r="EZ173" i="43"/>
  <c r="EZ172" i="43"/>
  <c r="EZ171" i="43"/>
  <c r="EZ170" i="43"/>
  <c r="EZ169" i="43"/>
  <c r="EZ168" i="43"/>
  <c r="EZ167" i="43"/>
  <c r="EZ166" i="43"/>
  <c r="EZ165" i="43"/>
  <c r="EZ164" i="43"/>
  <c r="EZ163" i="43"/>
  <c r="EZ162" i="43"/>
  <c r="EZ161" i="43"/>
  <c r="EZ160" i="43"/>
  <c r="EZ159" i="43"/>
  <c r="EZ158" i="43"/>
  <c r="EZ157" i="43"/>
  <c r="EZ156" i="43"/>
  <c r="EZ155" i="43"/>
  <c r="EZ154" i="43"/>
  <c r="EZ153" i="43"/>
  <c r="EZ152" i="43"/>
  <c r="EZ151" i="43"/>
  <c r="EZ150" i="43"/>
  <c r="EZ149" i="43"/>
  <c r="EZ148" i="43"/>
  <c r="EZ147" i="43"/>
  <c r="EZ146" i="43"/>
  <c r="EZ145" i="43"/>
  <c r="EZ144" i="43"/>
  <c r="EZ143" i="43"/>
  <c r="EZ142" i="43"/>
  <c r="EZ141" i="43"/>
  <c r="EZ140" i="43"/>
  <c r="EZ139" i="43"/>
  <c r="EZ138" i="43"/>
  <c r="EZ137" i="43"/>
  <c r="EZ136" i="43"/>
  <c r="EZ135" i="43"/>
  <c r="EZ134" i="43"/>
  <c r="EZ133" i="43"/>
  <c r="EZ132" i="43"/>
  <c r="EZ131" i="43"/>
  <c r="EZ130" i="43"/>
  <c r="EZ129" i="43"/>
  <c r="EZ128" i="43"/>
  <c r="EZ127" i="43"/>
  <c r="EZ126" i="43"/>
  <c r="EZ125" i="43"/>
  <c r="EZ124" i="43"/>
  <c r="EZ123" i="43"/>
  <c r="EZ122" i="43"/>
  <c r="EZ121" i="43"/>
  <c r="EZ120" i="43"/>
  <c r="EZ119" i="43"/>
  <c r="EZ118" i="43"/>
  <c r="EZ117" i="43"/>
  <c r="EZ116" i="43"/>
  <c r="EZ115" i="43"/>
  <c r="EZ114" i="43"/>
  <c r="EZ113" i="43"/>
  <c r="EZ112" i="43"/>
  <c r="EZ111" i="43"/>
  <c r="EZ110" i="43"/>
  <c r="EZ109" i="43"/>
  <c r="EZ108" i="43"/>
  <c r="EZ107" i="43"/>
  <c r="EZ106" i="43"/>
  <c r="EZ105" i="43"/>
  <c r="EZ104" i="43"/>
  <c r="EZ103" i="43"/>
  <c r="EZ102" i="43"/>
  <c r="EZ101" i="43"/>
  <c r="EZ100" i="43"/>
  <c r="EZ99" i="43"/>
  <c r="EZ98" i="43"/>
  <c r="EZ97" i="43"/>
  <c r="EZ96" i="43"/>
  <c r="EZ95" i="43"/>
  <c r="EZ94" i="43"/>
  <c r="EZ93" i="43"/>
  <c r="EZ92" i="43"/>
  <c r="EZ91" i="43"/>
  <c r="EZ90" i="43"/>
  <c r="EZ89" i="43"/>
  <c r="EZ88" i="43"/>
  <c r="EZ87" i="43"/>
  <c r="EZ86" i="43"/>
  <c r="EZ85" i="43"/>
  <c r="EZ84" i="43"/>
  <c r="EZ83" i="43"/>
  <c r="EZ82" i="43"/>
  <c r="EZ81" i="43"/>
  <c r="EZ80" i="43"/>
  <c r="EZ79" i="43"/>
  <c r="EZ78" i="43"/>
  <c r="EZ77" i="43"/>
  <c r="EZ76" i="43"/>
  <c r="EZ75" i="43"/>
  <c r="EZ74" i="43"/>
  <c r="EZ73" i="43"/>
  <c r="EZ72" i="43"/>
  <c r="EZ71" i="43"/>
  <c r="EZ70" i="43"/>
  <c r="EZ69" i="43"/>
  <c r="EZ68" i="43"/>
  <c r="EZ67" i="43"/>
  <c r="EZ66" i="43"/>
  <c r="EZ65" i="43"/>
  <c r="EZ64" i="43"/>
  <c r="EZ63" i="43"/>
  <c r="EZ62" i="43"/>
  <c r="EZ61" i="43"/>
  <c r="EZ60" i="43"/>
  <c r="EZ59" i="43"/>
  <c r="EZ58" i="43"/>
  <c r="EZ57" i="43"/>
  <c r="EZ56" i="43"/>
  <c r="EZ55" i="43"/>
  <c r="EZ54" i="43"/>
  <c r="EZ53" i="43"/>
  <c r="EZ52" i="43"/>
  <c r="EZ51" i="43"/>
  <c r="EZ50" i="43"/>
  <c r="EZ49" i="43"/>
  <c r="EZ48" i="43"/>
  <c r="EZ47" i="43"/>
  <c r="EZ46" i="43"/>
  <c r="EZ45" i="43"/>
  <c r="EZ44" i="43"/>
  <c r="EZ43" i="43"/>
  <c r="EZ42" i="43"/>
  <c r="EZ41" i="43"/>
  <c r="EZ40" i="43"/>
  <c r="EZ39" i="43"/>
  <c r="EZ38" i="43"/>
  <c r="EZ37" i="43"/>
  <c r="EZ36" i="43"/>
  <c r="EZ35" i="43"/>
  <c r="EZ34" i="43"/>
  <c r="EZ33" i="43"/>
  <c r="EZ32" i="43"/>
  <c r="EZ31" i="43"/>
  <c r="EZ30" i="43"/>
  <c r="EZ29" i="43"/>
  <c r="EZ28" i="43"/>
  <c r="EZ27" i="43"/>
  <c r="EZ26" i="43"/>
  <c r="EZ25" i="43"/>
  <c r="EZ24" i="43"/>
  <c r="EZ23" i="43"/>
  <c r="EZ22" i="43"/>
  <c r="EZ21" i="43"/>
  <c r="EZ20" i="43"/>
  <c r="EZ19" i="43"/>
  <c r="EZ18" i="43"/>
  <c r="EZ17" i="43"/>
  <c r="EZ16" i="43"/>
  <c r="EZ15" i="43"/>
  <c r="EZ14" i="43"/>
  <c r="EZ13" i="43"/>
  <c r="EZ12" i="43"/>
  <c r="EZ11" i="43"/>
  <c r="EZ10" i="43"/>
  <c r="EZ9" i="43"/>
  <c r="EZ8" i="43" a="1"/>
  <c r="EZ8" i="43"/>
  <c r="EY247" i="43"/>
  <c r="EY246" i="43"/>
  <c r="EY245" i="43"/>
  <c r="EY244" i="43"/>
  <c r="EY243" i="43"/>
  <c r="EY242" i="43"/>
  <c r="EY241" i="43"/>
  <c r="EY240" i="43"/>
  <c r="EY239" i="43"/>
  <c r="EY238" i="43"/>
  <c r="EY237" i="43"/>
  <c r="EY236" i="43"/>
  <c r="EY235" i="43"/>
  <c r="EY234" i="43"/>
  <c r="EY233" i="43"/>
  <c r="EY232" i="43"/>
  <c r="EY231" i="43"/>
  <c r="EY230" i="43"/>
  <c r="EY229" i="43"/>
  <c r="EY228" i="43"/>
  <c r="EY227" i="43"/>
  <c r="EY226" i="43"/>
  <c r="EY225" i="43"/>
  <c r="EY224" i="43"/>
  <c r="EY223" i="43"/>
  <c r="EY222" i="43"/>
  <c r="EY221" i="43"/>
  <c r="EY220" i="43"/>
  <c r="EY219" i="43"/>
  <c r="EY218" i="43"/>
  <c r="EY217" i="43"/>
  <c r="EY216" i="43"/>
  <c r="EY215" i="43"/>
  <c r="EY214" i="43"/>
  <c r="EY213" i="43"/>
  <c r="EY212" i="43"/>
  <c r="EY211" i="43"/>
  <c r="EY210" i="43"/>
  <c r="EY209" i="43"/>
  <c r="EY208" i="43"/>
  <c r="EY207" i="43"/>
  <c r="EY206" i="43"/>
  <c r="EY205" i="43"/>
  <c r="EY204" i="43"/>
  <c r="EY203" i="43"/>
  <c r="EY202" i="43"/>
  <c r="EY201" i="43"/>
  <c r="EY200" i="43"/>
  <c r="EY199" i="43"/>
  <c r="EY198" i="43"/>
  <c r="EY197" i="43"/>
  <c r="EY196" i="43"/>
  <c r="EY195" i="43"/>
  <c r="EY194" i="43"/>
  <c r="EY193" i="43"/>
  <c r="EY192" i="43"/>
  <c r="EY191" i="43"/>
  <c r="EY190" i="43"/>
  <c r="EY189" i="43"/>
  <c r="EY188" i="43"/>
  <c r="EY187" i="43"/>
  <c r="EY186" i="43"/>
  <c r="EY185" i="43"/>
  <c r="EY184" i="43"/>
  <c r="EY183" i="43"/>
  <c r="EY182" i="43"/>
  <c r="EY181" i="43"/>
  <c r="EY180" i="43"/>
  <c r="EY179" i="43"/>
  <c r="EY178" i="43"/>
  <c r="EY177" i="43"/>
  <c r="EY176" i="43"/>
  <c r="EY175" i="43"/>
  <c r="EY174" i="43"/>
  <c r="EY173" i="43"/>
  <c r="EY172" i="43"/>
  <c r="EY171" i="43"/>
  <c r="EY170" i="43"/>
  <c r="EY169" i="43"/>
  <c r="EY168" i="43"/>
  <c r="EY167" i="43"/>
  <c r="EY166" i="43"/>
  <c r="EY165" i="43"/>
  <c r="EY164" i="43"/>
  <c r="EY163" i="43"/>
  <c r="EY162" i="43"/>
  <c r="EY161" i="43"/>
  <c r="EY160" i="43"/>
  <c r="EY159" i="43"/>
  <c r="EY158" i="43"/>
  <c r="EY157" i="43"/>
  <c r="EY156" i="43"/>
  <c r="EY155" i="43"/>
  <c r="EY154" i="43"/>
  <c r="EY153" i="43"/>
  <c r="EY152" i="43"/>
  <c r="EY151" i="43"/>
  <c r="EY150" i="43"/>
  <c r="EY149" i="43"/>
  <c r="EY148" i="43"/>
  <c r="EY147" i="43"/>
  <c r="EY146" i="43"/>
  <c r="EY145" i="43"/>
  <c r="EY144" i="43"/>
  <c r="EY143" i="43"/>
  <c r="EY142" i="43"/>
  <c r="EY141" i="43"/>
  <c r="EY140" i="43"/>
  <c r="EY139" i="43"/>
  <c r="EY138" i="43"/>
  <c r="EY137" i="43"/>
  <c r="EY136" i="43"/>
  <c r="EY135" i="43"/>
  <c r="EY134" i="43"/>
  <c r="EY133" i="43"/>
  <c r="EY132" i="43"/>
  <c r="EY131" i="43"/>
  <c r="EY130" i="43"/>
  <c r="EY129" i="43"/>
  <c r="EY128" i="43"/>
  <c r="EY127" i="43"/>
  <c r="EY126" i="43"/>
  <c r="EY125" i="43"/>
  <c r="EY124" i="43"/>
  <c r="EY123" i="43"/>
  <c r="EY122" i="43"/>
  <c r="EY121" i="43"/>
  <c r="EY120" i="43"/>
  <c r="EY119" i="43"/>
  <c r="EY118" i="43"/>
  <c r="EY117" i="43"/>
  <c r="EY116" i="43"/>
  <c r="EY115" i="43"/>
  <c r="EY114" i="43"/>
  <c r="EY113" i="43"/>
  <c r="EY112" i="43"/>
  <c r="EY111" i="43"/>
  <c r="EY110" i="43"/>
  <c r="EY109" i="43"/>
  <c r="EY108" i="43"/>
  <c r="EY107" i="43"/>
  <c r="EY106" i="43"/>
  <c r="EY105" i="43"/>
  <c r="EY104" i="43"/>
  <c r="EY103" i="43"/>
  <c r="EY102" i="43"/>
  <c r="EY101" i="43"/>
  <c r="EY100" i="43"/>
  <c r="EY99" i="43"/>
  <c r="EY98" i="43"/>
  <c r="EY97" i="43"/>
  <c r="EY96" i="43"/>
  <c r="EY95" i="43"/>
  <c r="EY94" i="43"/>
  <c r="EY93" i="43"/>
  <c r="EY92" i="43"/>
  <c r="EY91" i="43"/>
  <c r="EY90" i="43"/>
  <c r="EY89" i="43"/>
  <c r="EY88" i="43"/>
  <c r="EY87" i="43"/>
  <c r="EY86" i="43"/>
  <c r="EY85" i="43"/>
  <c r="EY84" i="43"/>
  <c r="EY83" i="43"/>
  <c r="EY82" i="43"/>
  <c r="EY81" i="43"/>
  <c r="EY80" i="43"/>
  <c r="EY79" i="43"/>
  <c r="EY78" i="43"/>
  <c r="EY77" i="43"/>
  <c r="EY76" i="43"/>
  <c r="EY75" i="43"/>
  <c r="EY74" i="43"/>
  <c r="EY73" i="43"/>
  <c r="EY72" i="43"/>
  <c r="EY71" i="43"/>
  <c r="EY70" i="43"/>
  <c r="EY69" i="43"/>
  <c r="EY68" i="43"/>
  <c r="EY67" i="43"/>
  <c r="EY66" i="43"/>
  <c r="EY65" i="43"/>
  <c r="EY64" i="43"/>
  <c r="EY63" i="43"/>
  <c r="EY62" i="43"/>
  <c r="EY61" i="43"/>
  <c r="EY60" i="43"/>
  <c r="EY59" i="43"/>
  <c r="EY58" i="43"/>
  <c r="EY57" i="43"/>
  <c r="EY56" i="43"/>
  <c r="EY55" i="43"/>
  <c r="EY54" i="43"/>
  <c r="EY53" i="43"/>
  <c r="EY52" i="43"/>
  <c r="EY51" i="43"/>
  <c r="EY50" i="43"/>
  <c r="EY49" i="43"/>
  <c r="EY48" i="43"/>
  <c r="EY47" i="43"/>
  <c r="EY46" i="43"/>
  <c r="EY45" i="43"/>
  <c r="EY44" i="43"/>
  <c r="EY43" i="43"/>
  <c r="EY42" i="43"/>
  <c r="EY41" i="43"/>
  <c r="EY40" i="43"/>
  <c r="EY39" i="43"/>
  <c r="EY38" i="43"/>
  <c r="EY37" i="43"/>
  <c r="EY36" i="43"/>
  <c r="EY35" i="43"/>
  <c r="EY34" i="43"/>
  <c r="EY33" i="43"/>
  <c r="EY32" i="43"/>
  <c r="EY31" i="43"/>
  <c r="EY30" i="43"/>
  <c r="EY29" i="43"/>
  <c r="EY28" i="43"/>
  <c r="EY27" i="43"/>
  <c r="EY26" i="43"/>
  <c r="EY25" i="43"/>
  <c r="EY24" i="43"/>
  <c r="EY23" i="43"/>
  <c r="EY22" i="43"/>
  <c r="EY21" i="43"/>
  <c r="EY20" i="43"/>
  <c r="EY19" i="43"/>
  <c r="EY18" i="43"/>
  <c r="EY17" i="43"/>
  <c r="EY16" i="43"/>
  <c r="EY15" i="43"/>
  <c r="EY14" i="43"/>
  <c r="EY13" i="43"/>
  <c r="EY12" i="43"/>
  <c r="EY11" i="43"/>
  <c r="EY10" i="43"/>
  <c r="EY9" i="43"/>
  <c r="EY8" i="43" a="1"/>
  <c r="EY8" i="43"/>
  <c r="EX247" i="43"/>
  <c r="EX246" i="43"/>
  <c r="EX245" i="43"/>
  <c r="EX244" i="43"/>
  <c r="EX243" i="43"/>
  <c r="EX242" i="43"/>
  <c r="EX241" i="43"/>
  <c r="EX240" i="43"/>
  <c r="EX239" i="43"/>
  <c r="EX238" i="43"/>
  <c r="EX237" i="43"/>
  <c r="EX236" i="43"/>
  <c r="EX235" i="43"/>
  <c r="EX234" i="43"/>
  <c r="EX233" i="43"/>
  <c r="EX232" i="43"/>
  <c r="EX231" i="43"/>
  <c r="EX230" i="43"/>
  <c r="EX229" i="43"/>
  <c r="EX228" i="43"/>
  <c r="EX227" i="43"/>
  <c r="EX226" i="43"/>
  <c r="EX225" i="43"/>
  <c r="EX224" i="43"/>
  <c r="EX223" i="43"/>
  <c r="EX222" i="43"/>
  <c r="EX221" i="43"/>
  <c r="EX220" i="43"/>
  <c r="EX219" i="43"/>
  <c r="EX218" i="43"/>
  <c r="EX217" i="43"/>
  <c r="EX216" i="43"/>
  <c r="EX215" i="43"/>
  <c r="EX214" i="43"/>
  <c r="EX213" i="43"/>
  <c r="EX212" i="43"/>
  <c r="EX211" i="43"/>
  <c r="EX210" i="43"/>
  <c r="EX209" i="43"/>
  <c r="EX208" i="43"/>
  <c r="EX207" i="43"/>
  <c r="EX206" i="43"/>
  <c r="EX205" i="43"/>
  <c r="EX204" i="43"/>
  <c r="EX203" i="43"/>
  <c r="EX202" i="43"/>
  <c r="EX201" i="43"/>
  <c r="EX200" i="43"/>
  <c r="EX199" i="43"/>
  <c r="EX198" i="43"/>
  <c r="EX197" i="43"/>
  <c r="EX196" i="43"/>
  <c r="EX195" i="43"/>
  <c r="EX194" i="43"/>
  <c r="EX193" i="43"/>
  <c r="EX192" i="43"/>
  <c r="EX191" i="43"/>
  <c r="EX190" i="43"/>
  <c r="EX189" i="43"/>
  <c r="EX188" i="43"/>
  <c r="EX187" i="43"/>
  <c r="EX186" i="43"/>
  <c r="EX185" i="43"/>
  <c r="EX184" i="43"/>
  <c r="EX183" i="43"/>
  <c r="EX182" i="43"/>
  <c r="EX181" i="43"/>
  <c r="EX180" i="43"/>
  <c r="EX179" i="43"/>
  <c r="EX178" i="43"/>
  <c r="EX177" i="43"/>
  <c r="EX176" i="43"/>
  <c r="EX175" i="43"/>
  <c r="EX174" i="43"/>
  <c r="EX173" i="43"/>
  <c r="EX172" i="43"/>
  <c r="EX171" i="43"/>
  <c r="EX170" i="43"/>
  <c r="EX169" i="43"/>
  <c r="EX168" i="43"/>
  <c r="EX167" i="43"/>
  <c r="EX166" i="43"/>
  <c r="EX165" i="43"/>
  <c r="EX164" i="43"/>
  <c r="EX163" i="43"/>
  <c r="EX162" i="43"/>
  <c r="EX161" i="43"/>
  <c r="EX160" i="43"/>
  <c r="EX159" i="43"/>
  <c r="EX158" i="43"/>
  <c r="EX157" i="43"/>
  <c r="EX156" i="43"/>
  <c r="EX155" i="43"/>
  <c r="EX154" i="43"/>
  <c r="EX153" i="43"/>
  <c r="EX152" i="43"/>
  <c r="EX151" i="43"/>
  <c r="EX150" i="43"/>
  <c r="EX149" i="43"/>
  <c r="EX148" i="43"/>
  <c r="EX147" i="43"/>
  <c r="EX146" i="43"/>
  <c r="EX145" i="43"/>
  <c r="EX144" i="43"/>
  <c r="EX143" i="43"/>
  <c r="EX142" i="43"/>
  <c r="EX141" i="43"/>
  <c r="EX140" i="43"/>
  <c r="EX139" i="43"/>
  <c r="EX138" i="43"/>
  <c r="EX137" i="43"/>
  <c r="EX136" i="43"/>
  <c r="EX135" i="43"/>
  <c r="EX134" i="43"/>
  <c r="EX133" i="43"/>
  <c r="EX132" i="43"/>
  <c r="EX131" i="43"/>
  <c r="EX130" i="43"/>
  <c r="EX129" i="43"/>
  <c r="EX128" i="43"/>
  <c r="EX127" i="43"/>
  <c r="EX126" i="43"/>
  <c r="EX125" i="43"/>
  <c r="EX124" i="43"/>
  <c r="EX123" i="43"/>
  <c r="EX122" i="43"/>
  <c r="EX121" i="43"/>
  <c r="EX120" i="43"/>
  <c r="EX119" i="43"/>
  <c r="EX118" i="43"/>
  <c r="EX117" i="43"/>
  <c r="EX116" i="43"/>
  <c r="EX115" i="43"/>
  <c r="EX114" i="43"/>
  <c r="EX113" i="43"/>
  <c r="EX112" i="43"/>
  <c r="EX111" i="43"/>
  <c r="EX110" i="43"/>
  <c r="EX109" i="43"/>
  <c r="EX108" i="43"/>
  <c r="EX107" i="43"/>
  <c r="EX106" i="43"/>
  <c r="EX105" i="43"/>
  <c r="EX104" i="43"/>
  <c r="EX103" i="43"/>
  <c r="EX102" i="43"/>
  <c r="EX101" i="43"/>
  <c r="EX100" i="43"/>
  <c r="EX99" i="43"/>
  <c r="EX98" i="43"/>
  <c r="EX97" i="43"/>
  <c r="EX96" i="43"/>
  <c r="EX95" i="43"/>
  <c r="EX94" i="43"/>
  <c r="EX93" i="43"/>
  <c r="EX92" i="43"/>
  <c r="EX91" i="43"/>
  <c r="EX90" i="43"/>
  <c r="EX89" i="43"/>
  <c r="EX88" i="43"/>
  <c r="EX87" i="43"/>
  <c r="EX86" i="43"/>
  <c r="EX85" i="43"/>
  <c r="EX84" i="43"/>
  <c r="EX83" i="43"/>
  <c r="EX82" i="43"/>
  <c r="EX81" i="43"/>
  <c r="EX80" i="43"/>
  <c r="EX79" i="43"/>
  <c r="EX78" i="43"/>
  <c r="EX77" i="43"/>
  <c r="EX76" i="43"/>
  <c r="EX75" i="43"/>
  <c r="EX74" i="43"/>
  <c r="EX73" i="43"/>
  <c r="EX72" i="43"/>
  <c r="EX71" i="43"/>
  <c r="EX70" i="43"/>
  <c r="EX69" i="43"/>
  <c r="EX68" i="43"/>
  <c r="EX67" i="43"/>
  <c r="EX66" i="43"/>
  <c r="EX65" i="43"/>
  <c r="EX64" i="43"/>
  <c r="EX63" i="43"/>
  <c r="EX62" i="43"/>
  <c r="EX61" i="43"/>
  <c r="EX60" i="43"/>
  <c r="EX59" i="43"/>
  <c r="EX58" i="43"/>
  <c r="EX57" i="43"/>
  <c r="EX56" i="43"/>
  <c r="EX55" i="43"/>
  <c r="EX54" i="43"/>
  <c r="EX53" i="43"/>
  <c r="EX52" i="43"/>
  <c r="EX51" i="43"/>
  <c r="EX50" i="43"/>
  <c r="EX49" i="43"/>
  <c r="EX48" i="43"/>
  <c r="EX47" i="43"/>
  <c r="EX46" i="43"/>
  <c r="EX45" i="43"/>
  <c r="EX44" i="43"/>
  <c r="EX43" i="43"/>
  <c r="EX42" i="43"/>
  <c r="EX41" i="43"/>
  <c r="EX40" i="43"/>
  <c r="EX39" i="43"/>
  <c r="EX38" i="43"/>
  <c r="EX37" i="43"/>
  <c r="EX36" i="43"/>
  <c r="EX35" i="43"/>
  <c r="EX34" i="43"/>
  <c r="EX33" i="43"/>
  <c r="EX32" i="43"/>
  <c r="EX31" i="43"/>
  <c r="EX30" i="43"/>
  <c r="EX29" i="43"/>
  <c r="EX28" i="43"/>
  <c r="EX27" i="43"/>
  <c r="EX26" i="43"/>
  <c r="EX25" i="43"/>
  <c r="EX24" i="43"/>
  <c r="EX23" i="43"/>
  <c r="EX22" i="43"/>
  <c r="EX21" i="43"/>
  <c r="EX20" i="43"/>
  <c r="EX19" i="43"/>
  <c r="EX18" i="43"/>
  <c r="EX17" i="43"/>
  <c r="EX16" i="43"/>
  <c r="EX15" i="43"/>
  <c r="EX14" i="43"/>
  <c r="EX13" i="43"/>
  <c r="EX12" i="43"/>
  <c r="EX11" i="43"/>
  <c r="EX10" i="43"/>
  <c r="EX9" i="43"/>
  <c r="EX8" i="43" a="1"/>
  <c r="EX8" i="43"/>
  <c r="EW247" i="43"/>
  <c r="EW246" i="43"/>
  <c r="EW245" i="43"/>
  <c r="EW244" i="43"/>
  <c r="EW243" i="43"/>
  <c r="EW242" i="43"/>
  <c r="EW241" i="43"/>
  <c r="EW240" i="43"/>
  <c r="EW239" i="43"/>
  <c r="EW238" i="43"/>
  <c r="EW237" i="43"/>
  <c r="EW236" i="43"/>
  <c r="EW235" i="43"/>
  <c r="EW234" i="43"/>
  <c r="EW233" i="43"/>
  <c r="EW232" i="43"/>
  <c r="EW231" i="43"/>
  <c r="EW230" i="43"/>
  <c r="EW229" i="43"/>
  <c r="EW228" i="43"/>
  <c r="EW227" i="43"/>
  <c r="EW226" i="43"/>
  <c r="EW225" i="43"/>
  <c r="EW224" i="43"/>
  <c r="EW223" i="43"/>
  <c r="EW222" i="43"/>
  <c r="EW221" i="43"/>
  <c r="EW220" i="43"/>
  <c r="EW219" i="43"/>
  <c r="EW218" i="43"/>
  <c r="EW217" i="43"/>
  <c r="EW216" i="43"/>
  <c r="EW215" i="43"/>
  <c r="EW214" i="43"/>
  <c r="EW213" i="43"/>
  <c r="EW212" i="43"/>
  <c r="EW211" i="43"/>
  <c r="EW210" i="43"/>
  <c r="EW209" i="43"/>
  <c r="EW208" i="43"/>
  <c r="EW207" i="43"/>
  <c r="EW206" i="43"/>
  <c r="EW205" i="43"/>
  <c r="EW204" i="43"/>
  <c r="EW203" i="43"/>
  <c r="EW202" i="43"/>
  <c r="EW201" i="43"/>
  <c r="EW200" i="43"/>
  <c r="EW199" i="43"/>
  <c r="EW198" i="43"/>
  <c r="EW197" i="43"/>
  <c r="EW196" i="43"/>
  <c r="EW195" i="43"/>
  <c r="EW194" i="43"/>
  <c r="EW193" i="43"/>
  <c r="EW192" i="43"/>
  <c r="EW191" i="43"/>
  <c r="EW190" i="43"/>
  <c r="EW189" i="43"/>
  <c r="EW188" i="43"/>
  <c r="EW187" i="43"/>
  <c r="EW186" i="43"/>
  <c r="EW185" i="43"/>
  <c r="EW184" i="43"/>
  <c r="EW183" i="43"/>
  <c r="EW182" i="43"/>
  <c r="EW181" i="43"/>
  <c r="EW180" i="43"/>
  <c r="EW179" i="43"/>
  <c r="EW178" i="43"/>
  <c r="EW177" i="43"/>
  <c r="EW176" i="43"/>
  <c r="EW175" i="43"/>
  <c r="EW174" i="43"/>
  <c r="EW173" i="43"/>
  <c r="EW172" i="43"/>
  <c r="EW171" i="43"/>
  <c r="EW170" i="43"/>
  <c r="EW169" i="43"/>
  <c r="EW168" i="43"/>
  <c r="EW167" i="43"/>
  <c r="EW166" i="43"/>
  <c r="EW165" i="43"/>
  <c r="EW164" i="43"/>
  <c r="EW163" i="43"/>
  <c r="EW162" i="43"/>
  <c r="EW161" i="43"/>
  <c r="EW160" i="43"/>
  <c r="EW159" i="43"/>
  <c r="EW158" i="43"/>
  <c r="EW157" i="43"/>
  <c r="EW156" i="43"/>
  <c r="EW155" i="43"/>
  <c r="EW154" i="43"/>
  <c r="EW153" i="43"/>
  <c r="EW152" i="43"/>
  <c r="EW151" i="43"/>
  <c r="EW150" i="43"/>
  <c r="EW149" i="43"/>
  <c r="EW148" i="43"/>
  <c r="EW147" i="43"/>
  <c r="EW146" i="43"/>
  <c r="EW145" i="43"/>
  <c r="EW144" i="43"/>
  <c r="EW143" i="43"/>
  <c r="EW142" i="43"/>
  <c r="EW141" i="43"/>
  <c r="EW140" i="43"/>
  <c r="EW139" i="43"/>
  <c r="EW138" i="43"/>
  <c r="EW137" i="43"/>
  <c r="EW136" i="43"/>
  <c r="EW135" i="43"/>
  <c r="EW134" i="43"/>
  <c r="EW133" i="43"/>
  <c r="EW132" i="43"/>
  <c r="EW131" i="43"/>
  <c r="EW130" i="43"/>
  <c r="EW129" i="43"/>
  <c r="EW128" i="43"/>
  <c r="EW127" i="43"/>
  <c r="EW126" i="43"/>
  <c r="EW125" i="43"/>
  <c r="EW124" i="43"/>
  <c r="EW123" i="43"/>
  <c r="EW122" i="43"/>
  <c r="EW121" i="43"/>
  <c r="EW120" i="43"/>
  <c r="EW119" i="43"/>
  <c r="EW118" i="43"/>
  <c r="EW117" i="43"/>
  <c r="EW116" i="43"/>
  <c r="EW115" i="43"/>
  <c r="EW114" i="43"/>
  <c r="EW113" i="43"/>
  <c r="EW112" i="43"/>
  <c r="EW111" i="43"/>
  <c r="EW110" i="43"/>
  <c r="EW109" i="43"/>
  <c r="EW108" i="43"/>
  <c r="EW107" i="43"/>
  <c r="EW106" i="43"/>
  <c r="EW105" i="43"/>
  <c r="EW104" i="43"/>
  <c r="EW103" i="43"/>
  <c r="EW102" i="43"/>
  <c r="EW101" i="43"/>
  <c r="EW100" i="43"/>
  <c r="EW99" i="43"/>
  <c r="EW98" i="43"/>
  <c r="EW97" i="43"/>
  <c r="EW96" i="43"/>
  <c r="EW95" i="43"/>
  <c r="EW94" i="43"/>
  <c r="EW93" i="43"/>
  <c r="EW92" i="43"/>
  <c r="EW91" i="43"/>
  <c r="EW90" i="43"/>
  <c r="EW89" i="43"/>
  <c r="EW88" i="43"/>
  <c r="EW87" i="43"/>
  <c r="EW86" i="43"/>
  <c r="EW85" i="43"/>
  <c r="EW84" i="43"/>
  <c r="EW83" i="43"/>
  <c r="EW82" i="43"/>
  <c r="EW81" i="43"/>
  <c r="EW80" i="43"/>
  <c r="EW79" i="43"/>
  <c r="EW78" i="43"/>
  <c r="EW77" i="43"/>
  <c r="EW76" i="43"/>
  <c r="EW75" i="43"/>
  <c r="EW74" i="43"/>
  <c r="EW73" i="43"/>
  <c r="EW72" i="43"/>
  <c r="EW71" i="43"/>
  <c r="EW70" i="43"/>
  <c r="EW69" i="43"/>
  <c r="EW68" i="43"/>
  <c r="EW67" i="43"/>
  <c r="EW66" i="43"/>
  <c r="EW65" i="43"/>
  <c r="EW64" i="43"/>
  <c r="EW63" i="43"/>
  <c r="EW62" i="43"/>
  <c r="EW61" i="43"/>
  <c r="EW60" i="43"/>
  <c r="EW59" i="43"/>
  <c r="EW58" i="43"/>
  <c r="EW57" i="43"/>
  <c r="EW56" i="43"/>
  <c r="EW55" i="43"/>
  <c r="EW54" i="43"/>
  <c r="EW53" i="43"/>
  <c r="EW52" i="43"/>
  <c r="EW51" i="43"/>
  <c r="EW50" i="43"/>
  <c r="EW49" i="43"/>
  <c r="EW48" i="43"/>
  <c r="EW47" i="43"/>
  <c r="EW46" i="43"/>
  <c r="EW45" i="43"/>
  <c r="EW44" i="43"/>
  <c r="EW43" i="43"/>
  <c r="EW42" i="43"/>
  <c r="EW41" i="43"/>
  <c r="EW40" i="43"/>
  <c r="EW39" i="43"/>
  <c r="EW38" i="43"/>
  <c r="EW37" i="43"/>
  <c r="EW36" i="43"/>
  <c r="EW35" i="43"/>
  <c r="EW34" i="43"/>
  <c r="EW33" i="43"/>
  <c r="EW32" i="43"/>
  <c r="EW31" i="43"/>
  <c r="EW30" i="43"/>
  <c r="EW29" i="43"/>
  <c r="EW28" i="43"/>
  <c r="EW27" i="43"/>
  <c r="EW26" i="43"/>
  <c r="EW25" i="43"/>
  <c r="EW24" i="43"/>
  <c r="EW23" i="43"/>
  <c r="EW22" i="43"/>
  <c r="EW21" i="43"/>
  <c r="EW20" i="43"/>
  <c r="EW19" i="43"/>
  <c r="EW18" i="43"/>
  <c r="EW17" i="43"/>
  <c r="EW16" i="43"/>
  <c r="EW15" i="43"/>
  <c r="EW14" i="43"/>
  <c r="EW13" i="43"/>
  <c r="EW12" i="43"/>
  <c r="EW11" i="43"/>
  <c r="EW10" i="43"/>
  <c r="EW9" i="43"/>
  <c r="EW8" i="43" a="1"/>
  <c r="EW8" i="43"/>
  <c r="EV247" i="43"/>
  <c r="EV246" i="43"/>
  <c r="EV245" i="43"/>
  <c r="EV244" i="43"/>
  <c r="EV243" i="43"/>
  <c r="EV242" i="43"/>
  <c r="EV241" i="43"/>
  <c r="EV240" i="43"/>
  <c r="EV239" i="43"/>
  <c r="EV238" i="43"/>
  <c r="EV237" i="43"/>
  <c r="EV236" i="43"/>
  <c r="EV235" i="43"/>
  <c r="EV234" i="43"/>
  <c r="EV233" i="43"/>
  <c r="EV232" i="43"/>
  <c r="EV231" i="43"/>
  <c r="EV230" i="43"/>
  <c r="EV229" i="43"/>
  <c r="EV228" i="43"/>
  <c r="EV227" i="43"/>
  <c r="EV226" i="43"/>
  <c r="EV225" i="43"/>
  <c r="EV224" i="43"/>
  <c r="EV223" i="43"/>
  <c r="EV222" i="43"/>
  <c r="EV221" i="43"/>
  <c r="EV220" i="43"/>
  <c r="EV219" i="43"/>
  <c r="EV218" i="43"/>
  <c r="EV217" i="43"/>
  <c r="EV216" i="43"/>
  <c r="EV215" i="43"/>
  <c r="EV214" i="43"/>
  <c r="EV213" i="43"/>
  <c r="EV212" i="43"/>
  <c r="EV211" i="43"/>
  <c r="EV210" i="43"/>
  <c r="EV209" i="43"/>
  <c r="EV208" i="43"/>
  <c r="EV207" i="43"/>
  <c r="EV206" i="43"/>
  <c r="EV205" i="43"/>
  <c r="EV204" i="43"/>
  <c r="EV203" i="43"/>
  <c r="EV202" i="43"/>
  <c r="EV201" i="43"/>
  <c r="EV200" i="43"/>
  <c r="EV199" i="43"/>
  <c r="EV198" i="43"/>
  <c r="EV197" i="43"/>
  <c r="EV196" i="43"/>
  <c r="EV195" i="43"/>
  <c r="EV194" i="43"/>
  <c r="EV193" i="43"/>
  <c r="EV192" i="43"/>
  <c r="EV191" i="43"/>
  <c r="EV190" i="43"/>
  <c r="EV189" i="43"/>
  <c r="EV188" i="43"/>
  <c r="EV187" i="43"/>
  <c r="EV186" i="43"/>
  <c r="EV185" i="43"/>
  <c r="EV184" i="43"/>
  <c r="EV183" i="43"/>
  <c r="EV182" i="43"/>
  <c r="EV181" i="43"/>
  <c r="EV180" i="43"/>
  <c r="EV179" i="43"/>
  <c r="EV178" i="43"/>
  <c r="EV177" i="43"/>
  <c r="EV176" i="43"/>
  <c r="EV175" i="43"/>
  <c r="EV174" i="43"/>
  <c r="EV173" i="43"/>
  <c r="EV172" i="43"/>
  <c r="EV171" i="43"/>
  <c r="EV170" i="43"/>
  <c r="EV169" i="43"/>
  <c r="EV168" i="43"/>
  <c r="EV167" i="43"/>
  <c r="EV166" i="43"/>
  <c r="EV165" i="43"/>
  <c r="EV164" i="43"/>
  <c r="EV163" i="43"/>
  <c r="EV162" i="43"/>
  <c r="EV161" i="43"/>
  <c r="EV160" i="43"/>
  <c r="EV159" i="43"/>
  <c r="EV158" i="43"/>
  <c r="EV157" i="43"/>
  <c r="EV156" i="43"/>
  <c r="EV155" i="43"/>
  <c r="EV154" i="43"/>
  <c r="EV153" i="43"/>
  <c r="EV152" i="43"/>
  <c r="EV151" i="43"/>
  <c r="EV150" i="43"/>
  <c r="EV149" i="43"/>
  <c r="EV148" i="43"/>
  <c r="EV147" i="43"/>
  <c r="EV146" i="43"/>
  <c r="EV145" i="43"/>
  <c r="EV144" i="43"/>
  <c r="EV143" i="43"/>
  <c r="EV142" i="43"/>
  <c r="EV141" i="43"/>
  <c r="EV140" i="43"/>
  <c r="EV139" i="43"/>
  <c r="EV138" i="43"/>
  <c r="EV137" i="43"/>
  <c r="EV136" i="43"/>
  <c r="EV135" i="43"/>
  <c r="EV134" i="43"/>
  <c r="EV133" i="43"/>
  <c r="EV132" i="43"/>
  <c r="EV131" i="43"/>
  <c r="EV130" i="43"/>
  <c r="EV129" i="43"/>
  <c r="EV128" i="43"/>
  <c r="EV127" i="43"/>
  <c r="EV126" i="43"/>
  <c r="EV125" i="43"/>
  <c r="EV124" i="43"/>
  <c r="EV123" i="43"/>
  <c r="EV122" i="43"/>
  <c r="EV121" i="43"/>
  <c r="EV120" i="43"/>
  <c r="EV119" i="43"/>
  <c r="EV118" i="43"/>
  <c r="EV117" i="43"/>
  <c r="EV116" i="43"/>
  <c r="EV115" i="43"/>
  <c r="EV114" i="43"/>
  <c r="EV113" i="43"/>
  <c r="EV112" i="43"/>
  <c r="EV111" i="43"/>
  <c r="EV110" i="43"/>
  <c r="EV109" i="43"/>
  <c r="EV108" i="43"/>
  <c r="EV107" i="43"/>
  <c r="EV106" i="43"/>
  <c r="EV105" i="43"/>
  <c r="EV104" i="43"/>
  <c r="EV103" i="43"/>
  <c r="EV102" i="43"/>
  <c r="EV101" i="43"/>
  <c r="EV100" i="43"/>
  <c r="EV99" i="43"/>
  <c r="EV98" i="43"/>
  <c r="EV97" i="43"/>
  <c r="EV96" i="43"/>
  <c r="EV95" i="43"/>
  <c r="EV94" i="43"/>
  <c r="EV93" i="43"/>
  <c r="EV92" i="43"/>
  <c r="EV91" i="43"/>
  <c r="EV90" i="43"/>
  <c r="EV89" i="43"/>
  <c r="EV88" i="43"/>
  <c r="EV87" i="43"/>
  <c r="EV86" i="43"/>
  <c r="EV85" i="43"/>
  <c r="EV84" i="43"/>
  <c r="EV83" i="43"/>
  <c r="EV82" i="43"/>
  <c r="EV81" i="43"/>
  <c r="EV80" i="43"/>
  <c r="EV79" i="43"/>
  <c r="EV78" i="43"/>
  <c r="EV77" i="43"/>
  <c r="EV76" i="43"/>
  <c r="EV75" i="43"/>
  <c r="EV74" i="43"/>
  <c r="EV73" i="43"/>
  <c r="EV72" i="43"/>
  <c r="EV71" i="43"/>
  <c r="EV70" i="43"/>
  <c r="EV69" i="43"/>
  <c r="EV68" i="43"/>
  <c r="EV67" i="43"/>
  <c r="EV66" i="43"/>
  <c r="EV65" i="43"/>
  <c r="EV64" i="43"/>
  <c r="EV63" i="43"/>
  <c r="EV62" i="43"/>
  <c r="EV61" i="43"/>
  <c r="EV60" i="43"/>
  <c r="EV59" i="43"/>
  <c r="EV58" i="43"/>
  <c r="EV57" i="43"/>
  <c r="EV56" i="43"/>
  <c r="EV55" i="43"/>
  <c r="EV54" i="43"/>
  <c r="EV53" i="43"/>
  <c r="EV52" i="43"/>
  <c r="EV51" i="43"/>
  <c r="EV50" i="43"/>
  <c r="EV49" i="43"/>
  <c r="EV48" i="43"/>
  <c r="EV47" i="43"/>
  <c r="EV46" i="43"/>
  <c r="EV45" i="43"/>
  <c r="EV44" i="43"/>
  <c r="EV43" i="43"/>
  <c r="EV42" i="43"/>
  <c r="EV41" i="43"/>
  <c r="EV40" i="43"/>
  <c r="EV39" i="43"/>
  <c r="EV38" i="43"/>
  <c r="EV37" i="43"/>
  <c r="EV36" i="43"/>
  <c r="EV35" i="43"/>
  <c r="EV34" i="43"/>
  <c r="EV33" i="43"/>
  <c r="EV32" i="43"/>
  <c r="EV31" i="43"/>
  <c r="EV30" i="43"/>
  <c r="EV29" i="43"/>
  <c r="EV28" i="43"/>
  <c r="EV27" i="43"/>
  <c r="EV26" i="43"/>
  <c r="EV25" i="43"/>
  <c r="EV24" i="43"/>
  <c r="EV23" i="43"/>
  <c r="EV22" i="43"/>
  <c r="EV21" i="43"/>
  <c r="EV20" i="43"/>
  <c r="EV19" i="43"/>
  <c r="EV18" i="43"/>
  <c r="EV17" i="43"/>
  <c r="EV16" i="43"/>
  <c r="EV15" i="43"/>
  <c r="EV14" i="43"/>
  <c r="EV13" i="43"/>
  <c r="EV12" i="43"/>
  <c r="EV11" i="43"/>
  <c r="EV10" i="43"/>
  <c r="EV9" i="43"/>
  <c r="EV8" i="43" a="1"/>
  <c r="EV8" i="43"/>
  <c r="EU247" i="43"/>
  <c r="EU246" i="43"/>
  <c r="EU245" i="43"/>
  <c r="EU244" i="43"/>
  <c r="EU243" i="43"/>
  <c r="EU242" i="43"/>
  <c r="EU241" i="43"/>
  <c r="EU240" i="43"/>
  <c r="EU239" i="43"/>
  <c r="EU238" i="43"/>
  <c r="EU237" i="43"/>
  <c r="EU236" i="43"/>
  <c r="EU235" i="43"/>
  <c r="EU234" i="43"/>
  <c r="EU233" i="43"/>
  <c r="EU232" i="43"/>
  <c r="EU231" i="43"/>
  <c r="EU230" i="43"/>
  <c r="EU229" i="43"/>
  <c r="EU228" i="43"/>
  <c r="EU227" i="43"/>
  <c r="EU226" i="43"/>
  <c r="EU225" i="43"/>
  <c r="EU224" i="43"/>
  <c r="EU223" i="43"/>
  <c r="EU222" i="43"/>
  <c r="EU221" i="43"/>
  <c r="EU220" i="43"/>
  <c r="EU219" i="43"/>
  <c r="EU218" i="43"/>
  <c r="EU217" i="43"/>
  <c r="EU216" i="43"/>
  <c r="EU215" i="43"/>
  <c r="EU214" i="43"/>
  <c r="EU213" i="43"/>
  <c r="EU212" i="43"/>
  <c r="EU211" i="43"/>
  <c r="EU210" i="43"/>
  <c r="EU209" i="43"/>
  <c r="EU208" i="43"/>
  <c r="EU207" i="43"/>
  <c r="EU206" i="43"/>
  <c r="EU205" i="43"/>
  <c r="EU204" i="43"/>
  <c r="EU203" i="43"/>
  <c r="EU202" i="43"/>
  <c r="EU201" i="43"/>
  <c r="EU200" i="43"/>
  <c r="EU199" i="43"/>
  <c r="EU198" i="43"/>
  <c r="EU197" i="43"/>
  <c r="EU196" i="43"/>
  <c r="EU195" i="43"/>
  <c r="EU194" i="43"/>
  <c r="EU193" i="43"/>
  <c r="EU192" i="43"/>
  <c r="EU191" i="43"/>
  <c r="EU190" i="43"/>
  <c r="EU189" i="43"/>
  <c r="EU188" i="43"/>
  <c r="EU187" i="43"/>
  <c r="EU186" i="43"/>
  <c r="EU185" i="43"/>
  <c r="EU184" i="43"/>
  <c r="EU183" i="43"/>
  <c r="EU182" i="43"/>
  <c r="EU181" i="43"/>
  <c r="EU180" i="43"/>
  <c r="EU179" i="43"/>
  <c r="EU178" i="43"/>
  <c r="EU177" i="43"/>
  <c r="EU176" i="43"/>
  <c r="EU175" i="43"/>
  <c r="EU174" i="43"/>
  <c r="EU173" i="43"/>
  <c r="EU172" i="43"/>
  <c r="EU171" i="43"/>
  <c r="EU170" i="43"/>
  <c r="EU169" i="43"/>
  <c r="EU168" i="43"/>
  <c r="EU167" i="43"/>
  <c r="EU166" i="43"/>
  <c r="EU165" i="43"/>
  <c r="EU164" i="43"/>
  <c r="EU163" i="43"/>
  <c r="EU162" i="43"/>
  <c r="EU161" i="43"/>
  <c r="EU160" i="43"/>
  <c r="EU159" i="43"/>
  <c r="EU158" i="43"/>
  <c r="EU157" i="43"/>
  <c r="EU156" i="43"/>
  <c r="EU155" i="43"/>
  <c r="EU154" i="43"/>
  <c r="EU153" i="43"/>
  <c r="EU152" i="43"/>
  <c r="EU151" i="43"/>
  <c r="EU150" i="43"/>
  <c r="EU149" i="43"/>
  <c r="EU148" i="43"/>
  <c r="EU147" i="43"/>
  <c r="EU146" i="43"/>
  <c r="EU145" i="43"/>
  <c r="EU144" i="43"/>
  <c r="EU143" i="43"/>
  <c r="EU142" i="43"/>
  <c r="EU141" i="43"/>
  <c r="EU140" i="43"/>
  <c r="EU139" i="43"/>
  <c r="EU138" i="43"/>
  <c r="EU137" i="43"/>
  <c r="EU136" i="43"/>
  <c r="EU135" i="43"/>
  <c r="EU134" i="43"/>
  <c r="EU133" i="43"/>
  <c r="EU132" i="43"/>
  <c r="EU131" i="43"/>
  <c r="EU130" i="43"/>
  <c r="EU129" i="43"/>
  <c r="EU128" i="43"/>
  <c r="EU127" i="43"/>
  <c r="EU126" i="43"/>
  <c r="EU125" i="43"/>
  <c r="EU124" i="43"/>
  <c r="EU123" i="43"/>
  <c r="EU122" i="43"/>
  <c r="EU121" i="43"/>
  <c r="EU120" i="43"/>
  <c r="EU119" i="43"/>
  <c r="EU118" i="43"/>
  <c r="EU117" i="43"/>
  <c r="EU116" i="43"/>
  <c r="EU115" i="43"/>
  <c r="EU114" i="43"/>
  <c r="EU113" i="43"/>
  <c r="EU112" i="43"/>
  <c r="EU111" i="43"/>
  <c r="EU110" i="43"/>
  <c r="EU109" i="43"/>
  <c r="EU108" i="43"/>
  <c r="EU107" i="43"/>
  <c r="EU106" i="43"/>
  <c r="EU105" i="43"/>
  <c r="EU104" i="43"/>
  <c r="EU103" i="43"/>
  <c r="EU102" i="43"/>
  <c r="EU101" i="43"/>
  <c r="EU100" i="43"/>
  <c r="EU99" i="43"/>
  <c r="EU98" i="43"/>
  <c r="EU97" i="43"/>
  <c r="EU96" i="43"/>
  <c r="EU95" i="43"/>
  <c r="EU94" i="43"/>
  <c r="EU93" i="43"/>
  <c r="EU92" i="43"/>
  <c r="EU91" i="43"/>
  <c r="EU90" i="43"/>
  <c r="EU89" i="43"/>
  <c r="EU88" i="43"/>
  <c r="EU87" i="43"/>
  <c r="EU86" i="43"/>
  <c r="EU85" i="43"/>
  <c r="EU84" i="43"/>
  <c r="EU83" i="43"/>
  <c r="EU82" i="43"/>
  <c r="EU81" i="43"/>
  <c r="EU80" i="43"/>
  <c r="EU79" i="43"/>
  <c r="EU78" i="43"/>
  <c r="EU77" i="43"/>
  <c r="EU76" i="43"/>
  <c r="EU75" i="43"/>
  <c r="EU74" i="43"/>
  <c r="EU73" i="43"/>
  <c r="EU72" i="43"/>
  <c r="EU71" i="43"/>
  <c r="EU70" i="43"/>
  <c r="EU69" i="43"/>
  <c r="EU68" i="43"/>
  <c r="EU67" i="43"/>
  <c r="EU66" i="43"/>
  <c r="EU65" i="43"/>
  <c r="EU64" i="43"/>
  <c r="EU63" i="43"/>
  <c r="EU62" i="43"/>
  <c r="EU61" i="43"/>
  <c r="EU60" i="43"/>
  <c r="EU59" i="43"/>
  <c r="EU58" i="43"/>
  <c r="EU57" i="43"/>
  <c r="EU56" i="43"/>
  <c r="EU55" i="43"/>
  <c r="EU54" i="43"/>
  <c r="EU53" i="43"/>
  <c r="EU52" i="43"/>
  <c r="EU51" i="43"/>
  <c r="EU50" i="43"/>
  <c r="EU49" i="43"/>
  <c r="EU48" i="43"/>
  <c r="EU47" i="43"/>
  <c r="EU46" i="43"/>
  <c r="EU45" i="43"/>
  <c r="EU44" i="43"/>
  <c r="EU43" i="43"/>
  <c r="EU42" i="43"/>
  <c r="EU41" i="43"/>
  <c r="EU40" i="43"/>
  <c r="EU39" i="43"/>
  <c r="EU38" i="43"/>
  <c r="EU37" i="43"/>
  <c r="EU36" i="43"/>
  <c r="EU35" i="43"/>
  <c r="EU34" i="43"/>
  <c r="EU33" i="43"/>
  <c r="EU32" i="43"/>
  <c r="EU31" i="43"/>
  <c r="EU30" i="43"/>
  <c r="EU29" i="43"/>
  <c r="EU28" i="43"/>
  <c r="EU27" i="43"/>
  <c r="EU26" i="43"/>
  <c r="EU25" i="43"/>
  <c r="EU24" i="43"/>
  <c r="EU23" i="43"/>
  <c r="EU22" i="43"/>
  <c r="EU21" i="43"/>
  <c r="EU20" i="43"/>
  <c r="EU19" i="43"/>
  <c r="EU18" i="43"/>
  <c r="EU17" i="43"/>
  <c r="EU16" i="43"/>
  <c r="EU15" i="43"/>
  <c r="EU14" i="43"/>
  <c r="EU13" i="43"/>
  <c r="EU12" i="43"/>
  <c r="EU11" i="43"/>
  <c r="EU10" i="43"/>
  <c r="EU9" i="43"/>
  <c r="EU8" i="43" a="1"/>
  <c r="EU8" i="43"/>
  <c r="ET247" i="43"/>
  <c r="ET246" i="43"/>
  <c r="ET245" i="43"/>
  <c r="ET244" i="43"/>
  <c r="ET243" i="43"/>
  <c r="ET242" i="43"/>
  <c r="ET241" i="43"/>
  <c r="ET240" i="43"/>
  <c r="ET239" i="43"/>
  <c r="ET238" i="43"/>
  <c r="ET237" i="43"/>
  <c r="ET236" i="43"/>
  <c r="ET235" i="43"/>
  <c r="ET234" i="43"/>
  <c r="ET233" i="43"/>
  <c r="ET232" i="43"/>
  <c r="ET231" i="43"/>
  <c r="ET230" i="43"/>
  <c r="ET229" i="43"/>
  <c r="ET228" i="43"/>
  <c r="ET227" i="43"/>
  <c r="ET226" i="43"/>
  <c r="ET225" i="43"/>
  <c r="ET224" i="43"/>
  <c r="ET223" i="43"/>
  <c r="ET222" i="43"/>
  <c r="ET221" i="43"/>
  <c r="ET220" i="43"/>
  <c r="ET219" i="43"/>
  <c r="ET218" i="43"/>
  <c r="ET217" i="43"/>
  <c r="ET216" i="43"/>
  <c r="ET215" i="43"/>
  <c r="ET214" i="43"/>
  <c r="ET213" i="43"/>
  <c r="ET212" i="43"/>
  <c r="ET211" i="43"/>
  <c r="ET210" i="43"/>
  <c r="ET209" i="43"/>
  <c r="ET208" i="43"/>
  <c r="ET207" i="43"/>
  <c r="ET206" i="43"/>
  <c r="ET205" i="43"/>
  <c r="ET204" i="43"/>
  <c r="ET203" i="43"/>
  <c r="ET202" i="43"/>
  <c r="ET201" i="43"/>
  <c r="ET200" i="43"/>
  <c r="ET199" i="43"/>
  <c r="ET198" i="43"/>
  <c r="ET197" i="43"/>
  <c r="ET196" i="43"/>
  <c r="ET195" i="43"/>
  <c r="ET194" i="43"/>
  <c r="ET193" i="43"/>
  <c r="ET192" i="43"/>
  <c r="ET191" i="43"/>
  <c r="ET190" i="43"/>
  <c r="ET189" i="43"/>
  <c r="ET188" i="43"/>
  <c r="ET187" i="43"/>
  <c r="ET186" i="43"/>
  <c r="ET185" i="43"/>
  <c r="ET184" i="43"/>
  <c r="ET183" i="43"/>
  <c r="ET182" i="43"/>
  <c r="ET181" i="43"/>
  <c r="ET180" i="43"/>
  <c r="ET179" i="43"/>
  <c r="ET178" i="43"/>
  <c r="ET177" i="43"/>
  <c r="ET176" i="43"/>
  <c r="ET175" i="43"/>
  <c r="ET174" i="43"/>
  <c r="ET173" i="43"/>
  <c r="ET172" i="43"/>
  <c r="ET171" i="43"/>
  <c r="ET170" i="43"/>
  <c r="ET169" i="43"/>
  <c r="ET168" i="43"/>
  <c r="ET167" i="43"/>
  <c r="ET166" i="43"/>
  <c r="ET165" i="43"/>
  <c r="ET164" i="43"/>
  <c r="ET163" i="43"/>
  <c r="ET162" i="43"/>
  <c r="ET161" i="43"/>
  <c r="ET160" i="43"/>
  <c r="ET159" i="43"/>
  <c r="ET158" i="43"/>
  <c r="ET157" i="43"/>
  <c r="ET156" i="43"/>
  <c r="ET155" i="43"/>
  <c r="ET154" i="43"/>
  <c r="ET153" i="43"/>
  <c r="ET152" i="43"/>
  <c r="ET151" i="43"/>
  <c r="ET150" i="43"/>
  <c r="ET149" i="43"/>
  <c r="ET148" i="43"/>
  <c r="ET147" i="43"/>
  <c r="ET146" i="43"/>
  <c r="ET145" i="43"/>
  <c r="ET144" i="43"/>
  <c r="ET143" i="43"/>
  <c r="ET142" i="43"/>
  <c r="ET141" i="43"/>
  <c r="ET140" i="43"/>
  <c r="ET139" i="43"/>
  <c r="ET138" i="43"/>
  <c r="ET137" i="43"/>
  <c r="ET136" i="43"/>
  <c r="ET135" i="43"/>
  <c r="ET134" i="43"/>
  <c r="ET133" i="43"/>
  <c r="ET132" i="43"/>
  <c r="ET131" i="43"/>
  <c r="ET130" i="43"/>
  <c r="ET129" i="43"/>
  <c r="ET128" i="43"/>
  <c r="ET127" i="43"/>
  <c r="ET126" i="43"/>
  <c r="ET125" i="43"/>
  <c r="ET124" i="43"/>
  <c r="ET123" i="43"/>
  <c r="ET122" i="43"/>
  <c r="ET121" i="43"/>
  <c r="ET120" i="43"/>
  <c r="ET119" i="43"/>
  <c r="ET118" i="43"/>
  <c r="ET117" i="43"/>
  <c r="ET116" i="43"/>
  <c r="ET115" i="43"/>
  <c r="ET114" i="43"/>
  <c r="ET113" i="43"/>
  <c r="ET112" i="43"/>
  <c r="ET111" i="43"/>
  <c r="ET110" i="43"/>
  <c r="ET109" i="43"/>
  <c r="ET108" i="43"/>
  <c r="ET107" i="43"/>
  <c r="ET106" i="43"/>
  <c r="ET105" i="43"/>
  <c r="ET104" i="43"/>
  <c r="ET103" i="43"/>
  <c r="ET102" i="43"/>
  <c r="ET101" i="43"/>
  <c r="ET100" i="43"/>
  <c r="ET99" i="43"/>
  <c r="ET98" i="43"/>
  <c r="ET97" i="43"/>
  <c r="ET96" i="43"/>
  <c r="ET95" i="43"/>
  <c r="ET94" i="43"/>
  <c r="ET93" i="43"/>
  <c r="ET92" i="43"/>
  <c r="ET91" i="43"/>
  <c r="ET90" i="43"/>
  <c r="ET89" i="43"/>
  <c r="ET88" i="43"/>
  <c r="ET87" i="43"/>
  <c r="ET86" i="43"/>
  <c r="ET85" i="43"/>
  <c r="ET84" i="43"/>
  <c r="ET83" i="43"/>
  <c r="ET82" i="43"/>
  <c r="ET81" i="43"/>
  <c r="ET80" i="43"/>
  <c r="ET79" i="43"/>
  <c r="ET78" i="43"/>
  <c r="ET77" i="43"/>
  <c r="ET76" i="43"/>
  <c r="ET75" i="43"/>
  <c r="ET74" i="43"/>
  <c r="ET73" i="43"/>
  <c r="ET72" i="43"/>
  <c r="ET71" i="43"/>
  <c r="ET70" i="43"/>
  <c r="ET69" i="43"/>
  <c r="ET68" i="43"/>
  <c r="ET67" i="43"/>
  <c r="ET66" i="43"/>
  <c r="ET65" i="43"/>
  <c r="ET64" i="43"/>
  <c r="ET63" i="43"/>
  <c r="ET62" i="43"/>
  <c r="ET61" i="43"/>
  <c r="ET60" i="43"/>
  <c r="ET59" i="43"/>
  <c r="ET58" i="43"/>
  <c r="ET57" i="43"/>
  <c r="ET56" i="43"/>
  <c r="ET55" i="43"/>
  <c r="ET54" i="43"/>
  <c r="ET53" i="43"/>
  <c r="ET52" i="43"/>
  <c r="ET51" i="43"/>
  <c r="ET50" i="43"/>
  <c r="ET49" i="43"/>
  <c r="ET48" i="43"/>
  <c r="ET47" i="43"/>
  <c r="ET46" i="43"/>
  <c r="ET45" i="43"/>
  <c r="ET44" i="43"/>
  <c r="ET43" i="43"/>
  <c r="ET42" i="43"/>
  <c r="ET41" i="43"/>
  <c r="ET40" i="43"/>
  <c r="ET39" i="43"/>
  <c r="ET38" i="43"/>
  <c r="ET37" i="43"/>
  <c r="ET36" i="43"/>
  <c r="ET35" i="43"/>
  <c r="ET34" i="43"/>
  <c r="ET33" i="43"/>
  <c r="ET32" i="43"/>
  <c r="ET31" i="43"/>
  <c r="ET30" i="43"/>
  <c r="ET29" i="43"/>
  <c r="ET28" i="43"/>
  <c r="ET27" i="43"/>
  <c r="ET26" i="43"/>
  <c r="ET25" i="43"/>
  <c r="ET24" i="43"/>
  <c r="ET23" i="43"/>
  <c r="ET22" i="43"/>
  <c r="ET21" i="43"/>
  <c r="ET20" i="43"/>
  <c r="ET19" i="43"/>
  <c r="ET18" i="43"/>
  <c r="ET17" i="43"/>
  <c r="ET16" i="43"/>
  <c r="ET15" i="43"/>
  <c r="ET14" i="43"/>
  <c r="ET13" i="43"/>
  <c r="ET12" i="43"/>
  <c r="ET11" i="43"/>
  <c r="ET10" i="43"/>
  <c r="ET9" i="43"/>
  <c r="ET8" i="43" a="1"/>
  <c r="ET8" i="43"/>
  <c r="ES247" i="43"/>
  <c r="ES246" i="43"/>
  <c r="ES245" i="43"/>
  <c r="ES244" i="43"/>
  <c r="ES243" i="43"/>
  <c r="ES242" i="43"/>
  <c r="ES241" i="43"/>
  <c r="ES240" i="43"/>
  <c r="ES239" i="43"/>
  <c r="ES238" i="43"/>
  <c r="ES237" i="43"/>
  <c r="ES236" i="43"/>
  <c r="ES235" i="43"/>
  <c r="ES234" i="43"/>
  <c r="ES233" i="43"/>
  <c r="ES232" i="43"/>
  <c r="ES231" i="43"/>
  <c r="ES230" i="43"/>
  <c r="ES229" i="43"/>
  <c r="ES228" i="43"/>
  <c r="ES227" i="43"/>
  <c r="ES226" i="43"/>
  <c r="ES225" i="43"/>
  <c r="ES224" i="43"/>
  <c r="ES223" i="43"/>
  <c r="ES222" i="43"/>
  <c r="ES221" i="43"/>
  <c r="ES220" i="43"/>
  <c r="ES219" i="43"/>
  <c r="ES218" i="43"/>
  <c r="ES217" i="43"/>
  <c r="ES216" i="43"/>
  <c r="ES215" i="43"/>
  <c r="ES214" i="43"/>
  <c r="ES213" i="43"/>
  <c r="ES212" i="43"/>
  <c r="ES211" i="43"/>
  <c r="ES210" i="43"/>
  <c r="ES209" i="43"/>
  <c r="ES208" i="43"/>
  <c r="ES207" i="43"/>
  <c r="ES206" i="43"/>
  <c r="ES205" i="43"/>
  <c r="ES204" i="43"/>
  <c r="ES203" i="43"/>
  <c r="ES202" i="43"/>
  <c r="ES201" i="43"/>
  <c r="ES200" i="43"/>
  <c r="ES199" i="43"/>
  <c r="ES198" i="43"/>
  <c r="ES197" i="43"/>
  <c r="ES196" i="43"/>
  <c r="ES195" i="43"/>
  <c r="ES194" i="43"/>
  <c r="ES193" i="43"/>
  <c r="ES192" i="43"/>
  <c r="ES191" i="43"/>
  <c r="ES190" i="43"/>
  <c r="ES189" i="43"/>
  <c r="ES188" i="43"/>
  <c r="ES187" i="43"/>
  <c r="ES186" i="43"/>
  <c r="ES185" i="43"/>
  <c r="ES184" i="43"/>
  <c r="ES183" i="43"/>
  <c r="ES182" i="43"/>
  <c r="ES181" i="43"/>
  <c r="ES180" i="43"/>
  <c r="ES179" i="43"/>
  <c r="ES178" i="43"/>
  <c r="ES177" i="43"/>
  <c r="ES176" i="43"/>
  <c r="ES175" i="43"/>
  <c r="ES174" i="43"/>
  <c r="ES173" i="43"/>
  <c r="ES172" i="43"/>
  <c r="ES171" i="43"/>
  <c r="ES170" i="43"/>
  <c r="ES169" i="43"/>
  <c r="ES168" i="43"/>
  <c r="ES167" i="43"/>
  <c r="ES166" i="43"/>
  <c r="ES165" i="43"/>
  <c r="ES164" i="43"/>
  <c r="ES163" i="43"/>
  <c r="ES162" i="43"/>
  <c r="ES161" i="43"/>
  <c r="ES160" i="43"/>
  <c r="ES159" i="43"/>
  <c r="ES158" i="43"/>
  <c r="ES157" i="43"/>
  <c r="ES156" i="43"/>
  <c r="ES155" i="43"/>
  <c r="ES154" i="43"/>
  <c r="ES153" i="43"/>
  <c r="ES152" i="43"/>
  <c r="ES151" i="43"/>
  <c r="ES150" i="43"/>
  <c r="ES149" i="43"/>
  <c r="ES148" i="43"/>
  <c r="ES147" i="43"/>
  <c r="ES146" i="43"/>
  <c r="ES145" i="43"/>
  <c r="ES144" i="43"/>
  <c r="ES143" i="43"/>
  <c r="ES142" i="43"/>
  <c r="ES141" i="43"/>
  <c r="ES140" i="43"/>
  <c r="ES139" i="43"/>
  <c r="ES138" i="43"/>
  <c r="ES137" i="43"/>
  <c r="ES136" i="43"/>
  <c r="ES135" i="43"/>
  <c r="ES134" i="43"/>
  <c r="ES133" i="43"/>
  <c r="ES132" i="43"/>
  <c r="ES131" i="43"/>
  <c r="ES130" i="43"/>
  <c r="ES129" i="43"/>
  <c r="ES128" i="43"/>
  <c r="ES127" i="43"/>
  <c r="ES126" i="43"/>
  <c r="ES125" i="43"/>
  <c r="ES124" i="43"/>
  <c r="ES123" i="43"/>
  <c r="ES122" i="43"/>
  <c r="ES121" i="43"/>
  <c r="ES120" i="43"/>
  <c r="ES119" i="43"/>
  <c r="ES118" i="43"/>
  <c r="ES117" i="43"/>
  <c r="ES116" i="43"/>
  <c r="ES115" i="43"/>
  <c r="ES114" i="43"/>
  <c r="ES113" i="43"/>
  <c r="ES112" i="43"/>
  <c r="ES111" i="43"/>
  <c r="ES110" i="43"/>
  <c r="ES109" i="43"/>
  <c r="ES108" i="43"/>
  <c r="ES107" i="43"/>
  <c r="ES106" i="43"/>
  <c r="ES105" i="43"/>
  <c r="ES104" i="43"/>
  <c r="ES103" i="43"/>
  <c r="ES102" i="43"/>
  <c r="ES101" i="43"/>
  <c r="ES100" i="43"/>
  <c r="ES99" i="43"/>
  <c r="ES98" i="43"/>
  <c r="ES97" i="43"/>
  <c r="ES96" i="43"/>
  <c r="ES95" i="43"/>
  <c r="ES94" i="43"/>
  <c r="ES93" i="43"/>
  <c r="ES92" i="43"/>
  <c r="ES91" i="43"/>
  <c r="ES90" i="43"/>
  <c r="ES89" i="43"/>
  <c r="ES88" i="43"/>
  <c r="ES87" i="43"/>
  <c r="ES86" i="43"/>
  <c r="ES85" i="43"/>
  <c r="ES84" i="43"/>
  <c r="ES83" i="43"/>
  <c r="ES82" i="43"/>
  <c r="ES81" i="43"/>
  <c r="ES80" i="43"/>
  <c r="ES79" i="43"/>
  <c r="ES78" i="43"/>
  <c r="ES77" i="43"/>
  <c r="ES76" i="43"/>
  <c r="ES75" i="43"/>
  <c r="ES74" i="43"/>
  <c r="ES73" i="43"/>
  <c r="ES72" i="43"/>
  <c r="ES71" i="43"/>
  <c r="ES70" i="43"/>
  <c r="ES69" i="43"/>
  <c r="ES68" i="43"/>
  <c r="ES67" i="43"/>
  <c r="ES66" i="43"/>
  <c r="ES65" i="43"/>
  <c r="ES64" i="43"/>
  <c r="ES63" i="43"/>
  <c r="ES62" i="43"/>
  <c r="ES61" i="43"/>
  <c r="ES60" i="43"/>
  <c r="ES59" i="43"/>
  <c r="ES58" i="43"/>
  <c r="ES57" i="43"/>
  <c r="ES56" i="43"/>
  <c r="ES55" i="43"/>
  <c r="ES54" i="43"/>
  <c r="ES53" i="43"/>
  <c r="ES52" i="43"/>
  <c r="ES51" i="43"/>
  <c r="ES50" i="43"/>
  <c r="ES49" i="43"/>
  <c r="ES48" i="43"/>
  <c r="ES47" i="43"/>
  <c r="ES46" i="43"/>
  <c r="ES45" i="43"/>
  <c r="ES44" i="43"/>
  <c r="ES43" i="43"/>
  <c r="ES42" i="43"/>
  <c r="ES41" i="43"/>
  <c r="ES40" i="43"/>
  <c r="ES39" i="43"/>
  <c r="ES38" i="43"/>
  <c r="ES37" i="43"/>
  <c r="ES36" i="43"/>
  <c r="ES35" i="43"/>
  <c r="ES34" i="43"/>
  <c r="ES33" i="43"/>
  <c r="ES32" i="43"/>
  <c r="ES31" i="43"/>
  <c r="ES30" i="43"/>
  <c r="ES29" i="43"/>
  <c r="ES28" i="43"/>
  <c r="ES27" i="43"/>
  <c r="ES26" i="43"/>
  <c r="ES25" i="43"/>
  <c r="ES24" i="43"/>
  <c r="ES23" i="43"/>
  <c r="ES22" i="43"/>
  <c r="ES21" i="43"/>
  <c r="ES20" i="43"/>
  <c r="ES19" i="43"/>
  <c r="ES18" i="43"/>
  <c r="ES17" i="43"/>
  <c r="ES16" i="43"/>
  <c r="ES15" i="43"/>
  <c r="ES14" i="43"/>
  <c r="ES13" i="43"/>
  <c r="ES12" i="43"/>
  <c r="ES11" i="43"/>
  <c r="ES10" i="43"/>
  <c r="ES9" i="43"/>
  <c r="ES8" i="43" a="1"/>
  <c r="ES8" i="43"/>
  <c r="ER247" i="43"/>
  <c r="ER246" i="43"/>
  <c r="ER245" i="43"/>
  <c r="ER244" i="43"/>
  <c r="ER243" i="43"/>
  <c r="ER242" i="43"/>
  <c r="ER241" i="43"/>
  <c r="ER240" i="43"/>
  <c r="ER239" i="43"/>
  <c r="ER238" i="43"/>
  <c r="ER237" i="43"/>
  <c r="ER236" i="43"/>
  <c r="ER235" i="43"/>
  <c r="ER234" i="43"/>
  <c r="ER233" i="43"/>
  <c r="ER232" i="43"/>
  <c r="ER231" i="43"/>
  <c r="ER230" i="43"/>
  <c r="ER229" i="43"/>
  <c r="ER228" i="43"/>
  <c r="ER227" i="43"/>
  <c r="ER226" i="43"/>
  <c r="ER225" i="43"/>
  <c r="ER224" i="43"/>
  <c r="ER223" i="43"/>
  <c r="ER222" i="43"/>
  <c r="ER221" i="43"/>
  <c r="ER220" i="43"/>
  <c r="ER219" i="43"/>
  <c r="ER218" i="43"/>
  <c r="ER217" i="43"/>
  <c r="ER216" i="43"/>
  <c r="ER215" i="43"/>
  <c r="ER214" i="43"/>
  <c r="ER213" i="43"/>
  <c r="ER212" i="43"/>
  <c r="ER211" i="43"/>
  <c r="ER210" i="43"/>
  <c r="ER209" i="43"/>
  <c r="ER208" i="43"/>
  <c r="ER207" i="43"/>
  <c r="ER206" i="43"/>
  <c r="ER205" i="43"/>
  <c r="ER204" i="43"/>
  <c r="ER203" i="43"/>
  <c r="ER202" i="43"/>
  <c r="ER201" i="43"/>
  <c r="ER200" i="43"/>
  <c r="ER199" i="43"/>
  <c r="ER198" i="43"/>
  <c r="ER197" i="43"/>
  <c r="ER196" i="43"/>
  <c r="ER195" i="43"/>
  <c r="ER194" i="43"/>
  <c r="ER193" i="43"/>
  <c r="ER192" i="43"/>
  <c r="ER191" i="43"/>
  <c r="ER190" i="43"/>
  <c r="ER189" i="43"/>
  <c r="ER188" i="43"/>
  <c r="ER187" i="43"/>
  <c r="ER186" i="43"/>
  <c r="ER185" i="43"/>
  <c r="ER184" i="43"/>
  <c r="ER183" i="43"/>
  <c r="ER182" i="43"/>
  <c r="ER181" i="43"/>
  <c r="ER180" i="43"/>
  <c r="ER179" i="43"/>
  <c r="ER178" i="43"/>
  <c r="ER177" i="43"/>
  <c r="ER176" i="43"/>
  <c r="ER175" i="43"/>
  <c r="ER174" i="43"/>
  <c r="ER173" i="43"/>
  <c r="ER172" i="43"/>
  <c r="ER171" i="43"/>
  <c r="ER170" i="43"/>
  <c r="ER169" i="43"/>
  <c r="ER168" i="43"/>
  <c r="ER167" i="43"/>
  <c r="ER166" i="43"/>
  <c r="ER165" i="43"/>
  <c r="ER164" i="43"/>
  <c r="ER163" i="43"/>
  <c r="ER162" i="43"/>
  <c r="ER161" i="43"/>
  <c r="ER160" i="43"/>
  <c r="ER159" i="43"/>
  <c r="ER158" i="43"/>
  <c r="ER157" i="43"/>
  <c r="ER156" i="43"/>
  <c r="ER155" i="43"/>
  <c r="ER154" i="43"/>
  <c r="ER153" i="43"/>
  <c r="ER152" i="43"/>
  <c r="ER151" i="43"/>
  <c r="ER150" i="43"/>
  <c r="ER149" i="43"/>
  <c r="ER148" i="43"/>
  <c r="ER147" i="43"/>
  <c r="ER146" i="43"/>
  <c r="ER145" i="43"/>
  <c r="ER144" i="43"/>
  <c r="ER143" i="43"/>
  <c r="ER142" i="43"/>
  <c r="ER141" i="43"/>
  <c r="ER140" i="43"/>
  <c r="ER139" i="43"/>
  <c r="ER138" i="43"/>
  <c r="ER137" i="43"/>
  <c r="ER136" i="43"/>
  <c r="ER135" i="43"/>
  <c r="ER134" i="43"/>
  <c r="ER133" i="43"/>
  <c r="ER132" i="43"/>
  <c r="ER131" i="43"/>
  <c r="ER130" i="43"/>
  <c r="ER129" i="43"/>
  <c r="ER128" i="43"/>
  <c r="ER127" i="43"/>
  <c r="ER126" i="43"/>
  <c r="ER125" i="43"/>
  <c r="ER124" i="43"/>
  <c r="ER123" i="43"/>
  <c r="ER122" i="43"/>
  <c r="ER121" i="43"/>
  <c r="ER120" i="43"/>
  <c r="ER119" i="43"/>
  <c r="ER118" i="43"/>
  <c r="ER117" i="43"/>
  <c r="ER116" i="43"/>
  <c r="ER115" i="43"/>
  <c r="ER114" i="43"/>
  <c r="ER113" i="43"/>
  <c r="ER112" i="43"/>
  <c r="ER111" i="43"/>
  <c r="ER110" i="43"/>
  <c r="ER109" i="43"/>
  <c r="ER108" i="43"/>
  <c r="ER107" i="43"/>
  <c r="ER106" i="43"/>
  <c r="ER105" i="43"/>
  <c r="ER104" i="43"/>
  <c r="ER103" i="43"/>
  <c r="ER102" i="43"/>
  <c r="ER101" i="43"/>
  <c r="ER100" i="43"/>
  <c r="ER99" i="43"/>
  <c r="ER98" i="43"/>
  <c r="ER97" i="43"/>
  <c r="ER96" i="43"/>
  <c r="ER95" i="43"/>
  <c r="ER94" i="43"/>
  <c r="ER93" i="43"/>
  <c r="ER92" i="43"/>
  <c r="ER91" i="43"/>
  <c r="ER90" i="43"/>
  <c r="ER89" i="43"/>
  <c r="ER88" i="43"/>
  <c r="ER87" i="43"/>
  <c r="ER86" i="43"/>
  <c r="ER85" i="43"/>
  <c r="ER84" i="43"/>
  <c r="ER83" i="43"/>
  <c r="ER82" i="43"/>
  <c r="ER81" i="43"/>
  <c r="ER80" i="43"/>
  <c r="ER79" i="43"/>
  <c r="ER78" i="43"/>
  <c r="ER77" i="43"/>
  <c r="ER76" i="43"/>
  <c r="ER75" i="43"/>
  <c r="ER74" i="43"/>
  <c r="ER73" i="43"/>
  <c r="ER72" i="43"/>
  <c r="ER71" i="43"/>
  <c r="ER70" i="43"/>
  <c r="ER69" i="43"/>
  <c r="ER68" i="43"/>
  <c r="ER67" i="43"/>
  <c r="ER66" i="43"/>
  <c r="ER65" i="43"/>
  <c r="ER64" i="43"/>
  <c r="ER63" i="43"/>
  <c r="ER62" i="43"/>
  <c r="ER61" i="43"/>
  <c r="ER60" i="43"/>
  <c r="ER59" i="43"/>
  <c r="ER58" i="43"/>
  <c r="ER57" i="43"/>
  <c r="ER56" i="43"/>
  <c r="ER55" i="43"/>
  <c r="ER54" i="43"/>
  <c r="ER53" i="43"/>
  <c r="ER52" i="43"/>
  <c r="ER51" i="43"/>
  <c r="ER50" i="43"/>
  <c r="ER49" i="43"/>
  <c r="ER48" i="43"/>
  <c r="ER47" i="43"/>
  <c r="ER46" i="43"/>
  <c r="ER45" i="43"/>
  <c r="ER44" i="43"/>
  <c r="ER43" i="43"/>
  <c r="ER42" i="43"/>
  <c r="ER41" i="43"/>
  <c r="ER40" i="43"/>
  <c r="ER39" i="43"/>
  <c r="ER38" i="43"/>
  <c r="ER37" i="43"/>
  <c r="ER36" i="43"/>
  <c r="ER35" i="43"/>
  <c r="ER34" i="43"/>
  <c r="ER33" i="43"/>
  <c r="ER32" i="43"/>
  <c r="ER31" i="43"/>
  <c r="ER30" i="43"/>
  <c r="ER29" i="43"/>
  <c r="ER28" i="43"/>
  <c r="ER27" i="43"/>
  <c r="ER26" i="43"/>
  <c r="ER25" i="43"/>
  <c r="ER24" i="43"/>
  <c r="ER23" i="43"/>
  <c r="ER22" i="43"/>
  <c r="ER21" i="43"/>
  <c r="ER20" i="43"/>
  <c r="ER19" i="43"/>
  <c r="ER18" i="43"/>
  <c r="ER17" i="43"/>
  <c r="ER16" i="43"/>
  <c r="ER15" i="43"/>
  <c r="ER14" i="43"/>
  <c r="ER13" i="43"/>
  <c r="ER12" i="43"/>
  <c r="ER11" i="43"/>
  <c r="ER10" i="43"/>
  <c r="ER9" i="43"/>
  <c r="ER8" i="43" a="1"/>
  <c r="ER8" i="43"/>
  <c r="EQ247" i="43"/>
  <c r="EQ246" i="43"/>
  <c r="EQ245" i="43"/>
  <c r="EQ244" i="43"/>
  <c r="EQ243" i="43"/>
  <c r="EQ242" i="43"/>
  <c r="EQ241" i="43"/>
  <c r="EQ240" i="43"/>
  <c r="EQ239" i="43"/>
  <c r="EQ238" i="43"/>
  <c r="EQ237" i="43"/>
  <c r="EQ236" i="43"/>
  <c r="EQ235" i="43"/>
  <c r="EQ234" i="43"/>
  <c r="EQ233" i="43"/>
  <c r="EQ232" i="43"/>
  <c r="EQ231" i="43"/>
  <c r="EQ230" i="43"/>
  <c r="EQ229" i="43"/>
  <c r="EQ228" i="43"/>
  <c r="EQ227" i="43"/>
  <c r="EQ226" i="43"/>
  <c r="EQ225" i="43"/>
  <c r="EQ224" i="43"/>
  <c r="EQ223" i="43"/>
  <c r="EQ222" i="43"/>
  <c r="EQ221" i="43"/>
  <c r="EQ220" i="43"/>
  <c r="EQ219" i="43"/>
  <c r="EQ218" i="43"/>
  <c r="EQ217" i="43"/>
  <c r="EQ216" i="43"/>
  <c r="EQ215" i="43"/>
  <c r="EQ214" i="43"/>
  <c r="EQ213" i="43"/>
  <c r="EQ212" i="43"/>
  <c r="EQ211" i="43"/>
  <c r="EQ210" i="43"/>
  <c r="EQ209" i="43"/>
  <c r="EQ208" i="43"/>
  <c r="EQ207" i="43"/>
  <c r="EQ206" i="43"/>
  <c r="EQ205" i="43"/>
  <c r="EQ204" i="43"/>
  <c r="EQ203" i="43"/>
  <c r="EQ202" i="43"/>
  <c r="EQ201" i="43"/>
  <c r="EQ200" i="43"/>
  <c r="EQ199" i="43"/>
  <c r="EQ198" i="43"/>
  <c r="EQ197" i="43"/>
  <c r="EQ196" i="43"/>
  <c r="EQ195" i="43"/>
  <c r="EQ194" i="43"/>
  <c r="EQ193" i="43"/>
  <c r="EQ192" i="43"/>
  <c r="EQ191" i="43"/>
  <c r="EQ190" i="43"/>
  <c r="EQ189" i="43"/>
  <c r="EQ188" i="43"/>
  <c r="EQ187" i="43"/>
  <c r="EQ186" i="43"/>
  <c r="EQ185" i="43"/>
  <c r="EQ184" i="43"/>
  <c r="EQ183" i="43"/>
  <c r="EQ182" i="43"/>
  <c r="EQ181" i="43"/>
  <c r="EQ180" i="43"/>
  <c r="EQ179" i="43"/>
  <c r="EQ178" i="43"/>
  <c r="EQ177" i="43"/>
  <c r="EQ176" i="43"/>
  <c r="EQ175" i="43"/>
  <c r="EQ174" i="43"/>
  <c r="EQ173" i="43"/>
  <c r="EQ172" i="43"/>
  <c r="EQ171" i="43"/>
  <c r="EQ170" i="43"/>
  <c r="EQ169" i="43"/>
  <c r="EQ168" i="43"/>
  <c r="EQ167" i="43"/>
  <c r="EQ166" i="43"/>
  <c r="EQ165" i="43"/>
  <c r="EQ164" i="43"/>
  <c r="EQ163" i="43"/>
  <c r="EQ162" i="43"/>
  <c r="EQ161" i="43"/>
  <c r="EQ160" i="43"/>
  <c r="EQ159" i="43"/>
  <c r="EQ158" i="43"/>
  <c r="EQ157" i="43"/>
  <c r="EQ156" i="43"/>
  <c r="EQ155" i="43"/>
  <c r="EQ154" i="43"/>
  <c r="EQ153" i="43"/>
  <c r="EQ152" i="43"/>
  <c r="EQ151" i="43"/>
  <c r="EQ150" i="43"/>
  <c r="EQ149" i="43"/>
  <c r="EQ148" i="43"/>
  <c r="EQ147" i="43"/>
  <c r="EQ146" i="43"/>
  <c r="EQ145" i="43"/>
  <c r="EQ144" i="43"/>
  <c r="EQ143" i="43"/>
  <c r="EQ142" i="43"/>
  <c r="EQ141" i="43"/>
  <c r="EQ140" i="43"/>
  <c r="EQ139" i="43"/>
  <c r="EQ138" i="43"/>
  <c r="EQ137" i="43"/>
  <c r="EQ136" i="43"/>
  <c r="EQ135" i="43"/>
  <c r="EQ134" i="43"/>
  <c r="EQ133" i="43"/>
  <c r="EQ132" i="43"/>
  <c r="EQ131" i="43"/>
  <c r="EQ130" i="43"/>
  <c r="EQ129" i="43"/>
  <c r="EQ128" i="43"/>
  <c r="EQ127" i="43"/>
  <c r="EQ126" i="43"/>
  <c r="EQ125" i="43"/>
  <c r="EQ124" i="43"/>
  <c r="EQ123" i="43"/>
  <c r="EQ122" i="43"/>
  <c r="EQ121" i="43"/>
  <c r="EQ120" i="43"/>
  <c r="EQ119" i="43"/>
  <c r="EQ118" i="43"/>
  <c r="EQ117" i="43"/>
  <c r="EQ116" i="43"/>
  <c r="EQ115" i="43"/>
  <c r="EQ114" i="43"/>
  <c r="EQ113" i="43"/>
  <c r="EQ112" i="43"/>
  <c r="EQ111" i="43"/>
  <c r="EQ110" i="43"/>
  <c r="EQ109" i="43"/>
  <c r="EQ108" i="43"/>
  <c r="EQ107" i="43"/>
  <c r="EQ106" i="43"/>
  <c r="EQ105" i="43"/>
  <c r="EQ104" i="43"/>
  <c r="EQ103" i="43"/>
  <c r="EQ102" i="43"/>
  <c r="EQ101" i="43"/>
  <c r="EQ100" i="43"/>
  <c r="EQ99" i="43"/>
  <c r="EQ98" i="43"/>
  <c r="EQ97" i="43"/>
  <c r="EQ96" i="43"/>
  <c r="EQ95" i="43"/>
  <c r="EQ94" i="43"/>
  <c r="EQ93" i="43"/>
  <c r="EQ92" i="43"/>
  <c r="EQ91" i="43"/>
  <c r="EQ90" i="43"/>
  <c r="EQ89" i="43"/>
  <c r="EQ88" i="43"/>
  <c r="EQ87" i="43"/>
  <c r="EQ86" i="43"/>
  <c r="EQ85" i="43"/>
  <c r="EQ84" i="43"/>
  <c r="EQ83" i="43"/>
  <c r="EQ82" i="43"/>
  <c r="EQ81" i="43"/>
  <c r="EQ80" i="43"/>
  <c r="EQ79" i="43"/>
  <c r="EQ78" i="43"/>
  <c r="EQ77" i="43"/>
  <c r="EQ76" i="43"/>
  <c r="EQ75" i="43"/>
  <c r="EQ74" i="43"/>
  <c r="EQ73" i="43"/>
  <c r="EQ72" i="43"/>
  <c r="EQ71" i="43"/>
  <c r="EQ70" i="43"/>
  <c r="EQ69" i="43"/>
  <c r="EQ68" i="43"/>
  <c r="EQ67" i="43"/>
  <c r="EQ66" i="43"/>
  <c r="EQ65" i="43"/>
  <c r="EQ64" i="43"/>
  <c r="EQ63" i="43"/>
  <c r="EQ62" i="43"/>
  <c r="EQ61" i="43"/>
  <c r="EQ60" i="43"/>
  <c r="EQ59" i="43"/>
  <c r="EQ58" i="43"/>
  <c r="EQ57" i="43"/>
  <c r="EQ56" i="43"/>
  <c r="EQ55" i="43"/>
  <c r="EQ54" i="43"/>
  <c r="EQ53" i="43"/>
  <c r="EQ52" i="43"/>
  <c r="EQ51" i="43"/>
  <c r="EQ50" i="43"/>
  <c r="EQ49" i="43"/>
  <c r="EQ48" i="43"/>
  <c r="EQ47" i="43"/>
  <c r="EQ46" i="43"/>
  <c r="EQ45" i="43"/>
  <c r="EQ44" i="43"/>
  <c r="EQ43" i="43"/>
  <c r="EQ42" i="43"/>
  <c r="EQ41" i="43"/>
  <c r="EQ40" i="43"/>
  <c r="EQ39" i="43"/>
  <c r="EQ38" i="43"/>
  <c r="EQ37" i="43"/>
  <c r="EQ36" i="43"/>
  <c r="EQ35" i="43"/>
  <c r="EQ34" i="43"/>
  <c r="EQ33" i="43"/>
  <c r="EQ32" i="43"/>
  <c r="EQ31" i="43"/>
  <c r="EQ30" i="43"/>
  <c r="EQ29" i="43"/>
  <c r="EQ28" i="43"/>
  <c r="EQ27" i="43"/>
  <c r="EQ26" i="43"/>
  <c r="EQ25" i="43"/>
  <c r="EQ24" i="43"/>
  <c r="EQ23" i="43"/>
  <c r="EQ22" i="43"/>
  <c r="EQ21" i="43"/>
  <c r="EQ20" i="43"/>
  <c r="EQ19" i="43"/>
  <c r="EQ18" i="43"/>
  <c r="EQ17" i="43"/>
  <c r="EQ16" i="43"/>
  <c r="EQ15" i="43"/>
  <c r="EQ14" i="43"/>
  <c r="EQ13" i="43"/>
  <c r="EQ12" i="43"/>
  <c r="EQ11" i="43"/>
  <c r="EQ10" i="43"/>
  <c r="EQ9" i="43"/>
  <c r="EQ8" i="43" a="1"/>
  <c r="EQ8" i="43"/>
  <c r="EP247" i="43"/>
  <c r="EP246" i="43"/>
  <c r="EP245" i="43"/>
  <c r="EP244" i="43"/>
  <c r="EP243" i="43"/>
  <c r="EP242" i="43"/>
  <c r="EP241" i="43"/>
  <c r="EP240" i="43"/>
  <c r="EP239" i="43"/>
  <c r="EP238" i="43"/>
  <c r="EP237" i="43"/>
  <c r="EP236" i="43"/>
  <c r="EP235" i="43"/>
  <c r="EP234" i="43"/>
  <c r="EP233" i="43"/>
  <c r="EP232" i="43"/>
  <c r="EP231" i="43"/>
  <c r="EP230" i="43"/>
  <c r="EP229" i="43"/>
  <c r="EP228" i="43"/>
  <c r="EP227" i="43"/>
  <c r="EP226" i="43"/>
  <c r="EP225" i="43"/>
  <c r="EP224" i="43"/>
  <c r="EP223" i="43"/>
  <c r="EP222" i="43"/>
  <c r="EP221" i="43"/>
  <c r="EP220" i="43"/>
  <c r="EP219" i="43"/>
  <c r="EP218" i="43"/>
  <c r="EP217" i="43"/>
  <c r="EP216" i="43"/>
  <c r="EP215" i="43"/>
  <c r="EP214" i="43"/>
  <c r="EP213" i="43"/>
  <c r="EP212" i="43"/>
  <c r="EP211" i="43"/>
  <c r="EP210" i="43"/>
  <c r="EP209" i="43"/>
  <c r="EP208" i="43"/>
  <c r="EP207" i="43"/>
  <c r="EP206" i="43"/>
  <c r="EP205" i="43"/>
  <c r="EP204" i="43"/>
  <c r="EP203" i="43"/>
  <c r="EP202" i="43"/>
  <c r="EP201" i="43"/>
  <c r="EP200" i="43"/>
  <c r="EP199" i="43"/>
  <c r="EP198" i="43"/>
  <c r="EP197" i="43"/>
  <c r="EP196" i="43"/>
  <c r="EP195" i="43"/>
  <c r="EP194" i="43"/>
  <c r="EP193" i="43"/>
  <c r="EP192" i="43"/>
  <c r="EP191" i="43"/>
  <c r="EP190" i="43"/>
  <c r="EP189" i="43"/>
  <c r="EP188" i="43"/>
  <c r="EP187" i="43"/>
  <c r="EP186" i="43"/>
  <c r="EP185" i="43"/>
  <c r="EP184" i="43"/>
  <c r="EP183" i="43"/>
  <c r="EP182" i="43"/>
  <c r="EP181" i="43"/>
  <c r="EP180" i="43"/>
  <c r="EP179" i="43"/>
  <c r="EP178" i="43"/>
  <c r="EP177" i="43"/>
  <c r="EP176" i="43"/>
  <c r="EP175" i="43"/>
  <c r="EP174" i="43"/>
  <c r="EP173" i="43"/>
  <c r="EP172" i="43"/>
  <c r="EP171" i="43"/>
  <c r="EP170" i="43"/>
  <c r="EP169" i="43"/>
  <c r="EP168" i="43"/>
  <c r="EP167" i="43"/>
  <c r="EP166" i="43"/>
  <c r="EP165" i="43"/>
  <c r="EP164" i="43"/>
  <c r="EP163" i="43"/>
  <c r="EP162" i="43"/>
  <c r="EP161" i="43"/>
  <c r="EP160" i="43"/>
  <c r="EP159" i="43"/>
  <c r="EP158" i="43"/>
  <c r="EP157" i="43"/>
  <c r="EP156" i="43"/>
  <c r="EP155" i="43"/>
  <c r="EP154" i="43"/>
  <c r="EP153" i="43"/>
  <c r="EP152" i="43"/>
  <c r="EP151" i="43"/>
  <c r="EP150" i="43"/>
  <c r="EP149" i="43"/>
  <c r="EP148" i="43"/>
  <c r="EP147" i="43"/>
  <c r="EP146" i="43"/>
  <c r="EP145" i="43"/>
  <c r="EP144" i="43"/>
  <c r="EP143" i="43"/>
  <c r="EP142" i="43"/>
  <c r="EP141" i="43"/>
  <c r="EP140" i="43"/>
  <c r="EP139" i="43"/>
  <c r="EP138" i="43"/>
  <c r="EP137" i="43"/>
  <c r="EP136" i="43"/>
  <c r="EP135" i="43"/>
  <c r="EP134" i="43"/>
  <c r="EP133" i="43"/>
  <c r="EP132" i="43"/>
  <c r="EP131" i="43"/>
  <c r="EP130" i="43"/>
  <c r="EP129" i="43"/>
  <c r="EP128" i="43"/>
  <c r="EP127" i="43"/>
  <c r="EP126" i="43"/>
  <c r="EP125" i="43"/>
  <c r="EP124" i="43"/>
  <c r="EP123" i="43"/>
  <c r="EP122" i="43"/>
  <c r="EP121" i="43"/>
  <c r="EP120" i="43"/>
  <c r="EP119" i="43"/>
  <c r="EP118" i="43"/>
  <c r="EP117" i="43"/>
  <c r="EP116" i="43"/>
  <c r="EP115" i="43"/>
  <c r="EP114" i="43"/>
  <c r="EP113" i="43"/>
  <c r="EP112" i="43"/>
  <c r="EP111" i="43"/>
  <c r="EP110" i="43"/>
  <c r="EP109" i="43"/>
  <c r="EP108" i="43"/>
  <c r="EP107" i="43"/>
  <c r="EP106" i="43"/>
  <c r="EP105" i="43"/>
  <c r="EP104" i="43"/>
  <c r="EP103" i="43"/>
  <c r="EP102" i="43"/>
  <c r="EP101" i="43"/>
  <c r="EP100" i="43"/>
  <c r="EP99" i="43"/>
  <c r="EP98" i="43"/>
  <c r="EP97" i="43"/>
  <c r="EP96" i="43"/>
  <c r="EP95" i="43"/>
  <c r="EP94" i="43"/>
  <c r="EP93" i="43"/>
  <c r="EP92" i="43"/>
  <c r="EP91" i="43"/>
  <c r="EP90" i="43"/>
  <c r="EP89" i="43"/>
  <c r="EP88" i="43"/>
  <c r="EP87" i="43"/>
  <c r="EP86" i="43"/>
  <c r="EP85" i="43"/>
  <c r="EP84" i="43"/>
  <c r="EP83" i="43"/>
  <c r="EP82" i="43"/>
  <c r="EP81" i="43"/>
  <c r="EP80" i="43"/>
  <c r="EP79" i="43"/>
  <c r="EP78" i="43"/>
  <c r="EP77" i="43"/>
  <c r="EP76" i="43"/>
  <c r="EP75" i="43"/>
  <c r="EP74" i="43"/>
  <c r="EP73" i="43"/>
  <c r="EP72" i="43"/>
  <c r="EP71" i="43"/>
  <c r="EP70" i="43"/>
  <c r="EP69" i="43"/>
  <c r="EP68" i="43"/>
  <c r="EP67" i="43"/>
  <c r="EP66" i="43"/>
  <c r="EP65" i="43"/>
  <c r="EP64" i="43"/>
  <c r="EP63" i="43"/>
  <c r="EP62" i="43"/>
  <c r="EP61" i="43"/>
  <c r="EP60" i="43"/>
  <c r="EP59" i="43"/>
  <c r="EP58" i="43"/>
  <c r="EP57" i="43"/>
  <c r="EP56" i="43"/>
  <c r="EP55" i="43"/>
  <c r="EP54" i="43"/>
  <c r="EP53" i="43"/>
  <c r="EP52" i="43"/>
  <c r="EP51" i="43"/>
  <c r="EP50" i="43"/>
  <c r="EP49" i="43"/>
  <c r="EP48" i="43"/>
  <c r="EP47" i="43"/>
  <c r="EP46" i="43"/>
  <c r="EP45" i="43"/>
  <c r="EP44" i="43"/>
  <c r="EP43" i="43"/>
  <c r="EP42" i="43"/>
  <c r="EP41" i="43"/>
  <c r="EP40" i="43"/>
  <c r="EP39" i="43"/>
  <c r="EP38" i="43"/>
  <c r="EP37" i="43"/>
  <c r="EP36" i="43"/>
  <c r="EP35" i="43"/>
  <c r="EP34" i="43"/>
  <c r="EP33" i="43"/>
  <c r="EP32" i="43"/>
  <c r="EP31" i="43"/>
  <c r="EP30" i="43"/>
  <c r="EP29" i="43"/>
  <c r="EP28" i="43"/>
  <c r="EP27" i="43"/>
  <c r="EP26" i="43"/>
  <c r="EP25" i="43"/>
  <c r="EP24" i="43"/>
  <c r="EP23" i="43"/>
  <c r="EP22" i="43"/>
  <c r="EP21" i="43"/>
  <c r="EP20" i="43"/>
  <c r="EP19" i="43"/>
  <c r="EP18" i="43"/>
  <c r="EP17" i="43"/>
  <c r="EP16" i="43"/>
  <c r="EP15" i="43"/>
  <c r="EP14" i="43"/>
  <c r="EP13" i="43"/>
  <c r="EP12" i="43"/>
  <c r="EP11" i="43"/>
  <c r="EP10" i="43"/>
  <c r="EP9" i="43"/>
  <c r="EP8" i="43" a="1"/>
  <c r="EP8" i="43"/>
  <c r="EO247" i="43"/>
  <c r="EO246" i="43"/>
  <c r="EO245" i="43"/>
  <c r="EO244" i="43"/>
  <c r="EO243" i="43"/>
  <c r="EO242" i="43"/>
  <c r="EO241" i="43"/>
  <c r="EO240" i="43"/>
  <c r="EO239" i="43"/>
  <c r="EO238" i="43"/>
  <c r="EO237" i="43"/>
  <c r="EO236" i="43"/>
  <c r="EO235" i="43"/>
  <c r="EO234" i="43"/>
  <c r="EO233" i="43"/>
  <c r="EO232" i="43"/>
  <c r="EO231" i="43"/>
  <c r="EO230" i="43"/>
  <c r="EO229" i="43"/>
  <c r="EO228" i="43"/>
  <c r="EO227" i="43"/>
  <c r="EO226" i="43"/>
  <c r="EO225" i="43"/>
  <c r="EO224" i="43"/>
  <c r="EO223" i="43"/>
  <c r="EO222" i="43"/>
  <c r="EO221" i="43"/>
  <c r="EO220" i="43"/>
  <c r="EO219" i="43"/>
  <c r="EO218" i="43"/>
  <c r="EO217" i="43"/>
  <c r="EO216" i="43"/>
  <c r="EO215" i="43"/>
  <c r="EO214" i="43"/>
  <c r="EO213" i="43"/>
  <c r="EO212" i="43"/>
  <c r="EO211" i="43"/>
  <c r="EO210" i="43"/>
  <c r="EO209" i="43"/>
  <c r="EO208" i="43"/>
  <c r="EO207" i="43"/>
  <c r="EO206" i="43"/>
  <c r="EO205" i="43"/>
  <c r="EO204" i="43"/>
  <c r="EO203" i="43"/>
  <c r="EO202" i="43"/>
  <c r="EO201" i="43"/>
  <c r="EO200" i="43"/>
  <c r="EO199" i="43"/>
  <c r="EO198" i="43"/>
  <c r="EO197" i="43"/>
  <c r="EO196" i="43"/>
  <c r="EO195" i="43"/>
  <c r="EO194" i="43"/>
  <c r="EO193" i="43"/>
  <c r="EO192" i="43"/>
  <c r="EO191" i="43"/>
  <c r="EO190" i="43"/>
  <c r="EO189" i="43"/>
  <c r="EO188" i="43"/>
  <c r="EO187" i="43"/>
  <c r="EO186" i="43"/>
  <c r="EO185" i="43"/>
  <c r="EO184" i="43"/>
  <c r="EO183" i="43"/>
  <c r="EO182" i="43"/>
  <c r="EO181" i="43"/>
  <c r="EO180" i="43"/>
  <c r="EO179" i="43"/>
  <c r="EO178" i="43"/>
  <c r="EO177" i="43"/>
  <c r="EO176" i="43"/>
  <c r="EO175" i="43"/>
  <c r="EO174" i="43"/>
  <c r="EO173" i="43"/>
  <c r="EO172" i="43"/>
  <c r="EO171" i="43"/>
  <c r="EO170" i="43"/>
  <c r="EO169" i="43"/>
  <c r="EO168" i="43"/>
  <c r="EO167" i="43"/>
  <c r="EO166" i="43"/>
  <c r="EO165" i="43"/>
  <c r="EO164" i="43"/>
  <c r="EO163" i="43"/>
  <c r="EO162" i="43"/>
  <c r="EO161" i="43"/>
  <c r="EO160" i="43"/>
  <c r="EO159" i="43"/>
  <c r="EO158" i="43"/>
  <c r="EO157" i="43"/>
  <c r="EO156" i="43"/>
  <c r="EO155" i="43"/>
  <c r="EO154" i="43"/>
  <c r="EO153" i="43"/>
  <c r="EO152" i="43"/>
  <c r="EO151" i="43"/>
  <c r="EO150" i="43"/>
  <c r="EO149" i="43"/>
  <c r="EO148" i="43"/>
  <c r="EO147" i="43"/>
  <c r="EO146" i="43"/>
  <c r="EO145" i="43"/>
  <c r="EO144" i="43"/>
  <c r="EO143" i="43"/>
  <c r="EO142" i="43"/>
  <c r="EO141" i="43"/>
  <c r="EO140" i="43"/>
  <c r="EO139" i="43"/>
  <c r="EO138" i="43"/>
  <c r="EO137" i="43"/>
  <c r="EO136" i="43"/>
  <c r="EO135" i="43"/>
  <c r="EO134" i="43"/>
  <c r="EO133" i="43"/>
  <c r="EO132" i="43"/>
  <c r="EO131" i="43"/>
  <c r="EO130" i="43"/>
  <c r="EO129" i="43"/>
  <c r="EO128" i="43"/>
  <c r="EO127" i="43"/>
  <c r="EO126" i="43"/>
  <c r="EO125" i="43"/>
  <c r="EO124" i="43"/>
  <c r="EO123" i="43"/>
  <c r="EO122" i="43"/>
  <c r="EO121" i="43"/>
  <c r="EO120" i="43"/>
  <c r="EO119" i="43"/>
  <c r="EO118" i="43"/>
  <c r="EO117" i="43"/>
  <c r="EO116" i="43"/>
  <c r="EO115" i="43"/>
  <c r="EO114" i="43"/>
  <c r="EO113" i="43"/>
  <c r="EO112" i="43"/>
  <c r="EO111" i="43"/>
  <c r="EO110" i="43"/>
  <c r="EO109" i="43"/>
  <c r="EO108" i="43"/>
  <c r="EO107" i="43"/>
  <c r="EO106" i="43"/>
  <c r="EO105" i="43"/>
  <c r="EO104" i="43"/>
  <c r="EO103" i="43"/>
  <c r="EO102" i="43"/>
  <c r="EO101" i="43"/>
  <c r="EO100" i="43"/>
  <c r="EO99" i="43"/>
  <c r="EO98" i="43"/>
  <c r="EO97" i="43"/>
  <c r="EO96" i="43"/>
  <c r="EO95" i="43"/>
  <c r="EO94" i="43"/>
  <c r="EO93" i="43"/>
  <c r="EO92" i="43"/>
  <c r="EO91" i="43"/>
  <c r="EO90" i="43"/>
  <c r="EO89" i="43"/>
  <c r="EO88" i="43"/>
  <c r="EO87" i="43"/>
  <c r="EO86" i="43"/>
  <c r="EO85" i="43"/>
  <c r="EO84" i="43"/>
  <c r="EO83" i="43"/>
  <c r="EO82" i="43"/>
  <c r="EO81" i="43"/>
  <c r="EO80" i="43"/>
  <c r="EO79" i="43"/>
  <c r="EO78" i="43"/>
  <c r="EO77" i="43"/>
  <c r="EO76" i="43"/>
  <c r="EO75" i="43"/>
  <c r="EO74" i="43"/>
  <c r="EO73" i="43"/>
  <c r="EO72" i="43"/>
  <c r="EO71" i="43"/>
  <c r="EO70" i="43"/>
  <c r="EO69" i="43"/>
  <c r="EO68" i="43"/>
  <c r="EO67" i="43"/>
  <c r="EO66" i="43"/>
  <c r="EO65" i="43"/>
  <c r="EO64" i="43"/>
  <c r="EO63" i="43"/>
  <c r="EO62" i="43"/>
  <c r="EO61" i="43"/>
  <c r="EO60" i="43"/>
  <c r="EO59" i="43"/>
  <c r="EO58" i="43"/>
  <c r="EO57" i="43"/>
  <c r="EO56" i="43"/>
  <c r="EO55" i="43"/>
  <c r="EO54" i="43"/>
  <c r="EO53" i="43"/>
  <c r="EO52" i="43"/>
  <c r="EO51" i="43"/>
  <c r="EO50" i="43"/>
  <c r="EO49" i="43"/>
  <c r="EO48" i="43"/>
  <c r="EO47" i="43"/>
  <c r="EO46" i="43"/>
  <c r="EO45" i="43"/>
  <c r="EO44" i="43"/>
  <c r="EO43" i="43"/>
  <c r="EO42" i="43"/>
  <c r="EO41" i="43"/>
  <c r="EO40" i="43"/>
  <c r="EO39" i="43"/>
  <c r="EO38" i="43"/>
  <c r="EO37" i="43"/>
  <c r="EO36" i="43"/>
  <c r="EO35" i="43"/>
  <c r="EO34" i="43"/>
  <c r="EO33" i="43"/>
  <c r="EO32" i="43"/>
  <c r="EO31" i="43"/>
  <c r="EO30" i="43"/>
  <c r="EO29" i="43"/>
  <c r="EO28" i="43"/>
  <c r="EO27" i="43"/>
  <c r="EO26" i="43"/>
  <c r="EO25" i="43"/>
  <c r="EO24" i="43"/>
  <c r="EO23" i="43"/>
  <c r="EO22" i="43"/>
  <c r="EO21" i="43"/>
  <c r="EO20" i="43"/>
  <c r="EO19" i="43"/>
  <c r="EO18" i="43"/>
  <c r="EO17" i="43"/>
  <c r="EO16" i="43"/>
  <c r="EO15" i="43"/>
  <c r="EO14" i="43"/>
  <c r="EO13" i="43"/>
  <c r="EO12" i="43"/>
  <c r="EO11" i="43"/>
  <c r="EO10" i="43"/>
  <c r="EO9" i="43"/>
  <c r="EO8" i="43" a="1"/>
  <c r="EO8" i="43"/>
  <c r="EN247" i="43"/>
  <c r="EN246" i="43"/>
  <c r="EN245" i="43"/>
  <c r="EN244" i="43"/>
  <c r="EN243" i="43"/>
  <c r="EN242" i="43"/>
  <c r="EN241" i="43"/>
  <c r="EN240" i="43"/>
  <c r="EN239" i="43"/>
  <c r="EN238" i="43"/>
  <c r="EN237" i="43"/>
  <c r="EN236" i="43"/>
  <c r="EN235" i="43"/>
  <c r="EN234" i="43"/>
  <c r="EN233" i="43"/>
  <c r="EN232" i="43"/>
  <c r="EN231" i="43"/>
  <c r="EN230" i="43"/>
  <c r="EN229" i="43"/>
  <c r="EN228" i="43"/>
  <c r="EN227" i="43"/>
  <c r="EN226" i="43"/>
  <c r="EN225" i="43"/>
  <c r="EN224" i="43"/>
  <c r="EN223" i="43"/>
  <c r="EN222" i="43"/>
  <c r="EN221" i="43"/>
  <c r="EN220" i="43"/>
  <c r="EN219" i="43"/>
  <c r="EN218" i="43"/>
  <c r="EN217" i="43"/>
  <c r="EN216" i="43"/>
  <c r="EN215" i="43"/>
  <c r="EN214" i="43"/>
  <c r="EN213" i="43"/>
  <c r="EN212" i="43"/>
  <c r="EN211" i="43"/>
  <c r="EN210" i="43"/>
  <c r="EN209" i="43"/>
  <c r="EN208" i="43"/>
  <c r="EN207" i="43"/>
  <c r="EN206" i="43"/>
  <c r="EN205" i="43"/>
  <c r="EN204" i="43"/>
  <c r="EN203" i="43"/>
  <c r="EN202" i="43"/>
  <c r="EN201" i="43"/>
  <c r="EN200" i="43"/>
  <c r="EN199" i="43"/>
  <c r="EN198" i="43"/>
  <c r="EN197" i="43"/>
  <c r="EN196" i="43"/>
  <c r="EN195" i="43"/>
  <c r="EN194" i="43"/>
  <c r="EN193" i="43"/>
  <c r="EN192" i="43"/>
  <c r="EN191" i="43"/>
  <c r="EN190" i="43"/>
  <c r="EN189" i="43"/>
  <c r="EN188" i="43"/>
  <c r="EN187" i="43"/>
  <c r="EN186" i="43"/>
  <c r="EN185" i="43"/>
  <c r="EN184" i="43"/>
  <c r="EN183" i="43"/>
  <c r="EN182" i="43"/>
  <c r="EN181" i="43"/>
  <c r="EN180" i="43"/>
  <c r="EN179" i="43"/>
  <c r="EN178" i="43"/>
  <c r="EN177" i="43"/>
  <c r="EN176" i="43"/>
  <c r="EN175" i="43"/>
  <c r="EN174" i="43"/>
  <c r="EN173" i="43"/>
  <c r="EN172" i="43"/>
  <c r="EN171" i="43"/>
  <c r="EN170" i="43"/>
  <c r="EN169" i="43"/>
  <c r="EN168" i="43"/>
  <c r="EN167" i="43"/>
  <c r="EN166" i="43"/>
  <c r="EN165" i="43"/>
  <c r="EN164" i="43"/>
  <c r="EN163" i="43"/>
  <c r="EN162" i="43"/>
  <c r="EN161" i="43"/>
  <c r="EN160" i="43"/>
  <c r="EN159" i="43"/>
  <c r="EN158" i="43"/>
  <c r="EN157" i="43"/>
  <c r="EN156" i="43"/>
  <c r="EN155" i="43"/>
  <c r="EN154" i="43"/>
  <c r="EN153" i="43"/>
  <c r="EN152" i="43"/>
  <c r="EN151" i="43"/>
  <c r="EN150" i="43"/>
  <c r="EN149" i="43"/>
  <c r="EN148" i="43"/>
  <c r="EN147" i="43"/>
  <c r="EN146" i="43"/>
  <c r="EN145" i="43"/>
  <c r="EN144" i="43"/>
  <c r="EN143" i="43"/>
  <c r="EN142" i="43"/>
  <c r="EN141" i="43"/>
  <c r="EN140" i="43"/>
  <c r="EN139" i="43"/>
  <c r="EN138" i="43"/>
  <c r="EN137" i="43"/>
  <c r="EN136" i="43"/>
  <c r="EN135" i="43"/>
  <c r="EN134" i="43"/>
  <c r="EN133" i="43"/>
  <c r="EN132" i="43"/>
  <c r="EN131" i="43"/>
  <c r="EN130" i="43"/>
  <c r="EN129" i="43"/>
  <c r="EN128" i="43"/>
  <c r="EN127" i="43"/>
  <c r="EN126" i="43"/>
  <c r="EN125" i="43"/>
  <c r="EN124" i="43"/>
  <c r="EN123" i="43"/>
  <c r="EN122" i="43"/>
  <c r="EN121" i="43"/>
  <c r="EN120" i="43"/>
  <c r="EN119" i="43"/>
  <c r="EN118" i="43"/>
  <c r="EN117" i="43"/>
  <c r="EN116" i="43"/>
  <c r="EN115" i="43"/>
  <c r="EN114" i="43"/>
  <c r="EN113" i="43"/>
  <c r="EN112" i="43"/>
  <c r="EN111" i="43"/>
  <c r="EN110" i="43"/>
  <c r="EN109" i="43"/>
  <c r="EN108" i="43"/>
  <c r="EN107" i="43"/>
  <c r="EN106" i="43"/>
  <c r="EN105" i="43"/>
  <c r="EN104" i="43"/>
  <c r="EN103" i="43"/>
  <c r="EN102" i="43"/>
  <c r="EN101" i="43"/>
  <c r="EN100" i="43"/>
  <c r="EN99" i="43"/>
  <c r="EN98" i="43"/>
  <c r="EN97" i="43"/>
  <c r="EN96" i="43"/>
  <c r="EN95" i="43"/>
  <c r="EN94" i="43"/>
  <c r="EN93" i="43"/>
  <c r="EN92" i="43"/>
  <c r="EN91" i="43"/>
  <c r="EN90" i="43"/>
  <c r="EN89" i="43"/>
  <c r="EN88" i="43"/>
  <c r="EN87" i="43"/>
  <c r="EN86" i="43"/>
  <c r="EN85" i="43"/>
  <c r="EN84" i="43"/>
  <c r="EN83" i="43"/>
  <c r="EN82" i="43"/>
  <c r="EN81" i="43"/>
  <c r="EN80" i="43"/>
  <c r="EN79" i="43"/>
  <c r="EN78" i="43"/>
  <c r="EN77" i="43"/>
  <c r="EN76" i="43"/>
  <c r="EN75" i="43"/>
  <c r="EN74" i="43"/>
  <c r="EN73" i="43"/>
  <c r="EN72" i="43"/>
  <c r="EN71" i="43"/>
  <c r="EN70" i="43"/>
  <c r="EN69" i="43"/>
  <c r="EN68" i="43"/>
  <c r="EN67" i="43"/>
  <c r="EN66" i="43"/>
  <c r="EN65" i="43"/>
  <c r="EN64" i="43"/>
  <c r="EN63" i="43"/>
  <c r="EN62" i="43"/>
  <c r="EN61" i="43"/>
  <c r="EN60" i="43"/>
  <c r="EN59" i="43"/>
  <c r="EN58" i="43"/>
  <c r="EN57" i="43"/>
  <c r="EN56" i="43"/>
  <c r="EN55" i="43"/>
  <c r="EN54" i="43"/>
  <c r="EN53" i="43"/>
  <c r="EN52" i="43"/>
  <c r="EN51" i="43"/>
  <c r="EN50" i="43"/>
  <c r="EN49" i="43"/>
  <c r="EN48" i="43"/>
  <c r="EN47" i="43"/>
  <c r="EN46" i="43"/>
  <c r="EN45" i="43"/>
  <c r="EN44" i="43"/>
  <c r="EN43" i="43"/>
  <c r="EN42" i="43"/>
  <c r="EN41" i="43"/>
  <c r="EN40" i="43"/>
  <c r="EN39" i="43"/>
  <c r="EN38" i="43"/>
  <c r="EN37" i="43"/>
  <c r="EN36" i="43"/>
  <c r="EN35" i="43"/>
  <c r="EN34" i="43"/>
  <c r="EN33" i="43"/>
  <c r="EN32" i="43"/>
  <c r="EN31" i="43"/>
  <c r="EN30" i="43"/>
  <c r="EN29" i="43"/>
  <c r="EN28" i="43"/>
  <c r="EN27" i="43"/>
  <c r="EN26" i="43"/>
  <c r="EN25" i="43"/>
  <c r="EN24" i="43"/>
  <c r="EN23" i="43"/>
  <c r="EN22" i="43"/>
  <c r="EN21" i="43"/>
  <c r="EN20" i="43"/>
  <c r="EN19" i="43"/>
  <c r="EN18" i="43"/>
  <c r="EN17" i="43"/>
  <c r="EN16" i="43"/>
  <c r="EN15" i="43"/>
  <c r="EN14" i="43"/>
  <c r="EN13" i="43"/>
  <c r="EN12" i="43"/>
  <c r="EN11" i="43"/>
  <c r="EN10" i="43"/>
  <c r="EN9" i="43"/>
  <c r="EN8" i="43" a="1"/>
  <c r="EN8" i="43"/>
  <c r="EL247" i="43"/>
  <c r="EL246" i="43"/>
  <c r="EL245" i="43"/>
  <c r="EL244" i="43"/>
  <c r="EL243" i="43"/>
  <c r="EL242" i="43"/>
  <c r="EL241" i="43"/>
  <c r="EL240" i="43"/>
  <c r="EL239" i="43"/>
  <c r="EL238" i="43"/>
  <c r="EL237" i="43"/>
  <c r="EL236" i="43"/>
  <c r="EL235" i="43"/>
  <c r="EL234" i="43"/>
  <c r="EL233" i="43"/>
  <c r="EL232" i="43"/>
  <c r="EL231" i="43"/>
  <c r="EL230" i="43"/>
  <c r="EL229" i="43"/>
  <c r="EL228" i="43"/>
  <c r="EL227" i="43"/>
  <c r="EL226" i="43"/>
  <c r="EL225" i="43"/>
  <c r="EL224" i="43"/>
  <c r="EL223" i="43"/>
  <c r="EL222" i="43"/>
  <c r="EL221" i="43"/>
  <c r="EL220" i="43"/>
  <c r="EL219" i="43"/>
  <c r="EL218" i="43"/>
  <c r="EL217" i="43"/>
  <c r="EL216" i="43"/>
  <c r="EL215" i="43"/>
  <c r="EL214" i="43"/>
  <c r="EL213" i="43"/>
  <c r="EL212" i="43"/>
  <c r="EL211" i="43"/>
  <c r="EL210" i="43"/>
  <c r="EL209" i="43"/>
  <c r="EL208" i="43"/>
  <c r="EL207" i="43"/>
  <c r="EL206" i="43"/>
  <c r="EL205" i="43"/>
  <c r="EL204" i="43"/>
  <c r="EL203" i="43"/>
  <c r="EL202" i="43"/>
  <c r="EL201" i="43"/>
  <c r="EL200" i="43"/>
  <c r="EL199" i="43"/>
  <c r="EL198" i="43"/>
  <c r="EL197" i="43"/>
  <c r="EL196" i="43"/>
  <c r="EL195" i="43"/>
  <c r="EL194" i="43"/>
  <c r="EL193" i="43"/>
  <c r="EL192" i="43"/>
  <c r="EL191" i="43"/>
  <c r="EL190" i="43"/>
  <c r="EL189" i="43"/>
  <c r="EL188" i="43"/>
  <c r="EL187" i="43"/>
  <c r="EL186" i="43"/>
  <c r="EL185" i="43"/>
  <c r="EL184" i="43"/>
  <c r="EL183" i="43"/>
  <c r="EL182" i="43"/>
  <c r="EL181" i="43"/>
  <c r="EL180" i="43"/>
  <c r="EL179" i="43"/>
  <c r="EL178" i="43"/>
  <c r="EL177" i="43"/>
  <c r="EL176" i="43"/>
  <c r="EL175" i="43"/>
  <c r="EL174" i="43"/>
  <c r="EL173" i="43"/>
  <c r="EL172" i="43"/>
  <c r="EL171" i="43"/>
  <c r="EL170" i="43"/>
  <c r="EL169" i="43"/>
  <c r="EL168" i="43"/>
  <c r="EL167" i="43"/>
  <c r="EL166" i="43"/>
  <c r="EL165" i="43"/>
  <c r="EL164" i="43"/>
  <c r="EL163" i="43"/>
  <c r="EL162" i="43"/>
  <c r="EL161" i="43"/>
  <c r="EL160" i="43"/>
  <c r="EL159" i="43"/>
  <c r="EL158" i="43"/>
  <c r="EL157" i="43"/>
  <c r="EL156" i="43"/>
  <c r="EL155" i="43"/>
  <c r="EL154" i="43"/>
  <c r="EL153" i="43"/>
  <c r="EL152" i="43"/>
  <c r="EL151" i="43"/>
  <c r="EL150" i="43"/>
  <c r="EL149" i="43"/>
  <c r="EL148" i="43"/>
  <c r="EL147" i="43"/>
  <c r="EL146" i="43"/>
  <c r="EL145" i="43"/>
  <c r="EL144" i="43"/>
  <c r="EL143" i="43"/>
  <c r="EL142" i="43"/>
  <c r="EL141" i="43"/>
  <c r="EL140" i="43"/>
  <c r="EL139" i="43"/>
  <c r="EL138" i="43"/>
  <c r="EL137" i="43"/>
  <c r="EL136" i="43"/>
  <c r="EL135" i="43"/>
  <c r="EL134" i="43"/>
  <c r="EL133" i="43"/>
  <c r="EL132" i="43"/>
  <c r="EL131" i="43"/>
  <c r="EL130" i="43"/>
  <c r="EL129" i="43"/>
  <c r="EL128" i="43"/>
  <c r="EL127" i="43"/>
  <c r="EL126" i="43"/>
  <c r="EL125" i="43"/>
  <c r="EL124" i="43"/>
  <c r="EL123" i="43"/>
  <c r="EL122" i="43"/>
  <c r="EL121" i="43"/>
  <c r="EL120" i="43"/>
  <c r="EL119" i="43"/>
  <c r="EL118" i="43"/>
  <c r="EL117" i="43"/>
  <c r="EL116" i="43"/>
  <c r="EL115" i="43"/>
  <c r="EL114" i="43"/>
  <c r="EL113" i="43"/>
  <c r="EL112" i="43"/>
  <c r="EL111" i="43"/>
  <c r="EL110" i="43"/>
  <c r="EL109" i="43"/>
  <c r="EL108" i="43"/>
  <c r="EL107" i="43"/>
  <c r="EL106" i="43"/>
  <c r="EL105" i="43"/>
  <c r="EL104" i="43"/>
  <c r="EL103" i="43"/>
  <c r="EL102" i="43"/>
  <c r="EL101" i="43"/>
  <c r="EL100" i="43"/>
  <c r="EL99" i="43"/>
  <c r="EL98" i="43"/>
  <c r="EL97" i="43"/>
  <c r="EL96" i="43"/>
  <c r="EL95" i="43"/>
  <c r="EL94" i="43"/>
  <c r="EL93" i="43"/>
  <c r="EL92" i="43"/>
  <c r="EL91" i="43"/>
  <c r="EL90" i="43"/>
  <c r="EL89" i="43"/>
  <c r="EL88" i="43"/>
  <c r="EL87" i="43"/>
  <c r="EL86" i="43"/>
  <c r="EL85" i="43"/>
  <c r="EL84" i="43"/>
  <c r="EL83" i="43"/>
  <c r="EL82" i="43"/>
  <c r="EL81" i="43"/>
  <c r="EL80" i="43"/>
  <c r="EL79" i="43"/>
  <c r="EL78" i="43"/>
  <c r="EL77" i="43"/>
  <c r="EL76" i="43"/>
  <c r="EL75" i="43"/>
  <c r="EL74" i="43"/>
  <c r="EL73" i="43"/>
  <c r="EL72" i="43"/>
  <c r="EL71" i="43"/>
  <c r="EL70" i="43"/>
  <c r="EL69" i="43"/>
  <c r="EL68" i="43"/>
  <c r="EL67" i="43"/>
  <c r="EL66" i="43"/>
  <c r="EL65" i="43"/>
  <c r="EL64" i="43"/>
  <c r="EL63" i="43"/>
  <c r="EL62" i="43"/>
  <c r="EL61" i="43"/>
  <c r="EL60" i="43"/>
  <c r="EL59" i="43"/>
  <c r="EL58" i="43"/>
  <c r="EL57" i="43"/>
  <c r="EL56" i="43"/>
  <c r="EL55" i="43"/>
  <c r="EL54" i="43"/>
  <c r="EL53" i="43"/>
  <c r="EL52" i="43"/>
  <c r="EL51" i="43"/>
  <c r="EL50" i="43"/>
  <c r="EL49" i="43"/>
  <c r="EL48" i="43"/>
  <c r="EL47" i="43"/>
  <c r="EL46" i="43"/>
  <c r="EL45" i="43"/>
  <c r="EL44" i="43"/>
  <c r="EL43" i="43"/>
  <c r="EL42" i="43"/>
  <c r="EL41" i="43"/>
  <c r="EL40" i="43"/>
  <c r="EL39" i="43"/>
  <c r="EL38" i="43"/>
  <c r="EL37" i="43"/>
  <c r="EL36" i="43"/>
  <c r="EL35" i="43"/>
  <c r="EL34" i="43"/>
  <c r="EL33" i="43"/>
  <c r="EL32" i="43"/>
  <c r="EL31" i="43"/>
  <c r="EL30" i="43"/>
  <c r="EL29" i="43"/>
  <c r="EL28" i="43"/>
  <c r="EL27" i="43"/>
  <c r="EL26" i="43"/>
  <c r="EL25" i="43"/>
  <c r="EL24" i="43"/>
  <c r="EL23" i="43"/>
  <c r="EL22" i="43"/>
  <c r="EL21" i="43"/>
  <c r="EL20" i="43"/>
  <c r="EL19" i="43"/>
  <c r="EL18" i="43"/>
  <c r="EL17" i="43"/>
  <c r="EL16" i="43"/>
  <c r="EL15" i="43"/>
  <c r="EL14" i="43"/>
  <c r="EL13" i="43"/>
  <c r="EL12" i="43"/>
  <c r="EL11" i="43"/>
  <c r="EL10" i="43"/>
  <c r="EL9" i="43"/>
  <c r="EL8" i="43" a="1"/>
  <c r="EL8" i="43"/>
  <c r="EK247" i="43"/>
  <c r="EK246" i="43"/>
  <c r="EK245" i="43"/>
  <c r="EK244" i="43"/>
  <c r="EK243" i="43"/>
  <c r="EK242" i="43"/>
  <c r="EK241" i="43"/>
  <c r="EK240" i="43"/>
  <c r="EK239" i="43"/>
  <c r="EK238" i="43"/>
  <c r="EK237" i="43"/>
  <c r="EK236" i="43"/>
  <c r="EK235" i="43"/>
  <c r="EK234" i="43"/>
  <c r="EK233" i="43"/>
  <c r="EK232" i="43"/>
  <c r="EK231" i="43"/>
  <c r="EK230" i="43"/>
  <c r="EK229" i="43"/>
  <c r="EK228" i="43"/>
  <c r="EK227" i="43"/>
  <c r="EK226" i="43"/>
  <c r="EK225" i="43"/>
  <c r="EK224" i="43"/>
  <c r="EK223" i="43"/>
  <c r="EK222" i="43"/>
  <c r="EK221" i="43"/>
  <c r="EK220" i="43"/>
  <c r="EK219" i="43"/>
  <c r="EK218" i="43"/>
  <c r="EK217" i="43"/>
  <c r="EK216" i="43"/>
  <c r="EK215" i="43"/>
  <c r="EK214" i="43"/>
  <c r="EK213" i="43"/>
  <c r="EK212" i="43"/>
  <c r="EK211" i="43"/>
  <c r="EK210" i="43"/>
  <c r="EK209" i="43"/>
  <c r="EK208" i="43"/>
  <c r="EK207" i="43"/>
  <c r="EK206" i="43"/>
  <c r="EK205" i="43"/>
  <c r="EK204" i="43"/>
  <c r="EK203" i="43"/>
  <c r="EK202" i="43"/>
  <c r="EK201" i="43"/>
  <c r="EK200" i="43"/>
  <c r="EK199" i="43"/>
  <c r="EK198" i="43"/>
  <c r="EK197" i="43"/>
  <c r="EK196" i="43"/>
  <c r="EK195" i="43"/>
  <c r="EK194" i="43"/>
  <c r="EK193" i="43"/>
  <c r="EK192" i="43"/>
  <c r="EK191" i="43"/>
  <c r="EK190" i="43"/>
  <c r="EK189" i="43"/>
  <c r="EK188" i="43"/>
  <c r="EK187" i="43"/>
  <c r="EK186" i="43"/>
  <c r="EK185" i="43"/>
  <c r="EK184" i="43"/>
  <c r="EK183" i="43"/>
  <c r="EK182" i="43"/>
  <c r="EK181" i="43"/>
  <c r="EK180" i="43"/>
  <c r="EK179" i="43"/>
  <c r="EK178" i="43"/>
  <c r="EK177" i="43"/>
  <c r="EK176" i="43"/>
  <c r="EK175" i="43"/>
  <c r="EK174" i="43"/>
  <c r="EK173" i="43"/>
  <c r="EK172" i="43"/>
  <c r="EK171" i="43"/>
  <c r="EK170" i="43"/>
  <c r="EK169" i="43"/>
  <c r="EK168" i="43"/>
  <c r="EK167" i="43"/>
  <c r="EK166" i="43"/>
  <c r="EK165" i="43"/>
  <c r="EK164" i="43"/>
  <c r="EK163" i="43"/>
  <c r="EK162" i="43"/>
  <c r="EK161" i="43"/>
  <c r="EK160" i="43"/>
  <c r="EK159" i="43"/>
  <c r="EK158" i="43"/>
  <c r="EK157" i="43"/>
  <c r="EK156" i="43"/>
  <c r="EK155" i="43"/>
  <c r="EK154" i="43"/>
  <c r="EK153" i="43"/>
  <c r="EK152" i="43"/>
  <c r="EK151" i="43"/>
  <c r="EK150" i="43"/>
  <c r="EK149" i="43"/>
  <c r="EK148" i="43"/>
  <c r="EK147" i="43"/>
  <c r="EK146" i="43"/>
  <c r="EK145" i="43"/>
  <c r="EK144" i="43"/>
  <c r="EK143" i="43"/>
  <c r="EK142" i="43"/>
  <c r="EK141" i="43"/>
  <c r="EK140" i="43"/>
  <c r="EK139" i="43"/>
  <c r="EK138" i="43"/>
  <c r="EK137" i="43"/>
  <c r="EK136" i="43"/>
  <c r="EK135" i="43"/>
  <c r="EK134" i="43"/>
  <c r="EK133" i="43"/>
  <c r="EK132" i="43"/>
  <c r="EK131" i="43"/>
  <c r="EK130" i="43"/>
  <c r="EK129" i="43"/>
  <c r="EK128" i="43"/>
  <c r="EK127" i="43"/>
  <c r="EK126" i="43"/>
  <c r="EK125" i="43"/>
  <c r="EK124" i="43"/>
  <c r="EK123" i="43"/>
  <c r="EK122" i="43"/>
  <c r="EK121" i="43"/>
  <c r="EK120" i="43"/>
  <c r="EK119" i="43"/>
  <c r="EK118" i="43"/>
  <c r="EK117" i="43"/>
  <c r="EK116" i="43"/>
  <c r="EK115" i="43"/>
  <c r="EK114" i="43"/>
  <c r="EK113" i="43"/>
  <c r="EK112" i="43"/>
  <c r="EK111" i="43"/>
  <c r="EK110" i="43"/>
  <c r="EK109" i="43"/>
  <c r="EK108" i="43"/>
  <c r="EK107" i="43"/>
  <c r="EK106" i="43"/>
  <c r="EK105" i="43"/>
  <c r="EK104" i="43"/>
  <c r="EK103" i="43"/>
  <c r="EK102" i="43"/>
  <c r="EK101" i="43"/>
  <c r="EK100" i="43"/>
  <c r="EK99" i="43"/>
  <c r="EK98" i="43"/>
  <c r="EK97" i="43"/>
  <c r="EK96" i="43"/>
  <c r="EK95" i="43"/>
  <c r="EK94" i="43"/>
  <c r="EK93" i="43"/>
  <c r="EK92" i="43"/>
  <c r="EK91" i="43"/>
  <c r="EK90" i="43"/>
  <c r="EK89" i="43"/>
  <c r="EK88" i="43"/>
  <c r="EK87" i="43"/>
  <c r="EK86" i="43"/>
  <c r="EK85" i="43"/>
  <c r="EK84" i="43"/>
  <c r="EK83" i="43"/>
  <c r="EK82" i="43"/>
  <c r="EK81" i="43"/>
  <c r="EK80" i="43"/>
  <c r="EK79" i="43"/>
  <c r="EK78" i="43"/>
  <c r="EK77" i="43"/>
  <c r="EK76" i="43"/>
  <c r="EK75" i="43"/>
  <c r="EK74" i="43"/>
  <c r="EK73" i="43"/>
  <c r="EK72" i="43"/>
  <c r="EK71" i="43"/>
  <c r="EK70" i="43"/>
  <c r="EK69" i="43"/>
  <c r="EK68" i="43"/>
  <c r="EK67" i="43"/>
  <c r="EK66" i="43"/>
  <c r="EK65" i="43"/>
  <c r="EK64" i="43"/>
  <c r="EK63" i="43"/>
  <c r="EK62" i="43"/>
  <c r="EK61" i="43"/>
  <c r="EK60" i="43"/>
  <c r="EK59" i="43"/>
  <c r="EK58" i="43"/>
  <c r="EK57" i="43"/>
  <c r="EK56" i="43"/>
  <c r="EK55" i="43"/>
  <c r="EK54" i="43"/>
  <c r="EK53" i="43"/>
  <c r="EK52" i="43"/>
  <c r="EK51" i="43"/>
  <c r="EK50" i="43"/>
  <c r="EK49" i="43"/>
  <c r="EK48" i="43"/>
  <c r="EK47" i="43"/>
  <c r="EK46" i="43"/>
  <c r="EK45" i="43"/>
  <c r="EK44" i="43"/>
  <c r="EK43" i="43"/>
  <c r="EK42" i="43"/>
  <c r="EK41" i="43"/>
  <c r="EK40" i="43"/>
  <c r="EK39" i="43"/>
  <c r="EK38" i="43"/>
  <c r="EK37" i="43"/>
  <c r="EK36" i="43"/>
  <c r="EK35" i="43"/>
  <c r="EK34" i="43"/>
  <c r="EK33" i="43"/>
  <c r="EK32" i="43"/>
  <c r="EK31" i="43"/>
  <c r="EK30" i="43"/>
  <c r="EK29" i="43"/>
  <c r="EK28" i="43"/>
  <c r="EK27" i="43"/>
  <c r="EK26" i="43"/>
  <c r="EK25" i="43"/>
  <c r="EK24" i="43"/>
  <c r="EK23" i="43"/>
  <c r="EK22" i="43"/>
  <c r="EK21" i="43"/>
  <c r="EK20" i="43"/>
  <c r="EK19" i="43"/>
  <c r="EK18" i="43"/>
  <c r="EK17" i="43"/>
  <c r="EK16" i="43"/>
  <c r="EK15" i="43"/>
  <c r="EK14" i="43"/>
  <c r="EK13" i="43"/>
  <c r="EK12" i="43"/>
  <c r="EK11" i="43"/>
  <c r="EK10" i="43"/>
  <c r="EK9" i="43"/>
  <c r="EK8" i="43" a="1"/>
  <c r="EK8" i="43"/>
  <c r="EJ247" i="43"/>
  <c r="EJ246" i="43"/>
  <c r="EJ245" i="43"/>
  <c r="EJ244" i="43"/>
  <c r="EJ243" i="43"/>
  <c r="EJ242" i="43"/>
  <c r="EJ241" i="43"/>
  <c r="EJ240" i="43"/>
  <c r="EJ239" i="43"/>
  <c r="EJ238" i="43"/>
  <c r="EJ237" i="43"/>
  <c r="EJ236" i="43"/>
  <c r="EJ235" i="43"/>
  <c r="EJ234" i="43"/>
  <c r="EJ233" i="43"/>
  <c r="EJ232" i="43"/>
  <c r="EJ231" i="43"/>
  <c r="EJ230" i="43"/>
  <c r="EJ229" i="43"/>
  <c r="EJ228" i="43"/>
  <c r="EJ227" i="43"/>
  <c r="EJ226" i="43"/>
  <c r="EJ225" i="43"/>
  <c r="EJ224" i="43"/>
  <c r="EJ223" i="43"/>
  <c r="EJ222" i="43"/>
  <c r="EJ221" i="43"/>
  <c r="EJ220" i="43"/>
  <c r="EJ219" i="43"/>
  <c r="EJ218" i="43"/>
  <c r="EJ217" i="43"/>
  <c r="EJ216" i="43"/>
  <c r="EJ215" i="43"/>
  <c r="EJ214" i="43"/>
  <c r="EJ213" i="43"/>
  <c r="EJ212" i="43"/>
  <c r="EJ211" i="43"/>
  <c r="EJ210" i="43"/>
  <c r="EJ209" i="43"/>
  <c r="EJ208" i="43"/>
  <c r="EJ207" i="43"/>
  <c r="EJ206" i="43"/>
  <c r="EJ205" i="43"/>
  <c r="EJ204" i="43"/>
  <c r="EJ203" i="43"/>
  <c r="EJ202" i="43"/>
  <c r="EJ201" i="43"/>
  <c r="EJ200" i="43"/>
  <c r="EJ199" i="43"/>
  <c r="EJ198" i="43"/>
  <c r="EJ197" i="43"/>
  <c r="EJ196" i="43"/>
  <c r="EJ195" i="43"/>
  <c r="EJ194" i="43"/>
  <c r="EJ193" i="43"/>
  <c r="EJ192" i="43"/>
  <c r="EJ191" i="43"/>
  <c r="EJ190" i="43"/>
  <c r="EJ189" i="43"/>
  <c r="EJ188" i="43"/>
  <c r="EJ187" i="43"/>
  <c r="EJ186" i="43"/>
  <c r="EJ185" i="43"/>
  <c r="EJ184" i="43"/>
  <c r="EJ183" i="43"/>
  <c r="EJ182" i="43"/>
  <c r="EJ181" i="43"/>
  <c r="EJ180" i="43"/>
  <c r="EJ179" i="43"/>
  <c r="EJ178" i="43"/>
  <c r="EJ177" i="43"/>
  <c r="EJ176" i="43"/>
  <c r="EJ175" i="43"/>
  <c r="EJ174" i="43"/>
  <c r="EJ173" i="43"/>
  <c r="EJ172" i="43"/>
  <c r="EJ171" i="43"/>
  <c r="EJ170" i="43"/>
  <c r="EJ169" i="43"/>
  <c r="EJ168" i="43"/>
  <c r="EJ167" i="43"/>
  <c r="EJ166" i="43"/>
  <c r="EJ165" i="43"/>
  <c r="EJ164" i="43"/>
  <c r="EJ163" i="43"/>
  <c r="EJ162" i="43"/>
  <c r="EJ161" i="43"/>
  <c r="EJ160" i="43"/>
  <c r="EJ159" i="43"/>
  <c r="EJ158" i="43"/>
  <c r="EJ157" i="43"/>
  <c r="EJ156" i="43"/>
  <c r="EJ155" i="43"/>
  <c r="EJ154" i="43"/>
  <c r="EJ153" i="43"/>
  <c r="EJ152" i="43"/>
  <c r="EJ151" i="43"/>
  <c r="EJ150" i="43"/>
  <c r="EJ149" i="43"/>
  <c r="EJ148" i="43"/>
  <c r="EJ147" i="43"/>
  <c r="EJ146" i="43"/>
  <c r="EJ145" i="43"/>
  <c r="EJ144" i="43"/>
  <c r="EJ143" i="43"/>
  <c r="EJ142" i="43"/>
  <c r="EJ141" i="43"/>
  <c r="EJ140" i="43"/>
  <c r="EJ139" i="43"/>
  <c r="EJ138" i="43"/>
  <c r="EJ137" i="43"/>
  <c r="EJ136" i="43"/>
  <c r="EJ135" i="43"/>
  <c r="EJ134" i="43"/>
  <c r="EJ133" i="43"/>
  <c r="EJ132" i="43"/>
  <c r="EJ131" i="43"/>
  <c r="EJ130" i="43"/>
  <c r="EJ129" i="43"/>
  <c r="EJ128" i="43"/>
  <c r="EJ127" i="43"/>
  <c r="EJ126" i="43"/>
  <c r="EJ125" i="43"/>
  <c r="EJ124" i="43"/>
  <c r="EJ123" i="43"/>
  <c r="EJ122" i="43"/>
  <c r="EJ121" i="43"/>
  <c r="EJ120" i="43"/>
  <c r="EJ119" i="43"/>
  <c r="EJ118" i="43"/>
  <c r="EJ117" i="43"/>
  <c r="EJ116" i="43"/>
  <c r="EJ115" i="43"/>
  <c r="EJ114" i="43"/>
  <c r="EJ113" i="43"/>
  <c r="EJ112" i="43"/>
  <c r="EJ111" i="43"/>
  <c r="EJ110" i="43"/>
  <c r="EJ109" i="43"/>
  <c r="EJ108" i="43"/>
  <c r="EJ107" i="43"/>
  <c r="EJ106" i="43"/>
  <c r="EJ105" i="43"/>
  <c r="EJ104" i="43"/>
  <c r="EJ103" i="43"/>
  <c r="EJ102" i="43"/>
  <c r="EJ101" i="43"/>
  <c r="EJ100" i="43"/>
  <c r="EJ99" i="43"/>
  <c r="EJ98" i="43"/>
  <c r="EJ97" i="43"/>
  <c r="EJ96" i="43"/>
  <c r="EJ95" i="43"/>
  <c r="EJ94" i="43"/>
  <c r="EJ93" i="43"/>
  <c r="EJ92" i="43"/>
  <c r="EJ91" i="43"/>
  <c r="EJ90" i="43"/>
  <c r="EJ89" i="43"/>
  <c r="EJ88" i="43"/>
  <c r="EJ87" i="43"/>
  <c r="EJ86" i="43"/>
  <c r="EJ85" i="43"/>
  <c r="EJ84" i="43"/>
  <c r="EJ83" i="43"/>
  <c r="EJ82" i="43"/>
  <c r="EJ81" i="43"/>
  <c r="EJ80" i="43"/>
  <c r="EJ79" i="43"/>
  <c r="EJ78" i="43"/>
  <c r="EJ77" i="43"/>
  <c r="EJ76" i="43"/>
  <c r="EJ75" i="43"/>
  <c r="EJ74" i="43"/>
  <c r="EJ73" i="43"/>
  <c r="EJ72" i="43"/>
  <c r="EJ71" i="43"/>
  <c r="EJ70" i="43"/>
  <c r="EJ69" i="43"/>
  <c r="EJ68" i="43"/>
  <c r="EJ67" i="43"/>
  <c r="EJ66" i="43"/>
  <c r="EJ65" i="43"/>
  <c r="EJ64" i="43"/>
  <c r="EJ63" i="43"/>
  <c r="EJ62" i="43"/>
  <c r="EJ61" i="43"/>
  <c r="EJ60" i="43"/>
  <c r="EJ59" i="43"/>
  <c r="EJ58" i="43"/>
  <c r="EJ57" i="43"/>
  <c r="EJ56" i="43"/>
  <c r="EJ55" i="43"/>
  <c r="EJ54" i="43"/>
  <c r="EJ53" i="43"/>
  <c r="EJ52" i="43"/>
  <c r="EJ51" i="43"/>
  <c r="EJ50" i="43"/>
  <c r="EJ49" i="43"/>
  <c r="EJ48" i="43"/>
  <c r="EJ47" i="43"/>
  <c r="EJ46" i="43"/>
  <c r="EJ45" i="43"/>
  <c r="EJ44" i="43"/>
  <c r="EJ43" i="43"/>
  <c r="EJ42" i="43"/>
  <c r="EJ41" i="43"/>
  <c r="EJ40" i="43"/>
  <c r="EJ39" i="43"/>
  <c r="EJ38" i="43"/>
  <c r="EJ37" i="43"/>
  <c r="EJ36" i="43"/>
  <c r="EJ35" i="43"/>
  <c r="EJ34" i="43"/>
  <c r="EJ33" i="43"/>
  <c r="EJ32" i="43"/>
  <c r="EJ31" i="43"/>
  <c r="EJ30" i="43"/>
  <c r="EJ29" i="43"/>
  <c r="EJ28" i="43"/>
  <c r="EJ27" i="43"/>
  <c r="EJ26" i="43"/>
  <c r="EJ25" i="43"/>
  <c r="EJ24" i="43"/>
  <c r="EJ23" i="43"/>
  <c r="EJ22" i="43"/>
  <c r="EJ21" i="43"/>
  <c r="EJ20" i="43"/>
  <c r="EJ19" i="43"/>
  <c r="EJ18" i="43"/>
  <c r="EJ17" i="43"/>
  <c r="EJ16" i="43"/>
  <c r="EJ15" i="43"/>
  <c r="EJ14" i="43"/>
  <c r="EJ13" i="43"/>
  <c r="EJ12" i="43"/>
  <c r="EJ11" i="43"/>
  <c r="EJ10" i="43"/>
  <c r="EJ9" i="43"/>
  <c r="EJ8" i="43" a="1"/>
  <c r="EJ8" i="43"/>
  <c r="EI247" i="43"/>
  <c r="EI246" i="43"/>
  <c r="EI245" i="43"/>
  <c r="EI244" i="43"/>
  <c r="EI243" i="43"/>
  <c r="EI242" i="43"/>
  <c r="EI241" i="43"/>
  <c r="EI240" i="43"/>
  <c r="EI239" i="43"/>
  <c r="EI238" i="43"/>
  <c r="EI237" i="43"/>
  <c r="EI236" i="43"/>
  <c r="EI235" i="43"/>
  <c r="EI234" i="43"/>
  <c r="EI233" i="43"/>
  <c r="EI232" i="43"/>
  <c r="EI231" i="43"/>
  <c r="EI230" i="43"/>
  <c r="EI229" i="43"/>
  <c r="EI228" i="43"/>
  <c r="EI227" i="43"/>
  <c r="EI226" i="43"/>
  <c r="EI225" i="43"/>
  <c r="EI224" i="43"/>
  <c r="EI223" i="43"/>
  <c r="EI222" i="43"/>
  <c r="EI221" i="43"/>
  <c r="EI220" i="43"/>
  <c r="EI219" i="43"/>
  <c r="EI218" i="43"/>
  <c r="EI217" i="43"/>
  <c r="EI216" i="43"/>
  <c r="EI215" i="43"/>
  <c r="EI214" i="43"/>
  <c r="EI213" i="43"/>
  <c r="EI212" i="43"/>
  <c r="EI211" i="43"/>
  <c r="EI210" i="43"/>
  <c r="EI209" i="43"/>
  <c r="EI208" i="43"/>
  <c r="EI207" i="43"/>
  <c r="EI206" i="43"/>
  <c r="EI205" i="43"/>
  <c r="EI204" i="43"/>
  <c r="EI203" i="43"/>
  <c r="EI202" i="43"/>
  <c r="EI201" i="43"/>
  <c r="EI200" i="43"/>
  <c r="EI199" i="43"/>
  <c r="EI198" i="43"/>
  <c r="EI197" i="43"/>
  <c r="EI196" i="43"/>
  <c r="EI195" i="43"/>
  <c r="EI194" i="43"/>
  <c r="EI193" i="43"/>
  <c r="EI192" i="43"/>
  <c r="EI191" i="43"/>
  <c r="EI190" i="43"/>
  <c r="EI189" i="43"/>
  <c r="EI188" i="43"/>
  <c r="EI187" i="43"/>
  <c r="EI186" i="43"/>
  <c r="EI185" i="43"/>
  <c r="EI184" i="43"/>
  <c r="EI183" i="43"/>
  <c r="EI182" i="43"/>
  <c r="EI181" i="43"/>
  <c r="EI180" i="43"/>
  <c r="EI179" i="43"/>
  <c r="EI178" i="43"/>
  <c r="EI177" i="43"/>
  <c r="EI176" i="43"/>
  <c r="EI175" i="43"/>
  <c r="EI174" i="43"/>
  <c r="EI173" i="43"/>
  <c r="EI172" i="43"/>
  <c r="EI171" i="43"/>
  <c r="EI170" i="43"/>
  <c r="EI169" i="43"/>
  <c r="EI168" i="43"/>
  <c r="EI167" i="43"/>
  <c r="EI166" i="43"/>
  <c r="EI165" i="43"/>
  <c r="EI164" i="43"/>
  <c r="EI163" i="43"/>
  <c r="EI162" i="43"/>
  <c r="EI161" i="43"/>
  <c r="EI160" i="43"/>
  <c r="EI159" i="43"/>
  <c r="EI158" i="43"/>
  <c r="EI157" i="43"/>
  <c r="EI156" i="43"/>
  <c r="EI155" i="43"/>
  <c r="EI154" i="43"/>
  <c r="EI153" i="43"/>
  <c r="EI152" i="43"/>
  <c r="EI151" i="43"/>
  <c r="EI150" i="43"/>
  <c r="EI149" i="43"/>
  <c r="EI148" i="43"/>
  <c r="EI147" i="43"/>
  <c r="EI146" i="43"/>
  <c r="EI145" i="43"/>
  <c r="EI144" i="43"/>
  <c r="EI143" i="43"/>
  <c r="EI142" i="43"/>
  <c r="EI141" i="43"/>
  <c r="EI140" i="43"/>
  <c r="EI139" i="43"/>
  <c r="EI138" i="43"/>
  <c r="EI137" i="43"/>
  <c r="EI136" i="43"/>
  <c r="EI135" i="43"/>
  <c r="EI134" i="43"/>
  <c r="EI133" i="43"/>
  <c r="EI132" i="43"/>
  <c r="EI131" i="43"/>
  <c r="EI130" i="43"/>
  <c r="EI129" i="43"/>
  <c r="EI128" i="43"/>
  <c r="EI127" i="43"/>
  <c r="EI126" i="43"/>
  <c r="EI125" i="43"/>
  <c r="EI124" i="43"/>
  <c r="EI123" i="43"/>
  <c r="EI122" i="43"/>
  <c r="EI121" i="43"/>
  <c r="EI120" i="43"/>
  <c r="EI119" i="43"/>
  <c r="EI118" i="43"/>
  <c r="EI117" i="43"/>
  <c r="EI116" i="43"/>
  <c r="EI115" i="43"/>
  <c r="EI114" i="43"/>
  <c r="EI113" i="43"/>
  <c r="EI112" i="43"/>
  <c r="EI111" i="43"/>
  <c r="EI110" i="43"/>
  <c r="EI109" i="43"/>
  <c r="EI108" i="43"/>
  <c r="EI107" i="43"/>
  <c r="EI106" i="43"/>
  <c r="EI105" i="43"/>
  <c r="EI104" i="43"/>
  <c r="EI103" i="43"/>
  <c r="EI102" i="43"/>
  <c r="EI101" i="43"/>
  <c r="EI100" i="43"/>
  <c r="EI99" i="43"/>
  <c r="EI98" i="43"/>
  <c r="EI97" i="43"/>
  <c r="EI96" i="43"/>
  <c r="EI95" i="43"/>
  <c r="EI94" i="43"/>
  <c r="EI93" i="43"/>
  <c r="EI92" i="43"/>
  <c r="EI91" i="43"/>
  <c r="EI90" i="43"/>
  <c r="EI89" i="43"/>
  <c r="EI88" i="43"/>
  <c r="EI87" i="43"/>
  <c r="EI86" i="43"/>
  <c r="EI85" i="43"/>
  <c r="EI84" i="43"/>
  <c r="EI83" i="43"/>
  <c r="EI82" i="43"/>
  <c r="EI81" i="43"/>
  <c r="EI80" i="43"/>
  <c r="EI79" i="43"/>
  <c r="EI78" i="43"/>
  <c r="EI77" i="43"/>
  <c r="EI76" i="43"/>
  <c r="EI75" i="43"/>
  <c r="EI74" i="43"/>
  <c r="EI73" i="43"/>
  <c r="EI72" i="43"/>
  <c r="EI71" i="43"/>
  <c r="EI70" i="43"/>
  <c r="EI69" i="43"/>
  <c r="EI68" i="43"/>
  <c r="EI67" i="43"/>
  <c r="EI66" i="43"/>
  <c r="EI65" i="43"/>
  <c r="EI64" i="43"/>
  <c r="EI63" i="43"/>
  <c r="EI62" i="43"/>
  <c r="EI61" i="43"/>
  <c r="EI60" i="43"/>
  <c r="EI59" i="43"/>
  <c r="EI58" i="43"/>
  <c r="EI57" i="43"/>
  <c r="EI56" i="43"/>
  <c r="EI55" i="43"/>
  <c r="EI54" i="43"/>
  <c r="EI53" i="43"/>
  <c r="EI52" i="43"/>
  <c r="EI51" i="43"/>
  <c r="EI50" i="43"/>
  <c r="EI49" i="43"/>
  <c r="EI48" i="43"/>
  <c r="EI47" i="43"/>
  <c r="EI46" i="43"/>
  <c r="EI45" i="43"/>
  <c r="EI44" i="43"/>
  <c r="EI43" i="43"/>
  <c r="EI42" i="43"/>
  <c r="EI41" i="43"/>
  <c r="EI40" i="43"/>
  <c r="EI39" i="43"/>
  <c r="EI38" i="43"/>
  <c r="EI37" i="43"/>
  <c r="EI36" i="43"/>
  <c r="EI35" i="43"/>
  <c r="EI34" i="43"/>
  <c r="EI33" i="43"/>
  <c r="EI32" i="43"/>
  <c r="EI31" i="43"/>
  <c r="EI30" i="43"/>
  <c r="EI29" i="43"/>
  <c r="EI28" i="43"/>
  <c r="EI27" i="43"/>
  <c r="EI26" i="43"/>
  <c r="EI25" i="43"/>
  <c r="EI24" i="43"/>
  <c r="EI23" i="43"/>
  <c r="EI22" i="43"/>
  <c r="EI21" i="43"/>
  <c r="EI20" i="43"/>
  <c r="EI19" i="43"/>
  <c r="EI18" i="43"/>
  <c r="EI17" i="43"/>
  <c r="EI16" i="43"/>
  <c r="EI15" i="43"/>
  <c r="EI14" i="43"/>
  <c r="EI13" i="43"/>
  <c r="EI12" i="43"/>
  <c r="EI11" i="43"/>
  <c r="EI10" i="43"/>
  <c r="EI9" i="43"/>
  <c r="EI8" i="43" a="1"/>
  <c r="EI8" i="43"/>
  <c r="EH247" i="43"/>
  <c r="EH246" i="43"/>
  <c r="EH245" i="43"/>
  <c r="EH244" i="43"/>
  <c r="EH243" i="43"/>
  <c r="EH242" i="43"/>
  <c r="EH241" i="43"/>
  <c r="EH240" i="43"/>
  <c r="EH239" i="43"/>
  <c r="EH238" i="43"/>
  <c r="EH237" i="43"/>
  <c r="EH236" i="43"/>
  <c r="EH235" i="43"/>
  <c r="EH234" i="43"/>
  <c r="EH233" i="43"/>
  <c r="EH232" i="43"/>
  <c r="EH231" i="43"/>
  <c r="EH230" i="43"/>
  <c r="EH229" i="43"/>
  <c r="EH228" i="43"/>
  <c r="EH227" i="43"/>
  <c r="EH226" i="43"/>
  <c r="EH225" i="43"/>
  <c r="EH224" i="43"/>
  <c r="EH223" i="43"/>
  <c r="EH222" i="43"/>
  <c r="EH221" i="43"/>
  <c r="EH220" i="43"/>
  <c r="EH219" i="43"/>
  <c r="EH218" i="43"/>
  <c r="EH217" i="43"/>
  <c r="EH216" i="43"/>
  <c r="EH215" i="43"/>
  <c r="EH214" i="43"/>
  <c r="EH213" i="43"/>
  <c r="EH212" i="43"/>
  <c r="EH211" i="43"/>
  <c r="EH210" i="43"/>
  <c r="EH209" i="43"/>
  <c r="EH208" i="43"/>
  <c r="EH207" i="43"/>
  <c r="EH206" i="43"/>
  <c r="EH205" i="43"/>
  <c r="EH204" i="43"/>
  <c r="EH203" i="43"/>
  <c r="EH202" i="43"/>
  <c r="EH201" i="43"/>
  <c r="EH200" i="43"/>
  <c r="EH199" i="43"/>
  <c r="EH198" i="43"/>
  <c r="EH197" i="43"/>
  <c r="EH196" i="43"/>
  <c r="EH195" i="43"/>
  <c r="EH194" i="43"/>
  <c r="EH193" i="43"/>
  <c r="EH192" i="43"/>
  <c r="EH191" i="43"/>
  <c r="EH190" i="43"/>
  <c r="EH189" i="43"/>
  <c r="EH188" i="43"/>
  <c r="EH187" i="43"/>
  <c r="EH186" i="43"/>
  <c r="EH185" i="43"/>
  <c r="EH184" i="43"/>
  <c r="EH183" i="43"/>
  <c r="EH182" i="43"/>
  <c r="EH181" i="43"/>
  <c r="EH180" i="43"/>
  <c r="EH179" i="43"/>
  <c r="EH178" i="43"/>
  <c r="EH177" i="43"/>
  <c r="EH176" i="43"/>
  <c r="EH175" i="43"/>
  <c r="EH174" i="43"/>
  <c r="EH173" i="43"/>
  <c r="EH172" i="43"/>
  <c r="EH171" i="43"/>
  <c r="EH170" i="43"/>
  <c r="EH169" i="43"/>
  <c r="EH168" i="43"/>
  <c r="EH167" i="43"/>
  <c r="EH166" i="43"/>
  <c r="EH165" i="43"/>
  <c r="EH164" i="43"/>
  <c r="EH163" i="43"/>
  <c r="EH162" i="43"/>
  <c r="EH161" i="43"/>
  <c r="EH160" i="43"/>
  <c r="EH159" i="43"/>
  <c r="EH158" i="43"/>
  <c r="EH157" i="43"/>
  <c r="EH156" i="43"/>
  <c r="EH155" i="43"/>
  <c r="EH154" i="43"/>
  <c r="EH153" i="43"/>
  <c r="EH152" i="43"/>
  <c r="EH151" i="43"/>
  <c r="EH150" i="43"/>
  <c r="EH149" i="43"/>
  <c r="EH148" i="43"/>
  <c r="EH147" i="43"/>
  <c r="EH146" i="43"/>
  <c r="EH145" i="43"/>
  <c r="EH144" i="43"/>
  <c r="EH143" i="43"/>
  <c r="EH142" i="43"/>
  <c r="EH141" i="43"/>
  <c r="EH140" i="43"/>
  <c r="EH139" i="43"/>
  <c r="EH138" i="43"/>
  <c r="EH137" i="43"/>
  <c r="EH136" i="43"/>
  <c r="EH135" i="43"/>
  <c r="EH134" i="43"/>
  <c r="EH133" i="43"/>
  <c r="EH132" i="43"/>
  <c r="EH131" i="43"/>
  <c r="EH130" i="43"/>
  <c r="EH129" i="43"/>
  <c r="EH128" i="43"/>
  <c r="EH127" i="43"/>
  <c r="EH126" i="43"/>
  <c r="EH125" i="43"/>
  <c r="EH124" i="43"/>
  <c r="EH123" i="43"/>
  <c r="EH122" i="43"/>
  <c r="EH121" i="43"/>
  <c r="EH120" i="43"/>
  <c r="EH119" i="43"/>
  <c r="EH118" i="43"/>
  <c r="EH117" i="43"/>
  <c r="EH116" i="43"/>
  <c r="EH115" i="43"/>
  <c r="EH114" i="43"/>
  <c r="EH113" i="43"/>
  <c r="EH112" i="43"/>
  <c r="EH111" i="43"/>
  <c r="EH110" i="43"/>
  <c r="EH109" i="43"/>
  <c r="EH108" i="43"/>
  <c r="EH107" i="43"/>
  <c r="EH106" i="43"/>
  <c r="EH105" i="43"/>
  <c r="EH104" i="43"/>
  <c r="EH103" i="43"/>
  <c r="EH102" i="43"/>
  <c r="EH101" i="43"/>
  <c r="EH100" i="43"/>
  <c r="EH99" i="43"/>
  <c r="EH98" i="43"/>
  <c r="EH97" i="43"/>
  <c r="EH96" i="43"/>
  <c r="EH95" i="43"/>
  <c r="EH94" i="43"/>
  <c r="EH93" i="43"/>
  <c r="EH92" i="43"/>
  <c r="EH91" i="43"/>
  <c r="EH90" i="43"/>
  <c r="EH89" i="43"/>
  <c r="EH88" i="43"/>
  <c r="EH87" i="43"/>
  <c r="EH86" i="43"/>
  <c r="EH85" i="43"/>
  <c r="EH84" i="43"/>
  <c r="EH83" i="43"/>
  <c r="EH82" i="43"/>
  <c r="EH81" i="43"/>
  <c r="EH80" i="43"/>
  <c r="EH79" i="43"/>
  <c r="EH78" i="43"/>
  <c r="EH77" i="43"/>
  <c r="EH76" i="43"/>
  <c r="EH75" i="43"/>
  <c r="EH74" i="43"/>
  <c r="EH73" i="43"/>
  <c r="EH72" i="43"/>
  <c r="EH71" i="43"/>
  <c r="EH70" i="43"/>
  <c r="EH69" i="43"/>
  <c r="EH68" i="43"/>
  <c r="EH67" i="43"/>
  <c r="EH66" i="43"/>
  <c r="EH65" i="43"/>
  <c r="EH64" i="43"/>
  <c r="EH63" i="43"/>
  <c r="EH62" i="43"/>
  <c r="EH61" i="43"/>
  <c r="EH60" i="43"/>
  <c r="EH59" i="43"/>
  <c r="EH58" i="43"/>
  <c r="EH57" i="43"/>
  <c r="EH56" i="43"/>
  <c r="EH55" i="43"/>
  <c r="EH54" i="43"/>
  <c r="EH53" i="43"/>
  <c r="EH52" i="43"/>
  <c r="EH51" i="43"/>
  <c r="EH50" i="43"/>
  <c r="EH49" i="43"/>
  <c r="EH48" i="43"/>
  <c r="EH47" i="43"/>
  <c r="EH46" i="43"/>
  <c r="EH45" i="43"/>
  <c r="EH44" i="43"/>
  <c r="EH43" i="43"/>
  <c r="EH42" i="43"/>
  <c r="EH41" i="43"/>
  <c r="EH40" i="43"/>
  <c r="EH39" i="43"/>
  <c r="EH38" i="43"/>
  <c r="EH37" i="43"/>
  <c r="EH36" i="43"/>
  <c r="EH35" i="43"/>
  <c r="EH34" i="43"/>
  <c r="EH33" i="43"/>
  <c r="EH32" i="43"/>
  <c r="EH31" i="43"/>
  <c r="EH30" i="43"/>
  <c r="EH29" i="43"/>
  <c r="EH28" i="43"/>
  <c r="EH27" i="43"/>
  <c r="EH26" i="43"/>
  <c r="EH25" i="43"/>
  <c r="EH24" i="43"/>
  <c r="EH23" i="43"/>
  <c r="EH22" i="43"/>
  <c r="EH21" i="43"/>
  <c r="EH20" i="43"/>
  <c r="EH19" i="43"/>
  <c r="EH18" i="43"/>
  <c r="EH17" i="43"/>
  <c r="EH16" i="43"/>
  <c r="EH15" i="43"/>
  <c r="EH14" i="43"/>
  <c r="EH13" i="43"/>
  <c r="EH12" i="43"/>
  <c r="EH11" i="43"/>
  <c r="EH10" i="43"/>
  <c r="EH9" i="43"/>
  <c r="EH8" i="43" a="1"/>
  <c r="EH8" i="43"/>
  <c r="EG247" i="43"/>
  <c r="EG246" i="43"/>
  <c r="EG245" i="43"/>
  <c r="EG244" i="43"/>
  <c r="EG243" i="43"/>
  <c r="EG242" i="43"/>
  <c r="EG241" i="43"/>
  <c r="EG240" i="43"/>
  <c r="EG239" i="43"/>
  <c r="EG238" i="43"/>
  <c r="EG237" i="43"/>
  <c r="EG236" i="43"/>
  <c r="EG235" i="43"/>
  <c r="EG234" i="43"/>
  <c r="EG233" i="43"/>
  <c r="EG232" i="43"/>
  <c r="EG231" i="43"/>
  <c r="EG230" i="43"/>
  <c r="EG229" i="43"/>
  <c r="EG228" i="43"/>
  <c r="EG227" i="43"/>
  <c r="EG226" i="43"/>
  <c r="EG225" i="43"/>
  <c r="EG224" i="43"/>
  <c r="EG223" i="43"/>
  <c r="EG222" i="43"/>
  <c r="EG221" i="43"/>
  <c r="EG220" i="43"/>
  <c r="EG219" i="43"/>
  <c r="EG218" i="43"/>
  <c r="EG217" i="43"/>
  <c r="EG216" i="43"/>
  <c r="EG215" i="43"/>
  <c r="EG214" i="43"/>
  <c r="EG213" i="43"/>
  <c r="EG212" i="43"/>
  <c r="EG211" i="43"/>
  <c r="EG210" i="43"/>
  <c r="EG209" i="43"/>
  <c r="EG208" i="43"/>
  <c r="EG207" i="43"/>
  <c r="EG206" i="43"/>
  <c r="EG205" i="43"/>
  <c r="EG204" i="43"/>
  <c r="EG203" i="43"/>
  <c r="EG202" i="43"/>
  <c r="EG201" i="43"/>
  <c r="EG200" i="43"/>
  <c r="EG199" i="43"/>
  <c r="EG198" i="43"/>
  <c r="EG197" i="43"/>
  <c r="EG196" i="43"/>
  <c r="EG195" i="43"/>
  <c r="EG194" i="43"/>
  <c r="EG193" i="43"/>
  <c r="EG192" i="43"/>
  <c r="EG191" i="43"/>
  <c r="EG190" i="43"/>
  <c r="EG189" i="43"/>
  <c r="EG188" i="43"/>
  <c r="EG187" i="43"/>
  <c r="EG186" i="43"/>
  <c r="EG185" i="43"/>
  <c r="EG184" i="43"/>
  <c r="EG183" i="43"/>
  <c r="EG182" i="43"/>
  <c r="EG181" i="43"/>
  <c r="EG180" i="43"/>
  <c r="EG179" i="43"/>
  <c r="EG178" i="43"/>
  <c r="EG177" i="43"/>
  <c r="EG176" i="43"/>
  <c r="EG175" i="43"/>
  <c r="EG174" i="43"/>
  <c r="EG173" i="43"/>
  <c r="EG172" i="43"/>
  <c r="EG171" i="43"/>
  <c r="EG170" i="43"/>
  <c r="EG169" i="43"/>
  <c r="EG168" i="43"/>
  <c r="EG167" i="43"/>
  <c r="EG166" i="43"/>
  <c r="EG165" i="43"/>
  <c r="EG164" i="43"/>
  <c r="EG163" i="43"/>
  <c r="EG162" i="43"/>
  <c r="EG161" i="43"/>
  <c r="EG160" i="43"/>
  <c r="EG159" i="43"/>
  <c r="EG158" i="43"/>
  <c r="EG157" i="43"/>
  <c r="EG156" i="43"/>
  <c r="EG155" i="43"/>
  <c r="EG154" i="43"/>
  <c r="EG153" i="43"/>
  <c r="EG152" i="43"/>
  <c r="EG151" i="43"/>
  <c r="EG150" i="43"/>
  <c r="EG149" i="43"/>
  <c r="EG148" i="43"/>
  <c r="EG147" i="43"/>
  <c r="EG146" i="43"/>
  <c r="EG145" i="43"/>
  <c r="EG144" i="43"/>
  <c r="EG143" i="43"/>
  <c r="EG142" i="43"/>
  <c r="EG141" i="43"/>
  <c r="EG140" i="43"/>
  <c r="EG139" i="43"/>
  <c r="EG138" i="43"/>
  <c r="EG137" i="43"/>
  <c r="EG136" i="43"/>
  <c r="EG135" i="43"/>
  <c r="EG134" i="43"/>
  <c r="EG133" i="43"/>
  <c r="EG132" i="43"/>
  <c r="EG131" i="43"/>
  <c r="EG130" i="43"/>
  <c r="EG129" i="43"/>
  <c r="EG128" i="43"/>
  <c r="EG127" i="43"/>
  <c r="EG126" i="43"/>
  <c r="EG125" i="43"/>
  <c r="EG124" i="43"/>
  <c r="EG123" i="43"/>
  <c r="EG122" i="43"/>
  <c r="EG121" i="43"/>
  <c r="EG120" i="43"/>
  <c r="EG119" i="43"/>
  <c r="EG118" i="43"/>
  <c r="EG117" i="43"/>
  <c r="EG116" i="43"/>
  <c r="EG115" i="43"/>
  <c r="EG114" i="43"/>
  <c r="EG113" i="43"/>
  <c r="EG112" i="43"/>
  <c r="EG111" i="43"/>
  <c r="EG110" i="43"/>
  <c r="EG109" i="43"/>
  <c r="EG108" i="43"/>
  <c r="EG107" i="43"/>
  <c r="EG106" i="43"/>
  <c r="EG105" i="43"/>
  <c r="EG104" i="43"/>
  <c r="EG103" i="43"/>
  <c r="EG102" i="43"/>
  <c r="EG101" i="43"/>
  <c r="EG100" i="43"/>
  <c r="EG99" i="43"/>
  <c r="EG98" i="43"/>
  <c r="EG97" i="43"/>
  <c r="EG96" i="43"/>
  <c r="EG95" i="43"/>
  <c r="EG94" i="43"/>
  <c r="EG93" i="43"/>
  <c r="EG92" i="43"/>
  <c r="EG91" i="43"/>
  <c r="EG90" i="43"/>
  <c r="EG89" i="43"/>
  <c r="EG88" i="43"/>
  <c r="EG87" i="43"/>
  <c r="EG86" i="43"/>
  <c r="EG85" i="43"/>
  <c r="EG84" i="43"/>
  <c r="EG83" i="43"/>
  <c r="EG82" i="43"/>
  <c r="EG81" i="43"/>
  <c r="EG80" i="43"/>
  <c r="EG79" i="43"/>
  <c r="EG78" i="43"/>
  <c r="EG77" i="43"/>
  <c r="EG76" i="43"/>
  <c r="EG75" i="43"/>
  <c r="EG74" i="43"/>
  <c r="EG73" i="43"/>
  <c r="EG72" i="43"/>
  <c r="EG71" i="43"/>
  <c r="EG70" i="43"/>
  <c r="EG69" i="43"/>
  <c r="EG68" i="43"/>
  <c r="EG67" i="43"/>
  <c r="EG66" i="43"/>
  <c r="EG65" i="43"/>
  <c r="EG64" i="43"/>
  <c r="EG63" i="43"/>
  <c r="EG62" i="43"/>
  <c r="EG61" i="43"/>
  <c r="EG60" i="43"/>
  <c r="EG59" i="43"/>
  <c r="EG58" i="43"/>
  <c r="EG57" i="43"/>
  <c r="EG56" i="43"/>
  <c r="EG55" i="43"/>
  <c r="EG54" i="43"/>
  <c r="EG53" i="43"/>
  <c r="EG52" i="43"/>
  <c r="EG51" i="43"/>
  <c r="EG50" i="43"/>
  <c r="EG49" i="43"/>
  <c r="EG48" i="43"/>
  <c r="EG47" i="43"/>
  <c r="EG46" i="43"/>
  <c r="EG45" i="43"/>
  <c r="EG44" i="43"/>
  <c r="EG43" i="43"/>
  <c r="EG42" i="43"/>
  <c r="EG41" i="43"/>
  <c r="EG40" i="43"/>
  <c r="EG39" i="43"/>
  <c r="EG38" i="43"/>
  <c r="EG37" i="43"/>
  <c r="EG36" i="43"/>
  <c r="EG35" i="43"/>
  <c r="EG34" i="43"/>
  <c r="EG33" i="43"/>
  <c r="EG32" i="43"/>
  <c r="EG31" i="43"/>
  <c r="EG30" i="43"/>
  <c r="EG29" i="43"/>
  <c r="EG28" i="43"/>
  <c r="EG27" i="43"/>
  <c r="EG26" i="43"/>
  <c r="EG25" i="43"/>
  <c r="EG24" i="43"/>
  <c r="EG23" i="43"/>
  <c r="EG22" i="43"/>
  <c r="EG21" i="43"/>
  <c r="EG20" i="43"/>
  <c r="EG19" i="43"/>
  <c r="EG18" i="43"/>
  <c r="EG17" i="43"/>
  <c r="EG16" i="43"/>
  <c r="EG15" i="43"/>
  <c r="EG14" i="43"/>
  <c r="EG13" i="43"/>
  <c r="EG12" i="43"/>
  <c r="EG11" i="43"/>
  <c r="EG10" i="43"/>
  <c r="EG9" i="43"/>
  <c r="EG8" i="43" a="1"/>
  <c r="EG8" i="43"/>
  <c r="EF247" i="43"/>
  <c r="EF246" i="43"/>
  <c r="EF245" i="43"/>
  <c r="EF244" i="43"/>
  <c r="EF243" i="43"/>
  <c r="EF242" i="43"/>
  <c r="EF241" i="43"/>
  <c r="EF240" i="43"/>
  <c r="EF239" i="43"/>
  <c r="EF238" i="43"/>
  <c r="EF237" i="43"/>
  <c r="EF236" i="43"/>
  <c r="EF235" i="43"/>
  <c r="EF234" i="43"/>
  <c r="EF233" i="43"/>
  <c r="EF232" i="43"/>
  <c r="EF231" i="43"/>
  <c r="EF230" i="43"/>
  <c r="EF229" i="43"/>
  <c r="EF228" i="43"/>
  <c r="EF227" i="43"/>
  <c r="EF226" i="43"/>
  <c r="EF225" i="43"/>
  <c r="EF224" i="43"/>
  <c r="EF223" i="43"/>
  <c r="EF222" i="43"/>
  <c r="EF221" i="43"/>
  <c r="EF220" i="43"/>
  <c r="EF219" i="43"/>
  <c r="EF218" i="43"/>
  <c r="EF217" i="43"/>
  <c r="EF216" i="43"/>
  <c r="EF215" i="43"/>
  <c r="EF214" i="43"/>
  <c r="EF213" i="43"/>
  <c r="EF212" i="43"/>
  <c r="EF211" i="43"/>
  <c r="EF210" i="43"/>
  <c r="EF209" i="43"/>
  <c r="EF208" i="43"/>
  <c r="EF207" i="43"/>
  <c r="EF206" i="43"/>
  <c r="EF205" i="43"/>
  <c r="EF204" i="43"/>
  <c r="EF203" i="43"/>
  <c r="EF202" i="43"/>
  <c r="EF201" i="43"/>
  <c r="EF200" i="43"/>
  <c r="EF199" i="43"/>
  <c r="EF198" i="43"/>
  <c r="EF197" i="43"/>
  <c r="EF196" i="43"/>
  <c r="EF195" i="43"/>
  <c r="EF194" i="43"/>
  <c r="EF193" i="43"/>
  <c r="EF192" i="43"/>
  <c r="EF191" i="43"/>
  <c r="EF190" i="43"/>
  <c r="EF189" i="43"/>
  <c r="EF188" i="43"/>
  <c r="EF187" i="43"/>
  <c r="EF186" i="43"/>
  <c r="EF185" i="43"/>
  <c r="EF184" i="43"/>
  <c r="EF183" i="43"/>
  <c r="EF182" i="43"/>
  <c r="EF181" i="43"/>
  <c r="EF180" i="43"/>
  <c r="EF179" i="43"/>
  <c r="EF178" i="43"/>
  <c r="EF177" i="43"/>
  <c r="EF176" i="43"/>
  <c r="EF175" i="43"/>
  <c r="EF174" i="43"/>
  <c r="EF173" i="43"/>
  <c r="EF172" i="43"/>
  <c r="EF171" i="43"/>
  <c r="EF170" i="43"/>
  <c r="EF169" i="43"/>
  <c r="EF168" i="43"/>
  <c r="EF167" i="43"/>
  <c r="EF166" i="43"/>
  <c r="EF165" i="43"/>
  <c r="EF164" i="43"/>
  <c r="EF163" i="43"/>
  <c r="EF162" i="43"/>
  <c r="EF161" i="43"/>
  <c r="EF160" i="43"/>
  <c r="EF159" i="43"/>
  <c r="EF158" i="43"/>
  <c r="EF157" i="43"/>
  <c r="EF156" i="43"/>
  <c r="EF155" i="43"/>
  <c r="EF154" i="43"/>
  <c r="EF153" i="43"/>
  <c r="EF152" i="43"/>
  <c r="EF151" i="43"/>
  <c r="EF150" i="43"/>
  <c r="EF149" i="43"/>
  <c r="EF148" i="43"/>
  <c r="EF147" i="43"/>
  <c r="EF146" i="43"/>
  <c r="EF145" i="43"/>
  <c r="EF144" i="43"/>
  <c r="EF143" i="43"/>
  <c r="EF142" i="43"/>
  <c r="EF141" i="43"/>
  <c r="EF140" i="43"/>
  <c r="EF139" i="43"/>
  <c r="EF138" i="43"/>
  <c r="EF137" i="43"/>
  <c r="EF136" i="43"/>
  <c r="EF135" i="43"/>
  <c r="EF134" i="43"/>
  <c r="EF133" i="43"/>
  <c r="EF132" i="43"/>
  <c r="EF131" i="43"/>
  <c r="EF130" i="43"/>
  <c r="EF129" i="43"/>
  <c r="EF128" i="43"/>
  <c r="EF127" i="43"/>
  <c r="EF126" i="43"/>
  <c r="EF125" i="43"/>
  <c r="EF124" i="43"/>
  <c r="EF123" i="43"/>
  <c r="EF122" i="43"/>
  <c r="EF121" i="43"/>
  <c r="EF120" i="43"/>
  <c r="EF119" i="43"/>
  <c r="EF118" i="43"/>
  <c r="EF117" i="43"/>
  <c r="EF116" i="43"/>
  <c r="EF115" i="43"/>
  <c r="EF114" i="43"/>
  <c r="EF113" i="43"/>
  <c r="EF112" i="43"/>
  <c r="EF111" i="43"/>
  <c r="EF110" i="43"/>
  <c r="EF109" i="43"/>
  <c r="EF108" i="43"/>
  <c r="EF107" i="43"/>
  <c r="EF106" i="43"/>
  <c r="EF105" i="43"/>
  <c r="EF104" i="43"/>
  <c r="EF103" i="43"/>
  <c r="EF102" i="43"/>
  <c r="EF101" i="43"/>
  <c r="EF100" i="43"/>
  <c r="EF99" i="43"/>
  <c r="EF98" i="43"/>
  <c r="EF97" i="43"/>
  <c r="EF96" i="43"/>
  <c r="EF95" i="43"/>
  <c r="EF94" i="43"/>
  <c r="EF93" i="43"/>
  <c r="EF92" i="43"/>
  <c r="EF91" i="43"/>
  <c r="EF90" i="43"/>
  <c r="EF89" i="43"/>
  <c r="EF88" i="43"/>
  <c r="EF87" i="43"/>
  <c r="EF86" i="43"/>
  <c r="EF85" i="43"/>
  <c r="EF84" i="43"/>
  <c r="EF83" i="43"/>
  <c r="EF82" i="43"/>
  <c r="EF81" i="43"/>
  <c r="EF80" i="43"/>
  <c r="EF79" i="43"/>
  <c r="EF78" i="43"/>
  <c r="EF77" i="43"/>
  <c r="EF76" i="43"/>
  <c r="EF75" i="43"/>
  <c r="EF74" i="43"/>
  <c r="EF73" i="43"/>
  <c r="EF72" i="43"/>
  <c r="EF71" i="43"/>
  <c r="EF70" i="43"/>
  <c r="EF69" i="43"/>
  <c r="EF68" i="43"/>
  <c r="EF67" i="43"/>
  <c r="EF66" i="43"/>
  <c r="EF65" i="43"/>
  <c r="EF64" i="43"/>
  <c r="EF63" i="43"/>
  <c r="EF62" i="43"/>
  <c r="EF61" i="43"/>
  <c r="EF60" i="43"/>
  <c r="EF59" i="43"/>
  <c r="EF58" i="43"/>
  <c r="EF57" i="43"/>
  <c r="EF56" i="43"/>
  <c r="EF55" i="43"/>
  <c r="EF54" i="43"/>
  <c r="EF53" i="43"/>
  <c r="EF52" i="43"/>
  <c r="EF51" i="43"/>
  <c r="EF50" i="43"/>
  <c r="EF49" i="43"/>
  <c r="EF48" i="43"/>
  <c r="EF47" i="43"/>
  <c r="EF46" i="43"/>
  <c r="EF45" i="43"/>
  <c r="EF44" i="43"/>
  <c r="EF43" i="43"/>
  <c r="EF42" i="43"/>
  <c r="EF41" i="43"/>
  <c r="EF40" i="43"/>
  <c r="EF39" i="43"/>
  <c r="EF38" i="43"/>
  <c r="EF37" i="43"/>
  <c r="EF36" i="43"/>
  <c r="EF35" i="43"/>
  <c r="EF34" i="43"/>
  <c r="EF33" i="43"/>
  <c r="EF32" i="43"/>
  <c r="EF31" i="43"/>
  <c r="EF30" i="43"/>
  <c r="EF29" i="43"/>
  <c r="EF28" i="43"/>
  <c r="EF27" i="43"/>
  <c r="EF26" i="43"/>
  <c r="EF25" i="43"/>
  <c r="EF24" i="43"/>
  <c r="EF23" i="43"/>
  <c r="EF22" i="43"/>
  <c r="EF21" i="43"/>
  <c r="EF20" i="43"/>
  <c r="EF19" i="43"/>
  <c r="EF18" i="43"/>
  <c r="EF17" i="43"/>
  <c r="EF16" i="43"/>
  <c r="EF15" i="43"/>
  <c r="EF14" i="43"/>
  <c r="EF13" i="43"/>
  <c r="EF12" i="43"/>
  <c r="EF11" i="43"/>
  <c r="EF10" i="43"/>
  <c r="EF9" i="43"/>
  <c r="EF8" i="43" a="1"/>
  <c r="EF8" i="43"/>
  <c r="EE247" i="43"/>
  <c r="EE246" i="43"/>
  <c r="EE245" i="43"/>
  <c r="EE244" i="43"/>
  <c r="EE243" i="43"/>
  <c r="EE242" i="43"/>
  <c r="EE241" i="43"/>
  <c r="EE240" i="43"/>
  <c r="EE239" i="43"/>
  <c r="EE238" i="43"/>
  <c r="EE237" i="43"/>
  <c r="EE236" i="43"/>
  <c r="EE235" i="43"/>
  <c r="EE234" i="43"/>
  <c r="EE233" i="43"/>
  <c r="EE232" i="43"/>
  <c r="EE231" i="43"/>
  <c r="EE230" i="43"/>
  <c r="EE229" i="43"/>
  <c r="EE228" i="43"/>
  <c r="EE227" i="43"/>
  <c r="EE226" i="43"/>
  <c r="EE225" i="43"/>
  <c r="EE224" i="43"/>
  <c r="EE223" i="43"/>
  <c r="EE222" i="43"/>
  <c r="EE221" i="43"/>
  <c r="EE220" i="43"/>
  <c r="EE219" i="43"/>
  <c r="EE218" i="43"/>
  <c r="EE217" i="43"/>
  <c r="EE216" i="43"/>
  <c r="EE215" i="43"/>
  <c r="EE214" i="43"/>
  <c r="EE213" i="43"/>
  <c r="EE212" i="43"/>
  <c r="EE211" i="43"/>
  <c r="EE210" i="43"/>
  <c r="EE209" i="43"/>
  <c r="EE208" i="43"/>
  <c r="EE207" i="43"/>
  <c r="EE206" i="43"/>
  <c r="EE205" i="43"/>
  <c r="EE204" i="43"/>
  <c r="EE203" i="43"/>
  <c r="EE202" i="43"/>
  <c r="EE201" i="43"/>
  <c r="EE200" i="43"/>
  <c r="EE199" i="43"/>
  <c r="EE198" i="43"/>
  <c r="EE197" i="43"/>
  <c r="EE196" i="43"/>
  <c r="EE195" i="43"/>
  <c r="EE194" i="43"/>
  <c r="EE193" i="43"/>
  <c r="EE192" i="43"/>
  <c r="EE191" i="43"/>
  <c r="EE190" i="43"/>
  <c r="EE189" i="43"/>
  <c r="EE188" i="43"/>
  <c r="EE187" i="43"/>
  <c r="EE186" i="43"/>
  <c r="EE185" i="43"/>
  <c r="EE184" i="43"/>
  <c r="EE183" i="43"/>
  <c r="EE182" i="43"/>
  <c r="EE181" i="43"/>
  <c r="EE180" i="43"/>
  <c r="EE179" i="43"/>
  <c r="EE178" i="43"/>
  <c r="EE177" i="43"/>
  <c r="EE176" i="43"/>
  <c r="EE175" i="43"/>
  <c r="EE174" i="43"/>
  <c r="EE173" i="43"/>
  <c r="EE172" i="43"/>
  <c r="EE171" i="43"/>
  <c r="EE170" i="43"/>
  <c r="EE169" i="43"/>
  <c r="EE168" i="43"/>
  <c r="EE167" i="43"/>
  <c r="EE166" i="43"/>
  <c r="EE165" i="43"/>
  <c r="EE164" i="43"/>
  <c r="EE163" i="43"/>
  <c r="EE162" i="43"/>
  <c r="EE161" i="43"/>
  <c r="EE160" i="43"/>
  <c r="EE159" i="43"/>
  <c r="EE158" i="43"/>
  <c r="EE157" i="43"/>
  <c r="EE156" i="43"/>
  <c r="EE155" i="43"/>
  <c r="EE154" i="43"/>
  <c r="EE153" i="43"/>
  <c r="EE152" i="43"/>
  <c r="EE151" i="43"/>
  <c r="EE150" i="43"/>
  <c r="EE149" i="43"/>
  <c r="EE148" i="43"/>
  <c r="EE147" i="43"/>
  <c r="EE146" i="43"/>
  <c r="EE145" i="43"/>
  <c r="EE144" i="43"/>
  <c r="EE143" i="43"/>
  <c r="EE142" i="43"/>
  <c r="EE141" i="43"/>
  <c r="EE140" i="43"/>
  <c r="EE139" i="43"/>
  <c r="EE138" i="43"/>
  <c r="EE137" i="43"/>
  <c r="EE136" i="43"/>
  <c r="EE135" i="43"/>
  <c r="EE134" i="43"/>
  <c r="EE133" i="43"/>
  <c r="EE132" i="43"/>
  <c r="EE131" i="43"/>
  <c r="EE130" i="43"/>
  <c r="EE129" i="43"/>
  <c r="EE128" i="43"/>
  <c r="EE127" i="43"/>
  <c r="EE126" i="43"/>
  <c r="EE125" i="43"/>
  <c r="EE124" i="43"/>
  <c r="EE123" i="43"/>
  <c r="EE122" i="43"/>
  <c r="EE121" i="43"/>
  <c r="EE120" i="43"/>
  <c r="EE119" i="43"/>
  <c r="EE118" i="43"/>
  <c r="EE117" i="43"/>
  <c r="EE116" i="43"/>
  <c r="EE115" i="43"/>
  <c r="EE114" i="43"/>
  <c r="EE113" i="43"/>
  <c r="EE112" i="43"/>
  <c r="EE111" i="43"/>
  <c r="EE110" i="43"/>
  <c r="EE109" i="43"/>
  <c r="EE108" i="43"/>
  <c r="EE107" i="43"/>
  <c r="EE106" i="43"/>
  <c r="EE105" i="43"/>
  <c r="EE104" i="43"/>
  <c r="EE103" i="43"/>
  <c r="EE102" i="43"/>
  <c r="EE101" i="43"/>
  <c r="EE100" i="43"/>
  <c r="EE99" i="43"/>
  <c r="EE98" i="43"/>
  <c r="EE97" i="43"/>
  <c r="EE96" i="43"/>
  <c r="EE95" i="43"/>
  <c r="EE94" i="43"/>
  <c r="EE93" i="43"/>
  <c r="EE92" i="43"/>
  <c r="EE91" i="43"/>
  <c r="EE90" i="43"/>
  <c r="EE89" i="43"/>
  <c r="EE88" i="43"/>
  <c r="EE87" i="43"/>
  <c r="EE86" i="43"/>
  <c r="EE85" i="43"/>
  <c r="EE84" i="43"/>
  <c r="EE83" i="43"/>
  <c r="EE82" i="43"/>
  <c r="EE81" i="43"/>
  <c r="EE80" i="43"/>
  <c r="EE79" i="43"/>
  <c r="EE78" i="43"/>
  <c r="EE77" i="43"/>
  <c r="EE76" i="43"/>
  <c r="EE75" i="43"/>
  <c r="EE74" i="43"/>
  <c r="EE73" i="43"/>
  <c r="EE72" i="43"/>
  <c r="EE71" i="43"/>
  <c r="EE70" i="43"/>
  <c r="EE69" i="43"/>
  <c r="EE68" i="43"/>
  <c r="EE67" i="43"/>
  <c r="EE66" i="43"/>
  <c r="EE65" i="43"/>
  <c r="EE64" i="43"/>
  <c r="EE63" i="43"/>
  <c r="EE62" i="43"/>
  <c r="EE61" i="43"/>
  <c r="EE60" i="43"/>
  <c r="EE59" i="43"/>
  <c r="EE58" i="43"/>
  <c r="EE57" i="43"/>
  <c r="EE56" i="43"/>
  <c r="EE55" i="43"/>
  <c r="EE54" i="43"/>
  <c r="EE53" i="43"/>
  <c r="EE52" i="43"/>
  <c r="EE51" i="43"/>
  <c r="EE50" i="43"/>
  <c r="EE49" i="43"/>
  <c r="EE48" i="43"/>
  <c r="EE47" i="43"/>
  <c r="EE46" i="43"/>
  <c r="EE45" i="43"/>
  <c r="EE44" i="43"/>
  <c r="EE43" i="43"/>
  <c r="EE42" i="43"/>
  <c r="EE41" i="43"/>
  <c r="EE40" i="43"/>
  <c r="EE39" i="43"/>
  <c r="EE38" i="43"/>
  <c r="EE37" i="43"/>
  <c r="EE36" i="43"/>
  <c r="EE35" i="43"/>
  <c r="EE34" i="43"/>
  <c r="EE33" i="43"/>
  <c r="EE32" i="43"/>
  <c r="EE31" i="43"/>
  <c r="EE30" i="43"/>
  <c r="EE29" i="43"/>
  <c r="EE28" i="43"/>
  <c r="EE27" i="43"/>
  <c r="EE26" i="43"/>
  <c r="EE25" i="43"/>
  <c r="EE24" i="43"/>
  <c r="EE23" i="43"/>
  <c r="EE22" i="43"/>
  <c r="EE21" i="43"/>
  <c r="EE20" i="43"/>
  <c r="EE19" i="43"/>
  <c r="EE18" i="43"/>
  <c r="EE17" i="43"/>
  <c r="EE16" i="43"/>
  <c r="EE15" i="43"/>
  <c r="EE14" i="43"/>
  <c r="EE13" i="43"/>
  <c r="EE12" i="43"/>
  <c r="EE11" i="43"/>
  <c r="EE10" i="43"/>
  <c r="EE9" i="43"/>
  <c r="EE8" i="43" a="1"/>
  <c r="EE8" i="43"/>
  <c r="ED247" i="43"/>
  <c r="ED246" i="43"/>
  <c r="ED245" i="43"/>
  <c r="ED244" i="43"/>
  <c r="ED243" i="43"/>
  <c r="ED242" i="43"/>
  <c r="ED241" i="43"/>
  <c r="ED240" i="43"/>
  <c r="ED239" i="43"/>
  <c r="ED238" i="43"/>
  <c r="ED237" i="43"/>
  <c r="ED236" i="43"/>
  <c r="ED235" i="43"/>
  <c r="ED234" i="43"/>
  <c r="ED233" i="43"/>
  <c r="ED232" i="43"/>
  <c r="ED231" i="43"/>
  <c r="ED230" i="43"/>
  <c r="ED229" i="43"/>
  <c r="ED228" i="43"/>
  <c r="ED227" i="43"/>
  <c r="ED226" i="43"/>
  <c r="ED225" i="43"/>
  <c r="ED224" i="43"/>
  <c r="ED223" i="43"/>
  <c r="ED222" i="43"/>
  <c r="ED221" i="43"/>
  <c r="ED220" i="43"/>
  <c r="ED219" i="43"/>
  <c r="ED218" i="43"/>
  <c r="ED217" i="43"/>
  <c r="ED216" i="43"/>
  <c r="ED215" i="43"/>
  <c r="ED214" i="43"/>
  <c r="ED213" i="43"/>
  <c r="ED212" i="43"/>
  <c r="ED211" i="43"/>
  <c r="ED210" i="43"/>
  <c r="ED209" i="43"/>
  <c r="ED208" i="43"/>
  <c r="ED207" i="43"/>
  <c r="ED206" i="43"/>
  <c r="ED205" i="43"/>
  <c r="ED204" i="43"/>
  <c r="ED203" i="43"/>
  <c r="ED202" i="43"/>
  <c r="ED201" i="43"/>
  <c r="ED200" i="43"/>
  <c r="ED199" i="43"/>
  <c r="ED198" i="43"/>
  <c r="ED197" i="43"/>
  <c r="ED196" i="43"/>
  <c r="ED195" i="43"/>
  <c r="ED194" i="43"/>
  <c r="ED193" i="43"/>
  <c r="ED192" i="43"/>
  <c r="ED191" i="43"/>
  <c r="ED190" i="43"/>
  <c r="ED189" i="43"/>
  <c r="ED188" i="43"/>
  <c r="ED187" i="43"/>
  <c r="ED186" i="43"/>
  <c r="ED185" i="43"/>
  <c r="ED184" i="43"/>
  <c r="ED183" i="43"/>
  <c r="ED182" i="43"/>
  <c r="ED181" i="43"/>
  <c r="ED180" i="43"/>
  <c r="ED179" i="43"/>
  <c r="ED178" i="43"/>
  <c r="ED177" i="43"/>
  <c r="ED176" i="43"/>
  <c r="ED175" i="43"/>
  <c r="ED174" i="43"/>
  <c r="ED173" i="43"/>
  <c r="ED172" i="43"/>
  <c r="ED171" i="43"/>
  <c r="ED170" i="43"/>
  <c r="ED169" i="43"/>
  <c r="ED168" i="43"/>
  <c r="ED167" i="43"/>
  <c r="ED166" i="43"/>
  <c r="ED165" i="43"/>
  <c r="ED164" i="43"/>
  <c r="ED163" i="43"/>
  <c r="ED162" i="43"/>
  <c r="ED161" i="43"/>
  <c r="ED160" i="43"/>
  <c r="ED159" i="43"/>
  <c r="ED158" i="43"/>
  <c r="ED157" i="43"/>
  <c r="ED156" i="43"/>
  <c r="ED155" i="43"/>
  <c r="ED154" i="43"/>
  <c r="ED153" i="43"/>
  <c r="ED152" i="43"/>
  <c r="ED151" i="43"/>
  <c r="ED150" i="43"/>
  <c r="ED149" i="43"/>
  <c r="ED148" i="43"/>
  <c r="ED147" i="43"/>
  <c r="ED146" i="43"/>
  <c r="ED145" i="43"/>
  <c r="ED144" i="43"/>
  <c r="ED143" i="43"/>
  <c r="ED142" i="43"/>
  <c r="ED141" i="43"/>
  <c r="ED140" i="43"/>
  <c r="ED139" i="43"/>
  <c r="ED138" i="43"/>
  <c r="ED137" i="43"/>
  <c r="ED136" i="43"/>
  <c r="ED135" i="43"/>
  <c r="ED134" i="43"/>
  <c r="ED133" i="43"/>
  <c r="ED132" i="43"/>
  <c r="ED131" i="43"/>
  <c r="ED130" i="43"/>
  <c r="ED129" i="43"/>
  <c r="ED128" i="43"/>
  <c r="ED127" i="43"/>
  <c r="ED126" i="43"/>
  <c r="ED125" i="43"/>
  <c r="ED124" i="43"/>
  <c r="ED123" i="43"/>
  <c r="ED122" i="43"/>
  <c r="ED121" i="43"/>
  <c r="ED120" i="43"/>
  <c r="ED119" i="43"/>
  <c r="ED118" i="43"/>
  <c r="ED117" i="43"/>
  <c r="ED116" i="43"/>
  <c r="ED115" i="43"/>
  <c r="ED114" i="43"/>
  <c r="ED113" i="43"/>
  <c r="ED112" i="43"/>
  <c r="ED111" i="43"/>
  <c r="ED110" i="43"/>
  <c r="ED109" i="43"/>
  <c r="ED108" i="43"/>
  <c r="ED107" i="43"/>
  <c r="ED106" i="43"/>
  <c r="ED105" i="43"/>
  <c r="ED104" i="43"/>
  <c r="ED103" i="43"/>
  <c r="ED102" i="43"/>
  <c r="ED101" i="43"/>
  <c r="ED100" i="43"/>
  <c r="ED99" i="43"/>
  <c r="ED98" i="43"/>
  <c r="ED97" i="43"/>
  <c r="ED96" i="43"/>
  <c r="ED95" i="43"/>
  <c r="ED94" i="43"/>
  <c r="ED93" i="43"/>
  <c r="ED92" i="43"/>
  <c r="ED91" i="43"/>
  <c r="ED90" i="43"/>
  <c r="ED89" i="43"/>
  <c r="ED88" i="43"/>
  <c r="ED87" i="43"/>
  <c r="ED86" i="43"/>
  <c r="ED85" i="43"/>
  <c r="ED84" i="43"/>
  <c r="ED83" i="43"/>
  <c r="ED82" i="43"/>
  <c r="ED81" i="43"/>
  <c r="ED80" i="43"/>
  <c r="ED79" i="43"/>
  <c r="ED78" i="43"/>
  <c r="ED77" i="43"/>
  <c r="ED76" i="43"/>
  <c r="ED75" i="43"/>
  <c r="ED74" i="43"/>
  <c r="ED73" i="43"/>
  <c r="ED72" i="43"/>
  <c r="ED71" i="43"/>
  <c r="ED70" i="43"/>
  <c r="ED69" i="43"/>
  <c r="ED68" i="43"/>
  <c r="ED67" i="43"/>
  <c r="ED66" i="43"/>
  <c r="ED65" i="43"/>
  <c r="ED64" i="43"/>
  <c r="ED63" i="43"/>
  <c r="ED62" i="43"/>
  <c r="ED61" i="43"/>
  <c r="ED60" i="43"/>
  <c r="ED59" i="43"/>
  <c r="ED58" i="43"/>
  <c r="ED57" i="43"/>
  <c r="ED56" i="43"/>
  <c r="ED55" i="43"/>
  <c r="ED54" i="43"/>
  <c r="ED53" i="43"/>
  <c r="ED52" i="43"/>
  <c r="ED51" i="43"/>
  <c r="ED50" i="43"/>
  <c r="ED49" i="43"/>
  <c r="ED48" i="43"/>
  <c r="ED47" i="43"/>
  <c r="ED46" i="43"/>
  <c r="ED45" i="43"/>
  <c r="ED44" i="43"/>
  <c r="ED43" i="43"/>
  <c r="ED42" i="43"/>
  <c r="ED41" i="43"/>
  <c r="ED40" i="43"/>
  <c r="ED39" i="43"/>
  <c r="ED38" i="43"/>
  <c r="ED37" i="43"/>
  <c r="ED36" i="43"/>
  <c r="ED35" i="43"/>
  <c r="ED34" i="43"/>
  <c r="ED33" i="43"/>
  <c r="ED32" i="43"/>
  <c r="ED31" i="43"/>
  <c r="ED30" i="43"/>
  <c r="ED29" i="43"/>
  <c r="ED28" i="43"/>
  <c r="ED27" i="43"/>
  <c r="ED26" i="43"/>
  <c r="ED25" i="43"/>
  <c r="ED24" i="43"/>
  <c r="ED23" i="43"/>
  <c r="ED22" i="43"/>
  <c r="ED21" i="43"/>
  <c r="ED20" i="43"/>
  <c r="ED19" i="43"/>
  <c r="ED18" i="43"/>
  <c r="ED17" i="43"/>
  <c r="ED16" i="43"/>
  <c r="ED15" i="43"/>
  <c r="ED14" i="43"/>
  <c r="ED13" i="43"/>
  <c r="ED12" i="43"/>
  <c r="ED11" i="43"/>
  <c r="ED10" i="43"/>
  <c r="ED9" i="43"/>
  <c r="ED8" i="43" a="1"/>
  <c r="ED8" i="43"/>
  <c r="EC247" i="43"/>
  <c r="EC246" i="43"/>
  <c r="EC245" i="43"/>
  <c r="EC244" i="43"/>
  <c r="EC243" i="43"/>
  <c r="EC242" i="43"/>
  <c r="EC241" i="43"/>
  <c r="EC240" i="43"/>
  <c r="EC239" i="43"/>
  <c r="EC238" i="43"/>
  <c r="EC237" i="43"/>
  <c r="EC236" i="43"/>
  <c r="EC235" i="43"/>
  <c r="EC234" i="43"/>
  <c r="EC233" i="43"/>
  <c r="EC232" i="43"/>
  <c r="EC231" i="43"/>
  <c r="EC230" i="43"/>
  <c r="EC229" i="43"/>
  <c r="EC228" i="43"/>
  <c r="EC227" i="43"/>
  <c r="EC226" i="43"/>
  <c r="EC225" i="43"/>
  <c r="EC224" i="43"/>
  <c r="EC223" i="43"/>
  <c r="EC222" i="43"/>
  <c r="EC221" i="43"/>
  <c r="EC220" i="43"/>
  <c r="EC219" i="43"/>
  <c r="EC218" i="43"/>
  <c r="EC217" i="43"/>
  <c r="EC216" i="43"/>
  <c r="EC215" i="43"/>
  <c r="EC214" i="43"/>
  <c r="EC213" i="43"/>
  <c r="EC212" i="43"/>
  <c r="EC211" i="43"/>
  <c r="EC210" i="43"/>
  <c r="EC209" i="43"/>
  <c r="EC208" i="43"/>
  <c r="EC207" i="43"/>
  <c r="EC206" i="43"/>
  <c r="EC205" i="43"/>
  <c r="EC204" i="43"/>
  <c r="EC203" i="43"/>
  <c r="EC202" i="43"/>
  <c r="EC201" i="43"/>
  <c r="EC200" i="43"/>
  <c r="EC199" i="43"/>
  <c r="EC198" i="43"/>
  <c r="EC197" i="43"/>
  <c r="EC196" i="43"/>
  <c r="EC195" i="43"/>
  <c r="EC194" i="43"/>
  <c r="EC193" i="43"/>
  <c r="EC192" i="43"/>
  <c r="EC191" i="43"/>
  <c r="EC190" i="43"/>
  <c r="EC189" i="43"/>
  <c r="EC188" i="43"/>
  <c r="EC187" i="43"/>
  <c r="EC186" i="43"/>
  <c r="EC185" i="43"/>
  <c r="EC184" i="43"/>
  <c r="EC183" i="43"/>
  <c r="EC182" i="43"/>
  <c r="EC181" i="43"/>
  <c r="EC180" i="43"/>
  <c r="EC179" i="43"/>
  <c r="EC178" i="43"/>
  <c r="EC177" i="43"/>
  <c r="EC176" i="43"/>
  <c r="EC175" i="43"/>
  <c r="EC174" i="43"/>
  <c r="EC173" i="43"/>
  <c r="EC172" i="43"/>
  <c r="EC171" i="43"/>
  <c r="EC170" i="43"/>
  <c r="EC169" i="43"/>
  <c r="EC168" i="43"/>
  <c r="EC167" i="43"/>
  <c r="EC166" i="43"/>
  <c r="EC165" i="43"/>
  <c r="EC164" i="43"/>
  <c r="EC163" i="43"/>
  <c r="EC162" i="43"/>
  <c r="EC161" i="43"/>
  <c r="EC160" i="43"/>
  <c r="EC159" i="43"/>
  <c r="EC158" i="43"/>
  <c r="EC157" i="43"/>
  <c r="EC156" i="43"/>
  <c r="EC155" i="43"/>
  <c r="EC154" i="43"/>
  <c r="EC153" i="43"/>
  <c r="EC152" i="43"/>
  <c r="EC151" i="43"/>
  <c r="EC150" i="43"/>
  <c r="EC149" i="43"/>
  <c r="EC148" i="43"/>
  <c r="EC147" i="43"/>
  <c r="EC146" i="43"/>
  <c r="EC145" i="43"/>
  <c r="EC144" i="43"/>
  <c r="EC143" i="43"/>
  <c r="EC142" i="43"/>
  <c r="EC141" i="43"/>
  <c r="EC140" i="43"/>
  <c r="EC139" i="43"/>
  <c r="EC138" i="43"/>
  <c r="EC137" i="43"/>
  <c r="EC136" i="43"/>
  <c r="EC135" i="43"/>
  <c r="EC134" i="43"/>
  <c r="EC133" i="43"/>
  <c r="EC132" i="43"/>
  <c r="EC131" i="43"/>
  <c r="EC130" i="43"/>
  <c r="EC129" i="43"/>
  <c r="EC128" i="43"/>
  <c r="EC127" i="43"/>
  <c r="EC126" i="43"/>
  <c r="EC125" i="43"/>
  <c r="EC124" i="43"/>
  <c r="EC123" i="43"/>
  <c r="EC122" i="43"/>
  <c r="EC121" i="43"/>
  <c r="EC120" i="43"/>
  <c r="EC119" i="43"/>
  <c r="EC118" i="43"/>
  <c r="EC117" i="43"/>
  <c r="EC116" i="43"/>
  <c r="EC115" i="43"/>
  <c r="EC114" i="43"/>
  <c r="EC113" i="43"/>
  <c r="EC112" i="43"/>
  <c r="EC111" i="43"/>
  <c r="EC110" i="43"/>
  <c r="EC109" i="43"/>
  <c r="EC108" i="43"/>
  <c r="EC107" i="43"/>
  <c r="EC106" i="43"/>
  <c r="EC105" i="43"/>
  <c r="EC104" i="43"/>
  <c r="EC103" i="43"/>
  <c r="EC102" i="43"/>
  <c r="EC101" i="43"/>
  <c r="EC100" i="43"/>
  <c r="EC99" i="43"/>
  <c r="EC98" i="43"/>
  <c r="EC97" i="43"/>
  <c r="EC96" i="43"/>
  <c r="EC95" i="43"/>
  <c r="EC94" i="43"/>
  <c r="EC93" i="43"/>
  <c r="EC92" i="43"/>
  <c r="EC91" i="43"/>
  <c r="EC90" i="43"/>
  <c r="EC89" i="43"/>
  <c r="EC88" i="43"/>
  <c r="EC87" i="43"/>
  <c r="EC86" i="43"/>
  <c r="EC85" i="43"/>
  <c r="EC84" i="43"/>
  <c r="EC83" i="43"/>
  <c r="EC82" i="43"/>
  <c r="EC81" i="43"/>
  <c r="EC80" i="43"/>
  <c r="EC79" i="43"/>
  <c r="EC78" i="43"/>
  <c r="EC77" i="43"/>
  <c r="EC76" i="43"/>
  <c r="EC75" i="43"/>
  <c r="EC74" i="43"/>
  <c r="EC73" i="43"/>
  <c r="EC72" i="43"/>
  <c r="EC71" i="43"/>
  <c r="EC70" i="43"/>
  <c r="EC69" i="43"/>
  <c r="EC68" i="43"/>
  <c r="EC67" i="43"/>
  <c r="EC66" i="43"/>
  <c r="EC65" i="43"/>
  <c r="EC64" i="43"/>
  <c r="EC63" i="43"/>
  <c r="EC62" i="43"/>
  <c r="EC61" i="43"/>
  <c r="EC60" i="43"/>
  <c r="EC59" i="43"/>
  <c r="EC58" i="43"/>
  <c r="EC57" i="43"/>
  <c r="EC56" i="43"/>
  <c r="EC55" i="43"/>
  <c r="EC54" i="43"/>
  <c r="EC53" i="43"/>
  <c r="EC52" i="43"/>
  <c r="EC51" i="43"/>
  <c r="EC50" i="43"/>
  <c r="EC49" i="43"/>
  <c r="EC48" i="43"/>
  <c r="EC47" i="43"/>
  <c r="EC46" i="43"/>
  <c r="EC45" i="43"/>
  <c r="EC44" i="43"/>
  <c r="EC43" i="43"/>
  <c r="EC42" i="43"/>
  <c r="EC41" i="43"/>
  <c r="EC40" i="43"/>
  <c r="EC39" i="43"/>
  <c r="EC38" i="43"/>
  <c r="EC37" i="43"/>
  <c r="EC36" i="43"/>
  <c r="EC35" i="43"/>
  <c r="EC34" i="43"/>
  <c r="EC33" i="43"/>
  <c r="EC32" i="43"/>
  <c r="EC31" i="43"/>
  <c r="EC30" i="43"/>
  <c r="EC29" i="43"/>
  <c r="EC28" i="43"/>
  <c r="EC27" i="43"/>
  <c r="EC26" i="43"/>
  <c r="EC25" i="43"/>
  <c r="EC24" i="43"/>
  <c r="EC23" i="43"/>
  <c r="EC22" i="43"/>
  <c r="EC21" i="43"/>
  <c r="EC20" i="43"/>
  <c r="EC19" i="43"/>
  <c r="EC18" i="43"/>
  <c r="EC17" i="43"/>
  <c r="EC16" i="43"/>
  <c r="EC15" i="43"/>
  <c r="EC14" i="43"/>
  <c r="EC13" i="43"/>
  <c r="EC12" i="43"/>
  <c r="EC11" i="43"/>
  <c r="EC10" i="43"/>
  <c r="EC9" i="43"/>
  <c r="EC8" i="43" a="1"/>
  <c r="EC8" i="43"/>
  <c r="EB247" i="43"/>
  <c r="EB246" i="43"/>
  <c r="EB245" i="43"/>
  <c r="EB244" i="43"/>
  <c r="EB243" i="43"/>
  <c r="EB242" i="43"/>
  <c r="EB241" i="43"/>
  <c r="EB240" i="43"/>
  <c r="EB239" i="43"/>
  <c r="EB238" i="43"/>
  <c r="EB237" i="43"/>
  <c r="EB236" i="43"/>
  <c r="EB235" i="43"/>
  <c r="EB234" i="43"/>
  <c r="EB233" i="43"/>
  <c r="EB232" i="43"/>
  <c r="EB231" i="43"/>
  <c r="EB230" i="43"/>
  <c r="EB229" i="43"/>
  <c r="EB228" i="43"/>
  <c r="EB227" i="43"/>
  <c r="EB226" i="43"/>
  <c r="EB225" i="43"/>
  <c r="EB224" i="43"/>
  <c r="EB223" i="43"/>
  <c r="EB222" i="43"/>
  <c r="EB221" i="43"/>
  <c r="EB220" i="43"/>
  <c r="EB219" i="43"/>
  <c r="EB218" i="43"/>
  <c r="EB217" i="43"/>
  <c r="EB216" i="43"/>
  <c r="EB215" i="43"/>
  <c r="EB214" i="43"/>
  <c r="EB213" i="43"/>
  <c r="EB212" i="43"/>
  <c r="EB211" i="43"/>
  <c r="EB210" i="43"/>
  <c r="EB209" i="43"/>
  <c r="EB208" i="43"/>
  <c r="EB207" i="43"/>
  <c r="EB206" i="43"/>
  <c r="EB205" i="43"/>
  <c r="EB204" i="43"/>
  <c r="EB203" i="43"/>
  <c r="EB202" i="43"/>
  <c r="EB201" i="43"/>
  <c r="EB200" i="43"/>
  <c r="EB199" i="43"/>
  <c r="EB198" i="43"/>
  <c r="EB197" i="43"/>
  <c r="EB196" i="43"/>
  <c r="EB195" i="43"/>
  <c r="EB194" i="43"/>
  <c r="EB193" i="43"/>
  <c r="EB192" i="43"/>
  <c r="EB191" i="43"/>
  <c r="EB190" i="43"/>
  <c r="EB189" i="43"/>
  <c r="EB188" i="43"/>
  <c r="EB187" i="43"/>
  <c r="EB186" i="43"/>
  <c r="EB185" i="43"/>
  <c r="EB184" i="43"/>
  <c r="EB183" i="43"/>
  <c r="EB182" i="43"/>
  <c r="EB181" i="43"/>
  <c r="EB180" i="43"/>
  <c r="EB179" i="43"/>
  <c r="EB178" i="43"/>
  <c r="EB177" i="43"/>
  <c r="EB176" i="43"/>
  <c r="EB175" i="43"/>
  <c r="EB174" i="43"/>
  <c r="EB173" i="43"/>
  <c r="EB172" i="43"/>
  <c r="EB171" i="43"/>
  <c r="EB170" i="43"/>
  <c r="EB169" i="43"/>
  <c r="EB168" i="43"/>
  <c r="EB167" i="43"/>
  <c r="EB166" i="43"/>
  <c r="EB165" i="43"/>
  <c r="EB164" i="43"/>
  <c r="EB163" i="43"/>
  <c r="EB162" i="43"/>
  <c r="EB161" i="43"/>
  <c r="EB160" i="43"/>
  <c r="EB159" i="43"/>
  <c r="EB158" i="43"/>
  <c r="EB157" i="43"/>
  <c r="EB156" i="43"/>
  <c r="EB155" i="43"/>
  <c r="EB154" i="43"/>
  <c r="EB153" i="43"/>
  <c r="EB152" i="43"/>
  <c r="EB151" i="43"/>
  <c r="EB150" i="43"/>
  <c r="EB149" i="43"/>
  <c r="EB148" i="43"/>
  <c r="EB147" i="43"/>
  <c r="EB146" i="43"/>
  <c r="EB145" i="43"/>
  <c r="EB144" i="43"/>
  <c r="EB143" i="43"/>
  <c r="EB142" i="43"/>
  <c r="EB141" i="43"/>
  <c r="EB140" i="43"/>
  <c r="EB139" i="43"/>
  <c r="EB138" i="43"/>
  <c r="EB137" i="43"/>
  <c r="EB136" i="43"/>
  <c r="EB135" i="43"/>
  <c r="EB134" i="43"/>
  <c r="EB133" i="43"/>
  <c r="EB132" i="43"/>
  <c r="EB131" i="43"/>
  <c r="EB130" i="43"/>
  <c r="EB129" i="43"/>
  <c r="EB128" i="43"/>
  <c r="EB127" i="43"/>
  <c r="EB126" i="43"/>
  <c r="EB125" i="43"/>
  <c r="EB124" i="43"/>
  <c r="EB123" i="43"/>
  <c r="EB122" i="43"/>
  <c r="EB121" i="43"/>
  <c r="EB120" i="43"/>
  <c r="EB119" i="43"/>
  <c r="EB118" i="43"/>
  <c r="EB117" i="43"/>
  <c r="EB116" i="43"/>
  <c r="EB115" i="43"/>
  <c r="EB114" i="43"/>
  <c r="EB113" i="43"/>
  <c r="EB112" i="43"/>
  <c r="EB111" i="43"/>
  <c r="EB110" i="43"/>
  <c r="EB109" i="43"/>
  <c r="EB108" i="43"/>
  <c r="EB107" i="43"/>
  <c r="EB106" i="43"/>
  <c r="EB105" i="43"/>
  <c r="EB104" i="43"/>
  <c r="EB103" i="43"/>
  <c r="EB102" i="43"/>
  <c r="EB101" i="43"/>
  <c r="EB100" i="43"/>
  <c r="EB99" i="43"/>
  <c r="EB98" i="43"/>
  <c r="EB97" i="43"/>
  <c r="EB96" i="43"/>
  <c r="EB95" i="43"/>
  <c r="EB94" i="43"/>
  <c r="EB93" i="43"/>
  <c r="EB92" i="43"/>
  <c r="EB91" i="43"/>
  <c r="EB90" i="43"/>
  <c r="EB89" i="43"/>
  <c r="EB88" i="43"/>
  <c r="EB87" i="43"/>
  <c r="EB86" i="43"/>
  <c r="EB85" i="43"/>
  <c r="EB84" i="43"/>
  <c r="EB83" i="43"/>
  <c r="EB82" i="43"/>
  <c r="EB81" i="43"/>
  <c r="EB80" i="43"/>
  <c r="EB79" i="43"/>
  <c r="EB78" i="43"/>
  <c r="EB77" i="43"/>
  <c r="EB76" i="43"/>
  <c r="EB75" i="43"/>
  <c r="EB74" i="43"/>
  <c r="EB73" i="43"/>
  <c r="EB72" i="43"/>
  <c r="EB71" i="43"/>
  <c r="EB70" i="43"/>
  <c r="EB69" i="43"/>
  <c r="EB68" i="43"/>
  <c r="EB67" i="43"/>
  <c r="EB66" i="43"/>
  <c r="EB65" i="43"/>
  <c r="EB64" i="43"/>
  <c r="EB63" i="43"/>
  <c r="EB62" i="43"/>
  <c r="EB61" i="43"/>
  <c r="EB60" i="43"/>
  <c r="EB59" i="43"/>
  <c r="EB58" i="43"/>
  <c r="EB57" i="43"/>
  <c r="EB56" i="43"/>
  <c r="EB55" i="43"/>
  <c r="EB54" i="43"/>
  <c r="EB53" i="43"/>
  <c r="EB52" i="43"/>
  <c r="EB51" i="43"/>
  <c r="EB50" i="43"/>
  <c r="EB49" i="43"/>
  <c r="EB48" i="43"/>
  <c r="EB47" i="43"/>
  <c r="EB46" i="43"/>
  <c r="EB45" i="43"/>
  <c r="EB44" i="43"/>
  <c r="EB43" i="43"/>
  <c r="EB42" i="43"/>
  <c r="EB41" i="43"/>
  <c r="EB40" i="43"/>
  <c r="EB39" i="43"/>
  <c r="EB38" i="43"/>
  <c r="EB37" i="43"/>
  <c r="EB36" i="43"/>
  <c r="EB35" i="43"/>
  <c r="EB34" i="43"/>
  <c r="EB33" i="43"/>
  <c r="EB32" i="43"/>
  <c r="EB31" i="43"/>
  <c r="EB30" i="43"/>
  <c r="EB29" i="43"/>
  <c r="EB28" i="43"/>
  <c r="EB27" i="43"/>
  <c r="EB26" i="43"/>
  <c r="EB25" i="43"/>
  <c r="EB24" i="43"/>
  <c r="EB23" i="43"/>
  <c r="EB22" i="43"/>
  <c r="EB21" i="43"/>
  <c r="EB20" i="43"/>
  <c r="EB19" i="43"/>
  <c r="EB18" i="43"/>
  <c r="EB17" i="43"/>
  <c r="EB16" i="43"/>
  <c r="EB15" i="43"/>
  <c r="EB14" i="43"/>
  <c r="EB13" i="43"/>
  <c r="EB12" i="43"/>
  <c r="EB11" i="43"/>
  <c r="EB10" i="43"/>
  <c r="EB9" i="43"/>
  <c r="EB8" i="43" a="1"/>
  <c r="EB8" i="43"/>
  <c r="EA247" i="43"/>
  <c r="EA246" i="43"/>
  <c r="EA245" i="43"/>
  <c r="EA244" i="43"/>
  <c r="EA243" i="43"/>
  <c r="EA242" i="43"/>
  <c r="EA241" i="43"/>
  <c r="EA240" i="43"/>
  <c r="EA239" i="43"/>
  <c r="EA238" i="43"/>
  <c r="EA237" i="43"/>
  <c r="EA236" i="43"/>
  <c r="EA235" i="43"/>
  <c r="EA234" i="43"/>
  <c r="EA233" i="43"/>
  <c r="EA232" i="43"/>
  <c r="EA231" i="43"/>
  <c r="EA230" i="43"/>
  <c r="EA229" i="43"/>
  <c r="EA228" i="43"/>
  <c r="EA227" i="43"/>
  <c r="EA226" i="43"/>
  <c r="EA225" i="43"/>
  <c r="EA224" i="43"/>
  <c r="EA223" i="43"/>
  <c r="EA222" i="43"/>
  <c r="EA221" i="43"/>
  <c r="EA220" i="43"/>
  <c r="EA219" i="43"/>
  <c r="EA218" i="43"/>
  <c r="EA217" i="43"/>
  <c r="EA216" i="43"/>
  <c r="EA215" i="43"/>
  <c r="EA214" i="43"/>
  <c r="EA213" i="43"/>
  <c r="EA212" i="43"/>
  <c r="EA211" i="43"/>
  <c r="EA210" i="43"/>
  <c r="EA209" i="43"/>
  <c r="EA208" i="43"/>
  <c r="EA207" i="43"/>
  <c r="EA206" i="43"/>
  <c r="EA205" i="43"/>
  <c r="EA204" i="43"/>
  <c r="EA203" i="43"/>
  <c r="EA202" i="43"/>
  <c r="EA201" i="43"/>
  <c r="EA200" i="43"/>
  <c r="EA199" i="43"/>
  <c r="EA198" i="43"/>
  <c r="EA197" i="43"/>
  <c r="EA196" i="43"/>
  <c r="EA195" i="43"/>
  <c r="EA194" i="43"/>
  <c r="EA193" i="43"/>
  <c r="EA192" i="43"/>
  <c r="EA191" i="43"/>
  <c r="EA190" i="43"/>
  <c r="EA189" i="43"/>
  <c r="EA188" i="43"/>
  <c r="EA187" i="43"/>
  <c r="EA186" i="43"/>
  <c r="EA185" i="43"/>
  <c r="EA184" i="43"/>
  <c r="EA183" i="43"/>
  <c r="EA182" i="43"/>
  <c r="EA181" i="43"/>
  <c r="EA180" i="43"/>
  <c r="EA179" i="43"/>
  <c r="EA178" i="43"/>
  <c r="EA177" i="43"/>
  <c r="EA176" i="43"/>
  <c r="EA175" i="43"/>
  <c r="EA174" i="43"/>
  <c r="EA173" i="43"/>
  <c r="EA172" i="43"/>
  <c r="EA171" i="43"/>
  <c r="EA170" i="43"/>
  <c r="EA169" i="43"/>
  <c r="EA168" i="43"/>
  <c r="EA167" i="43"/>
  <c r="EA166" i="43"/>
  <c r="EA165" i="43"/>
  <c r="EA164" i="43"/>
  <c r="EA163" i="43"/>
  <c r="EA162" i="43"/>
  <c r="EA161" i="43"/>
  <c r="EA160" i="43"/>
  <c r="EA159" i="43"/>
  <c r="EA158" i="43"/>
  <c r="EA157" i="43"/>
  <c r="EA156" i="43"/>
  <c r="EA155" i="43"/>
  <c r="EA154" i="43"/>
  <c r="EA153" i="43"/>
  <c r="EA152" i="43"/>
  <c r="EA151" i="43"/>
  <c r="EA150" i="43"/>
  <c r="EA149" i="43"/>
  <c r="EA148" i="43"/>
  <c r="EA147" i="43"/>
  <c r="EA146" i="43"/>
  <c r="EA145" i="43"/>
  <c r="EA144" i="43"/>
  <c r="EA143" i="43"/>
  <c r="EA142" i="43"/>
  <c r="EA141" i="43"/>
  <c r="EA140" i="43"/>
  <c r="EA139" i="43"/>
  <c r="EA138" i="43"/>
  <c r="EA137" i="43"/>
  <c r="EA136" i="43"/>
  <c r="EA135" i="43"/>
  <c r="EA134" i="43"/>
  <c r="EA133" i="43"/>
  <c r="EA132" i="43"/>
  <c r="EA131" i="43"/>
  <c r="EA130" i="43"/>
  <c r="EA129" i="43"/>
  <c r="EA128" i="43"/>
  <c r="EA127" i="43"/>
  <c r="EA126" i="43"/>
  <c r="EA125" i="43"/>
  <c r="EA124" i="43"/>
  <c r="EA123" i="43"/>
  <c r="EA122" i="43"/>
  <c r="EA121" i="43"/>
  <c r="EA120" i="43"/>
  <c r="EA119" i="43"/>
  <c r="EA118" i="43"/>
  <c r="EA117" i="43"/>
  <c r="EA116" i="43"/>
  <c r="EA115" i="43"/>
  <c r="EA114" i="43"/>
  <c r="EA113" i="43"/>
  <c r="EA112" i="43"/>
  <c r="EA111" i="43"/>
  <c r="EA110" i="43"/>
  <c r="EA109" i="43"/>
  <c r="EA108" i="43"/>
  <c r="EA107" i="43"/>
  <c r="EA106" i="43"/>
  <c r="EA105" i="43"/>
  <c r="EA104" i="43"/>
  <c r="EA103" i="43"/>
  <c r="EA102" i="43"/>
  <c r="EA101" i="43"/>
  <c r="EA100" i="43"/>
  <c r="EA99" i="43"/>
  <c r="EA98" i="43"/>
  <c r="EA97" i="43"/>
  <c r="EA96" i="43"/>
  <c r="EA95" i="43"/>
  <c r="EA94" i="43"/>
  <c r="EA93" i="43"/>
  <c r="EA92" i="43"/>
  <c r="EA91" i="43"/>
  <c r="EA90" i="43"/>
  <c r="EA89" i="43"/>
  <c r="EA88" i="43"/>
  <c r="EA87" i="43"/>
  <c r="EA86" i="43"/>
  <c r="EA85" i="43"/>
  <c r="EA84" i="43"/>
  <c r="EA83" i="43"/>
  <c r="EA82" i="43"/>
  <c r="EA81" i="43"/>
  <c r="EA80" i="43"/>
  <c r="EA79" i="43"/>
  <c r="EA78" i="43"/>
  <c r="EA77" i="43"/>
  <c r="EA76" i="43"/>
  <c r="EA75" i="43"/>
  <c r="EA74" i="43"/>
  <c r="EA73" i="43"/>
  <c r="EA72" i="43"/>
  <c r="EA71" i="43"/>
  <c r="EA70" i="43"/>
  <c r="EA69" i="43"/>
  <c r="EA68" i="43"/>
  <c r="EA67" i="43"/>
  <c r="EA66" i="43"/>
  <c r="EA65" i="43"/>
  <c r="EA64" i="43"/>
  <c r="EA63" i="43"/>
  <c r="EA62" i="43"/>
  <c r="EA61" i="43"/>
  <c r="EA60" i="43"/>
  <c r="EA59" i="43"/>
  <c r="EA58" i="43"/>
  <c r="EA57" i="43"/>
  <c r="EA56" i="43"/>
  <c r="EA55" i="43"/>
  <c r="EA54" i="43"/>
  <c r="EA53" i="43"/>
  <c r="EA52" i="43"/>
  <c r="EA51" i="43"/>
  <c r="EA50" i="43"/>
  <c r="EA49" i="43"/>
  <c r="EA48" i="43"/>
  <c r="EA47" i="43"/>
  <c r="EA46" i="43"/>
  <c r="EA45" i="43"/>
  <c r="EA44" i="43"/>
  <c r="EA43" i="43"/>
  <c r="EA42" i="43"/>
  <c r="EA41" i="43"/>
  <c r="EA40" i="43"/>
  <c r="EA39" i="43"/>
  <c r="EA38" i="43"/>
  <c r="EA37" i="43"/>
  <c r="EA36" i="43"/>
  <c r="EA35" i="43"/>
  <c r="EA34" i="43"/>
  <c r="EA33" i="43"/>
  <c r="EA32" i="43"/>
  <c r="EA31" i="43"/>
  <c r="EA30" i="43"/>
  <c r="EA29" i="43"/>
  <c r="EA28" i="43"/>
  <c r="EA27" i="43"/>
  <c r="EA26" i="43"/>
  <c r="EA25" i="43"/>
  <c r="EA24" i="43"/>
  <c r="EA23" i="43"/>
  <c r="EA22" i="43"/>
  <c r="EA21" i="43"/>
  <c r="EA20" i="43"/>
  <c r="EA19" i="43"/>
  <c r="EA18" i="43"/>
  <c r="EA17" i="43"/>
  <c r="EA16" i="43"/>
  <c r="EA15" i="43"/>
  <c r="EA14" i="43"/>
  <c r="EA13" i="43"/>
  <c r="EA12" i="43"/>
  <c r="EA11" i="43"/>
  <c r="EA10" i="43"/>
  <c r="EA9" i="43"/>
  <c r="EA8" i="43" a="1"/>
  <c r="EA8" i="43"/>
  <c r="DZ247" i="43"/>
  <c r="DZ246" i="43"/>
  <c r="DZ245" i="43"/>
  <c r="DZ244" i="43"/>
  <c r="DZ243" i="43"/>
  <c r="DZ242" i="43"/>
  <c r="DZ241" i="43"/>
  <c r="DZ240" i="43"/>
  <c r="DZ239" i="43"/>
  <c r="DZ238" i="43"/>
  <c r="DZ237" i="43"/>
  <c r="DZ236" i="43"/>
  <c r="DZ235" i="43"/>
  <c r="DZ234" i="43"/>
  <c r="DZ233" i="43"/>
  <c r="DZ232" i="43"/>
  <c r="DZ231" i="43"/>
  <c r="DZ230" i="43"/>
  <c r="DZ229" i="43"/>
  <c r="DZ228" i="43"/>
  <c r="DZ227" i="43"/>
  <c r="DZ226" i="43"/>
  <c r="DZ225" i="43"/>
  <c r="DZ224" i="43"/>
  <c r="DZ223" i="43"/>
  <c r="DZ222" i="43"/>
  <c r="DZ221" i="43"/>
  <c r="DZ220" i="43"/>
  <c r="DZ219" i="43"/>
  <c r="DZ218" i="43"/>
  <c r="DZ217" i="43"/>
  <c r="DZ216" i="43"/>
  <c r="DZ215" i="43"/>
  <c r="DZ214" i="43"/>
  <c r="DZ213" i="43"/>
  <c r="DZ212" i="43"/>
  <c r="DZ211" i="43"/>
  <c r="DZ210" i="43"/>
  <c r="DZ209" i="43"/>
  <c r="DZ208" i="43"/>
  <c r="DZ207" i="43"/>
  <c r="DZ206" i="43"/>
  <c r="DZ205" i="43"/>
  <c r="DZ204" i="43"/>
  <c r="DZ203" i="43"/>
  <c r="DZ202" i="43"/>
  <c r="DZ201" i="43"/>
  <c r="DZ200" i="43"/>
  <c r="DZ199" i="43"/>
  <c r="DZ198" i="43"/>
  <c r="DZ197" i="43"/>
  <c r="DZ196" i="43"/>
  <c r="DZ195" i="43"/>
  <c r="DZ194" i="43"/>
  <c r="DZ193" i="43"/>
  <c r="DZ192" i="43"/>
  <c r="DZ191" i="43"/>
  <c r="DZ190" i="43"/>
  <c r="DZ189" i="43"/>
  <c r="DZ188" i="43"/>
  <c r="DZ187" i="43"/>
  <c r="DZ186" i="43"/>
  <c r="DZ185" i="43"/>
  <c r="DZ184" i="43"/>
  <c r="DZ183" i="43"/>
  <c r="DZ182" i="43"/>
  <c r="DZ181" i="43"/>
  <c r="DZ180" i="43"/>
  <c r="DZ179" i="43"/>
  <c r="DZ178" i="43"/>
  <c r="DZ177" i="43"/>
  <c r="DZ176" i="43"/>
  <c r="DZ175" i="43"/>
  <c r="DZ174" i="43"/>
  <c r="DZ173" i="43"/>
  <c r="DZ172" i="43"/>
  <c r="DZ171" i="43"/>
  <c r="DZ170" i="43"/>
  <c r="DZ169" i="43"/>
  <c r="DZ168" i="43"/>
  <c r="DZ167" i="43"/>
  <c r="DZ166" i="43"/>
  <c r="DZ165" i="43"/>
  <c r="DZ164" i="43"/>
  <c r="DZ163" i="43"/>
  <c r="DZ162" i="43"/>
  <c r="DZ161" i="43"/>
  <c r="DZ160" i="43"/>
  <c r="DZ159" i="43"/>
  <c r="DZ158" i="43"/>
  <c r="DZ157" i="43"/>
  <c r="DZ156" i="43"/>
  <c r="DZ155" i="43"/>
  <c r="DZ154" i="43"/>
  <c r="DZ153" i="43"/>
  <c r="DZ152" i="43"/>
  <c r="DZ151" i="43"/>
  <c r="DZ150" i="43"/>
  <c r="DZ149" i="43"/>
  <c r="DZ148" i="43"/>
  <c r="DZ147" i="43"/>
  <c r="DZ146" i="43"/>
  <c r="DZ145" i="43"/>
  <c r="DZ144" i="43"/>
  <c r="DZ143" i="43"/>
  <c r="DZ142" i="43"/>
  <c r="DZ141" i="43"/>
  <c r="DZ140" i="43"/>
  <c r="DZ139" i="43"/>
  <c r="DZ138" i="43"/>
  <c r="DZ137" i="43"/>
  <c r="DZ136" i="43"/>
  <c r="DZ135" i="43"/>
  <c r="DZ134" i="43"/>
  <c r="DZ133" i="43"/>
  <c r="DZ132" i="43"/>
  <c r="DZ131" i="43"/>
  <c r="DZ130" i="43"/>
  <c r="DZ129" i="43"/>
  <c r="DZ128" i="43"/>
  <c r="DZ127" i="43"/>
  <c r="DZ126" i="43"/>
  <c r="DZ125" i="43"/>
  <c r="DZ124" i="43"/>
  <c r="DZ123" i="43"/>
  <c r="DZ122" i="43"/>
  <c r="DZ121" i="43"/>
  <c r="DZ120" i="43"/>
  <c r="DZ119" i="43"/>
  <c r="DZ118" i="43"/>
  <c r="DZ117" i="43"/>
  <c r="DZ116" i="43"/>
  <c r="DZ115" i="43"/>
  <c r="DZ114" i="43"/>
  <c r="DZ113" i="43"/>
  <c r="DZ112" i="43"/>
  <c r="DZ111" i="43"/>
  <c r="DZ110" i="43"/>
  <c r="DZ109" i="43"/>
  <c r="DZ108" i="43"/>
  <c r="DZ107" i="43"/>
  <c r="DZ106" i="43"/>
  <c r="DZ105" i="43"/>
  <c r="DZ104" i="43"/>
  <c r="DZ103" i="43"/>
  <c r="DZ102" i="43"/>
  <c r="DZ101" i="43"/>
  <c r="DZ100" i="43"/>
  <c r="DZ99" i="43"/>
  <c r="DZ98" i="43"/>
  <c r="DZ97" i="43"/>
  <c r="DZ96" i="43"/>
  <c r="DZ95" i="43"/>
  <c r="DZ94" i="43"/>
  <c r="DZ93" i="43"/>
  <c r="DZ92" i="43"/>
  <c r="DZ91" i="43"/>
  <c r="DZ90" i="43"/>
  <c r="DZ89" i="43"/>
  <c r="DZ88" i="43"/>
  <c r="DZ87" i="43"/>
  <c r="DZ86" i="43"/>
  <c r="DZ85" i="43"/>
  <c r="DZ84" i="43"/>
  <c r="DZ83" i="43"/>
  <c r="DZ82" i="43"/>
  <c r="DZ81" i="43"/>
  <c r="DZ80" i="43"/>
  <c r="DZ79" i="43"/>
  <c r="DZ78" i="43"/>
  <c r="DZ77" i="43"/>
  <c r="DZ76" i="43"/>
  <c r="DZ75" i="43"/>
  <c r="DZ74" i="43"/>
  <c r="DZ73" i="43"/>
  <c r="DZ72" i="43"/>
  <c r="DZ71" i="43"/>
  <c r="DZ70" i="43"/>
  <c r="DZ69" i="43"/>
  <c r="DZ68" i="43"/>
  <c r="DZ67" i="43"/>
  <c r="DZ66" i="43"/>
  <c r="DZ65" i="43"/>
  <c r="DZ64" i="43"/>
  <c r="DZ63" i="43"/>
  <c r="DZ62" i="43"/>
  <c r="DZ61" i="43"/>
  <c r="DZ60" i="43"/>
  <c r="DZ59" i="43"/>
  <c r="DZ58" i="43"/>
  <c r="DZ57" i="43"/>
  <c r="DZ56" i="43"/>
  <c r="DZ55" i="43"/>
  <c r="DZ54" i="43"/>
  <c r="DZ53" i="43"/>
  <c r="DZ52" i="43"/>
  <c r="DZ51" i="43"/>
  <c r="DZ50" i="43"/>
  <c r="DZ49" i="43"/>
  <c r="DZ48" i="43"/>
  <c r="DZ47" i="43"/>
  <c r="DZ46" i="43"/>
  <c r="DZ45" i="43"/>
  <c r="DZ44" i="43"/>
  <c r="DZ43" i="43"/>
  <c r="DZ42" i="43"/>
  <c r="DZ41" i="43"/>
  <c r="DZ40" i="43"/>
  <c r="DZ39" i="43"/>
  <c r="DZ38" i="43"/>
  <c r="DZ37" i="43"/>
  <c r="DZ36" i="43"/>
  <c r="DZ35" i="43"/>
  <c r="DZ34" i="43"/>
  <c r="DZ33" i="43"/>
  <c r="DZ32" i="43"/>
  <c r="DZ31" i="43"/>
  <c r="DZ30" i="43"/>
  <c r="DZ29" i="43"/>
  <c r="DZ28" i="43"/>
  <c r="DZ27" i="43"/>
  <c r="DZ26" i="43"/>
  <c r="DZ25" i="43"/>
  <c r="DZ24" i="43"/>
  <c r="DZ23" i="43"/>
  <c r="DZ22" i="43"/>
  <c r="DZ21" i="43"/>
  <c r="DZ20" i="43"/>
  <c r="DZ19" i="43"/>
  <c r="DZ18" i="43"/>
  <c r="DZ17" i="43"/>
  <c r="DZ16" i="43"/>
  <c r="DZ15" i="43"/>
  <c r="DZ14" i="43"/>
  <c r="DZ13" i="43"/>
  <c r="DZ12" i="43"/>
  <c r="DZ11" i="43"/>
  <c r="DZ10" i="43"/>
  <c r="DZ9" i="43"/>
  <c r="DZ8" i="43" a="1"/>
  <c r="DZ8" i="43"/>
  <c r="DX247" i="43"/>
  <c r="DX246" i="43"/>
  <c r="DX245" i="43"/>
  <c r="DX244" i="43"/>
  <c r="DX243" i="43"/>
  <c r="DX242" i="43"/>
  <c r="DX241" i="43"/>
  <c r="DX240" i="43"/>
  <c r="DX239" i="43"/>
  <c r="DX238" i="43"/>
  <c r="DX237" i="43"/>
  <c r="DX236" i="43"/>
  <c r="DX235" i="43"/>
  <c r="DX234" i="43"/>
  <c r="DX233" i="43"/>
  <c r="DX232" i="43"/>
  <c r="DX231" i="43"/>
  <c r="DX230" i="43"/>
  <c r="DX229" i="43"/>
  <c r="DX228" i="43"/>
  <c r="DX227" i="43"/>
  <c r="DX226" i="43"/>
  <c r="DX225" i="43"/>
  <c r="DX224" i="43"/>
  <c r="DX223" i="43"/>
  <c r="DX222" i="43"/>
  <c r="DX221" i="43"/>
  <c r="DX220" i="43"/>
  <c r="DX219" i="43"/>
  <c r="DX218" i="43"/>
  <c r="DX217" i="43"/>
  <c r="DX216" i="43"/>
  <c r="DX215" i="43"/>
  <c r="DX214" i="43"/>
  <c r="DX213" i="43"/>
  <c r="DX212" i="43"/>
  <c r="DX211" i="43"/>
  <c r="DX210" i="43"/>
  <c r="DX209" i="43"/>
  <c r="DX208" i="43"/>
  <c r="DX207" i="43"/>
  <c r="DX206" i="43"/>
  <c r="DX205" i="43"/>
  <c r="DX204" i="43"/>
  <c r="DX203" i="43"/>
  <c r="DX202" i="43"/>
  <c r="DX201" i="43"/>
  <c r="DX200" i="43"/>
  <c r="DX199" i="43"/>
  <c r="DX198" i="43"/>
  <c r="DX197" i="43"/>
  <c r="DX196" i="43"/>
  <c r="DX195" i="43"/>
  <c r="DX194" i="43"/>
  <c r="DX193" i="43"/>
  <c r="DX192" i="43"/>
  <c r="DX191" i="43"/>
  <c r="DX190" i="43"/>
  <c r="DX189" i="43"/>
  <c r="DX188" i="43"/>
  <c r="DX187" i="43"/>
  <c r="DX186" i="43"/>
  <c r="DX185" i="43"/>
  <c r="DX184" i="43"/>
  <c r="DX183" i="43"/>
  <c r="DX182" i="43"/>
  <c r="DX181" i="43"/>
  <c r="DX180" i="43"/>
  <c r="DX179" i="43"/>
  <c r="DX178" i="43"/>
  <c r="DX177" i="43"/>
  <c r="DX176" i="43"/>
  <c r="DX175" i="43"/>
  <c r="DX174" i="43"/>
  <c r="DX173" i="43"/>
  <c r="DX172" i="43"/>
  <c r="DX171" i="43"/>
  <c r="DX170" i="43"/>
  <c r="DX169" i="43"/>
  <c r="DX168" i="43"/>
  <c r="DX167" i="43"/>
  <c r="DX166" i="43"/>
  <c r="DX165" i="43"/>
  <c r="DX164" i="43"/>
  <c r="DX163" i="43"/>
  <c r="DX162" i="43"/>
  <c r="DX161" i="43"/>
  <c r="DX160" i="43"/>
  <c r="DX159" i="43"/>
  <c r="DX158" i="43"/>
  <c r="DX157" i="43"/>
  <c r="DX156" i="43"/>
  <c r="DX155" i="43"/>
  <c r="DX154" i="43"/>
  <c r="DX153" i="43"/>
  <c r="DX152" i="43"/>
  <c r="DX151" i="43"/>
  <c r="DX150" i="43"/>
  <c r="DX149" i="43"/>
  <c r="DX148" i="43"/>
  <c r="DX147" i="43"/>
  <c r="DX146" i="43"/>
  <c r="DX145" i="43"/>
  <c r="DX144" i="43"/>
  <c r="DX143" i="43"/>
  <c r="DX142" i="43"/>
  <c r="DX141" i="43"/>
  <c r="DX140" i="43"/>
  <c r="DX139" i="43"/>
  <c r="DX138" i="43"/>
  <c r="DX137" i="43"/>
  <c r="DX136" i="43"/>
  <c r="DX135" i="43"/>
  <c r="DX134" i="43"/>
  <c r="DX133" i="43"/>
  <c r="DX132" i="43"/>
  <c r="DX131" i="43"/>
  <c r="DX130" i="43"/>
  <c r="DX129" i="43"/>
  <c r="DX128" i="43"/>
  <c r="DX127" i="43"/>
  <c r="DX126" i="43"/>
  <c r="DX125" i="43"/>
  <c r="DX124" i="43"/>
  <c r="DX123" i="43"/>
  <c r="DX122" i="43"/>
  <c r="DX121" i="43"/>
  <c r="DX120" i="43"/>
  <c r="DX119" i="43"/>
  <c r="DX118" i="43"/>
  <c r="DX117" i="43"/>
  <c r="DX116" i="43"/>
  <c r="DX115" i="43"/>
  <c r="DX114" i="43"/>
  <c r="DX113" i="43"/>
  <c r="DX112" i="43"/>
  <c r="DX111" i="43"/>
  <c r="DX110" i="43"/>
  <c r="DX109" i="43"/>
  <c r="DX108" i="43"/>
  <c r="DX107" i="43"/>
  <c r="DX106" i="43"/>
  <c r="DX105" i="43"/>
  <c r="DX104" i="43"/>
  <c r="DX103" i="43"/>
  <c r="DX102" i="43"/>
  <c r="DX101" i="43"/>
  <c r="DX100" i="43"/>
  <c r="DX99" i="43"/>
  <c r="DX98" i="43"/>
  <c r="DX97" i="43"/>
  <c r="DX96" i="43"/>
  <c r="DX95" i="43"/>
  <c r="DX94" i="43"/>
  <c r="DX93" i="43"/>
  <c r="DX92" i="43"/>
  <c r="DX91" i="43"/>
  <c r="DX90" i="43"/>
  <c r="DX89" i="43"/>
  <c r="DX88" i="43"/>
  <c r="DX87" i="43"/>
  <c r="DX86" i="43"/>
  <c r="DX85" i="43"/>
  <c r="DX84" i="43"/>
  <c r="DX83" i="43"/>
  <c r="DX82" i="43"/>
  <c r="DX81" i="43"/>
  <c r="DX80" i="43"/>
  <c r="DX79" i="43"/>
  <c r="DX78" i="43"/>
  <c r="DX77" i="43"/>
  <c r="DX76" i="43"/>
  <c r="DX75" i="43"/>
  <c r="DX74" i="43"/>
  <c r="DX73" i="43"/>
  <c r="DX72" i="43"/>
  <c r="DX71" i="43"/>
  <c r="DX70" i="43"/>
  <c r="DX69" i="43"/>
  <c r="DX68" i="43"/>
  <c r="DX67" i="43"/>
  <c r="DX66" i="43"/>
  <c r="DX65" i="43"/>
  <c r="DX64" i="43"/>
  <c r="DX63" i="43"/>
  <c r="DX62" i="43"/>
  <c r="DX61" i="43"/>
  <c r="DX60" i="43"/>
  <c r="DX59" i="43"/>
  <c r="DX58" i="43"/>
  <c r="DX57" i="43"/>
  <c r="DX56" i="43"/>
  <c r="DX55" i="43"/>
  <c r="DX54" i="43"/>
  <c r="DX53" i="43"/>
  <c r="DX52" i="43"/>
  <c r="DX51" i="43"/>
  <c r="DX50" i="43"/>
  <c r="DX49" i="43"/>
  <c r="DX48" i="43"/>
  <c r="DX47" i="43"/>
  <c r="DX46" i="43"/>
  <c r="DX45" i="43"/>
  <c r="DX44" i="43"/>
  <c r="DX43" i="43"/>
  <c r="DX42" i="43"/>
  <c r="DX41" i="43"/>
  <c r="DX40" i="43"/>
  <c r="DX39" i="43"/>
  <c r="DX38" i="43"/>
  <c r="DX37" i="43"/>
  <c r="DX36" i="43"/>
  <c r="DX35" i="43"/>
  <c r="DX34" i="43"/>
  <c r="DX33" i="43"/>
  <c r="DX32" i="43"/>
  <c r="DX31" i="43"/>
  <c r="DX30" i="43"/>
  <c r="DX29" i="43"/>
  <c r="DX28" i="43"/>
  <c r="DX27" i="43"/>
  <c r="DX26" i="43"/>
  <c r="DX25" i="43"/>
  <c r="DX24" i="43"/>
  <c r="DX23" i="43"/>
  <c r="DX22" i="43"/>
  <c r="DX21" i="43"/>
  <c r="DX20" i="43"/>
  <c r="DX19" i="43"/>
  <c r="DX18" i="43"/>
  <c r="DX17" i="43"/>
  <c r="DX16" i="43"/>
  <c r="DX15" i="43"/>
  <c r="DX14" i="43"/>
  <c r="DX13" i="43"/>
  <c r="DX12" i="43"/>
  <c r="DX11" i="43"/>
  <c r="DX10" i="43"/>
  <c r="DX9" i="43"/>
  <c r="DX8" i="43" a="1"/>
  <c r="DX8" i="43"/>
  <c r="DW247" i="43"/>
  <c r="DW246" i="43"/>
  <c r="DW245" i="43"/>
  <c r="DW244" i="43"/>
  <c r="DW243" i="43"/>
  <c r="DW242" i="43"/>
  <c r="DW241" i="43"/>
  <c r="DW240" i="43"/>
  <c r="DW239" i="43"/>
  <c r="DW238" i="43"/>
  <c r="DW237" i="43"/>
  <c r="DW236" i="43"/>
  <c r="DW235" i="43"/>
  <c r="DW234" i="43"/>
  <c r="DW233" i="43"/>
  <c r="DW232" i="43"/>
  <c r="DW231" i="43"/>
  <c r="DW230" i="43"/>
  <c r="DW229" i="43"/>
  <c r="DW228" i="43"/>
  <c r="DW227" i="43"/>
  <c r="DW226" i="43"/>
  <c r="DW225" i="43"/>
  <c r="DW224" i="43"/>
  <c r="DW223" i="43"/>
  <c r="DW222" i="43"/>
  <c r="DW221" i="43"/>
  <c r="DW220" i="43"/>
  <c r="DW219" i="43"/>
  <c r="DW218" i="43"/>
  <c r="DW217" i="43"/>
  <c r="DW216" i="43"/>
  <c r="DW215" i="43"/>
  <c r="DW214" i="43"/>
  <c r="DW213" i="43"/>
  <c r="DW212" i="43"/>
  <c r="DW211" i="43"/>
  <c r="DW210" i="43"/>
  <c r="DW209" i="43"/>
  <c r="DW208" i="43"/>
  <c r="DW207" i="43"/>
  <c r="DW206" i="43"/>
  <c r="DW205" i="43"/>
  <c r="DW204" i="43"/>
  <c r="DW203" i="43"/>
  <c r="DW202" i="43"/>
  <c r="DW201" i="43"/>
  <c r="DW200" i="43"/>
  <c r="DW199" i="43"/>
  <c r="DW198" i="43"/>
  <c r="DW197" i="43"/>
  <c r="DW196" i="43"/>
  <c r="DW195" i="43"/>
  <c r="DW194" i="43"/>
  <c r="DW193" i="43"/>
  <c r="DW192" i="43"/>
  <c r="DW191" i="43"/>
  <c r="DW190" i="43"/>
  <c r="DW189" i="43"/>
  <c r="DW188" i="43"/>
  <c r="DW187" i="43"/>
  <c r="DW186" i="43"/>
  <c r="DW185" i="43"/>
  <c r="DW184" i="43"/>
  <c r="DW183" i="43"/>
  <c r="DW182" i="43"/>
  <c r="DW181" i="43"/>
  <c r="DW180" i="43"/>
  <c r="DW179" i="43"/>
  <c r="DW178" i="43"/>
  <c r="DW177" i="43"/>
  <c r="DW176" i="43"/>
  <c r="DW175" i="43"/>
  <c r="DW174" i="43"/>
  <c r="DW173" i="43"/>
  <c r="DW172" i="43"/>
  <c r="DW171" i="43"/>
  <c r="DW170" i="43"/>
  <c r="DW169" i="43"/>
  <c r="DW168" i="43"/>
  <c r="DW167" i="43"/>
  <c r="DW166" i="43"/>
  <c r="DW165" i="43"/>
  <c r="DW164" i="43"/>
  <c r="DW163" i="43"/>
  <c r="DW162" i="43"/>
  <c r="DW161" i="43"/>
  <c r="DW160" i="43"/>
  <c r="DW159" i="43"/>
  <c r="DW158" i="43"/>
  <c r="DW157" i="43"/>
  <c r="DW156" i="43"/>
  <c r="DW155" i="43"/>
  <c r="DW154" i="43"/>
  <c r="DW153" i="43"/>
  <c r="DW152" i="43"/>
  <c r="DW151" i="43"/>
  <c r="DW150" i="43"/>
  <c r="DW149" i="43"/>
  <c r="DW148" i="43"/>
  <c r="DW147" i="43"/>
  <c r="DW146" i="43"/>
  <c r="DW145" i="43"/>
  <c r="DW144" i="43"/>
  <c r="DW143" i="43"/>
  <c r="DW142" i="43"/>
  <c r="DW141" i="43"/>
  <c r="DW140" i="43"/>
  <c r="DW139" i="43"/>
  <c r="DW138" i="43"/>
  <c r="DW137" i="43"/>
  <c r="DW136" i="43"/>
  <c r="DW135" i="43"/>
  <c r="DW134" i="43"/>
  <c r="DW133" i="43"/>
  <c r="DW132" i="43"/>
  <c r="DW131" i="43"/>
  <c r="DW130" i="43"/>
  <c r="DW129" i="43"/>
  <c r="DW128" i="43"/>
  <c r="DW127" i="43"/>
  <c r="DW126" i="43"/>
  <c r="DW125" i="43"/>
  <c r="DW124" i="43"/>
  <c r="DW123" i="43"/>
  <c r="DW122" i="43"/>
  <c r="DW121" i="43"/>
  <c r="DW120" i="43"/>
  <c r="DW119" i="43"/>
  <c r="DW118" i="43"/>
  <c r="DW117" i="43"/>
  <c r="DW116" i="43"/>
  <c r="DW115" i="43"/>
  <c r="DW114" i="43"/>
  <c r="DW113" i="43"/>
  <c r="DW112" i="43"/>
  <c r="DW111" i="43"/>
  <c r="DW110" i="43"/>
  <c r="DW109" i="43"/>
  <c r="DW108" i="43"/>
  <c r="DW107" i="43"/>
  <c r="DW106" i="43"/>
  <c r="DW105" i="43"/>
  <c r="DW104" i="43"/>
  <c r="DW103" i="43"/>
  <c r="DW102" i="43"/>
  <c r="DW101" i="43"/>
  <c r="DW100" i="43"/>
  <c r="DW99" i="43"/>
  <c r="DW98" i="43"/>
  <c r="DW97" i="43"/>
  <c r="DW96" i="43"/>
  <c r="DW95" i="43"/>
  <c r="DW94" i="43"/>
  <c r="DW93" i="43"/>
  <c r="DW92" i="43"/>
  <c r="DW91" i="43"/>
  <c r="DW90" i="43"/>
  <c r="DW89" i="43"/>
  <c r="DW88" i="43"/>
  <c r="DW87" i="43"/>
  <c r="DW86" i="43"/>
  <c r="DW85" i="43"/>
  <c r="DW84" i="43"/>
  <c r="DW83" i="43"/>
  <c r="DW82" i="43"/>
  <c r="DW81" i="43"/>
  <c r="DW80" i="43"/>
  <c r="DW79" i="43"/>
  <c r="DW78" i="43"/>
  <c r="DW77" i="43"/>
  <c r="DW76" i="43"/>
  <c r="DW75" i="43"/>
  <c r="DW74" i="43"/>
  <c r="DW73" i="43"/>
  <c r="DW72" i="43"/>
  <c r="DW71" i="43"/>
  <c r="DW70" i="43"/>
  <c r="DW69" i="43"/>
  <c r="DW68" i="43"/>
  <c r="DW67" i="43"/>
  <c r="DW66" i="43"/>
  <c r="DW65" i="43"/>
  <c r="DW64" i="43"/>
  <c r="DW63" i="43"/>
  <c r="DW62" i="43"/>
  <c r="DW61" i="43"/>
  <c r="DW60" i="43"/>
  <c r="DW59" i="43"/>
  <c r="DW58" i="43"/>
  <c r="DW57" i="43"/>
  <c r="DW56" i="43"/>
  <c r="DW55" i="43"/>
  <c r="DW54" i="43"/>
  <c r="DW53" i="43"/>
  <c r="DW52" i="43"/>
  <c r="DW51" i="43"/>
  <c r="DW50" i="43"/>
  <c r="DW49" i="43"/>
  <c r="DW48" i="43"/>
  <c r="DW47" i="43"/>
  <c r="DW46" i="43"/>
  <c r="DW45" i="43"/>
  <c r="DW44" i="43"/>
  <c r="DW43" i="43"/>
  <c r="DW42" i="43"/>
  <c r="DW41" i="43"/>
  <c r="DW40" i="43"/>
  <c r="DW39" i="43"/>
  <c r="DW38" i="43"/>
  <c r="DW37" i="43"/>
  <c r="DW36" i="43"/>
  <c r="DW35" i="43"/>
  <c r="DW34" i="43"/>
  <c r="DW33" i="43"/>
  <c r="DW32" i="43"/>
  <c r="DW31" i="43"/>
  <c r="DW30" i="43"/>
  <c r="DW29" i="43"/>
  <c r="DW28" i="43"/>
  <c r="DW27" i="43"/>
  <c r="DW26" i="43"/>
  <c r="DW25" i="43"/>
  <c r="DW24" i="43"/>
  <c r="DW23" i="43"/>
  <c r="DW22" i="43"/>
  <c r="DW21" i="43"/>
  <c r="DW20" i="43"/>
  <c r="DW19" i="43"/>
  <c r="DW18" i="43"/>
  <c r="DW17" i="43"/>
  <c r="DW16" i="43"/>
  <c r="DW15" i="43"/>
  <c r="DW14" i="43"/>
  <c r="DW13" i="43"/>
  <c r="DW12" i="43"/>
  <c r="DW11" i="43"/>
  <c r="DW10" i="43"/>
  <c r="DW9" i="43"/>
  <c r="DW8" i="43" a="1"/>
  <c r="DW8" i="43"/>
  <c r="DV247" i="43"/>
  <c r="DV246" i="43"/>
  <c r="DV245" i="43"/>
  <c r="DV244" i="43"/>
  <c r="DV243" i="43"/>
  <c r="DV242" i="43"/>
  <c r="DV241" i="43"/>
  <c r="DV240" i="43"/>
  <c r="DV239" i="43"/>
  <c r="DV238" i="43"/>
  <c r="DV237" i="43"/>
  <c r="DV236" i="43"/>
  <c r="DV235" i="43"/>
  <c r="DV234" i="43"/>
  <c r="DV233" i="43"/>
  <c r="DV232" i="43"/>
  <c r="DV231" i="43"/>
  <c r="DV230" i="43"/>
  <c r="DV229" i="43"/>
  <c r="DV228" i="43"/>
  <c r="DV227" i="43"/>
  <c r="DV226" i="43"/>
  <c r="DV225" i="43"/>
  <c r="DV224" i="43"/>
  <c r="DV223" i="43"/>
  <c r="DV222" i="43"/>
  <c r="DV221" i="43"/>
  <c r="DV220" i="43"/>
  <c r="DV219" i="43"/>
  <c r="DV218" i="43"/>
  <c r="DV217" i="43"/>
  <c r="DV216" i="43"/>
  <c r="DV215" i="43"/>
  <c r="DV214" i="43"/>
  <c r="DV213" i="43"/>
  <c r="DV212" i="43"/>
  <c r="DV211" i="43"/>
  <c r="DV210" i="43"/>
  <c r="DV209" i="43"/>
  <c r="DV208" i="43"/>
  <c r="DV207" i="43"/>
  <c r="DV206" i="43"/>
  <c r="DV205" i="43"/>
  <c r="DV204" i="43"/>
  <c r="DV203" i="43"/>
  <c r="DV202" i="43"/>
  <c r="DV201" i="43"/>
  <c r="DV200" i="43"/>
  <c r="DV199" i="43"/>
  <c r="DV198" i="43"/>
  <c r="DV197" i="43"/>
  <c r="DV196" i="43"/>
  <c r="DV195" i="43"/>
  <c r="DV194" i="43"/>
  <c r="DV193" i="43"/>
  <c r="DV192" i="43"/>
  <c r="DV191" i="43"/>
  <c r="DV190" i="43"/>
  <c r="DV189" i="43"/>
  <c r="DV188" i="43"/>
  <c r="DV187" i="43"/>
  <c r="DV186" i="43"/>
  <c r="DV185" i="43"/>
  <c r="DV184" i="43"/>
  <c r="DV183" i="43"/>
  <c r="DV182" i="43"/>
  <c r="DV181" i="43"/>
  <c r="DV180" i="43"/>
  <c r="DV179" i="43"/>
  <c r="DV178" i="43"/>
  <c r="DV177" i="43"/>
  <c r="DV176" i="43"/>
  <c r="DV175" i="43"/>
  <c r="DV174" i="43"/>
  <c r="DV173" i="43"/>
  <c r="DV172" i="43"/>
  <c r="DV171" i="43"/>
  <c r="DV170" i="43"/>
  <c r="DV169" i="43"/>
  <c r="DV168" i="43"/>
  <c r="DV167" i="43"/>
  <c r="DV166" i="43"/>
  <c r="DV165" i="43"/>
  <c r="DV164" i="43"/>
  <c r="DV163" i="43"/>
  <c r="DV162" i="43"/>
  <c r="DV161" i="43"/>
  <c r="DV160" i="43"/>
  <c r="DV159" i="43"/>
  <c r="DV158" i="43"/>
  <c r="DV157" i="43"/>
  <c r="DV156" i="43"/>
  <c r="DV155" i="43"/>
  <c r="DV154" i="43"/>
  <c r="DV153" i="43"/>
  <c r="DV152" i="43"/>
  <c r="DV151" i="43"/>
  <c r="DV150" i="43"/>
  <c r="DV149" i="43"/>
  <c r="DV148" i="43"/>
  <c r="DV147" i="43"/>
  <c r="DV146" i="43"/>
  <c r="DV145" i="43"/>
  <c r="DV144" i="43"/>
  <c r="DV143" i="43"/>
  <c r="DV142" i="43"/>
  <c r="DV141" i="43"/>
  <c r="DV140" i="43"/>
  <c r="DV139" i="43"/>
  <c r="DV138" i="43"/>
  <c r="DV137" i="43"/>
  <c r="DV136" i="43"/>
  <c r="DV135" i="43"/>
  <c r="DV134" i="43"/>
  <c r="DV133" i="43"/>
  <c r="DV132" i="43"/>
  <c r="DV131" i="43"/>
  <c r="DV130" i="43"/>
  <c r="DV129" i="43"/>
  <c r="DV128" i="43"/>
  <c r="DV127" i="43"/>
  <c r="DV126" i="43"/>
  <c r="DV125" i="43"/>
  <c r="DV124" i="43"/>
  <c r="DV123" i="43"/>
  <c r="DV122" i="43"/>
  <c r="DV121" i="43"/>
  <c r="DV120" i="43"/>
  <c r="DV119" i="43"/>
  <c r="DV118" i="43"/>
  <c r="DV117" i="43"/>
  <c r="DV116" i="43"/>
  <c r="DV115" i="43"/>
  <c r="DV114" i="43"/>
  <c r="DV113" i="43"/>
  <c r="DV112" i="43"/>
  <c r="DV111" i="43"/>
  <c r="DV110" i="43"/>
  <c r="DV109" i="43"/>
  <c r="DV108" i="43"/>
  <c r="DV107" i="43"/>
  <c r="DV106" i="43"/>
  <c r="DV105" i="43"/>
  <c r="DV104" i="43"/>
  <c r="DV103" i="43"/>
  <c r="DV102" i="43"/>
  <c r="DV101" i="43"/>
  <c r="DV100" i="43"/>
  <c r="DV99" i="43"/>
  <c r="DV98" i="43"/>
  <c r="DV97" i="43"/>
  <c r="DV96" i="43"/>
  <c r="DV95" i="43"/>
  <c r="DV94" i="43"/>
  <c r="DV93" i="43"/>
  <c r="DV92" i="43"/>
  <c r="DV91" i="43"/>
  <c r="DV90" i="43"/>
  <c r="DV89" i="43"/>
  <c r="DV88" i="43"/>
  <c r="DV87" i="43"/>
  <c r="DV86" i="43"/>
  <c r="DV85" i="43"/>
  <c r="DV84" i="43"/>
  <c r="DV83" i="43"/>
  <c r="DV82" i="43"/>
  <c r="DV81" i="43"/>
  <c r="DV80" i="43"/>
  <c r="DV79" i="43"/>
  <c r="DV78" i="43"/>
  <c r="DV77" i="43"/>
  <c r="DV76" i="43"/>
  <c r="DV75" i="43"/>
  <c r="DV74" i="43"/>
  <c r="DV73" i="43"/>
  <c r="DV72" i="43"/>
  <c r="DV71" i="43"/>
  <c r="DV70" i="43"/>
  <c r="DV69" i="43"/>
  <c r="DV68" i="43"/>
  <c r="DV67" i="43"/>
  <c r="DV66" i="43"/>
  <c r="DV65" i="43"/>
  <c r="DV64" i="43"/>
  <c r="DV63" i="43"/>
  <c r="DV62" i="43"/>
  <c r="DV61" i="43"/>
  <c r="DV60" i="43"/>
  <c r="DV59" i="43"/>
  <c r="DV58" i="43"/>
  <c r="DV57" i="43"/>
  <c r="DV56" i="43"/>
  <c r="DV55" i="43"/>
  <c r="DV54" i="43"/>
  <c r="DV53" i="43"/>
  <c r="DV52" i="43"/>
  <c r="DV51" i="43"/>
  <c r="DV50" i="43"/>
  <c r="DV49" i="43"/>
  <c r="DV48" i="43"/>
  <c r="DV47" i="43"/>
  <c r="DV46" i="43"/>
  <c r="DV45" i="43"/>
  <c r="DV44" i="43"/>
  <c r="DV43" i="43"/>
  <c r="DV42" i="43"/>
  <c r="DV41" i="43"/>
  <c r="DV40" i="43"/>
  <c r="DV39" i="43"/>
  <c r="DV38" i="43"/>
  <c r="DV37" i="43"/>
  <c r="DV36" i="43"/>
  <c r="DV35" i="43"/>
  <c r="DV34" i="43"/>
  <c r="DV33" i="43"/>
  <c r="DV32" i="43"/>
  <c r="DV31" i="43"/>
  <c r="DV30" i="43"/>
  <c r="DV29" i="43"/>
  <c r="DV28" i="43"/>
  <c r="DV27" i="43"/>
  <c r="DV26" i="43"/>
  <c r="DV25" i="43"/>
  <c r="DV24" i="43"/>
  <c r="DV23" i="43"/>
  <c r="DV22" i="43"/>
  <c r="DV21" i="43"/>
  <c r="DV20" i="43"/>
  <c r="DV19" i="43"/>
  <c r="DV18" i="43"/>
  <c r="DV17" i="43"/>
  <c r="DV16" i="43"/>
  <c r="DV15" i="43"/>
  <c r="DV14" i="43"/>
  <c r="DV13" i="43"/>
  <c r="DV12" i="43"/>
  <c r="DV11" i="43"/>
  <c r="DV10" i="43"/>
  <c r="DV9" i="43"/>
  <c r="DV8" i="43" a="1"/>
  <c r="DV8" i="43"/>
  <c r="DU247" i="43"/>
  <c r="DU246" i="43"/>
  <c r="DU245" i="43"/>
  <c r="DU244" i="43"/>
  <c r="DU243" i="43"/>
  <c r="DU242" i="43"/>
  <c r="DU241" i="43"/>
  <c r="DU240" i="43"/>
  <c r="DU239" i="43"/>
  <c r="DU238" i="43"/>
  <c r="DU237" i="43"/>
  <c r="DU236" i="43"/>
  <c r="DU235" i="43"/>
  <c r="DU234" i="43"/>
  <c r="DU233" i="43"/>
  <c r="DU232" i="43"/>
  <c r="DU231" i="43"/>
  <c r="DU230" i="43"/>
  <c r="DU229" i="43"/>
  <c r="DU228" i="43"/>
  <c r="DU227" i="43"/>
  <c r="DU226" i="43"/>
  <c r="DU225" i="43"/>
  <c r="DU224" i="43"/>
  <c r="DU223" i="43"/>
  <c r="DU222" i="43"/>
  <c r="DU221" i="43"/>
  <c r="DU220" i="43"/>
  <c r="DU219" i="43"/>
  <c r="DU218" i="43"/>
  <c r="DU217" i="43"/>
  <c r="DU216" i="43"/>
  <c r="DU215" i="43"/>
  <c r="DU214" i="43"/>
  <c r="DU213" i="43"/>
  <c r="DU212" i="43"/>
  <c r="DU211" i="43"/>
  <c r="DU210" i="43"/>
  <c r="DU209" i="43"/>
  <c r="DU208" i="43"/>
  <c r="DU207" i="43"/>
  <c r="DU206" i="43"/>
  <c r="DU205" i="43"/>
  <c r="DU204" i="43"/>
  <c r="DU203" i="43"/>
  <c r="DU202" i="43"/>
  <c r="DU201" i="43"/>
  <c r="DU200" i="43"/>
  <c r="DU199" i="43"/>
  <c r="DU198" i="43"/>
  <c r="DU197" i="43"/>
  <c r="DU196" i="43"/>
  <c r="DU195" i="43"/>
  <c r="DU194" i="43"/>
  <c r="DU193" i="43"/>
  <c r="DU192" i="43"/>
  <c r="DU191" i="43"/>
  <c r="DU190" i="43"/>
  <c r="DU189" i="43"/>
  <c r="DU188" i="43"/>
  <c r="DU187" i="43"/>
  <c r="DU186" i="43"/>
  <c r="DU185" i="43"/>
  <c r="DU184" i="43"/>
  <c r="DU183" i="43"/>
  <c r="DU182" i="43"/>
  <c r="DU181" i="43"/>
  <c r="DU180" i="43"/>
  <c r="DU179" i="43"/>
  <c r="DU178" i="43"/>
  <c r="DU177" i="43"/>
  <c r="DU176" i="43"/>
  <c r="DU175" i="43"/>
  <c r="DU174" i="43"/>
  <c r="DU173" i="43"/>
  <c r="DU172" i="43"/>
  <c r="DU171" i="43"/>
  <c r="DU170" i="43"/>
  <c r="DU169" i="43"/>
  <c r="DU168" i="43"/>
  <c r="DU167" i="43"/>
  <c r="DU166" i="43"/>
  <c r="DU165" i="43"/>
  <c r="DU164" i="43"/>
  <c r="DU163" i="43"/>
  <c r="DU162" i="43"/>
  <c r="DU161" i="43"/>
  <c r="DU160" i="43"/>
  <c r="DU159" i="43"/>
  <c r="DU158" i="43"/>
  <c r="DU157" i="43"/>
  <c r="DU156" i="43"/>
  <c r="DU155" i="43"/>
  <c r="DU154" i="43"/>
  <c r="DU153" i="43"/>
  <c r="DU152" i="43"/>
  <c r="DU151" i="43"/>
  <c r="DU150" i="43"/>
  <c r="DU149" i="43"/>
  <c r="DU148" i="43"/>
  <c r="DU147" i="43"/>
  <c r="DU146" i="43"/>
  <c r="DU145" i="43"/>
  <c r="DU144" i="43"/>
  <c r="DU143" i="43"/>
  <c r="DU142" i="43"/>
  <c r="DU141" i="43"/>
  <c r="DU140" i="43"/>
  <c r="DU139" i="43"/>
  <c r="DU138" i="43"/>
  <c r="DU137" i="43"/>
  <c r="DU136" i="43"/>
  <c r="DU135" i="43"/>
  <c r="DU134" i="43"/>
  <c r="DU133" i="43"/>
  <c r="DU132" i="43"/>
  <c r="DU131" i="43"/>
  <c r="DU130" i="43"/>
  <c r="DU129" i="43"/>
  <c r="DU128" i="43"/>
  <c r="DU127" i="43"/>
  <c r="DU126" i="43"/>
  <c r="DU125" i="43"/>
  <c r="DU124" i="43"/>
  <c r="DU123" i="43"/>
  <c r="DU122" i="43"/>
  <c r="DU121" i="43"/>
  <c r="DU120" i="43"/>
  <c r="DU119" i="43"/>
  <c r="DU118" i="43"/>
  <c r="DU117" i="43"/>
  <c r="DU116" i="43"/>
  <c r="DU115" i="43"/>
  <c r="DU114" i="43"/>
  <c r="DU113" i="43"/>
  <c r="DU112" i="43"/>
  <c r="DU111" i="43"/>
  <c r="DU110" i="43"/>
  <c r="DU109" i="43"/>
  <c r="DU108" i="43"/>
  <c r="DU107" i="43"/>
  <c r="DU106" i="43"/>
  <c r="DU105" i="43"/>
  <c r="DU104" i="43"/>
  <c r="DU103" i="43"/>
  <c r="DU102" i="43"/>
  <c r="DU101" i="43"/>
  <c r="DU100" i="43"/>
  <c r="DU99" i="43"/>
  <c r="DU98" i="43"/>
  <c r="DU97" i="43"/>
  <c r="DU96" i="43"/>
  <c r="DU95" i="43"/>
  <c r="DU94" i="43"/>
  <c r="DU93" i="43"/>
  <c r="DU92" i="43"/>
  <c r="DU91" i="43"/>
  <c r="DU90" i="43"/>
  <c r="DU89" i="43"/>
  <c r="DU88" i="43"/>
  <c r="DU87" i="43"/>
  <c r="DU86" i="43"/>
  <c r="DU85" i="43"/>
  <c r="DU84" i="43"/>
  <c r="DU83" i="43"/>
  <c r="DU82" i="43"/>
  <c r="DU81" i="43"/>
  <c r="DU80" i="43"/>
  <c r="DU79" i="43"/>
  <c r="DU78" i="43"/>
  <c r="DU77" i="43"/>
  <c r="DU76" i="43"/>
  <c r="DU75" i="43"/>
  <c r="DU74" i="43"/>
  <c r="DU73" i="43"/>
  <c r="DU72" i="43"/>
  <c r="DU71" i="43"/>
  <c r="DU70" i="43"/>
  <c r="DU69" i="43"/>
  <c r="DU68" i="43"/>
  <c r="DU67" i="43"/>
  <c r="DU66" i="43"/>
  <c r="DU65" i="43"/>
  <c r="DU64" i="43"/>
  <c r="DU63" i="43"/>
  <c r="DU62" i="43"/>
  <c r="DU61" i="43"/>
  <c r="DU60" i="43"/>
  <c r="DU59" i="43"/>
  <c r="DU58" i="43"/>
  <c r="DU57" i="43"/>
  <c r="DU56" i="43"/>
  <c r="DU55" i="43"/>
  <c r="DU54" i="43"/>
  <c r="DU53" i="43"/>
  <c r="DU52" i="43"/>
  <c r="DU51" i="43"/>
  <c r="DU50" i="43"/>
  <c r="DU49" i="43"/>
  <c r="DU48" i="43"/>
  <c r="DU47" i="43"/>
  <c r="DU46" i="43"/>
  <c r="DU45" i="43"/>
  <c r="DU44" i="43"/>
  <c r="DU43" i="43"/>
  <c r="DU42" i="43"/>
  <c r="DU41" i="43"/>
  <c r="DU40" i="43"/>
  <c r="DU39" i="43"/>
  <c r="DU38" i="43"/>
  <c r="DU37" i="43"/>
  <c r="DU36" i="43"/>
  <c r="DU35" i="43"/>
  <c r="DU34" i="43"/>
  <c r="DU33" i="43"/>
  <c r="DU32" i="43"/>
  <c r="DU31" i="43"/>
  <c r="DU30" i="43"/>
  <c r="DU29" i="43"/>
  <c r="DU28" i="43"/>
  <c r="DU27" i="43"/>
  <c r="DU26" i="43"/>
  <c r="DU25" i="43"/>
  <c r="DU24" i="43"/>
  <c r="DU23" i="43"/>
  <c r="DU22" i="43"/>
  <c r="DU21" i="43"/>
  <c r="DU20" i="43"/>
  <c r="DU19" i="43"/>
  <c r="DU18" i="43"/>
  <c r="DU17" i="43"/>
  <c r="DU16" i="43"/>
  <c r="DU15" i="43"/>
  <c r="DU14" i="43"/>
  <c r="DU13" i="43"/>
  <c r="DU12" i="43"/>
  <c r="DU11" i="43"/>
  <c r="DU10" i="43"/>
  <c r="DU9" i="43"/>
  <c r="DU8" i="43" a="1"/>
  <c r="DU8" i="43"/>
  <c r="DT247" i="43"/>
  <c r="DT246" i="43"/>
  <c r="DT245" i="43"/>
  <c r="DT244" i="43"/>
  <c r="DT243" i="43"/>
  <c r="DT242" i="43"/>
  <c r="DT241" i="43"/>
  <c r="DT240" i="43"/>
  <c r="DT239" i="43"/>
  <c r="DT238" i="43"/>
  <c r="DT237" i="43"/>
  <c r="DT236" i="43"/>
  <c r="DT235" i="43"/>
  <c r="DT234" i="43"/>
  <c r="DT233" i="43"/>
  <c r="DT232" i="43"/>
  <c r="DT231" i="43"/>
  <c r="DT230" i="43"/>
  <c r="DT229" i="43"/>
  <c r="DT228" i="43"/>
  <c r="DT227" i="43"/>
  <c r="DT226" i="43"/>
  <c r="DT225" i="43"/>
  <c r="DT224" i="43"/>
  <c r="DT223" i="43"/>
  <c r="DT222" i="43"/>
  <c r="DT221" i="43"/>
  <c r="DT220" i="43"/>
  <c r="DT219" i="43"/>
  <c r="DT218" i="43"/>
  <c r="DT217" i="43"/>
  <c r="DT216" i="43"/>
  <c r="DT215" i="43"/>
  <c r="DT214" i="43"/>
  <c r="DT213" i="43"/>
  <c r="DT212" i="43"/>
  <c r="DT211" i="43"/>
  <c r="DT210" i="43"/>
  <c r="DT209" i="43"/>
  <c r="DT208" i="43"/>
  <c r="DT207" i="43"/>
  <c r="DT206" i="43"/>
  <c r="DT205" i="43"/>
  <c r="DT204" i="43"/>
  <c r="DT203" i="43"/>
  <c r="DT202" i="43"/>
  <c r="DT201" i="43"/>
  <c r="DT200" i="43"/>
  <c r="DT199" i="43"/>
  <c r="DT198" i="43"/>
  <c r="DT197" i="43"/>
  <c r="DT196" i="43"/>
  <c r="DT195" i="43"/>
  <c r="DT194" i="43"/>
  <c r="DT193" i="43"/>
  <c r="DT192" i="43"/>
  <c r="DT191" i="43"/>
  <c r="DT190" i="43"/>
  <c r="DT189" i="43"/>
  <c r="DT188" i="43"/>
  <c r="DT187" i="43"/>
  <c r="DT186" i="43"/>
  <c r="DT185" i="43"/>
  <c r="DT184" i="43"/>
  <c r="DT183" i="43"/>
  <c r="DT182" i="43"/>
  <c r="DT181" i="43"/>
  <c r="DT180" i="43"/>
  <c r="DT179" i="43"/>
  <c r="DT178" i="43"/>
  <c r="DT177" i="43"/>
  <c r="DT176" i="43"/>
  <c r="DT175" i="43"/>
  <c r="DT174" i="43"/>
  <c r="DT173" i="43"/>
  <c r="DT172" i="43"/>
  <c r="DT171" i="43"/>
  <c r="DT170" i="43"/>
  <c r="DT169" i="43"/>
  <c r="DT168" i="43"/>
  <c r="DT167" i="43"/>
  <c r="DT166" i="43"/>
  <c r="DT165" i="43"/>
  <c r="DT164" i="43"/>
  <c r="DT163" i="43"/>
  <c r="DT162" i="43"/>
  <c r="DT161" i="43"/>
  <c r="DT160" i="43"/>
  <c r="DT159" i="43"/>
  <c r="DT158" i="43"/>
  <c r="DT157" i="43"/>
  <c r="DT156" i="43"/>
  <c r="DT155" i="43"/>
  <c r="DT154" i="43"/>
  <c r="DT153" i="43"/>
  <c r="DT152" i="43"/>
  <c r="DT151" i="43"/>
  <c r="DT150" i="43"/>
  <c r="DT149" i="43"/>
  <c r="DT148" i="43"/>
  <c r="DT147" i="43"/>
  <c r="DT146" i="43"/>
  <c r="DT145" i="43"/>
  <c r="DT144" i="43"/>
  <c r="DT143" i="43"/>
  <c r="DT142" i="43"/>
  <c r="DT141" i="43"/>
  <c r="DT140" i="43"/>
  <c r="DT139" i="43"/>
  <c r="DT138" i="43"/>
  <c r="DT137" i="43"/>
  <c r="DT136" i="43"/>
  <c r="DT135" i="43"/>
  <c r="DT134" i="43"/>
  <c r="DT133" i="43"/>
  <c r="DT132" i="43"/>
  <c r="DT131" i="43"/>
  <c r="DT130" i="43"/>
  <c r="DT129" i="43"/>
  <c r="DT128" i="43"/>
  <c r="DT127" i="43"/>
  <c r="DT126" i="43"/>
  <c r="DT125" i="43"/>
  <c r="DT124" i="43"/>
  <c r="DT123" i="43"/>
  <c r="DT122" i="43"/>
  <c r="DT121" i="43"/>
  <c r="DT120" i="43"/>
  <c r="DT119" i="43"/>
  <c r="DT118" i="43"/>
  <c r="DT117" i="43"/>
  <c r="DT116" i="43"/>
  <c r="DT115" i="43"/>
  <c r="DT114" i="43"/>
  <c r="DT113" i="43"/>
  <c r="DT112" i="43"/>
  <c r="DT111" i="43"/>
  <c r="DT110" i="43"/>
  <c r="DT109" i="43"/>
  <c r="DT108" i="43"/>
  <c r="DT107" i="43"/>
  <c r="DT106" i="43"/>
  <c r="DT105" i="43"/>
  <c r="DT104" i="43"/>
  <c r="DT103" i="43"/>
  <c r="DT102" i="43"/>
  <c r="DT101" i="43"/>
  <c r="DT100" i="43"/>
  <c r="DT99" i="43"/>
  <c r="DT98" i="43"/>
  <c r="DT97" i="43"/>
  <c r="DT96" i="43"/>
  <c r="DT95" i="43"/>
  <c r="DT94" i="43"/>
  <c r="DT93" i="43"/>
  <c r="DT92" i="43"/>
  <c r="DT91" i="43"/>
  <c r="DT90" i="43"/>
  <c r="DT89" i="43"/>
  <c r="DT88" i="43"/>
  <c r="DT87" i="43"/>
  <c r="DT86" i="43"/>
  <c r="DT85" i="43"/>
  <c r="DT84" i="43"/>
  <c r="DT83" i="43"/>
  <c r="DT82" i="43"/>
  <c r="DT81" i="43"/>
  <c r="DT80" i="43"/>
  <c r="DT79" i="43"/>
  <c r="DT78" i="43"/>
  <c r="DT77" i="43"/>
  <c r="DT76" i="43"/>
  <c r="DT75" i="43"/>
  <c r="DT74" i="43"/>
  <c r="DT73" i="43"/>
  <c r="DT72" i="43"/>
  <c r="DT71" i="43"/>
  <c r="DT70" i="43"/>
  <c r="DT69" i="43"/>
  <c r="DT68" i="43"/>
  <c r="DT67" i="43"/>
  <c r="DT66" i="43"/>
  <c r="DT65" i="43"/>
  <c r="DT64" i="43"/>
  <c r="DT63" i="43"/>
  <c r="DT62" i="43"/>
  <c r="DT61" i="43"/>
  <c r="DT60" i="43"/>
  <c r="DT59" i="43"/>
  <c r="DT58" i="43"/>
  <c r="DT57" i="43"/>
  <c r="DT56" i="43"/>
  <c r="DT55" i="43"/>
  <c r="DT54" i="43"/>
  <c r="DT53" i="43"/>
  <c r="DT52" i="43"/>
  <c r="DT51" i="43"/>
  <c r="DT50" i="43"/>
  <c r="DT49" i="43"/>
  <c r="DT48" i="43"/>
  <c r="DT47" i="43"/>
  <c r="DT46" i="43"/>
  <c r="DT45" i="43"/>
  <c r="DT44" i="43"/>
  <c r="DT43" i="43"/>
  <c r="DT42" i="43"/>
  <c r="DT41" i="43"/>
  <c r="DT40" i="43"/>
  <c r="DT39" i="43"/>
  <c r="DT38" i="43"/>
  <c r="DT37" i="43"/>
  <c r="DT36" i="43"/>
  <c r="DT35" i="43"/>
  <c r="DT34" i="43"/>
  <c r="DT33" i="43"/>
  <c r="DT32" i="43"/>
  <c r="DT31" i="43"/>
  <c r="DT30" i="43"/>
  <c r="DT29" i="43"/>
  <c r="DT28" i="43"/>
  <c r="DT27" i="43"/>
  <c r="DT26" i="43"/>
  <c r="DT25" i="43"/>
  <c r="DT24" i="43"/>
  <c r="DT23" i="43"/>
  <c r="DT22" i="43"/>
  <c r="DT21" i="43"/>
  <c r="DT20" i="43"/>
  <c r="DT19" i="43"/>
  <c r="DT18" i="43"/>
  <c r="DT17" i="43"/>
  <c r="DT16" i="43"/>
  <c r="DT15" i="43"/>
  <c r="DT14" i="43"/>
  <c r="DT13" i="43"/>
  <c r="DT12" i="43"/>
  <c r="DT11" i="43"/>
  <c r="DT10" i="43"/>
  <c r="DT9" i="43"/>
  <c r="DT8" i="43" a="1"/>
  <c r="DT8" i="43"/>
  <c r="DS247" i="43"/>
  <c r="DS246" i="43"/>
  <c r="DS245" i="43"/>
  <c r="DS244" i="43"/>
  <c r="DS243" i="43"/>
  <c r="DS242" i="43"/>
  <c r="DS241" i="43"/>
  <c r="DS240" i="43"/>
  <c r="DS239" i="43"/>
  <c r="DS238" i="43"/>
  <c r="DS237" i="43"/>
  <c r="DS236" i="43"/>
  <c r="DS235" i="43"/>
  <c r="DS234" i="43"/>
  <c r="DS233" i="43"/>
  <c r="DS232" i="43"/>
  <c r="DS231" i="43"/>
  <c r="DS230" i="43"/>
  <c r="DS229" i="43"/>
  <c r="DS228" i="43"/>
  <c r="DS227" i="43"/>
  <c r="DS226" i="43"/>
  <c r="DS225" i="43"/>
  <c r="DS224" i="43"/>
  <c r="DS223" i="43"/>
  <c r="DS222" i="43"/>
  <c r="DS221" i="43"/>
  <c r="DS220" i="43"/>
  <c r="DS219" i="43"/>
  <c r="DS218" i="43"/>
  <c r="DS217" i="43"/>
  <c r="DS216" i="43"/>
  <c r="DS215" i="43"/>
  <c r="DS214" i="43"/>
  <c r="DS213" i="43"/>
  <c r="DS212" i="43"/>
  <c r="DS211" i="43"/>
  <c r="DS210" i="43"/>
  <c r="DS209" i="43"/>
  <c r="DS208" i="43"/>
  <c r="DS207" i="43"/>
  <c r="DS206" i="43"/>
  <c r="DS205" i="43"/>
  <c r="DS204" i="43"/>
  <c r="DS203" i="43"/>
  <c r="DS202" i="43"/>
  <c r="DS201" i="43"/>
  <c r="DS200" i="43"/>
  <c r="DS199" i="43"/>
  <c r="DS198" i="43"/>
  <c r="DS197" i="43"/>
  <c r="DS196" i="43"/>
  <c r="DS195" i="43"/>
  <c r="DS194" i="43"/>
  <c r="DS193" i="43"/>
  <c r="DS192" i="43"/>
  <c r="DS191" i="43"/>
  <c r="DS190" i="43"/>
  <c r="DS189" i="43"/>
  <c r="DS188" i="43"/>
  <c r="DS187" i="43"/>
  <c r="DS186" i="43"/>
  <c r="DS185" i="43"/>
  <c r="DS184" i="43"/>
  <c r="DS183" i="43"/>
  <c r="DS182" i="43"/>
  <c r="DS181" i="43"/>
  <c r="DS180" i="43"/>
  <c r="DS179" i="43"/>
  <c r="DS178" i="43"/>
  <c r="DS177" i="43"/>
  <c r="DS176" i="43"/>
  <c r="DS175" i="43"/>
  <c r="DS174" i="43"/>
  <c r="DS173" i="43"/>
  <c r="DS172" i="43"/>
  <c r="DS171" i="43"/>
  <c r="DS170" i="43"/>
  <c r="DS169" i="43"/>
  <c r="DS168" i="43"/>
  <c r="DS167" i="43"/>
  <c r="DS166" i="43"/>
  <c r="DS165" i="43"/>
  <c r="DS164" i="43"/>
  <c r="DS163" i="43"/>
  <c r="DS162" i="43"/>
  <c r="DS161" i="43"/>
  <c r="DS160" i="43"/>
  <c r="DS159" i="43"/>
  <c r="DS158" i="43"/>
  <c r="DS157" i="43"/>
  <c r="DS156" i="43"/>
  <c r="DS155" i="43"/>
  <c r="DS154" i="43"/>
  <c r="DS153" i="43"/>
  <c r="DS152" i="43"/>
  <c r="DS151" i="43"/>
  <c r="DS150" i="43"/>
  <c r="DS149" i="43"/>
  <c r="DS148" i="43"/>
  <c r="DS147" i="43"/>
  <c r="DS146" i="43"/>
  <c r="DS145" i="43"/>
  <c r="DS144" i="43"/>
  <c r="DS143" i="43"/>
  <c r="DS142" i="43"/>
  <c r="DS141" i="43"/>
  <c r="DS140" i="43"/>
  <c r="DS139" i="43"/>
  <c r="DS138" i="43"/>
  <c r="DS137" i="43"/>
  <c r="DS136" i="43"/>
  <c r="DS135" i="43"/>
  <c r="DS134" i="43"/>
  <c r="DS133" i="43"/>
  <c r="DS132" i="43"/>
  <c r="DS131" i="43"/>
  <c r="DS130" i="43"/>
  <c r="DS129" i="43"/>
  <c r="DS128" i="43"/>
  <c r="DS127" i="43"/>
  <c r="DS126" i="43"/>
  <c r="DS125" i="43"/>
  <c r="DS124" i="43"/>
  <c r="DS123" i="43"/>
  <c r="DS122" i="43"/>
  <c r="DS121" i="43"/>
  <c r="DS120" i="43"/>
  <c r="DS119" i="43"/>
  <c r="DS118" i="43"/>
  <c r="DS117" i="43"/>
  <c r="DS116" i="43"/>
  <c r="DS115" i="43"/>
  <c r="DS114" i="43"/>
  <c r="DS113" i="43"/>
  <c r="DS112" i="43"/>
  <c r="DS111" i="43"/>
  <c r="DS110" i="43"/>
  <c r="DS109" i="43"/>
  <c r="DS108" i="43"/>
  <c r="DS107" i="43"/>
  <c r="DS106" i="43"/>
  <c r="DS105" i="43"/>
  <c r="DS104" i="43"/>
  <c r="DS103" i="43"/>
  <c r="DS102" i="43"/>
  <c r="DS101" i="43"/>
  <c r="DS100" i="43"/>
  <c r="DS99" i="43"/>
  <c r="DS98" i="43"/>
  <c r="DS97" i="43"/>
  <c r="DS96" i="43"/>
  <c r="DS95" i="43"/>
  <c r="DS94" i="43"/>
  <c r="DS93" i="43"/>
  <c r="DS92" i="43"/>
  <c r="DS91" i="43"/>
  <c r="DS90" i="43"/>
  <c r="DS89" i="43"/>
  <c r="DS88" i="43"/>
  <c r="DS87" i="43"/>
  <c r="DS86" i="43"/>
  <c r="DS85" i="43"/>
  <c r="DS84" i="43"/>
  <c r="DS83" i="43"/>
  <c r="DS82" i="43"/>
  <c r="DS81" i="43"/>
  <c r="DS80" i="43"/>
  <c r="DS79" i="43"/>
  <c r="DS78" i="43"/>
  <c r="DS77" i="43"/>
  <c r="DS76" i="43"/>
  <c r="DS75" i="43"/>
  <c r="DS74" i="43"/>
  <c r="DS73" i="43"/>
  <c r="DS72" i="43"/>
  <c r="DS71" i="43"/>
  <c r="DS70" i="43"/>
  <c r="DS69" i="43"/>
  <c r="DS68" i="43"/>
  <c r="DS67" i="43"/>
  <c r="DS66" i="43"/>
  <c r="DS65" i="43"/>
  <c r="DS64" i="43"/>
  <c r="DS63" i="43"/>
  <c r="DS62" i="43"/>
  <c r="DS61" i="43"/>
  <c r="DS60" i="43"/>
  <c r="DS59" i="43"/>
  <c r="DS58" i="43"/>
  <c r="DS57" i="43"/>
  <c r="DS56" i="43"/>
  <c r="DS55" i="43"/>
  <c r="DS54" i="43"/>
  <c r="DS53" i="43"/>
  <c r="DS52" i="43"/>
  <c r="DS51" i="43"/>
  <c r="DS50" i="43"/>
  <c r="DS49" i="43"/>
  <c r="DS48" i="43"/>
  <c r="DS47" i="43"/>
  <c r="DS46" i="43"/>
  <c r="DS45" i="43"/>
  <c r="DS44" i="43"/>
  <c r="DS43" i="43"/>
  <c r="DS42" i="43"/>
  <c r="DS41" i="43"/>
  <c r="DS40" i="43"/>
  <c r="DS39" i="43"/>
  <c r="DS38" i="43"/>
  <c r="DS37" i="43"/>
  <c r="DS36" i="43"/>
  <c r="DS35" i="43"/>
  <c r="DS34" i="43"/>
  <c r="DS33" i="43"/>
  <c r="DS32" i="43"/>
  <c r="DS31" i="43"/>
  <c r="DS30" i="43"/>
  <c r="DS29" i="43"/>
  <c r="DS28" i="43"/>
  <c r="DS27" i="43"/>
  <c r="DS26" i="43"/>
  <c r="DS25" i="43"/>
  <c r="DS24" i="43"/>
  <c r="DS23" i="43"/>
  <c r="DS22" i="43"/>
  <c r="DS21" i="43"/>
  <c r="DS20" i="43"/>
  <c r="DS19" i="43"/>
  <c r="DS18" i="43"/>
  <c r="DS17" i="43"/>
  <c r="DS16" i="43"/>
  <c r="DS15" i="43"/>
  <c r="DS14" i="43"/>
  <c r="DS13" i="43"/>
  <c r="DS12" i="43"/>
  <c r="DS11" i="43"/>
  <c r="DS10" i="43"/>
  <c r="DS9" i="43"/>
  <c r="DS8" i="43" a="1"/>
  <c r="DS8" i="43"/>
  <c r="DR247" i="43"/>
  <c r="DR246" i="43"/>
  <c r="DR245" i="43"/>
  <c r="DR244" i="43"/>
  <c r="DR243" i="43"/>
  <c r="DR242" i="43"/>
  <c r="DR241" i="43"/>
  <c r="DR240" i="43"/>
  <c r="DR239" i="43"/>
  <c r="DR238" i="43"/>
  <c r="DR237" i="43"/>
  <c r="DR236" i="43"/>
  <c r="DR235" i="43"/>
  <c r="DR234" i="43"/>
  <c r="DR233" i="43"/>
  <c r="DR232" i="43"/>
  <c r="DR231" i="43"/>
  <c r="DR230" i="43"/>
  <c r="DR229" i="43"/>
  <c r="DR228" i="43"/>
  <c r="DR227" i="43"/>
  <c r="DR226" i="43"/>
  <c r="DR225" i="43"/>
  <c r="DR224" i="43"/>
  <c r="DR223" i="43"/>
  <c r="DR222" i="43"/>
  <c r="DR221" i="43"/>
  <c r="DR220" i="43"/>
  <c r="DR219" i="43"/>
  <c r="DR218" i="43"/>
  <c r="DR217" i="43"/>
  <c r="DR216" i="43"/>
  <c r="DR215" i="43"/>
  <c r="DR214" i="43"/>
  <c r="DR213" i="43"/>
  <c r="DR212" i="43"/>
  <c r="DR211" i="43"/>
  <c r="DR210" i="43"/>
  <c r="DR209" i="43"/>
  <c r="DR208" i="43"/>
  <c r="DR207" i="43"/>
  <c r="DR206" i="43"/>
  <c r="DR205" i="43"/>
  <c r="DR204" i="43"/>
  <c r="DR203" i="43"/>
  <c r="DR202" i="43"/>
  <c r="DR201" i="43"/>
  <c r="DR200" i="43"/>
  <c r="DR199" i="43"/>
  <c r="DR198" i="43"/>
  <c r="DR197" i="43"/>
  <c r="DR196" i="43"/>
  <c r="DR195" i="43"/>
  <c r="DR194" i="43"/>
  <c r="DR193" i="43"/>
  <c r="DR192" i="43"/>
  <c r="DR191" i="43"/>
  <c r="DR190" i="43"/>
  <c r="DR189" i="43"/>
  <c r="DR188" i="43"/>
  <c r="DR187" i="43"/>
  <c r="DR186" i="43"/>
  <c r="DR185" i="43"/>
  <c r="DR184" i="43"/>
  <c r="DR183" i="43"/>
  <c r="DR182" i="43"/>
  <c r="DR181" i="43"/>
  <c r="DR180" i="43"/>
  <c r="DR179" i="43"/>
  <c r="DR178" i="43"/>
  <c r="DR177" i="43"/>
  <c r="DR176" i="43"/>
  <c r="DR175" i="43"/>
  <c r="DR174" i="43"/>
  <c r="DR173" i="43"/>
  <c r="DR172" i="43"/>
  <c r="DR171" i="43"/>
  <c r="DR170" i="43"/>
  <c r="DR169" i="43"/>
  <c r="DR168" i="43"/>
  <c r="DR167" i="43"/>
  <c r="DR166" i="43"/>
  <c r="DR165" i="43"/>
  <c r="DR164" i="43"/>
  <c r="DR163" i="43"/>
  <c r="DR162" i="43"/>
  <c r="DR161" i="43"/>
  <c r="DR160" i="43"/>
  <c r="DR159" i="43"/>
  <c r="DR158" i="43"/>
  <c r="DR157" i="43"/>
  <c r="DR156" i="43"/>
  <c r="DR155" i="43"/>
  <c r="DR154" i="43"/>
  <c r="DR153" i="43"/>
  <c r="DR152" i="43"/>
  <c r="DR151" i="43"/>
  <c r="DR150" i="43"/>
  <c r="DR149" i="43"/>
  <c r="DR148" i="43"/>
  <c r="DR147" i="43"/>
  <c r="DR146" i="43"/>
  <c r="DR145" i="43"/>
  <c r="DR144" i="43"/>
  <c r="DR143" i="43"/>
  <c r="DR142" i="43"/>
  <c r="DR141" i="43"/>
  <c r="DR140" i="43"/>
  <c r="DR139" i="43"/>
  <c r="DR138" i="43"/>
  <c r="DR137" i="43"/>
  <c r="DR136" i="43"/>
  <c r="DR135" i="43"/>
  <c r="DR134" i="43"/>
  <c r="DR133" i="43"/>
  <c r="DR132" i="43"/>
  <c r="DR131" i="43"/>
  <c r="DR130" i="43"/>
  <c r="DR129" i="43"/>
  <c r="DR128" i="43"/>
  <c r="DR127" i="43"/>
  <c r="DR126" i="43"/>
  <c r="DR125" i="43"/>
  <c r="DR124" i="43"/>
  <c r="DR123" i="43"/>
  <c r="DR122" i="43"/>
  <c r="DR121" i="43"/>
  <c r="DR120" i="43"/>
  <c r="DR119" i="43"/>
  <c r="DR118" i="43"/>
  <c r="DR117" i="43"/>
  <c r="DR116" i="43"/>
  <c r="DR115" i="43"/>
  <c r="DR114" i="43"/>
  <c r="DR113" i="43"/>
  <c r="DR112" i="43"/>
  <c r="DR111" i="43"/>
  <c r="DR110" i="43"/>
  <c r="DR109" i="43"/>
  <c r="DR108" i="43"/>
  <c r="DR107" i="43"/>
  <c r="DR106" i="43"/>
  <c r="DR105" i="43"/>
  <c r="DR104" i="43"/>
  <c r="DR103" i="43"/>
  <c r="DR102" i="43"/>
  <c r="DR101" i="43"/>
  <c r="DR100" i="43"/>
  <c r="DR99" i="43"/>
  <c r="DR98" i="43"/>
  <c r="DR97" i="43"/>
  <c r="DR96" i="43"/>
  <c r="DR95" i="43"/>
  <c r="DR94" i="43"/>
  <c r="DR93" i="43"/>
  <c r="DR92" i="43"/>
  <c r="DR91" i="43"/>
  <c r="DR90" i="43"/>
  <c r="DR89" i="43"/>
  <c r="DR88" i="43"/>
  <c r="DR87" i="43"/>
  <c r="DR86" i="43"/>
  <c r="DR85" i="43"/>
  <c r="DR84" i="43"/>
  <c r="DR83" i="43"/>
  <c r="DR82" i="43"/>
  <c r="DR81" i="43"/>
  <c r="DR80" i="43"/>
  <c r="DR79" i="43"/>
  <c r="DR78" i="43"/>
  <c r="DR77" i="43"/>
  <c r="DR76" i="43"/>
  <c r="DR75" i="43"/>
  <c r="DR74" i="43"/>
  <c r="DR73" i="43"/>
  <c r="DR72" i="43"/>
  <c r="DR71" i="43"/>
  <c r="DR70" i="43"/>
  <c r="DR69" i="43"/>
  <c r="DR68" i="43"/>
  <c r="DR67" i="43"/>
  <c r="DR66" i="43"/>
  <c r="DR65" i="43"/>
  <c r="DR64" i="43"/>
  <c r="DR63" i="43"/>
  <c r="DR62" i="43"/>
  <c r="DR61" i="43"/>
  <c r="DR60" i="43"/>
  <c r="DR59" i="43"/>
  <c r="DR58" i="43"/>
  <c r="DR57" i="43"/>
  <c r="DR56" i="43"/>
  <c r="DR55" i="43"/>
  <c r="DR54" i="43"/>
  <c r="DR53" i="43"/>
  <c r="DR52" i="43"/>
  <c r="DR51" i="43"/>
  <c r="DR50" i="43"/>
  <c r="DR49" i="43"/>
  <c r="DR48" i="43"/>
  <c r="DR47" i="43"/>
  <c r="DR46" i="43"/>
  <c r="DR45" i="43"/>
  <c r="DR44" i="43"/>
  <c r="DR43" i="43"/>
  <c r="DR42" i="43"/>
  <c r="DR41" i="43"/>
  <c r="DR40" i="43"/>
  <c r="DR39" i="43"/>
  <c r="DR38" i="43"/>
  <c r="DR37" i="43"/>
  <c r="DR36" i="43"/>
  <c r="DR35" i="43"/>
  <c r="DR34" i="43"/>
  <c r="DR33" i="43"/>
  <c r="DR32" i="43"/>
  <c r="DR31" i="43"/>
  <c r="DR30" i="43"/>
  <c r="DR29" i="43"/>
  <c r="DR28" i="43"/>
  <c r="DR27" i="43"/>
  <c r="DR26" i="43"/>
  <c r="DR25" i="43"/>
  <c r="DR24" i="43"/>
  <c r="DR23" i="43"/>
  <c r="DR22" i="43"/>
  <c r="DR21" i="43"/>
  <c r="DR20" i="43"/>
  <c r="DR19" i="43"/>
  <c r="DR18" i="43"/>
  <c r="DR17" i="43"/>
  <c r="DR16" i="43"/>
  <c r="DR15" i="43"/>
  <c r="DR14" i="43"/>
  <c r="DR13" i="43"/>
  <c r="DR12" i="43"/>
  <c r="DR11" i="43"/>
  <c r="DR10" i="43"/>
  <c r="DR9" i="43"/>
  <c r="DR8" i="43" a="1"/>
  <c r="DR8" i="43"/>
  <c r="DQ247" i="43"/>
  <c r="DQ246" i="43"/>
  <c r="DQ245" i="43"/>
  <c r="DQ244" i="43"/>
  <c r="DQ243" i="43"/>
  <c r="DQ242" i="43"/>
  <c r="DQ241" i="43"/>
  <c r="DQ240" i="43"/>
  <c r="DQ239" i="43"/>
  <c r="DQ238" i="43"/>
  <c r="DQ237" i="43"/>
  <c r="DQ236" i="43"/>
  <c r="DQ235" i="43"/>
  <c r="DQ234" i="43"/>
  <c r="DQ233" i="43"/>
  <c r="DQ232" i="43"/>
  <c r="DQ231" i="43"/>
  <c r="DQ230" i="43"/>
  <c r="DQ229" i="43"/>
  <c r="DQ228" i="43"/>
  <c r="DQ227" i="43"/>
  <c r="DQ226" i="43"/>
  <c r="DQ225" i="43"/>
  <c r="DQ224" i="43"/>
  <c r="DQ223" i="43"/>
  <c r="DQ222" i="43"/>
  <c r="DQ221" i="43"/>
  <c r="DQ220" i="43"/>
  <c r="DQ219" i="43"/>
  <c r="DQ218" i="43"/>
  <c r="DQ217" i="43"/>
  <c r="DQ216" i="43"/>
  <c r="DQ215" i="43"/>
  <c r="DQ214" i="43"/>
  <c r="DQ213" i="43"/>
  <c r="DQ212" i="43"/>
  <c r="DQ211" i="43"/>
  <c r="DQ210" i="43"/>
  <c r="DQ209" i="43"/>
  <c r="DQ208" i="43"/>
  <c r="DQ207" i="43"/>
  <c r="DQ206" i="43"/>
  <c r="DQ205" i="43"/>
  <c r="DQ204" i="43"/>
  <c r="DQ203" i="43"/>
  <c r="DQ202" i="43"/>
  <c r="DQ201" i="43"/>
  <c r="DQ200" i="43"/>
  <c r="DQ199" i="43"/>
  <c r="DQ198" i="43"/>
  <c r="DQ197" i="43"/>
  <c r="DQ196" i="43"/>
  <c r="DQ195" i="43"/>
  <c r="DQ194" i="43"/>
  <c r="DQ193" i="43"/>
  <c r="DQ192" i="43"/>
  <c r="DQ191" i="43"/>
  <c r="DQ190" i="43"/>
  <c r="DQ189" i="43"/>
  <c r="DQ188" i="43"/>
  <c r="DQ187" i="43"/>
  <c r="DQ186" i="43"/>
  <c r="DQ185" i="43"/>
  <c r="DQ184" i="43"/>
  <c r="DQ183" i="43"/>
  <c r="DQ182" i="43"/>
  <c r="DQ181" i="43"/>
  <c r="DQ180" i="43"/>
  <c r="DQ179" i="43"/>
  <c r="DQ178" i="43"/>
  <c r="DQ177" i="43"/>
  <c r="DQ176" i="43"/>
  <c r="DQ175" i="43"/>
  <c r="DQ174" i="43"/>
  <c r="DQ173" i="43"/>
  <c r="DQ172" i="43"/>
  <c r="DQ171" i="43"/>
  <c r="DQ170" i="43"/>
  <c r="DQ169" i="43"/>
  <c r="DQ168" i="43"/>
  <c r="DQ167" i="43"/>
  <c r="DQ166" i="43"/>
  <c r="DQ165" i="43"/>
  <c r="DQ164" i="43"/>
  <c r="DQ163" i="43"/>
  <c r="DQ162" i="43"/>
  <c r="DQ161" i="43"/>
  <c r="DQ160" i="43"/>
  <c r="DQ159" i="43"/>
  <c r="DQ158" i="43"/>
  <c r="DQ157" i="43"/>
  <c r="DQ156" i="43"/>
  <c r="DQ155" i="43"/>
  <c r="DQ154" i="43"/>
  <c r="DQ153" i="43"/>
  <c r="DQ152" i="43"/>
  <c r="DQ151" i="43"/>
  <c r="DQ150" i="43"/>
  <c r="DQ149" i="43"/>
  <c r="DQ148" i="43"/>
  <c r="DQ147" i="43"/>
  <c r="DQ146" i="43"/>
  <c r="DQ145" i="43"/>
  <c r="DQ144" i="43"/>
  <c r="DQ143" i="43"/>
  <c r="DQ142" i="43"/>
  <c r="DQ141" i="43"/>
  <c r="DQ140" i="43"/>
  <c r="DQ139" i="43"/>
  <c r="DQ138" i="43"/>
  <c r="DQ137" i="43"/>
  <c r="DQ136" i="43"/>
  <c r="DQ135" i="43"/>
  <c r="DQ134" i="43"/>
  <c r="DQ133" i="43"/>
  <c r="DQ132" i="43"/>
  <c r="DQ131" i="43"/>
  <c r="DQ130" i="43"/>
  <c r="DQ129" i="43"/>
  <c r="DQ128" i="43"/>
  <c r="DQ127" i="43"/>
  <c r="DQ126" i="43"/>
  <c r="DQ125" i="43"/>
  <c r="DQ124" i="43"/>
  <c r="DQ123" i="43"/>
  <c r="DQ122" i="43"/>
  <c r="DQ121" i="43"/>
  <c r="DQ120" i="43"/>
  <c r="DQ119" i="43"/>
  <c r="DQ118" i="43"/>
  <c r="DQ117" i="43"/>
  <c r="DQ116" i="43"/>
  <c r="DQ115" i="43"/>
  <c r="DQ114" i="43"/>
  <c r="DQ113" i="43"/>
  <c r="DQ112" i="43"/>
  <c r="DQ111" i="43"/>
  <c r="DQ110" i="43"/>
  <c r="DQ109" i="43"/>
  <c r="DQ108" i="43"/>
  <c r="DQ107" i="43"/>
  <c r="DQ106" i="43"/>
  <c r="DQ105" i="43"/>
  <c r="DQ104" i="43"/>
  <c r="DQ103" i="43"/>
  <c r="DQ102" i="43"/>
  <c r="DQ101" i="43"/>
  <c r="DQ100" i="43"/>
  <c r="DQ99" i="43"/>
  <c r="DQ98" i="43"/>
  <c r="DQ97" i="43"/>
  <c r="DQ96" i="43"/>
  <c r="DQ95" i="43"/>
  <c r="DQ94" i="43"/>
  <c r="DQ93" i="43"/>
  <c r="DQ92" i="43"/>
  <c r="DQ91" i="43"/>
  <c r="DQ90" i="43"/>
  <c r="DQ89" i="43"/>
  <c r="DQ88" i="43"/>
  <c r="DQ87" i="43"/>
  <c r="DQ86" i="43"/>
  <c r="DQ85" i="43"/>
  <c r="DQ84" i="43"/>
  <c r="DQ83" i="43"/>
  <c r="DQ82" i="43"/>
  <c r="DQ81" i="43"/>
  <c r="DQ80" i="43"/>
  <c r="DQ79" i="43"/>
  <c r="DQ78" i="43"/>
  <c r="DQ77" i="43"/>
  <c r="DQ76" i="43"/>
  <c r="DQ75" i="43"/>
  <c r="DQ74" i="43"/>
  <c r="DQ73" i="43"/>
  <c r="DQ72" i="43"/>
  <c r="DQ71" i="43"/>
  <c r="DQ70" i="43"/>
  <c r="DQ69" i="43"/>
  <c r="DQ68" i="43"/>
  <c r="DQ67" i="43"/>
  <c r="DQ66" i="43"/>
  <c r="DQ65" i="43"/>
  <c r="DQ64" i="43"/>
  <c r="DQ63" i="43"/>
  <c r="DQ62" i="43"/>
  <c r="DQ61" i="43"/>
  <c r="DQ60" i="43"/>
  <c r="DQ59" i="43"/>
  <c r="DQ58" i="43"/>
  <c r="DQ57" i="43"/>
  <c r="DQ56" i="43"/>
  <c r="DQ55" i="43"/>
  <c r="DQ54" i="43"/>
  <c r="DQ53" i="43"/>
  <c r="DQ52" i="43"/>
  <c r="DQ51" i="43"/>
  <c r="DQ50" i="43"/>
  <c r="DQ49" i="43"/>
  <c r="DQ48" i="43"/>
  <c r="DQ47" i="43"/>
  <c r="DQ46" i="43"/>
  <c r="DQ45" i="43"/>
  <c r="DQ44" i="43"/>
  <c r="DQ43" i="43"/>
  <c r="DQ42" i="43"/>
  <c r="DQ41" i="43"/>
  <c r="DQ40" i="43"/>
  <c r="DQ39" i="43"/>
  <c r="DQ38" i="43"/>
  <c r="DQ37" i="43"/>
  <c r="DQ36" i="43"/>
  <c r="DQ35" i="43"/>
  <c r="DQ34" i="43"/>
  <c r="DQ33" i="43"/>
  <c r="DQ32" i="43"/>
  <c r="DQ31" i="43"/>
  <c r="DQ30" i="43"/>
  <c r="DQ29" i="43"/>
  <c r="DQ28" i="43"/>
  <c r="DQ27" i="43"/>
  <c r="DQ26" i="43"/>
  <c r="DQ25" i="43"/>
  <c r="DQ24" i="43"/>
  <c r="DQ23" i="43"/>
  <c r="DQ22" i="43"/>
  <c r="DQ21" i="43"/>
  <c r="DQ20" i="43"/>
  <c r="DQ19" i="43"/>
  <c r="DQ18" i="43"/>
  <c r="DQ17" i="43"/>
  <c r="DQ16" i="43"/>
  <c r="DQ15" i="43"/>
  <c r="DQ14" i="43"/>
  <c r="DQ13" i="43"/>
  <c r="DQ12" i="43"/>
  <c r="DQ11" i="43"/>
  <c r="DQ10" i="43"/>
  <c r="DQ9" i="43"/>
  <c r="DQ8" i="43" a="1"/>
  <c r="DQ8" i="43"/>
  <c r="DP247" i="43"/>
  <c r="DP246" i="43"/>
  <c r="DP245" i="43"/>
  <c r="DP244" i="43"/>
  <c r="DP243" i="43"/>
  <c r="DP242" i="43"/>
  <c r="DP241" i="43"/>
  <c r="DP240" i="43"/>
  <c r="DP239" i="43"/>
  <c r="DP238" i="43"/>
  <c r="DP237" i="43"/>
  <c r="DP236" i="43"/>
  <c r="DP235" i="43"/>
  <c r="DP234" i="43"/>
  <c r="DP233" i="43"/>
  <c r="DP232" i="43"/>
  <c r="DP231" i="43"/>
  <c r="DP230" i="43"/>
  <c r="DP229" i="43"/>
  <c r="DP228" i="43"/>
  <c r="DP227" i="43"/>
  <c r="DP226" i="43"/>
  <c r="DP225" i="43"/>
  <c r="DP224" i="43"/>
  <c r="DP223" i="43"/>
  <c r="DP222" i="43"/>
  <c r="DP221" i="43"/>
  <c r="DP220" i="43"/>
  <c r="DP219" i="43"/>
  <c r="DP218" i="43"/>
  <c r="DP217" i="43"/>
  <c r="DP216" i="43"/>
  <c r="DP215" i="43"/>
  <c r="DP214" i="43"/>
  <c r="DP213" i="43"/>
  <c r="DP212" i="43"/>
  <c r="DP211" i="43"/>
  <c r="DP210" i="43"/>
  <c r="DP209" i="43"/>
  <c r="DP208" i="43"/>
  <c r="DP207" i="43"/>
  <c r="DP206" i="43"/>
  <c r="DP205" i="43"/>
  <c r="DP204" i="43"/>
  <c r="DP203" i="43"/>
  <c r="DP202" i="43"/>
  <c r="DP201" i="43"/>
  <c r="DP200" i="43"/>
  <c r="DP199" i="43"/>
  <c r="DP198" i="43"/>
  <c r="DP197" i="43"/>
  <c r="DP196" i="43"/>
  <c r="DP195" i="43"/>
  <c r="DP194" i="43"/>
  <c r="DP193" i="43"/>
  <c r="DP192" i="43"/>
  <c r="DP191" i="43"/>
  <c r="DP190" i="43"/>
  <c r="DP189" i="43"/>
  <c r="DP188" i="43"/>
  <c r="DP187" i="43"/>
  <c r="DP186" i="43"/>
  <c r="DP185" i="43"/>
  <c r="DP184" i="43"/>
  <c r="DP183" i="43"/>
  <c r="DP182" i="43"/>
  <c r="DP181" i="43"/>
  <c r="DP180" i="43"/>
  <c r="DP179" i="43"/>
  <c r="DP178" i="43"/>
  <c r="DP177" i="43"/>
  <c r="DP176" i="43"/>
  <c r="DP175" i="43"/>
  <c r="DP174" i="43"/>
  <c r="DP173" i="43"/>
  <c r="DP172" i="43"/>
  <c r="DP171" i="43"/>
  <c r="DP170" i="43"/>
  <c r="DP169" i="43"/>
  <c r="DP168" i="43"/>
  <c r="DP167" i="43"/>
  <c r="DP166" i="43"/>
  <c r="DP165" i="43"/>
  <c r="DP164" i="43"/>
  <c r="DP163" i="43"/>
  <c r="DP162" i="43"/>
  <c r="DP161" i="43"/>
  <c r="DP160" i="43"/>
  <c r="DP159" i="43"/>
  <c r="DP158" i="43"/>
  <c r="DP157" i="43"/>
  <c r="DP156" i="43"/>
  <c r="DP155" i="43"/>
  <c r="DP154" i="43"/>
  <c r="DP153" i="43"/>
  <c r="DP152" i="43"/>
  <c r="DP151" i="43"/>
  <c r="DP150" i="43"/>
  <c r="DP149" i="43"/>
  <c r="DP148" i="43"/>
  <c r="DP147" i="43"/>
  <c r="DP146" i="43"/>
  <c r="DP145" i="43"/>
  <c r="DP144" i="43"/>
  <c r="DP143" i="43"/>
  <c r="DP142" i="43"/>
  <c r="DP141" i="43"/>
  <c r="DP140" i="43"/>
  <c r="DP139" i="43"/>
  <c r="DP138" i="43"/>
  <c r="DP137" i="43"/>
  <c r="DP136" i="43"/>
  <c r="DP135" i="43"/>
  <c r="DP134" i="43"/>
  <c r="DP133" i="43"/>
  <c r="DP132" i="43"/>
  <c r="DP131" i="43"/>
  <c r="DP130" i="43"/>
  <c r="DP129" i="43"/>
  <c r="DP128" i="43"/>
  <c r="DP127" i="43"/>
  <c r="DP126" i="43"/>
  <c r="DP125" i="43"/>
  <c r="DP124" i="43"/>
  <c r="DP123" i="43"/>
  <c r="DP122" i="43"/>
  <c r="DP121" i="43"/>
  <c r="DP120" i="43"/>
  <c r="DP119" i="43"/>
  <c r="DP118" i="43"/>
  <c r="DP117" i="43"/>
  <c r="DP116" i="43"/>
  <c r="DP115" i="43"/>
  <c r="DP114" i="43"/>
  <c r="DP113" i="43"/>
  <c r="DP112" i="43"/>
  <c r="DP111" i="43"/>
  <c r="DP110" i="43"/>
  <c r="DP109" i="43"/>
  <c r="DP108" i="43"/>
  <c r="DP107" i="43"/>
  <c r="DP106" i="43"/>
  <c r="DP105" i="43"/>
  <c r="DP104" i="43"/>
  <c r="DP103" i="43"/>
  <c r="DP102" i="43"/>
  <c r="DP101" i="43"/>
  <c r="DP100" i="43"/>
  <c r="DP99" i="43"/>
  <c r="DP98" i="43"/>
  <c r="DP97" i="43"/>
  <c r="DP96" i="43"/>
  <c r="DP95" i="43"/>
  <c r="DP94" i="43"/>
  <c r="DP93" i="43"/>
  <c r="DP92" i="43"/>
  <c r="DP91" i="43"/>
  <c r="DP90" i="43"/>
  <c r="DP89" i="43"/>
  <c r="DP88" i="43"/>
  <c r="DP87" i="43"/>
  <c r="DP86" i="43"/>
  <c r="DP85" i="43"/>
  <c r="DP84" i="43"/>
  <c r="DP83" i="43"/>
  <c r="DP82" i="43"/>
  <c r="DP81" i="43"/>
  <c r="DP80" i="43"/>
  <c r="DP79" i="43"/>
  <c r="DP78" i="43"/>
  <c r="DP77" i="43"/>
  <c r="DP76" i="43"/>
  <c r="DP75" i="43"/>
  <c r="DP74" i="43"/>
  <c r="DP73" i="43"/>
  <c r="DP72" i="43"/>
  <c r="DP71" i="43"/>
  <c r="DP70" i="43"/>
  <c r="DP69" i="43"/>
  <c r="DP68" i="43"/>
  <c r="DP67" i="43"/>
  <c r="DP66" i="43"/>
  <c r="DP65" i="43"/>
  <c r="DP64" i="43"/>
  <c r="DP63" i="43"/>
  <c r="DP62" i="43"/>
  <c r="DP61" i="43"/>
  <c r="DP60" i="43"/>
  <c r="DP59" i="43"/>
  <c r="DP58" i="43"/>
  <c r="DP57" i="43"/>
  <c r="DP56" i="43"/>
  <c r="DP55" i="43"/>
  <c r="DP54" i="43"/>
  <c r="DP53" i="43"/>
  <c r="DP52" i="43"/>
  <c r="DP51" i="43"/>
  <c r="DP50" i="43"/>
  <c r="DP49" i="43"/>
  <c r="DP48" i="43"/>
  <c r="DP47" i="43"/>
  <c r="DP46" i="43"/>
  <c r="DP45" i="43"/>
  <c r="DP44" i="43"/>
  <c r="DP43" i="43"/>
  <c r="DP42" i="43"/>
  <c r="DP41" i="43"/>
  <c r="DP40" i="43"/>
  <c r="DP39" i="43"/>
  <c r="DP38" i="43"/>
  <c r="DP37" i="43"/>
  <c r="DP36" i="43"/>
  <c r="DP35" i="43"/>
  <c r="DP34" i="43"/>
  <c r="DP33" i="43"/>
  <c r="DP32" i="43"/>
  <c r="DP31" i="43"/>
  <c r="DP30" i="43"/>
  <c r="DP29" i="43"/>
  <c r="DP28" i="43"/>
  <c r="DP27" i="43"/>
  <c r="DP26" i="43"/>
  <c r="DP25" i="43"/>
  <c r="DP24" i="43"/>
  <c r="DP23" i="43"/>
  <c r="DP22" i="43"/>
  <c r="DP21" i="43"/>
  <c r="DP20" i="43"/>
  <c r="DP19" i="43"/>
  <c r="DP18" i="43"/>
  <c r="DP17" i="43"/>
  <c r="DP16" i="43"/>
  <c r="DP15" i="43"/>
  <c r="DP14" i="43"/>
  <c r="DP13" i="43"/>
  <c r="DP12" i="43"/>
  <c r="DP11" i="43"/>
  <c r="DP10" i="43"/>
  <c r="DP9" i="43"/>
  <c r="DP8" i="43" a="1"/>
  <c r="DP8" i="43"/>
  <c r="DO247" i="43"/>
  <c r="DO246" i="43"/>
  <c r="DO245" i="43"/>
  <c r="DO244" i="43"/>
  <c r="DO243" i="43"/>
  <c r="DO242" i="43"/>
  <c r="DO241" i="43"/>
  <c r="DO240" i="43"/>
  <c r="DO239" i="43"/>
  <c r="DO238" i="43"/>
  <c r="DO237" i="43"/>
  <c r="DO236" i="43"/>
  <c r="DO235" i="43"/>
  <c r="DO234" i="43"/>
  <c r="DO233" i="43"/>
  <c r="DO232" i="43"/>
  <c r="DO231" i="43"/>
  <c r="DO230" i="43"/>
  <c r="DO229" i="43"/>
  <c r="DO228" i="43"/>
  <c r="DO227" i="43"/>
  <c r="DO226" i="43"/>
  <c r="DO225" i="43"/>
  <c r="DO224" i="43"/>
  <c r="DO223" i="43"/>
  <c r="DO222" i="43"/>
  <c r="DO221" i="43"/>
  <c r="DO220" i="43"/>
  <c r="DO219" i="43"/>
  <c r="DO218" i="43"/>
  <c r="DO217" i="43"/>
  <c r="DO216" i="43"/>
  <c r="DO215" i="43"/>
  <c r="DO214" i="43"/>
  <c r="DO213" i="43"/>
  <c r="DO212" i="43"/>
  <c r="DO211" i="43"/>
  <c r="DO210" i="43"/>
  <c r="DO209" i="43"/>
  <c r="DO208" i="43"/>
  <c r="DO207" i="43"/>
  <c r="DO206" i="43"/>
  <c r="DO205" i="43"/>
  <c r="DO204" i="43"/>
  <c r="DO203" i="43"/>
  <c r="DO202" i="43"/>
  <c r="DO201" i="43"/>
  <c r="DO200" i="43"/>
  <c r="DO199" i="43"/>
  <c r="DO198" i="43"/>
  <c r="DO197" i="43"/>
  <c r="DO196" i="43"/>
  <c r="DO195" i="43"/>
  <c r="DO194" i="43"/>
  <c r="DO193" i="43"/>
  <c r="DO192" i="43"/>
  <c r="DO191" i="43"/>
  <c r="DO190" i="43"/>
  <c r="DO189" i="43"/>
  <c r="DO188" i="43"/>
  <c r="DO187" i="43"/>
  <c r="DO186" i="43"/>
  <c r="DO185" i="43"/>
  <c r="DO184" i="43"/>
  <c r="DO183" i="43"/>
  <c r="DO182" i="43"/>
  <c r="DO181" i="43"/>
  <c r="DO180" i="43"/>
  <c r="DO179" i="43"/>
  <c r="DO178" i="43"/>
  <c r="DO177" i="43"/>
  <c r="DO176" i="43"/>
  <c r="DO175" i="43"/>
  <c r="DO174" i="43"/>
  <c r="DO173" i="43"/>
  <c r="DO172" i="43"/>
  <c r="DO171" i="43"/>
  <c r="DO170" i="43"/>
  <c r="DO169" i="43"/>
  <c r="DO168" i="43"/>
  <c r="DO167" i="43"/>
  <c r="DO166" i="43"/>
  <c r="DO165" i="43"/>
  <c r="DO164" i="43"/>
  <c r="DO163" i="43"/>
  <c r="DO162" i="43"/>
  <c r="DO161" i="43"/>
  <c r="DO160" i="43"/>
  <c r="DO159" i="43"/>
  <c r="DO158" i="43"/>
  <c r="DO157" i="43"/>
  <c r="DO156" i="43"/>
  <c r="DO155" i="43"/>
  <c r="DO154" i="43"/>
  <c r="DO153" i="43"/>
  <c r="DO152" i="43"/>
  <c r="DO151" i="43"/>
  <c r="DO150" i="43"/>
  <c r="DO149" i="43"/>
  <c r="DO148" i="43"/>
  <c r="DO147" i="43"/>
  <c r="DO146" i="43"/>
  <c r="DO145" i="43"/>
  <c r="DO144" i="43"/>
  <c r="DO143" i="43"/>
  <c r="DO142" i="43"/>
  <c r="DO141" i="43"/>
  <c r="DO140" i="43"/>
  <c r="DO139" i="43"/>
  <c r="DO138" i="43"/>
  <c r="DO137" i="43"/>
  <c r="DO136" i="43"/>
  <c r="DO135" i="43"/>
  <c r="DO134" i="43"/>
  <c r="DO133" i="43"/>
  <c r="DO132" i="43"/>
  <c r="DO131" i="43"/>
  <c r="DO130" i="43"/>
  <c r="DO129" i="43"/>
  <c r="DO128" i="43"/>
  <c r="DO127" i="43"/>
  <c r="DO126" i="43"/>
  <c r="DO125" i="43"/>
  <c r="DO124" i="43"/>
  <c r="DO123" i="43"/>
  <c r="DO122" i="43"/>
  <c r="DO121" i="43"/>
  <c r="DO120" i="43"/>
  <c r="DO119" i="43"/>
  <c r="DO118" i="43"/>
  <c r="DO117" i="43"/>
  <c r="DO116" i="43"/>
  <c r="DO115" i="43"/>
  <c r="DO114" i="43"/>
  <c r="DO113" i="43"/>
  <c r="DO112" i="43"/>
  <c r="DO111" i="43"/>
  <c r="DO110" i="43"/>
  <c r="DO109" i="43"/>
  <c r="DO108" i="43"/>
  <c r="DO107" i="43"/>
  <c r="DO106" i="43"/>
  <c r="DO105" i="43"/>
  <c r="DO104" i="43"/>
  <c r="DO103" i="43"/>
  <c r="DO102" i="43"/>
  <c r="DO101" i="43"/>
  <c r="DO100" i="43"/>
  <c r="DO99" i="43"/>
  <c r="DO98" i="43"/>
  <c r="DO97" i="43"/>
  <c r="DO96" i="43"/>
  <c r="DO95" i="43"/>
  <c r="DO94" i="43"/>
  <c r="DO93" i="43"/>
  <c r="DO92" i="43"/>
  <c r="DO91" i="43"/>
  <c r="DO90" i="43"/>
  <c r="DO89" i="43"/>
  <c r="DO88" i="43"/>
  <c r="DO87" i="43"/>
  <c r="DO86" i="43"/>
  <c r="DO85" i="43"/>
  <c r="DO84" i="43"/>
  <c r="DO83" i="43"/>
  <c r="DO82" i="43"/>
  <c r="DO81" i="43"/>
  <c r="DO80" i="43"/>
  <c r="DO79" i="43"/>
  <c r="DO78" i="43"/>
  <c r="DO77" i="43"/>
  <c r="DO76" i="43"/>
  <c r="DO75" i="43"/>
  <c r="DO74" i="43"/>
  <c r="DO73" i="43"/>
  <c r="DO72" i="43"/>
  <c r="DO71" i="43"/>
  <c r="DO70" i="43"/>
  <c r="DO69" i="43"/>
  <c r="DO68" i="43"/>
  <c r="DO67" i="43"/>
  <c r="DO66" i="43"/>
  <c r="DO65" i="43"/>
  <c r="DO64" i="43"/>
  <c r="DO63" i="43"/>
  <c r="DO62" i="43"/>
  <c r="DO61" i="43"/>
  <c r="DO60" i="43"/>
  <c r="DO59" i="43"/>
  <c r="DO58" i="43"/>
  <c r="DO57" i="43"/>
  <c r="DO56" i="43"/>
  <c r="DO55" i="43"/>
  <c r="DO54" i="43"/>
  <c r="DO53" i="43"/>
  <c r="DO52" i="43"/>
  <c r="DO51" i="43"/>
  <c r="DO50" i="43"/>
  <c r="DO49" i="43"/>
  <c r="DO48" i="43"/>
  <c r="DO47" i="43"/>
  <c r="DO46" i="43"/>
  <c r="DO45" i="43"/>
  <c r="DO44" i="43"/>
  <c r="DO43" i="43"/>
  <c r="DO42" i="43"/>
  <c r="DO41" i="43"/>
  <c r="DO40" i="43"/>
  <c r="DO39" i="43"/>
  <c r="DO38" i="43"/>
  <c r="DO37" i="43"/>
  <c r="DO36" i="43"/>
  <c r="DO35" i="43"/>
  <c r="DO34" i="43"/>
  <c r="DO33" i="43"/>
  <c r="DO32" i="43"/>
  <c r="DO31" i="43"/>
  <c r="DO30" i="43"/>
  <c r="DO29" i="43"/>
  <c r="DO28" i="43"/>
  <c r="DO27" i="43"/>
  <c r="DO26" i="43"/>
  <c r="DO25" i="43"/>
  <c r="DO24" i="43"/>
  <c r="DO23" i="43"/>
  <c r="DO22" i="43"/>
  <c r="DO21" i="43"/>
  <c r="DO20" i="43"/>
  <c r="DO19" i="43"/>
  <c r="DO18" i="43"/>
  <c r="DO17" i="43"/>
  <c r="DO16" i="43"/>
  <c r="DO15" i="43"/>
  <c r="DO14" i="43"/>
  <c r="DO13" i="43"/>
  <c r="DO12" i="43"/>
  <c r="DO11" i="43"/>
  <c r="DO10" i="43"/>
  <c r="DO9" i="43"/>
  <c r="DO8" i="43" a="1"/>
  <c r="DO8" i="43"/>
  <c r="DN247" i="43"/>
  <c r="DN246" i="43"/>
  <c r="DN245" i="43"/>
  <c r="DN244" i="43"/>
  <c r="DN243" i="43"/>
  <c r="DN242" i="43"/>
  <c r="DN241" i="43"/>
  <c r="DN240" i="43"/>
  <c r="DN239" i="43"/>
  <c r="DN238" i="43"/>
  <c r="DN237" i="43"/>
  <c r="DN236" i="43"/>
  <c r="DN235" i="43"/>
  <c r="DN234" i="43"/>
  <c r="DN233" i="43"/>
  <c r="DN232" i="43"/>
  <c r="DN231" i="43"/>
  <c r="DN230" i="43"/>
  <c r="DN229" i="43"/>
  <c r="DN228" i="43"/>
  <c r="DN227" i="43"/>
  <c r="DN226" i="43"/>
  <c r="DN225" i="43"/>
  <c r="DN224" i="43"/>
  <c r="DN223" i="43"/>
  <c r="DN222" i="43"/>
  <c r="DN221" i="43"/>
  <c r="DN220" i="43"/>
  <c r="DN219" i="43"/>
  <c r="DN218" i="43"/>
  <c r="DN217" i="43"/>
  <c r="DN216" i="43"/>
  <c r="DN215" i="43"/>
  <c r="DN214" i="43"/>
  <c r="DN213" i="43"/>
  <c r="DN212" i="43"/>
  <c r="DN211" i="43"/>
  <c r="DN210" i="43"/>
  <c r="DN209" i="43"/>
  <c r="DN208" i="43"/>
  <c r="DN207" i="43"/>
  <c r="DN206" i="43"/>
  <c r="DN205" i="43"/>
  <c r="DN204" i="43"/>
  <c r="DN203" i="43"/>
  <c r="DN202" i="43"/>
  <c r="DN201" i="43"/>
  <c r="DN200" i="43"/>
  <c r="DN199" i="43"/>
  <c r="DN198" i="43"/>
  <c r="DN197" i="43"/>
  <c r="DN196" i="43"/>
  <c r="DN195" i="43"/>
  <c r="DN194" i="43"/>
  <c r="DN193" i="43"/>
  <c r="DN192" i="43"/>
  <c r="DN191" i="43"/>
  <c r="DN190" i="43"/>
  <c r="DN189" i="43"/>
  <c r="DN188" i="43"/>
  <c r="DN187" i="43"/>
  <c r="DN186" i="43"/>
  <c r="DN185" i="43"/>
  <c r="DN184" i="43"/>
  <c r="DN183" i="43"/>
  <c r="DN182" i="43"/>
  <c r="DN181" i="43"/>
  <c r="DN180" i="43"/>
  <c r="DN179" i="43"/>
  <c r="DN178" i="43"/>
  <c r="DN177" i="43"/>
  <c r="DN176" i="43"/>
  <c r="DN175" i="43"/>
  <c r="DN174" i="43"/>
  <c r="DN173" i="43"/>
  <c r="DN172" i="43"/>
  <c r="DN171" i="43"/>
  <c r="DN170" i="43"/>
  <c r="DN169" i="43"/>
  <c r="DN168" i="43"/>
  <c r="DN167" i="43"/>
  <c r="DN166" i="43"/>
  <c r="DN165" i="43"/>
  <c r="DN164" i="43"/>
  <c r="DN163" i="43"/>
  <c r="DN162" i="43"/>
  <c r="DN161" i="43"/>
  <c r="DN160" i="43"/>
  <c r="DN159" i="43"/>
  <c r="DN158" i="43"/>
  <c r="DN157" i="43"/>
  <c r="DN156" i="43"/>
  <c r="DN155" i="43"/>
  <c r="DN154" i="43"/>
  <c r="DN153" i="43"/>
  <c r="DN152" i="43"/>
  <c r="DN151" i="43"/>
  <c r="DN150" i="43"/>
  <c r="DN149" i="43"/>
  <c r="DN148" i="43"/>
  <c r="DN147" i="43"/>
  <c r="DN146" i="43"/>
  <c r="DN145" i="43"/>
  <c r="DN144" i="43"/>
  <c r="DN143" i="43"/>
  <c r="DN142" i="43"/>
  <c r="DN141" i="43"/>
  <c r="DN140" i="43"/>
  <c r="DN139" i="43"/>
  <c r="DN138" i="43"/>
  <c r="DN137" i="43"/>
  <c r="DN136" i="43"/>
  <c r="DN135" i="43"/>
  <c r="DN134" i="43"/>
  <c r="DN133" i="43"/>
  <c r="DN132" i="43"/>
  <c r="DN131" i="43"/>
  <c r="DN130" i="43"/>
  <c r="DN129" i="43"/>
  <c r="DN128" i="43"/>
  <c r="DN127" i="43"/>
  <c r="DN126" i="43"/>
  <c r="DN125" i="43"/>
  <c r="DN124" i="43"/>
  <c r="DN123" i="43"/>
  <c r="DN122" i="43"/>
  <c r="DN121" i="43"/>
  <c r="DN120" i="43"/>
  <c r="DN119" i="43"/>
  <c r="DN118" i="43"/>
  <c r="DN117" i="43"/>
  <c r="DN116" i="43"/>
  <c r="DN115" i="43"/>
  <c r="DN114" i="43"/>
  <c r="DN113" i="43"/>
  <c r="DN112" i="43"/>
  <c r="DN111" i="43"/>
  <c r="DN110" i="43"/>
  <c r="DN109" i="43"/>
  <c r="DN108" i="43"/>
  <c r="DN107" i="43"/>
  <c r="DN106" i="43"/>
  <c r="DN105" i="43"/>
  <c r="DN104" i="43"/>
  <c r="DN103" i="43"/>
  <c r="DN102" i="43"/>
  <c r="DN101" i="43"/>
  <c r="DN100" i="43"/>
  <c r="DN99" i="43"/>
  <c r="DN98" i="43"/>
  <c r="DN97" i="43"/>
  <c r="DN96" i="43"/>
  <c r="DN95" i="43"/>
  <c r="DN94" i="43"/>
  <c r="DN93" i="43"/>
  <c r="DN92" i="43"/>
  <c r="DN91" i="43"/>
  <c r="DN90" i="43"/>
  <c r="DN89" i="43"/>
  <c r="DN88" i="43"/>
  <c r="DN87" i="43"/>
  <c r="DN86" i="43"/>
  <c r="DN85" i="43"/>
  <c r="DN84" i="43"/>
  <c r="DN83" i="43"/>
  <c r="DN82" i="43"/>
  <c r="DN81" i="43"/>
  <c r="DN80" i="43"/>
  <c r="DN79" i="43"/>
  <c r="DN78" i="43"/>
  <c r="DN77" i="43"/>
  <c r="DN76" i="43"/>
  <c r="DN75" i="43"/>
  <c r="DN74" i="43"/>
  <c r="DN73" i="43"/>
  <c r="DN72" i="43"/>
  <c r="DN71" i="43"/>
  <c r="DN70" i="43"/>
  <c r="DN69" i="43"/>
  <c r="DN68" i="43"/>
  <c r="DN67" i="43"/>
  <c r="DN66" i="43"/>
  <c r="DN65" i="43"/>
  <c r="DN64" i="43"/>
  <c r="DN63" i="43"/>
  <c r="DN62" i="43"/>
  <c r="DN61" i="43"/>
  <c r="DN60" i="43"/>
  <c r="DN59" i="43"/>
  <c r="DN58" i="43"/>
  <c r="DN57" i="43"/>
  <c r="DN56" i="43"/>
  <c r="DN55" i="43"/>
  <c r="DN54" i="43"/>
  <c r="DN53" i="43"/>
  <c r="DN52" i="43"/>
  <c r="DN51" i="43"/>
  <c r="DN50" i="43"/>
  <c r="DN49" i="43"/>
  <c r="DN48" i="43"/>
  <c r="DN47" i="43"/>
  <c r="DN46" i="43"/>
  <c r="DN45" i="43"/>
  <c r="DN44" i="43"/>
  <c r="DN43" i="43"/>
  <c r="DN42" i="43"/>
  <c r="DN41" i="43"/>
  <c r="DN40" i="43"/>
  <c r="DN39" i="43"/>
  <c r="DN38" i="43"/>
  <c r="DN37" i="43"/>
  <c r="DN36" i="43"/>
  <c r="DN35" i="43"/>
  <c r="DN34" i="43"/>
  <c r="DN33" i="43"/>
  <c r="DN32" i="43"/>
  <c r="DN31" i="43"/>
  <c r="DN30" i="43"/>
  <c r="DN29" i="43"/>
  <c r="DN28" i="43"/>
  <c r="DN27" i="43"/>
  <c r="DN26" i="43"/>
  <c r="DN25" i="43"/>
  <c r="DN24" i="43"/>
  <c r="DN23" i="43"/>
  <c r="DN22" i="43"/>
  <c r="DN21" i="43"/>
  <c r="DN20" i="43"/>
  <c r="DN19" i="43"/>
  <c r="DN18" i="43"/>
  <c r="DN17" i="43"/>
  <c r="DN16" i="43"/>
  <c r="DN15" i="43"/>
  <c r="DN14" i="43"/>
  <c r="DN13" i="43"/>
  <c r="DN12" i="43"/>
  <c r="DN11" i="43"/>
  <c r="DN10" i="43"/>
  <c r="DN9" i="43"/>
  <c r="DN8" i="43" a="1"/>
  <c r="DN8" i="43"/>
  <c r="DM247" i="43"/>
  <c r="DM246" i="43"/>
  <c r="DM245" i="43"/>
  <c r="DM244" i="43"/>
  <c r="DM243" i="43"/>
  <c r="DM242" i="43"/>
  <c r="DM241" i="43"/>
  <c r="DM240" i="43"/>
  <c r="DM239" i="43"/>
  <c r="DM238" i="43"/>
  <c r="DM237" i="43"/>
  <c r="DM236" i="43"/>
  <c r="DM235" i="43"/>
  <c r="DM234" i="43"/>
  <c r="DM233" i="43"/>
  <c r="DM232" i="43"/>
  <c r="DM231" i="43"/>
  <c r="DM230" i="43"/>
  <c r="DM229" i="43"/>
  <c r="DM228" i="43"/>
  <c r="DM227" i="43"/>
  <c r="DM226" i="43"/>
  <c r="DM225" i="43"/>
  <c r="DM224" i="43"/>
  <c r="DM223" i="43"/>
  <c r="DM222" i="43"/>
  <c r="DM221" i="43"/>
  <c r="DM220" i="43"/>
  <c r="DM219" i="43"/>
  <c r="DM218" i="43"/>
  <c r="DM217" i="43"/>
  <c r="DM216" i="43"/>
  <c r="DM215" i="43"/>
  <c r="DM214" i="43"/>
  <c r="DM213" i="43"/>
  <c r="DM212" i="43"/>
  <c r="DM211" i="43"/>
  <c r="DM210" i="43"/>
  <c r="DM209" i="43"/>
  <c r="DM208" i="43"/>
  <c r="DM207" i="43"/>
  <c r="DM206" i="43"/>
  <c r="DM205" i="43"/>
  <c r="DM204" i="43"/>
  <c r="DM203" i="43"/>
  <c r="DM202" i="43"/>
  <c r="DM201" i="43"/>
  <c r="DM200" i="43"/>
  <c r="DM199" i="43"/>
  <c r="DM198" i="43"/>
  <c r="DM197" i="43"/>
  <c r="DM196" i="43"/>
  <c r="DM195" i="43"/>
  <c r="DM194" i="43"/>
  <c r="DM193" i="43"/>
  <c r="DM192" i="43"/>
  <c r="DM191" i="43"/>
  <c r="DM190" i="43"/>
  <c r="DM189" i="43"/>
  <c r="DM188" i="43"/>
  <c r="DM187" i="43"/>
  <c r="DM186" i="43"/>
  <c r="DM185" i="43"/>
  <c r="DM184" i="43"/>
  <c r="DM183" i="43"/>
  <c r="DM182" i="43"/>
  <c r="DM181" i="43"/>
  <c r="DM180" i="43"/>
  <c r="DM179" i="43"/>
  <c r="DM178" i="43"/>
  <c r="DM177" i="43"/>
  <c r="DM176" i="43"/>
  <c r="DM175" i="43"/>
  <c r="DM174" i="43"/>
  <c r="DM173" i="43"/>
  <c r="DM172" i="43"/>
  <c r="DM171" i="43"/>
  <c r="DM170" i="43"/>
  <c r="DM169" i="43"/>
  <c r="DM168" i="43"/>
  <c r="DM167" i="43"/>
  <c r="DM166" i="43"/>
  <c r="DM165" i="43"/>
  <c r="DM164" i="43"/>
  <c r="DM163" i="43"/>
  <c r="DM162" i="43"/>
  <c r="DM161" i="43"/>
  <c r="DM160" i="43"/>
  <c r="DM159" i="43"/>
  <c r="DM158" i="43"/>
  <c r="DM157" i="43"/>
  <c r="DM156" i="43"/>
  <c r="DM155" i="43"/>
  <c r="DM154" i="43"/>
  <c r="DM153" i="43"/>
  <c r="DM152" i="43"/>
  <c r="DM151" i="43"/>
  <c r="DM150" i="43"/>
  <c r="DM149" i="43"/>
  <c r="DM148" i="43"/>
  <c r="DM147" i="43"/>
  <c r="DM146" i="43"/>
  <c r="DM145" i="43"/>
  <c r="DM144" i="43"/>
  <c r="DM143" i="43"/>
  <c r="DM142" i="43"/>
  <c r="DM141" i="43"/>
  <c r="DM140" i="43"/>
  <c r="DM139" i="43"/>
  <c r="DM138" i="43"/>
  <c r="DM137" i="43"/>
  <c r="DM136" i="43"/>
  <c r="DM135" i="43"/>
  <c r="DM134" i="43"/>
  <c r="DM133" i="43"/>
  <c r="DM132" i="43"/>
  <c r="DM131" i="43"/>
  <c r="DM130" i="43"/>
  <c r="DM129" i="43"/>
  <c r="DM128" i="43"/>
  <c r="DM127" i="43"/>
  <c r="DM126" i="43"/>
  <c r="DM125" i="43"/>
  <c r="DM124" i="43"/>
  <c r="DM123" i="43"/>
  <c r="DM122" i="43"/>
  <c r="DM121" i="43"/>
  <c r="DM120" i="43"/>
  <c r="DM119" i="43"/>
  <c r="DM118" i="43"/>
  <c r="DM117" i="43"/>
  <c r="DM116" i="43"/>
  <c r="DM115" i="43"/>
  <c r="DM114" i="43"/>
  <c r="DM113" i="43"/>
  <c r="DM112" i="43"/>
  <c r="DM111" i="43"/>
  <c r="DM110" i="43"/>
  <c r="DM109" i="43"/>
  <c r="DM108" i="43"/>
  <c r="DM107" i="43"/>
  <c r="DM106" i="43"/>
  <c r="DM105" i="43"/>
  <c r="DM104" i="43"/>
  <c r="DM103" i="43"/>
  <c r="DM102" i="43"/>
  <c r="DM101" i="43"/>
  <c r="DM100" i="43"/>
  <c r="DM99" i="43"/>
  <c r="DM98" i="43"/>
  <c r="DM97" i="43"/>
  <c r="DM96" i="43"/>
  <c r="DM95" i="43"/>
  <c r="DM94" i="43"/>
  <c r="DM93" i="43"/>
  <c r="DM92" i="43"/>
  <c r="DM91" i="43"/>
  <c r="DM90" i="43"/>
  <c r="DM89" i="43"/>
  <c r="DM88" i="43"/>
  <c r="DM87" i="43"/>
  <c r="DM86" i="43"/>
  <c r="DM85" i="43"/>
  <c r="DM84" i="43"/>
  <c r="DM83" i="43"/>
  <c r="DM82" i="43"/>
  <c r="DM81" i="43"/>
  <c r="DM80" i="43"/>
  <c r="DM79" i="43"/>
  <c r="DM78" i="43"/>
  <c r="DM77" i="43"/>
  <c r="DM76" i="43"/>
  <c r="DM75" i="43"/>
  <c r="DM74" i="43"/>
  <c r="DM73" i="43"/>
  <c r="DM72" i="43"/>
  <c r="DM71" i="43"/>
  <c r="DM70" i="43"/>
  <c r="DM69" i="43"/>
  <c r="DM68" i="43"/>
  <c r="DM67" i="43"/>
  <c r="DM66" i="43"/>
  <c r="DM65" i="43"/>
  <c r="DM64" i="43"/>
  <c r="DM63" i="43"/>
  <c r="DM62" i="43"/>
  <c r="DM61" i="43"/>
  <c r="DM60" i="43"/>
  <c r="DM59" i="43"/>
  <c r="DM58" i="43"/>
  <c r="DM57" i="43"/>
  <c r="DM56" i="43"/>
  <c r="DM55" i="43"/>
  <c r="DM54" i="43"/>
  <c r="DM53" i="43"/>
  <c r="DM52" i="43"/>
  <c r="DM51" i="43"/>
  <c r="DM50" i="43"/>
  <c r="DM49" i="43"/>
  <c r="DM48" i="43"/>
  <c r="DM47" i="43"/>
  <c r="DM46" i="43"/>
  <c r="DM45" i="43"/>
  <c r="DM44" i="43"/>
  <c r="DM43" i="43"/>
  <c r="DM42" i="43"/>
  <c r="DM41" i="43"/>
  <c r="DM40" i="43"/>
  <c r="DM39" i="43"/>
  <c r="DM38" i="43"/>
  <c r="DM37" i="43"/>
  <c r="DM36" i="43"/>
  <c r="DM35" i="43"/>
  <c r="DM34" i="43"/>
  <c r="DM33" i="43"/>
  <c r="DM32" i="43"/>
  <c r="DM31" i="43"/>
  <c r="DM30" i="43"/>
  <c r="DM29" i="43"/>
  <c r="DM28" i="43"/>
  <c r="DM27" i="43"/>
  <c r="DM26" i="43"/>
  <c r="DM25" i="43"/>
  <c r="DM24" i="43"/>
  <c r="DM23" i="43"/>
  <c r="DM22" i="43"/>
  <c r="DM21" i="43"/>
  <c r="DM20" i="43"/>
  <c r="DM19" i="43"/>
  <c r="DM18" i="43"/>
  <c r="DM17" i="43"/>
  <c r="DM16" i="43"/>
  <c r="DM15" i="43"/>
  <c r="DM14" i="43"/>
  <c r="DM13" i="43"/>
  <c r="DM12" i="43"/>
  <c r="DM11" i="43"/>
  <c r="DM10" i="43"/>
  <c r="DM9" i="43"/>
  <c r="DM8" i="43" a="1"/>
  <c r="DM8" i="43"/>
  <c r="DL247" i="43"/>
  <c r="DL246" i="43"/>
  <c r="DL245" i="43"/>
  <c r="DL244" i="43"/>
  <c r="DL243" i="43"/>
  <c r="DL242" i="43"/>
  <c r="DL241" i="43"/>
  <c r="DL240" i="43"/>
  <c r="DL239" i="43"/>
  <c r="DL238" i="43"/>
  <c r="DL237" i="43"/>
  <c r="DL236" i="43"/>
  <c r="DL235" i="43"/>
  <c r="DL234" i="43"/>
  <c r="DL233" i="43"/>
  <c r="DL232" i="43"/>
  <c r="DL231" i="43"/>
  <c r="DL230" i="43"/>
  <c r="DL229" i="43"/>
  <c r="DL228" i="43"/>
  <c r="DL227" i="43"/>
  <c r="DL226" i="43"/>
  <c r="DL225" i="43"/>
  <c r="DL224" i="43"/>
  <c r="DL223" i="43"/>
  <c r="DL222" i="43"/>
  <c r="DL221" i="43"/>
  <c r="DL220" i="43"/>
  <c r="DL219" i="43"/>
  <c r="DL218" i="43"/>
  <c r="DL217" i="43"/>
  <c r="DL216" i="43"/>
  <c r="DL215" i="43"/>
  <c r="DL214" i="43"/>
  <c r="DL213" i="43"/>
  <c r="DL212" i="43"/>
  <c r="DL211" i="43"/>
  <c r="DL210" i="43"/>
  <c r="DL209" i="43"/>
  <c r="DL208" i="43"/>
  <c r="DL207" i="43"/>
  <c r="DL206" i="43"/>
  <c r="DL205" i="43"/>
  <c r="DL204" i="43"/>
  <c r="DL203" i="43"/>
  <c r="DL202" i="43"/>
  <c r="DL201" i="43"/>
  <c r="DL200" i="43"/>
  <c r="DL199" i="43"/>
  <c r="DL198" i="43"/>
  <c r="DL197" i="43"/>
  <c r="DL196" i="43"/>
  <c r="DL195" i="43"/>
  <c r="DL194" i="43"/>
  <c r="DL193" i="43"/>
  <c r="DL192" i="43"/>
  <c r="DL191" i="43"/>
  <c r="DL190" i="43"/>
  <c r="DL189" i="43"/>
  <c r="DL188" i="43"/>
  <c r="DL187" i="43"/>
  <c r="DL186" i="43"/>
  <c r="DL185" i="43"/>
  <c r="DL184" i="43"/>
  <c r="DL183" i="43"/>
  <c r="DL182" i="43"/>
  <c r="DL181" i="43"/>
  <c r="DL180" i="43"/>
  <c r="DL179" i="43"/>
  <c r="DL178" i="43"/>
  <c r="DL177" i="43"/>
  <c r="DL176" i="43"/>
  <c r="DL175" i="43"/>
  <c r="DL174" i="43"/>
  <c r="DL173" i="43"/>
  <c r="DL172" i="43"/>
  <c r="DL171" i="43"/>
  <c r="DL170" i="43"/>
  <c r="DL169" i="43"/>
  <c r="DL168" i="43"/>
  <c r="DL167" i="43"/>
  <c r="DL166" i="43"/>
  <c r="DL165" i="43"/>
  <c r="DL164" i="43"/>
  <c r="DL163" i="43"/>
  <c r="DL162" i="43"/>
  <c r="DL161" i="43"/>
  <c r="DL160" i="43"/>
  <c r="DL159" i="43"/>
  <c r="DL158" i="43"/>
  <c r="DL157" i="43"/>
  <c r="DL156" i="43"/>
  <c r="DL155" i="43"/>
  <c r="DL154" i="43"/>
  <c r="DL153" i="43"/>
  <c r="DL152" i="43"/>
  <c r="DL151" i="43"/>
  <c r="DL150" i="43"/>
  <c r="DL149" i="43"/>
  <c r="DL148" i="43"/>
  <c r="DL147" i="43"/>
  <c r="DL146" i="43"/>
  <c r="DL145" i="43"/>
  <c r="DL144" i="43"/>
  <c r="DL143" i="43"/>
  <c r="DL142" i="43"/>
  <c r="DL141" i="43"/>
  <c r="DL140" i="43"/>
  <c r="DL139" i="43"/>
  <c r="DL138" i="43"/>
  <c r="DL137" i="43"/>
  <c r="DL136" i="43"/>
  <c r="DL135" i="43"/>
  <c r="DL134" i="43"/>
  <c r="DL133" i="43"/>
  <c r="DL132" i="43"/>
  <c r="DL131" i="43"/>
  <c r="DL130" i="43"/>
  <c r="DL129" i="43"/>
  <c r="DL128" i="43"/>
  <c r="DL127" i="43"/>
  <c r="DL126" i="43"/>
  <c r="DL125" i="43"/>
  <c r="DL124" i="43"/>
  <c r="DL123" i="43"/>
  <c r="DL122" i="43"/>
  <c r="DL121" i="43"/>
  <c r="DL120" i="43"/>
  <c r="DL119" i="43"/>
  <c r="DL118" i="43"/>
  <c r="DL117" i="43"/>
  <c r="DL116" i="43"/>
  <c r="DL115" i="43"/>
  <c r="DL114" i="43"/>
  <c r="DL113" i="43"/>
  <c r="DL112" i="43"/>
  <c r="DL111" i="43"/>
  <c r="DL110" i="43"/>
  <c r="DL109" i="43"/>
  <c r="DL108" i="43"/>
  <c r="DL107" i="43"/>
  <c r="DL106" i="43"/>
  <c r="DL105" i="43"/>
  <c r="DL104" i="43"/>
  <c r="DL103" i="43"/>
  <c r="DL102" i="43"/>
  <c r="DL101" i="43"/>
  <c r="DL100" i="43"/>
  <c r="DL99" i="43"/>
  <c r="DL98" i="43"/>
  <c r="DL97" i="43"/>
  <c r="DL96" i="43"/>
  <c r="DL95" i="43"/>
  <c r="DL94" i="43"/>
  <c r="DL93" i="43"/>
  <c r="DL92" i="43"/>
  <c r="DL91" i="43"/>
  <c r="DL90" i="43"/>
  <c r="DL89" i="43"/>
  <c r="DL88" i="43"/>
  <c r="DL87" i="43"/>
  <c r="DL86" i="43"/>
  <c r="DL85" i="43"/>
  <c r="DL84" i="43"/>
  <c r="DL83" i="43"/>
  <c r="DL82" i="43"/>
  <c r="DL81" i="43"/>
  <c r="DL80" i="43"/>
  <c r="DL79" i="43"/>
  <c r="DL78" i="43"/>
  <c r="DL77" i="43"/>
  <c r="DL76" i="43"/>
  <c r="DL75" i="43"/>
  <c r="DL74" i="43"/>
  <c r="DL73" i="43"/>
  <c r="DL72" i="43"/>
  <c r="DL71" i="43"/>
  <c r="DL70" i="43"/>
  <c r="DL69" i="43"/>
  <c r="DL68" i="43"/>
  <c r="DL67" i="43"/>
  <c r="DL66" i="43"/>
  <c r="DL65" i="43"/>
  <c r="DL64" i="43"/>
  <c r="DL63" i="43"/>
  <c r="DL62" i="43"/>
  <c r="DL61" i="43"/>
  <c r="DL60" i="43"/>
  <c r="DL59" i="43"/>
  <c r="DL58" i="43"/>
  <c r="DL57" i="43"/>
  <c r="DL56" i="43"/>
  <c r="DL55" i="43"/>
  <c r="DL54" i="43"/>
  <c r="DL53" i="43"/>
  <c r="DL52" i="43"/>
  <c r="DL51" i="43"/>
  <c r="DL50" i="43"/>
  <c r="DL49" i="43"/>
  <c r="DL48" i="43"/>
  <c r="DL47" i="43"/>
  <c r="DL46" i="43"/>
  <c r="DL45" i="43"/>
  <c r="DL44" i="43"/>
  <c r="DL43" i="43"/>
  <c r="DL42" i="43"/>
  <c r="DL41" i="43"/>
  <c r="DL40" i="43"/>
  <c r="DL39" i="43"/>
  <c r="DL38" i="43"/>
  <c r="DL37" i="43"/>
  <c r="DL36" i="43"/>
  <c r="DL35" i="43"/>
  <c r="DL34" i="43"/>
  <c r="DL33" i="43"/>
  <c r="DL32" i="43"/>
  <c r="DL31" i="43"/>
  <c r="DL30" i="43"/>
  <c r="DL29" i="43"/>
  <c r="DL28" i="43"/>
  <c r="DL27" i="43"/>
  <c r="DL26" i="43"/>
  <c r="DL25" i="43"/>
  <c r="DL24" i="43"/>
  <c r="DL23" i="43"/>
  <c r="DL22" i="43"/>
  <c r="DL21" i="43"/>
  <c r="DL20" i="43"/>
  <c r="DL19" i="43"/>
  <c r="DL18" i="43"/>
  <c r="DL17" i="43"/>
  <c r="DL16" i="43"/>
  <c r="DL15" i="43"/>
  <c r="DL14" i="43"/>
  <c r="DL13" i="43"/>
  <c r="DL12" i="43"/>
  <c r="DL11" i="43"/>
  <c r="DL10" i="43"/>
  <c r="DL9" i="43"/>
  <c r="DL8" i="43" a="1"/>
  <c r="DL8" i="43"/>
  <c r="BF247" i="43"/>
  <c r="BF246" i="43"/>
  <c r="BF245" i="43"/>
  <c r="BF244" i="43"/>
  <c r="BF243" i="43"/>
  <c r="BF242" i="43"/>
  <c r="BF241" i="43"/>
  <c r="BF240" i="43"/>
  <c r="BF239" i="43"/>
  <c r="BF238" i="43"/>
  <c r="BF237" i="43"/>
  <c r="BF236" i="43"/>
  <c r="BF235" i="43"/>
  <c r="BF234" i="43"/>
  <c r="BF233" i="43"/>
  <c r="BF232" i="43"/>
  <c r="BF231" i="43"/>
  <c r="BF230" i="43"/>
  <c r="BF229" i="43"/>
  <c r="BF228" i="43"/>
  <c r="BF227" i="43"/>
  <c r="BF226" i="43"/>
  <c r="BF225" i="43"/>
  <c r="BF224" i="43"/>
  <c r="BF223" i="43"/>
  <c r="BF222" i="43"/>
  <c r="BF221" i="43"/>
  <c r="BF220" i="43"/>
  <c r="BF219" i="43"/>
  <c r="BF218" i="43"/>
  <c r="BF217" i="43"/>
  <c r="BF216" i="43"/>
  <c r="BF215" i="43"/>
  <c r="BF214" i="43"/>
  <c r="BF213" i="43"/>
  <c r="BF212" i="43"/>
  <c r="BF211" i="43"/>
  <c r="BF210" i="43"/>
  <c r="BF209" i="43"/>
  <c r="BF208" i="43"/>
  <c r="BF207" i="43"/>
  <c r="BF206" i="43"/>
  <c r="BF205" i="43"/>
  <c r="BF204" i="43"/>
  <c r="BF203" i="43"/>
  <c r="BF202" i="43"/>
  <c r="BF201" i="43"/>
  <c r="BF200" i="43"/>
  <c r="BF199" i="43"/>
  <c r="BF198" i="43"/>
  <c r="BF197" i="43"/>
  <c r="BF196" i="43"/>
  <c r="BF195" i="43"/>
  <c r="BF194" i="43"/>
  <c r="BF193" i="43"/>
  <c r="BF192" i="43"/>
  <c r="BF191" i="43"/>
  <c r="BF190" i="43"/>
  <c r="BF189" i="43"/>
  <c r="BF188" i="43"/>
  <c r="BF187" i="43"/>
  <c r="BF186" i="43"/>
  <c r="BF185" i="43"/>
  <c r="BF184" i="43"/>
  <c r="BF183" i="43"/>
  <c r="BF182" i="43"/>
  <c r="BF181" i="43"/>
  <c r="BF180" i="43"/>
  <c r="BF179" i="43"/>
  <c r="BF178" i="43"/>
  <c r="BF177" i="43"/>
  <c r="BF176" i="43"/>
  <c r="BF175" i="43"/>
  <c r="BF174" i="43"/>
  <c r="BF173" i="43"/>
  <c r="BF172" i="43"/>
  <c r="BF171" i="43"/>
  <c r="BF170" i="43"/>
  <c r="BF169" i="43"/>
  <c r="BF168" i="43"/>
  <c r="BF167" i="43"/>
  <c r="BF166" i="43"/>
  <c r="BF165" i="43"/>
  <c r="BF164" i="43"/>
  <c r="BF163" i="43"/>
  <c r="BF162" i="43"/>
  <c r="BF161" i="43"/>
  <c r="BF160" i="43"/>
  <c r="BF159" i="43"/>
  <c r="BF158" i="43"/>
  <c r="BF157" i="43"/>
  <c r="BF156" i="43"/>
  <c r="BF155" i="43"/>
  <c r="BF154" i="43"/>
  <c r="BF153" i="43"/>
  <c r="BF152" i="43"/>
  <c r="BF151" i="43"/>
  <c r="BF150" i="43"/>
  <c r="BF149" i="43"/>
  <c r="BF148" i="43"/>
  <c r="BF147" i="43"/>
  <c r="BF146" i="43"/>
  <c r="BF145" i="43"/>
  <c r="BF144" i="43"/>
  <c r="BF143" i="43"/>
  <c r="BF142" i="43"/>
  <c r="BF141" i="43"/>
  <c r="BF140" i="43"/>
  <c r="BF139" i="43"/>
  <c r="BF138" i="43"/>
  <c r="BF137" i="43"/>
  <c r="BF136" i="43"/>
  <c r="BF135" i="43"/>
  <c r="BF134" i="43"/>
  <c r="BF133" i="43"/>
  <c r="BF132" i="43"/>
  <c r="BF131" i="43"/>
  <c r="BF130" i="43"/>
  <c r="BF129" i="43"/>
  <c r="BF128" i="43"/>
  <c r="BF127" i="43"/>
  <c r="BF126" i="43"/>
  <c r="BF125" i="43"/>
  <c r="BF124" i="43"/>
  <c r="BF123" i="43"/>
  <c r="BF122" i="43"/>
  <c r="BF121" i="43"/>
  <c r="BF120" i="43"/>
  <c r="BF119" i="43"/>
  <c r="BF118" i="43"/>
  <c r="BF117" i="43"/>
  <c r="BF116" i="43"/>
  <c r="BF115" i="43"/>
  <c r="BF114" i="43"/>
  <c r="BF113" i="43"/>
  <c r="BF112" i="43"/>
  <c r="BF111" i="43"/>
  <c r="BF110" i="43"/>
  <c r="BF109" i="43"/>
  <c r="BF108" i="43"/>
  <c r="BF107" i="43"/>
  <c r="BF106" i="43"/>
  <c r="BF105" i="43"/>
  <c r="BF104" i="43"/>
  <c r="BF103" i="43"/>
  <c r="BF102" i="43"/>
  <c r="BF101" i="43"/>
  <c r="BF100" i="43"/>
  <c r="BF99" i="43"/>
  <c r="BF98" i="43"/>
  <c r="BF97" i="43"/>
  <c r="BF96" i="43"/>
  <c r="BF95" i="43"/>
  <c r="BF94" i="43"/>
  <c r="BF93" i="43"/>
  <c r="BF92" i="43"/>
  <c r="BF91" i="43"/>
  <c r="BF90" i="43"/>
  <c r="BF89" i="43"/>
  <c r="BF88" i="43"/>
  <c r="BF87" i="43"/>
  <c r="BF86" i="43"/>
  <c r="BF85" i="43"/>
  <c r="BF84" i="43"/>
  <c r="BF83" i="43"/>
  <c r="BF82" i="43"/>
  <c r="BF81" i="43"/>
  <c r="BF80" i="43"/>
  <c r="BF79" i="43"/>
  <c r="BF78" i="43"/>
  <c r="BF77" i="43"/>
  <c r="BF76" i="43"/>
  <c r="BF75" i="43"/>
  <c r="BF74" i="43"/>
  <c r="BF73" i="43"/>
  <c r="BF72" i="43"/>
  <c r="BF71" i="43"/>
  <c r="BF70" i="43"/>
  <c r="BF69" i="43"/>
  <c r="BF68" i="43"/>
  <c r="BF67" i="43"/>
  <c r="BF66" i="43"/>
  <c r="BF65" i="43"/>
  <c r="BF64" i="43"/>
  <c r="BF63" i="43"/>
  <c r="BF62" i="43"/>
  <c r="BF61" i="43"/>
  <c r="BF60" i="43"/>
  <c r="BF59" i="43"/>
  <c r="BF58" i="43"/>
  <c r="BF57" i="43"/>
  <c r="BF56" i="43"/>
  <c r="BF55" i="43"/>
  <c r="BF54" i="43"/>
  <c r="BF53" i="43"/>
  <c r="BF52" i="43"/>
  <c r="BF51" i="43"/>
  <c r="BF50" i="43"/>
  <c r="BF49" i="43"/>
  <c r="BF48" i="43"/>
  <c r="BF47" i="43"/>
  <c r="BF46" i="43"/>
  <c r="BF45" i="43"/>
  <c r="BF44" i="43"/>
  <c r="BF43" i="43"/>
  <c r="BF42" i="43"/>
  <c r="BF41" i="43"/>
  <c r="BF40" i="43"/>
  <c r="BF39" i="43"/>
  <c r="BF38" i="43"/>
  <c r="BF37" i="43"/>
  <c r="BF36" i="43"/>
  <c r="BF35" i="43"/>
  <c r="BF34" i="43"/>
  <c r="BF33" i="43"/>
  <c r="BF32" i="43"/>
  <c r="BF31" i="43"/>
  <c r="BF30" i="43"/>
  <c r="BF29" i="43"/>
  <c r="BF28" i="43"/>
  <c r="BF27" i="43"/>
  <c r="BF26" i="43"/>
  <c r="BF25" i="43"/>
  <c r="BF24" i="43"/>
  <c r="BF23" i="43"/>
  <c r="BF22" i="43"/>
  <c r="BF21" i="43"/>
  <c r="BF20" i="43"/>
  <c r="BF19" i="43"/>
  <c r="BF18" i="43"/>
  <c r="BF17" i="43"/>
  <c r="BF16" i="43"/>
  <c r="BF15" i="43"/>
  <c r="BF14" i="43"/>
  <c r="BF13" i="43"/>
  <c r="BF12" i="43"/>
  <c r="BF11" i="43"/>
  <c r="BF10" i="43"/>
  <c r="BF9" i="43"/>
  <c r="BF8" i="43" a="1"/>
  <c r="BF8" i="43"/>
  <c r="BE247" i="43"/>
  <c r="BE246" i="43"/>
  <c r="BE245" i="43"/>
  <c r="BE244" i="43"/>
  <c r="BE243" i="43"/>
  <c r="BE242" i="43"/>
  <c r="BE241" i="43"/>
  <c r="BE240" i="43"/>
  <c r="BE239" i="43"/>
  <c r="BE238" i="43"/>
  <c r="BE237" i="43"/>
  <c r="BE236" i="43"/>
  <c r="BE235" i="43"/>
  <c r="BE234" i="43"/>
  <c r="BE233" i="43"/>
  <c r="BE232" i="43"/>
  <c r="BE231" i="43"/>
  <c r="BE230" i="43"/>
  <c r="BE229" i="43"/>
  <c r="BE228" i="43"/>
  <c r="BE227" i="43"/>
  <c r="BE226" i="43"/>
  <c r="BE225" i="43"/>
  <c r="BE224" i="43"/>
  <c r="BE223" i="43"/>
  <c r="BE222" i="43"/>
  <c r="BE221" i="43"/>
  <c r="BE220" i="43"/>
  <c r="BE219" i="43"/>
  <c r="BE218" i="43"/>
  <c r="BE217" i="43"/>
  <c r="BE216" i="43"/>
  <c r="BE215" i="43"/>
  <c r="BE214" i="43"/>
  <c r="BE213" i="43"/>
  <c r="BE212" i="43"/>
  <c r="BE211" i="43"/>
  <c r="BE210" i="43"/>
  <c r="BE209" i="43"/>
  <c r="BE208" i="43"/>
  <c r="BE207" i="43"/>
  <c r="BE206" i="43"/>
  <c r="BE205" i="43"/>
  <c r="BE204" i="43"/>
  <c r="BE203" i="43"/>
  <c r="BE202" i="43"/>
  <c r="BE201" i="43"/>
  <c r="BE200" i="43"/>
  <c r="BE199" i="43"/>
  <c r="BE198" i="43"/>
  <c r="BE197" i="43"/>
  <c r="BE196" i="43"/>
  <c r="BE195" i="43"/>
  <c r="BE194" i="43"/>
  <c r="BE193" i="43"/>
  <c r="BE192" i="43"/>
  <c r="BE191" i="43"/>
  <c r="BE190" i="43"/>
  <c r="BE189" i="43"/>
  <c r="BE188" i="43"/>
  <c r="BE187" i="43"/>
  <c r="BE186" i="43"/>
  <c r="BE185" i="43"/>
  <c r="BE184" i="43"/>
  <c r="BE183" i="43"/>
  <c r="BE182" i="43"/>
  <c r="BE181" i="43"/>
  <c r="BE180" i="43"/>
  <c r="BE179" i="43"/>
  <c r="BE178" i="43"/>
  <c r="BE177" i="43"/>
  <c r="BE176" i="43"/>
  <c r="BE175" i="43"/>
  <c r="BE174" i="43"/>
  <c r="BE173" i="43"/>
  <c r="BE172" i="43"/>
  <c r="BE171" i="43"/>
  <c r="BE170" i="43"/>
  <c r="BE169" i="43"/>
  <c r="BE168" i="43"/>
  <c r="BE167" i="43"/>
  <c r="BE166" i="43"/>
  <c r="BE165" i="43"/>
  <c r="BE164" i="43"/>
  <c r="BE163" i="43"/>
  <c r="BE162" i="43"/>
  <c r="BE161" i="43"/>
  <c r="BE160" i="43"/>
  <c r="BE159" i="43"/>
  <c r="BE158" i="43"/>
  <c r="BE157" i="43"/>
  <c r="BE156" i="43"/>
  <c r="BE155" i="43"/>
  <c r="BE154" i="43"/>
  <c r="BE153" i="43"/>
  <c r="BE152" i="43"/>
  <c r="BE151" i="43"/>
  <c r="BE150" i="43"/>
  <c r="BE149" i="43"/>
  <c r="BE148" i="43"/>
  <c r="BE147" i="43"/>
  <c r="BE146" i="43"/>
  <c r="BE145" i="43"/>
  <c r="BE144" i="43"/>
  <c r="BE143" i="43"/>
  <c r="BE142" i="43"/>
  <c r="BE141" i="43"/>
  <c r="BE140" i="43"/>
  <c r="BE139" i="43"/>
  <c r="BE138" i="43"/>
  <c r="BE137" i="43"/>
  <c r="BE136" i="43"/>
  <c r="BE135" i="43"/>
  <c r="BE134" i="43"/>
  <c r="BE133" i="43"/>
  <c r="BE132" i="43"/>
  <c r="BE131" i="43"/>
  <c r="BE130" i="43"/>
  <c r="BE129" i="43"/>
  <c r="BE128" i="43"/>
  <c r="BE127" i="43"/>
  <c r="BE126" i="43"/>
  <c r="BE125" i="43"/>
  <c r="BE124" i="43"/>
  <c r="BE123" i="43"/>
  <c r="BE122" i="43"/>
  <c r="BE121" i="43"/>
  <c r="BE120" i="43"/>
  <c r="BE119" i="43"/>
  <c r="BE118" i="43"/>
  <c r="BE117" i="43"/>
  <c r="BE116" i="43"/>
  <c r="BE115" i="43"/>
  <c r="BE114" i="43"/>
  <c r="BE113" i="43"/>
  <c r="BE112" i="43"/>
  <c r="BE111" i="43"/>
  <c r="BE110" i="43"/>
  <c r="BE109" i="43"/>
  <c r="BE108" i="43"/>
  <c r="BE107" i="43"/>
  <c r="BE106" i="43"/>
  <c r="BE105" i="43"/>
  <c r="BE104" i="43"/>
  <c r="BE103" i="43"/>
  <c r="BE102" i="43"/>
  <c r="BE101" i="43"/>
  <c r="BE100" i="43"/>
  <c r="BE99" i="43"/>
  <c r="BE98" i="43"/>
  <c r="BE97" i="43"/>
  <c r="BE96" i="43"/>
  <c r="BE95" i="43"/>
  <c r="BE94" i="43"/>
  <c r="BE93" i="43"/>
  <c r="BE92" i="43"/>
  <c r="BE91" i="43"/>
  <c r="BE90" i="43"/>
  <c r="BE89" i="43"/>
  <c r="BE88" i="43"/>
  <c r="BE87" i="43"/>
  <c r="BE86" i="43"/>
  <c r="BE85" i="43"/>
  <c r="BE84" i="43"/>
  <c r="BE83" i="43"/>
  <c r="BE82" i="43"/>
  <c r="BE81" i="43"/>
  <c r="BE80" i="43"/>
  <c r="BE79" i="43"/>
  <c r="BE78" i="43"/>
  <c r="BE77" i="43"/>
  <c r="BE76" i="43"/>
  <c r="BE75" i="43"/>
  <c r="BE74" i="43"/>
  <c r="BE73" i="43"/>
  <c r="BE72" i="43"/>
  <c r="BE71" i="43"/>
  <c r="BE70" i="43"/>
  <c r="BE69" i="43"/>
  <c r="BE68" i="43"/>
  <c r="BE67" i="43"/>
  <c r="BE66" i="43"/>
  <c r="BE65" i="43"/>
  <c r="BE64" i="43"/>
  <c r="BE63" i="43"/>
  <c r="BE62" i="43"/>
  <c r="BE61" i="43"/>
  <c r="BE60" i="43"/>
  <c r="BE59" i="43"/>
  <c r="BE58" i="43"/>
  <c r="BE57" i="43"/>
  <c r="BE56" i="43"/>
  <c r="BE55" i="43"/>
  <c r="BE54" i="43"/>
  <c r="BE53" i="43"/>
  <c r="BE52" i="43"/>
  <c r="BE51" i="43"/>
  <c r="BE50" i="43"/>
  <c r="BE49" i="43"/>
  <c r="BE48" i="43"/>
  <c r="BE47" i="43"/>
  <c r="BE46" i="43"/>
  <c r="BE45" i="43"/>
  <c r="BE44" i="43"/>
  <c r="BE43" i="43"/>
  <c r="BE42" i="43"/>
  <c r="BE41" i="43"/>
  <c r="BE40" i="43"/>
  <c r="BE39" i="43"/>
  <c r="BE38" i="43"/>
  <c r="BE37" i="43"/>
  <c r="BE36" i="43"/>
  <c r="BE35" i="43"/>
  <c r="BE34" i="43"/>
  <c r="BE33" i="43"/>
  <c r="BE32" i="43"/>
  <c r="BE31" i="43"/>
  <c r="BE30" i="43"/>
  <c r="BE29" i="43"/>
  <c r="BE28" i="43"/>
  <c r="BE27" i="43"/>
  <c r="BE26" i="43"/>
  <c r="BE25" i="43"/>
  <c r="BE24" i="43"/>
  <c r="BE23" i="43"/>
  <c r="BE22" i="43"/>
  <c r="BE21" i="43"/>
  <c r="BE20" i="43"/>
  <c r="BE19" i="43"/>
  <c r="BE18" i="43"/>
  <c r="BE17" i="43"/>
  <c r="BE16" i="43"/>
  <c r="BE15" i="43"/>
  <c r="BE14" i="43"/>
  <c r="BE13" i="43"/>
  <c r="BE12" i="43"/>
  <c r="BE11" i="43"/>
  <c r="BE10" i="43"/>
  <c r="BE9" i="43"/>
  <c r="BE8" i="43" a="1"/>
  <c r="BE8" i="43"/>
  <c r="BD247" i="43"/>
  <c r="BD246" i="43"/>
  <c r="BD245" i="43"/>
  <c r="BD244" i="43"/>
  <c r="BD243" i="43"/>
  <c r="BD242" i="43"/>
  <c r="BD241" i="43"/>
  <c r="BD240" i="43"/>
  <c r="BD239" i="43"/>
  <c r="BD238" i="43"/>
  <c r="BD237" i="43"/>
  <c r="BD236" i="43"/>
  <c r="BD235" i="43"/>
  <c r="BD234" i="43"/>
  <c r="BD233" i="43"/>
  <c r="BD232" i="43"/>
  <c r="BD231" i="43"/>
  <c r="BD230" i="43"/>
  <c r="BD229" i="43"/>
  <c r="BD228" i="43"/>
  <c r="BD227" i="43"/>
  <c r="BD226" i="43"/>
  <c r="BD225" i="43"/>
  <c r="BD224" i="43"/>
  <c r="BD223" i="43"/>
  <c r="BD222" i="43"/>
  <c r="BD221" i="43"/>
  <c r="BD220" i="43"/>
  <c r="BD219" i="43"/>
  <c r="BD218" i="43"/>
  <c r="BD217" i="43"/>
  <c r="BD216" i="43"/>
  <c r="BD215" i="43"/>
  <c r="BD214" i="43"/>
  <c r="BD213" i="43"/>
  <c r="BD212" i="43"/>
  <c r="BD211" i="43"/>
  <c r="BD210" i="43"/>
  <c r="BD209" i="43"/>
  <c r="BD208" i="43"/>
  <c r="BD207" i="43"/>
  <c r="BD206" i="43"/>
  <c r="BD205" i="43"/>
  <c r="BD204" i="43"/>
  <c r="BD203" i="43"/>
  <c r="BD202" i="43"/>
  <c r="BD201" i="43"/>
  <c r="BD200" i="43"/>
  <c r="BD199" i="43"/>
  <c r="BD198" i="43"/>
  <c r="BD197" i="43"/>
  <c r="BD196" i="43"/>
  <c r="BD195" i="43"/>
  <c r="BD194" i="43"/>
  <c r="BD193" i="43"/>
  <c r="BD192" i="43"/>
  <c r="BD191" i="43"/>
  <c r="BD190" i="43"/>
  <c r="BD189" i="43"/>
  <c r="BD188" i="43"/>
  <c r="BD187" i="43"/>
  <c r="BD186" i="43"/>
  <c r="BD185" i="43"/>
  <c r="BD184" i="43"/>
  <c r="BD183" i="43"/>
  <c r="BD182" i="43"/>
  <c r="BD181" i="43"/>
  <c r="BD180" i="43"/>
  <c r="BD179" i="43"/>
  <c r="BD178" i="43"/>
  <c r="BD177" i="43"/>
  <c r="BD176" i="43"/>
  <c r="BD175" i="43"/>
  <c r="BD174" i="43"/>
  <c r="BD173" i="43"/>
  <c r="BD172" i="43"/>
  <c r="BD171" i="43"/>
  <c r="BD170" i="43"/>
  <c r="BD169" i="43"/>
  <c r="BD168" i="43"/>
  <c r="BD167" i="43"/>
  <c r="BD166" i="43"/>
  <c r="BD165" i="43"/>
  <c r="BD164" i="43"/>
  <c r="BD163" i="43"/>
  <c r="BD162" i="43"/>
  <c r="BD161" i="43"/>
  <c r="BD160" i="43"/>
  <c r="BD159" i="43"/>
  <c r="BD158" i="43"/>
  <c r="BD157" i="43"/>
  <c r="BD156" i="43"/>
  <c r="BD155" i="43"/>
  <c r="BD154" i="43"/>
  <c r="BD153" i="43"/>
  <c r="BD152" i="43"/>
  <c r="BD151" i="43"/>
  <c r="BD150" i="43"/>
  <c r="BD149" i="43"/>
  <c r="BD148" i="43"/>
  <c r="BD147" i="43"/>
  <c r="BD146" i="43"/>
  <c r="BD145" i="43"/>
  <c r="BD144" i="43"/>
  <c r="BD143" i="43"/>
  <c r="BD142" i="43"/>
  <c r="BD141" i="43"/>
  <c r="BD140" i="43"/>
  <c r="BD139" i="43"/>
  <c r="BD138" i="43"/>
  <c r="BD137" i="43"/>
  <c r="BD136" i="43"/>
  <c r="BD135" i="43"/>
  <c r="BD134" i="43"/>
  <c r="BD133" i="43"/>
  <c r="BD132" i="43"/>
  <c r="BD131" i="43"/>
  <c r="BD130" i="43"/>
  <c r="BD129" i="43"/>
  <c r="BD128" i="43"/>
  <c r="BD127" i="43"/>
  <c r="BD126" i="43"/>
  <c r="BD125" i="43"/>
  <c r="BD124" i="43"/>
  <c r="BD123" i="43"/>
  <c r="BD122" i="43"/>
  <c r="BD121" i="43"/>
  <c r="BD120" i="43"/>
  <c r="BD119" i="43"/>
  <c r="BD118" i="43"/>
  <c r="BD117" i="43"/>
  <c r="BD116" i="43"/>
  <c r="BD115" i="43"/>
  <c r="BD114" i="43"/>
  <c r="BD113" i="43"/>
  <c r="BD112" i="43"/>
  <c r="BD111" i="43"/>
  <c r="BD110" i="43"/>
  <c r="BD109" i="43"/>
  <c r="BD108" i="43"/>
  <c r="BD107" i="43"/>
  <c r="BD106" i="43"/>
  <c r="BD105" i="43"/>
  <c r="BD104" i="43"/>
  <c r="BD103" i="43"/>
  <c r="BD102" i="43"/>
  <c r="BD101" i="43"/>
  <c r="BD100" i="43"/>
  <c r="BD99" i="43"/>
  <c r="BD98" i="43"/>
  <c r="BD97" i="43"/>
  <c r="BD96" i="43"/>
  <c r="BD95" i="43"/>
  <c r="BD94" i="43"/>
  <c r="BD93" i="43"/>
  <c r="BD92" i="43"/>
  <c r="BD91" i="43"/>
  <c r="BD90" i="43"/>
  <c r="BD89" i="43"/>
  <c r="BD88" i="43"/>
  <c r="BD87" i="43"/>
  <c r="BD86" i="43"/>
  <c r="BD85" i="43"/>
  <c r="BD84" i="43"/>
  <c r="BD83" i="43"/>
  <c r="BD82" i="43"/>
  <c r="BD81" i="43"/>
  <c r="BD80" i="43"/>
  <c r="BD79" i="43"/>
  <c r="BD78" i="43"/>
  <c r="BD77" i="43"/>
  <c r="BD76" i="43"/>
  <c r="BD75" i="43"/>
  <c r="BD74" i="43"/>
  <c r="BD73" i="43"/>
  <c r="BD72" i="43"/>
  <c r="BD71" i="43"/>
  <c r="BD70" i="43"/>
  <c r="BD69" i="43"/>
  <c r="BD68" i="43"/>
  <c r="BD67" i="43"/>
  <c r="BD66" i="43"/>
  <c r="BD65" i="43"/>
  <c r="BD64" i="43"/>
  <c r="BD63" i="43"/>
  <c r="BD62" i="43"/>
  <c r="BD61" i="43"/>
  <c r="BD60" i="43"/>
  <c r="BD59" i="43"/>
  <c r="BD58" i="43"/>
  <c r="BD57" i="43"/>
  <c r="BD56" i="43"/>
  <c r="BD55" i="43"/>
  <c r="BD54" i="43"/>
  <c r="BD53" i="43"/>
  <c r="BD52" i="43"/>
  <c r="BD51" i="43"/>
  <c r="BD50" i="43"/>
  <c r="BD49" i="43"/>
  <c r="BD48" i="43"/>
  <c r="BD47" i="43"/>
  <c r="BD46" i="43"/>
  <c r="BD45" i="43"/>
  <c r="BD44" i="43"/>
  <c r="BD43" i="43"/>
  <c r="BD42" i="43"/>
  <c r="BD41" i="43"/>
  <c r="BD40" i="43"/>
  <c r="BD39" i="43"/>
  <c r="BD38" i="43"/>
  <c r="BD37" i="43"/>
  <c r="BD36" i="43"/>
  <c r="BD35" i="43"/>
  <c r="BD34" i="43"/>
  <c r="BD33" i="43"/>
  <c r="BD32" i="43"/>
  <c r="BD31" i="43"/>
  <c r="BD30" i="43"/>
  <c r="BD29" i="43"/>
  <c r="BD28" i="43"/>
  <c r="BD27" i="43"/>
  <c r="BD26" i="43"/>
  <c r="BD25" i="43"/>
  <c r="BD24" i="43"/>
  <c r="BD23" i="43"/>
  <c r="BD22" i="43"/>
  <c r="BD21" i="43"/>
  <c r="BD20" i="43"/>
  <c r="BD19" i="43"/>
  <c r="BD18" i="43"/>
  <c r="BD17" i="43"/>
  <c r="BD16" i="43"/>
  <c r="BD15" i="43"/>
  <c r="BD14" i="43"/>
  <c r="BD13" i="43"/>
  <c r="BD12" i="43"/>
  <c r="BD11" i="43"/>
  <c r="BD10" i="43"/>
  <c r="BD9" i="43"/>
  <c r="BD8" i="43" a="1"/>
  <c r="BD8" i="43"/>
  <c r="BC247" i="43"/>
  <c r="BC246" i="43"/>
  <c r="BC245" i="43"/>
  <c r="BC244" i="43"/>
  <c r="BC243" i="43"/>
  <c r="BC242" i="43"/>
  <c r="BC241" i="43"/>
  <c r="BC240" i="43"/>
  <c r="BC239" i="43"/>
  <c r="BC238" i="43"/>
  <c r="BC237" i="43"/>
  <c r="BC236" i="43"/>
  <c r="BC235" i="43"/>
  <c r="BC234" i="43"/>
  <c r="BC233" i="43"/>
  <c r="BC232" i="43"/>
  <c r="BC231" i="43"/>
  <c r="BC230" i="43"/>
  <c r="BC229" i="43"/>
  <c r="BC228" i="43"/>
  <c r="BC227" i="43"/>
  <c r="BC226" i="43"/>
  <c r="BC225" i="43"/>
  <c r="BC224" i="43"/>
  <c r="BC223" i="43"/>
  <c r="BC222" i="43"/>
  <c r="BC221" i="43"/>
  <c r="BC220" i="43"/>
  <c r="BC219" i="43"/>
  <c r="BC218" i="43"/>
  <c r="BC217" i="43"/>
  <c r="BC216" i="43"/>
  <c r="BC215" i="43"/>
  <c r="BC214" i="43"/>
  <c r="BC213" i="43"/>
  <c r="BC212" i="43"/>
  <c r="BC211" i="43"/>
  <c r="BC210" i="43"/>
  <c r="BC209" i="43"/>
  <c r="BC208" i="43"/>
  <c r="BC207" i="43"/>
  <c r="BC206" i="43"/>
  <c r="BC205" i="43"/>
  <c r="BC204" i="43"/>
  <c r="BC203" i="43"/>
  <c r="BC202" i="43"/>
  <c r="BC201" i="43"/>
  <c r="BC200" i="43"/>
  <c r="BC199" i="43"/>
  <c r="BC198" i="43"/>
  <c r="BC197" i="43"/>
  <c r="BC196" i="43"/>
  <c r="BC195" i="43"/>
  <c r="BC194" i="43"/>
  <c r="BC193" i="43"/>
  <c r="BC192" i="43"/>
  <c r="BC191" i="43"/>
  <c r="BC190" i="43"/>
  <c r="BC189" i="43"/>
  <c r="BC188" i="43"/>
  <c r="BC187" i="43"/>
  <c r="BC186" i="43"/>
  <c r="BC185" i="43"/>
  <c r="BC184" i="43"/>
  <c r="BC183" i="43"/>
  <c r="BC182" i="43"/>
  <c r="BC181" i="43"/>
  <c r="BC180" i="43"/>
  <c r="BC179" i="43"/>
  <c r="BC178" i="43"/>
  <c r="BC177" i="43"/>
  <c r="BC176" i="43"/>
  <c r="BC175" i="43"/>
  <c r="BC174" i="43"/>
  <c r="BC173" i="43"/>
  <c r="BC172" i="43"/>
  <c r="BC171" i="43"/>
  <c r="BC170" i="43"/>
  <c r="BC169" i="43"/>
  <c r="BC168" i="43"/>
  <c r="BC167" i="43"/>
  <c r="BC166" i="43"/>
  <c r="BC165" i="43"/>
  <c r="BC164" i="43"/>
  <c r="BC163" i="43"/>
  <c r="BC162" i="43"/>
  <c r="BC161" i="43"/>
  <c r="BC160" i="43"/>
  <c r="BC159" i="43"/>
  <c r="BC158" i="43"/>
  <c r="BC157" i="43"/>
  <c r="BC156" i="43"/>
  <c r="BC155" i="43"/>
  <c r="BC154" i="43"/>
  <c r="BC153" i="43"/>
  <c r="BC152" i="43"/>
  <c r="BC151" i="43"/>
  <c r="BC150" i="43"/>
  <c r="BC149" i="43"/>
  <c r="BC148" i="43"/>
  <c r="BC147" i="43"/>
  <c r="BC146" i="43"/>
  <c r="BC145" i="43"/>
  <c r="BC144" i="43"/>
  <c r="BC143" i="43"/>
  <c r="BC142" i="43"/>
  <c r="BC141" i="43"/>
  <c r="BC140" i="43"/>
  <c r="BC139" i="43"/>
  <c r="BC138" i="43"/>
  <c r="BC137" i="43"/>
  <c r="BC136" i="43"/>
  <c r="BC135" i="43"/>
  <c r="BC134" i="43"/>
  <c r="BC133" i="43"/>
  <c r="BC132" i="43"/>
  <c r="BC131" i="43"/>
  <c r="BC130" i="43"/>
  <c r="BC129" i="43"/>
  <c r="BC128" i="43"/>
  <c r="BC127" i="43"/>
  <c r="BC126" i="43"/>
  <c r="BC125" i="43"/>
  <c r="BC124" i="43"/>
  <c r="BC123" i="43"/>
  <c r="BC122" i="43"/>
  <c r="BC121" i="43"/>
  <c r="BC120" i="43"/>
  <c r="BC119" i="43"/>
  <c r="BC118" i="43"/>
  <c r="BC117" i="43"/>
  <c r="BC116" i="43"/>
  <c r="BC115" i="43"/>
  <c r="BC114" i="43"/>
  <c r="BC113" i="43"/>
  <c r="BC112" i="43"/>
  <c r="BC111" i="43"/>
  <c r="BC110" i="43"/>
  <c r="BC109" i="43"/>
  <c r="BC108" i="43"/>
  <c r="BC107" i="43"/>
  <c r="BC106" i="43"/>
  <c r="BC105" i="43"/>
  <c r="BC104" i="43"/>
  <c r="BC103" i="43"/>
  <c r="BC102" i="43"/>
  <c r="BC101" i="43"/>
  <c r="BC100" i="43"/>
  <c r="BC99" i="43"/>
  <c r="BC98" i="43"/>
  <c r="BC97" i="43"/>
  <c r="BC96" i="43"/>
  <c r="BC95" i="43"/>
  <c r="BC94" i="43"/>
  <c r="BC93" i="43"/>
  <c r="BC92" i="43"/>
  <c r="BC91" i="43"/>
  <c r="BC90" i="43"/>
  <c r="BC89" i="43"/>
  <c r="BC88" i="43"/>
  <c r="BC87" i="43"/>
  <c r="BC86" i="43"/>
  <c r="BC85" i="43"/>
  <c r="BC84" i="43"/>
  <c r="BC83" i="43"/>
  <c r="BC82" i="43"/>
  <c r="BC81" i="43"/>
  <c r="BC80" i="43"/>
  <c r="BC79" i="43"/>
  <c r="BC78" i="43"/>
  <c r="BC77" i="43"/>
  <c r="BC76" i="43"/>
  <c r="BC75" i="43"/>
  <c r="BC74" i="43"/>
  <c r="BC73" i="43"/>
  <c r="BC72" i="43"/>
  <c r="BC71" i="43"/>
  <c r="BC70" i="43"/>
  <c r="BC69" i="43"/>
  <c r="BC68" i="43"/>
  <c r="BC67" i="43"/>
  <c r="BC66" i="43"/>
  <c r="BC65" i="43"/>
  <c r="BC64" i="43"/>
  <c r="BC63" i="43"/>
  <c r="BC62" i="43"/>
  <c r="BC61" i="43"/>
  <c r="BC60" i="43"/>
  <c r="BC59" i="43"/>
  <c r="BC58" i="43"/>
  <c r="BC57" i="43"/>
  <c r="BC56" i="43"/>
  <c r="BC55" i="43"/>
  <c r="BC54" i="43"/>
  <c r="BC53" i="43"/>
  <c r="BC52" i="43"/>
  <c r="BC51" i="43"/>
  <c r="BC50" i="43"/>
  <c r="BC49" i="43"/>
  <c r="BC48" i="43"/>
  <c r="BC47" i="43"/>
  <c r="BC46" i="43"/>
  <c r="BC45" i="43"/>
  <c r="BC44" i="43"/>
  <c r="BC43" i="43"/>
  <c r="BC42" i="43"/>
  <c r="BC41" i="43"/>
  <c r="BC40" i="43"/>
  <c r="BC39" i="43"/>
  <c r="BC38" i="43"/>
  <c r="BC37" i="43"/>
  <c r="BC36" i="43"/>
  <c r="BC35" i="43"/>
  <c r="BC34" i="43"/>
  <c r="BC33" i="43"/>
  <c r="BC32" i="43"/>
  <c r="BC31" i="43"/>
  <c r="BC30" i="43"/>
  <c r="BC29" i="43"/>
  <c r="BC28" i="43"/>
  <c r="BC27" i="43"/>
  <c r="BC26" i="43"/>
  <c r="BC25" i="43"/>
  <c r="BC24" i="43"/>
  <c r="BC23" i="43"/>
  <c r="BC22" i="43"/>
  <c r="BC21" i="43"/>
  <c r="BC20" i="43"/>
  <c r="BC19" i="43"/>
  <c r="BC18" i="43"/>
  <c r="BC17" i="43"/>
  <c r="BC16" i="43"/>
  <c r="BC15" i="43"/>
  <c r="BC14" i="43"/>
  <c r="BC13" i="43"/>
  <c r="BC12" i="43"/>
  <c r="BC11" i="43"/>
  <c r="BC10" i="43"/>
  <c r="BC9" i="43"/>
  <c r="BC8" i="43" a="1"/>
  <c r="BC8" i="43"/>
  <c r="BB247" i="43"/>
  <c r="BB246" i="43"/>
  <c r="BB245" i="43"/>
  <c r="BB244" i="43"/>
  <c r="BB243" i="43"/>
  <c r="BB242" i="43"/>
  <c r="BB241" i="43"/>
  <c r="BB240" i="43"/>
  <c r="BB239" i="43"/>
  <c r="BB238" i="43"/>
  <c r="BB237" i="43"/>
  <c r="BB236" i="43"/>
  <c r="BB235" i="43"/>
  <c r="BB234" i="43"/>
  <c r="BB233" i="43"/>
  <c r="BB232" i="43"/>
  <c r="BB231" i="43"/>
  <c r="BB230" i="43"/>
  <c r="BB229" i="43"/>
  <c r="BB228" i="43"/>
  <c r="BB227" i="43"/>
  <c r="BB226" i="43"/>
  <c r="BB225" i="43"/>
  <c r="BB224" i="43"/>
  <c r="BB223" i="43"/>
  <c r="BB222" i="43"/>
  <c r="BB221" i="43"/>
  <c r="BB220" i="43"/>
  <c r="BB219" i="43"/>
  <c r="BB218" i="43"/>
  <c r="BB217" i="43"/>
  <c r="BB216" i="43"/>
  <c r="BB215" i="43"/>
  <c r="BB214" i="43"/>
  <c r="BB213" i="43"/>
  <c r="BB212" i="43"/>
  <c r="BB211" i="43"/>
  <c r="BB210" i="43"/>
  <c r="BB209" i="43"/>
  <c r="BB208" i="43"/>
  <c r="BB207" i="43"/>
  <c r="BB206" i="43"/>
  <c r="BB205" i="43"/>
  <c r="BB204" i="43"/>
  <c r="BB203" i="43"/>
  <c r="BB202" i="43"/>
  <c r="BB201" i="43"/>
  <c r="BB200" i="43"/>
  <c r="BB199" i="43"/>
  <c r="BB198" i="43"/>
  <c r="BB197" i="43"/>
  <c r="BB196" i="43"/>
  <c r="BB195" i="43"/>
  <c r="BB194" i="43"/>
  <c r="BB193" i="43"/>
  <c r="BB192" i="43"/>
  <c r="BB191" i="43"/>
  <c r="BB190" i="43"/>
  <c r="BB189" i="43"/>
  <c r="BB188" i="43"/>
  <c r="BB187" i="43"/>
  <c r="BB186" i="43"/>
  <c r="BB185" i="43"/>
  <c r="BB184" i="43"/>
  <c r="BB183" i="43"/>
  <c r="BB182" i="43"/>
  <c r="BB181" i="43"/>
  <c r="BB180" i="43"/>
  <c r="BB179" i="43"/>
  <c r="BB178" i="43"/>
  <c r="BB177" i="43"/>
  <c r="BB176" i="43"/>
  <c r="BB175" i="43"/>
  <c r="BB174" i="43"/>
  <c r="BB173" i="43"/>
  <c r="BB172" i="43"/>
  <c r="BB171" i="43"/>
  <c r="BB170" i="43"/>
  <c r="BB169" i="43"/>
  <c r="BB168" i="43"/>
  <c r="BB167" i="43"/>
  <c r="BB166" i="43"/>
  <c r="BB165" i="43"/>
  <c r="BB164" i="43"/>
  <c r="BB163" i="43"/>
  <c r="BB162" i="43"/>
  <c r="BB161" i="43"/>
  <c r="BB160" i="43"/>
  <c r="BB159" i="43"/>
  <c r="BB158" i="43"/>
  <c r="BB157" i="43"/>
  <c r="BB156" i="43"/>
  <c r="BB155" i="43"/>
  <c r="BB154" i="43"/>
  <c r="BB153" i="43"/>
  <c r="BB152" i="43"/>
  <c r="BB151" i="43"/>
  <c r="BB150" i="43"/>
  <c r="BB149" i="43"/>
  <c r="BB148" i="43"/>
  <c r="BB147" i="43"/>
  <c r="BB146" i="43"/>
  <c r="BB145" i="43"/>
  <c r="BB144" i="43"/>
  <c r="BB143" i="43"/>
  <c r="BB142" i="43"/>
  <c r="BB141" i="43"/>
  <c r="BB140" i="43"/>
  <c r="BB139" i="43"/>
  <c r="BB138" i="43"/>
  <c r="BB137" i="43"/>
  <c r="BB136" i="43"/>
  <c r="BB135" i="43"/>
  <c r="BB134" i="43"/>
  <c r="BB133" i="43"/>
  <c r="BB132" i="43"/>
  <c r="BB131" i="43"/>
  <c r="BB130" i="43"/>
  <c r="BB129" i="43"/>
  <c r="BB128" i="43"/>
  <c r="BB127" i="43"/>
  <c r="BB126" i="43"/>
  <c r="BB125" i="43"/>
  <c r="BB124" i="43"/>
  <c r="BB123" i="43"/>
  <c r="BB122" i="43"/>
  <c r="BB121" i="43"/>
  <c r="BB120" i="43"/>
  <c r="BB119" i="43"/>
  <c r="BB118" i="43"/>
  <c r="BB117" i="43"/>
  <c r="BB116" i="43"/>
  <c r="BB115" i="43"/>
  <c r="BB114" i="43"/>
  <c r="BB113" i="43"/>
  <c r="BB112" i="43"/>
  <c r="BB111" i="43"/>
  <c r="BB110" i="43"/>
  <c r="BB109" i="43"/>
  <c r="BB108" i="43"/>
  <c r="BB107" i="43"/>
  <c r="BB106" i="43"/>
  <c r="BB105" i="43"/>
  <c r="BB104" i="43"/>
  <c r="BB103" i="43"/>
  <c r="BB102" i="43"/>
  <c r="BB101" i="43"/>
  <c r="BB100" i="43"/>
  <c r="BB99" i="43"/>
  <c r="BB98" i="43"/>
  <c r="BB97" i="43"/>
  <c r="BB96" i="43"/>
  <c r="BB95" i="43"/>
  <c r="BB94" i="43"/>
  <c r="BB93" i="43"/>
  <c r="BB92" i="43"/>
  <c r="BB91" i="43"/>
  <c r="BB90" i="43"/>
  <c r="BB89" i="43"/>
  <c r="BB88" i="43"/>
  <c r="BB87" i="43"/>
  <c r="BB86" i="43"/>
  <c r="BB85" i="43"/>
  <c r="BB84" i="43"/>
  <c r="BB83" i="43"/>
  <c r="BB82" i="43"/>
  <c r="BB81" i="43"/>
  <c r="BB80" i="43"/>
  <c r="BB79" i="43"/>
  <c r="BB78" i="43"/>
  <c r="BB77" i="43"/>
  <c r="BB76" i="43"/>
  <c r="BB75" i="43"/>
  <c r="BB74" i="43"/>
  <c r="BB73" i="43"/>
  <c r="BB72" i="43"/>
  <c r="BB71" i="43"/>
  <c r="BB70" i="43"/>
  <c r="BB69" i="43"/>
  <c r="BB68" i="43"/>
  <c r="BB67" i="43"/>
  <c r="BB66" i="43"/>
  <c r="BB65" i="43"/>
  <c r="BB64" i="43"/>
  <c r="BB63" i="43"/>
  <c r="BB62" i="43"/>
  <c r="BB61" i="43"/>
  <c r="BB60" i="43"/>
  <c r="BB59" i="43"/>
  <c r="BB58" i="43"/>
  <c r="BB57" i="43"/>
  <c r="BB56" i="43"/>
  <c r="BB55" i="43"/>
  <c r="BB54" i="43"/>
  <c r="BB53" i="43"/>
  <c r="BB52" i="43"/>
  <c r="BB51" i="43"/>
  <c r="BB50" i="43"/>
  <c r="BB49" i="43"/>
  <c r="BB48" i="43"/>
  <c r="BB47" i="43"/>
  <c r="BB46" i="43"/>
  <c r="BB45" i="43"/>
  <c r="BB44" i="43"/>
  <c r="BB43" i="43"/>
  <c r="BB42" i="43"/>
  <c r="BB41" i="43"/>
  <c r="BB40" i="43"/>
  <c r="BB39" i="43"/>
  <c r="BB38" i="43"/>
  <c r="BB37" i="43"/>
  <c r="BB36" i="43"/>
  <c r="BB35" i="43"/>
  <c r="BB34" i="43"/>
  <c r="BB33" i="43"/>
  <c r="BB32" i="43"/>
  <c r="BB31" i="43"/>
  <c r="BB30" i="43"/>
  <c r="BB29" i="43"/>
  <c r="BB28" i="43"/>
  <c r="BB27" i="43"/>
  <c r="BB26" i="43"/>
  <c r="BB25" i="43"/>
  <c r="BB24" i="43"/>
  <c r="BB23" i="43"/>
  <c r="BB22" i="43"/>
  <c r="BB21" i="43"/>
  <c r="BB20" i="43"/>
  <c r="BB19" i="43"/>
  <c r="BB18" i="43"/>
  <c r="BB17" i="43"/>
  <c r="BB16" i="43"/>
  <c r="BB15" i="43"/>
  <c r="BB14" i="43"/>
  <c r="BB13" i="43"/>
  <c r="BB12" i="43"/>
  <c r="BB11" i="43"/>
  <c r="BB10" i="43"/>
  <c r="BB9" i="43"/>
  <c r="BB8" i="43" a="1"/>
  <c r="BB8" i="43"/>
  <c r="BA247" i="43"/>
  <c r="BA246" i="43"/>
  <c r="BA245" i="43"/>
  <c r="BA244" i="43"/>
  <c r="BA243" i="43"/>
  <c r="BA242" i="43"/>
  <c r="BA241" i="43"/>
  <c r="BA240" i="43"/>
  <c r="BA239" i="43"/>
  <c r="BA238" i="43"/>
  <c r="BA237" i="43"/>
  <c r="BA236" i="43"/>
  <c r="BA235" i="43"/>
  <c r="BA234" i="43"/>
  <c r="BA233" i="43"/>
  <c r="BA232" i="43"/>
  <c r="BA231" i="43"/>
  <c r="BA230" i="43"/>
  <c r="BA229" i="43"/>
  <c r="BA228" i="43"/>
  <c r="BA227" i="43"/>
  <c r="BA226" i="43"/>
  <c r="BA225" i="43"/>
  <c r="BA224" i="43"/>
  <c r="BA223" i="43"/>
  <c r="BA222" i="43"/>
  <c r="BA221" i="43"/>
  <c r="BA220" i="43"/>
  <c r="BA219" i="43"/>
  <c r="BA218" i="43"/>
  <c r="BA217" i="43"/>
  <c r="BA216" i="43"/>
  <c r="BA215" i="43"/>
  <c r="BA214" i="43"/>
  <c r="BA213" i="43"/>
  <c r="BA212" i="43"/>
  <c r="BA211" i="43"/>
  <c r="BA210" i="43"/>
  <c r="BA209" i="43"/>
  <c r="BA208" i="43"/>
  <c r="BA207" i="43"/>
  <c r="BA206" i="43"/>
  <c r="BA205" i="43"/>
  <c r="BA204" i="43"/>
  <c r="BA203" i="43"/>
  <c r="BA202" i="43"/>
  <c r="BA201" i="43"/>
  <c r="BA200" i="43"/>
  <c r="BA199" i="43"/>
  <c r="BA198" i="43"/>
  <c r="BA197" i="43"/>
  <c r="BA196" i="43"/>
  <c r="BA195" i="43"/>
  <c r="BA194" i="43"/>
  <c r="BA193" i="43"/>
  <c r="BA192" i="43"/>
  <c r="BA191" i="43"/>
  <c r="BA190" i="43"/>
  <c r="BA189" i="43"/>
  <c r="BA188" i="43"/>
  <c r="BA187" i="43"/>
  <c r="BA186" i="43"/>
  <c r="BA185" i="43"/>
  <c r="BA184" i="43"/>
  <c r="BA183" i="43"/>
  <c r="BA182" i="43"/>
  <c r="BA181" i="43"/>
  <c r="BA180" i="43"/>
  <c r="BA179" i="43"/>
  <c r="BA178" i="43"/>
  <c r="BA177" i="43"/>
  <c r="BA176" i="43"/>
  <c r="BA175" i="43"/>
  <c r="BA174" i="43"/>
  <c r="BA173" i="43"/>
  <c r="BA172" i="43"/>
  <c r="BA171" i="43"/>
  <c r="BA170" i="43"/>
  <c r="BA169" i="43"/>
  <c r="BA168" i="43"/>
  <c r="BA167" i="43"/>
  <c r="BA166" i="43"/>
  <c r="BA165" i="43"/>
  <c r="BA164" i="43"/>
  <c r="BA163" i="43"/>
  <c r="BA162" i="43"/>
  <c r="BA161" i="43"/>
  <c r="BA160" i="43"/>
  <c r="BA159" i="43"/>
  <c r="BA158" i="43"/>
  <c r="BA157" i="43"/>
  <c r="BA156" i="43"/>
  <c r="BA155" i="43"/>
  <c r="BA154" i="43"/>
  <c r="BA153" i="43"/>
  <c r="BA152" i="43"/>
  <c r="BA151" i="43"/>
  <c r="BA150" i="43"/>
  <c r="BA149" i="43"/>
  <c r="BA148" i="43"/>
  <c r="BA147" i="43"/>
  <c r="BA146" i="43"/>
  <c r="BA145" i="43"/>
  <c r="BA144" i="43"/>
  <c r="BA143" i="43"/>
  <c r="BA142" i="43"/>
  <c r="BA141" i="43"/>
  <c r="BA140" i="43"/>
  <c r="BA139" i="43"/>
  <c r="BA138" i="43"/>
  <c r="BA137" i="43"/>
  <c r="BA136" i="43"/>
  <c r="BA135" i="43"/>
  <c r="BA134" i="43"/>
  <c r="BA133" i="43"/>
  <c r="BA132" i="43"/>
  <c r="BA131" i="43"/>
  <c r="BA130" i="43"/>
  <c r="BA129" i="43"/>
  <c r="BA128" i="43"/>
  <c r="BA127" i="43"/>
  <c r="BA126" i="43"/>
  <c r="BA125" i="43"/>
  <c r="BA124" i="43"/>
  <c r="BA123" i="43"/>
  <c r="BA122" i="43"/>
  <c r="BA121" i="43"/>
  <c r="BA120" i="43"/>
  <c r="BA119" i="43"/>
  <c r="BA118" i="43"/>
  <c r="BA117" i="43"/>
  <c r="BA116" i="43"/>
  <c r="BA115" i="43"/>
  <c r="BA114" i="43"/>
  <c r="BA113" i="43"/>
  <c r="BA112" i="43"/>
  <c r="BA111" i="43"/>
  <c r="BA110" i="43"/>
  <c r="BA109" i="43"/>
  <c r="BA108" i="43"/>
  <c r="BA107" i="43"/>
  <c r="BA106" i="43"/>
  <c r="BA105" i="43"/>
  <c r="BA104" i="43"/>
  <c r="BA103" i="43"/>
  <c r="BA102" i="43"/>
  <c r="BA101" i="43"/>
  <c r="BA100" i="43"/>
  <c r="BA99" i="43"/>
  <c r="BA98" i="43"/>
  <c r="BA97" i="43"/>
  <c r="BA96" i="43"/>
  <c r="BA95" i="43"/>
  <c r="BA94" i="43"/>
  <c r="BA93" i="43"/>
  <c r="BA92" i="43"/>
  <c r="BA91" i="43"/>
  <c r="BA90" i="43"/>
  <c r="BA89" i="43"/>
  <c r="BA88" i="43"/>
  <c r="BA87" i="43"/>
  <c r="BA86" i="43"/>
  <c r="BA85" i="43"/>
  <c r="BA84" i="43"/>
  <c r="BA83" i="43"/>
  <c r="BA82" i="43"/>
  <c r="BA81" i="43"/>
  <c r="BA80" i="43"/>
  <c r="BA79" i="43"/>
  <c r="BA78" i="43"/>
  <c r="BA77" i="43"/>
  <c r="BA76" i="43"/>
  <c r="BA75" i="43"/>
  <c r="BA74" i="43"/>
  <c r="BA73" i="43"/>
  <c r="BA72" i="43"/>
  <c r="BA71" i="43"/>
  <c r="BA70" i="43"/>
  <c r="BA69" i="43"/>
  <c r="BA68" i="43"/>
  <c r="BA67" i="43"/>
  <c r="BA66" i="43"/>
  <c r="BA65" i="43"/>
  <c r="BA64" i="43"/>
  <c r="BA63" i="43"/>
  <c r="BA62" i="43"/>
  <c r="BA61" i="43"/>
  <c r="BA60" i="43"/>
  <c r="BA59" i="43"/>
  <c r="BA58" i="43"/>
  <c r="BA57" i="43"/>
  <c r="BA56" i="43"/>
  <c r="BA55" i="43"/>
  <c r="BA54" i="43"/>
  <c r="BA53" i="43"/>
  <c r="BA52" i="43"/>
  <c r="BA51" i="43"/>
  <c r="BA50" i="43"/>
  <c r="BA49" i="43"/>
  <c r="BA48" i="43"/>
  <c r="BA47" i="43"/>
  <c r="BA46" i="43"/>
  <c r="BA45" i="43"/>
  <c r="BA44" i="43"/>
  <c r="BA43" i="43"/>
  <c r="BA42" i="43"/>
  <c r="BA41" i="43"/>
  <c r="BA40" i="43"/>
  <c r="BA39" i="43"/>
  <c r="BA38" i="43"/>
  <c r="BA37" i="43"/>
  <c r="BA36" i="43"/>
  <c r="BA35" i="43"/>
  <c r="BA34" i="43"/>
  <c r="BA33" i="43"/>
  <c r="BA32" i="43"/>
  <c r="BA31" i="43"/>
  <c r="BA30" i="43"/>
  <c r="BA29" i="43"/>
  <c r="BA28" i="43"/>
  <c r="BA27" i="43"/>
  <c r="BA26" i="43"/>
  <c r="BA25" i="43"/>
  <c r="BA24" i="43"/>
  <c r="BA23" i="43"/>
  <c r="BA22" i="43"/>
  <c r="BA21" i="43"/>
  <c r="BA20" i="43"/>
  <c r="BA19" i="43"/>
  <c r="BA18" i="43"/>
  <c r="BA17" i="43"/>
  <c r="BA16" i="43"/>
  <c r="BA15" i="43"/>
  <c r="BA14" i="43"/>
  <c r="BA13" i="43"/>
  <c r="BA12" i="43"/>
  <c r="BA11" i="43"/>
  <c r="BA10" i="43"/>
  <c r="BA9" i="43"/>
  <c r="BA8" i="43" a="1"/>
  <c r="BA8" i="43"/>
  <c r="AZ247" i="43"/>
  <c r="AZ246" i="43"/>
  <c r="AZ245" i="43"/>
  <c r="AZ244" i="43"/>
  <c r="AZ243" i="43"/>
  <c r="AZ242" i="43"/>
  <c r="AZ241" i="43"/>
  <c r="AZ240" i="43"/>
  <c r="AZ239" i="43"/>
  <c r="AZ238" i="43"/>
  <c r="AZ237" i="43"/>
  <c r="AZ236" i="43"/>
  <c r="AZ235" i="43"/>
  <c r="AZ234" i="43"/>
  <c r="AZ233" i="43"/>
  <c r="AZ232" i="43"/>
  <c r="AZ231" i="43"/>
  <c r="AZ230" i="43"/>
  <c r="AZ229" i="43"/>
  <c r="AZ228" i="43"/>
  <c r="AZ227" i="43"/>
  <c r="AZ226" i="43"/>
  <c r="AZ225" i="43"/>
  <c r="AZ224" i="43"/>
  <c r="AZ223" i="43"/>
  <c r="AZ222" i="43"/>
  <c r="AZ221" i="43"/>
  <c r="AZ220" i="43"/>
  <c r="AZ219" i="43"/>
  <c r="AZ218" i="43"/>
  <c r="AZ217" i="43"/>
  <c r="AZ216" i="43"/>
  <c r="AZ215" i="43"/>
  <c r="AZ214" i="43"/>
  <c r="AZ213" i="43"/>
  <c r="AZ212" i="43"/>
  <c r="AZ211" i="43"/>
  <c r="AZ210" i="43"/>
  <c r="AZ209" i="43"/>
  <c r="AZ208" i="43"/>
  <c r="AZ207" i="43"/>
  <c r="AZ206" i="43"/>
  <c r="AZ205" i="43"/>
  <c r="AZ204" i="43"/>
  <c r="AZ203" i="43"/>
  <c r="AZ202" i="43"/>
  <c r="AZ201" i="43"/>
  <c r="AZ200" i="43"/>
  <c r="AZ199" i="43"/>
  <c r="AZ198" i="43"/>
  <c r="AZ197" i="43"/>
  <c r="AZ196" i="43"/>
  <c r="AZ195" i="43"/>
  <c r="AZ194" i="43"/>
  <c r="AZ193" i="43"/>
  <c r="AZ192" i="43"/>
  <c r="AZ191" i="43"/>
  <c r="AZ190" i="43"/>
  <c r="AZ189" i="43"/>
  <c r="AZ188" i="43"/>
  <c r="AZ187" i="43"/>
  <c r="AZ186" i="43"/>
  <c r="AZ185" i="43"/>
  <c r="AZ184" i="43"/>
  <c r="AZ183" i="43"/>
  <c r="AZ182" i="43"/>
  <c r="AZ181" i="43"/>
  <c r="AZ180" i="43"/>
  <c r="AZ179" i="43"/>
  <c r="AZ178" i="43"/>
  <c r="AZ177" i="43"/>
  <c r="AZ176" i="43"/>
  <c r="AZ175" i="43"/>
  <c r="AZ174" i="43"/>
  <c r="AZ173" i="43"/>
  <c r="AZ172" i="43"/>
  <c r="AZ171" i="43"/>
  <c r="AZ170" i="43"/>
  <c r="AZ169" i="43"/>
  <c r="AZ168" i="43"/>
  <c r="AZ167" i="43"/>
  <c r="AZ166" i="43"/>
  <c r="AZ165" i="43"/>
  <c r="AZ164" i="43"/>
  <c r="AZ163" i="43"/>
  <c r="AZ162" i="43"/>
  <c r="AZ161" i="43"/>
  <c r="AZ160" i="43"/>
  <c r="AZ159" i="43"/>
  <c r="AZ158" i="43"/>
  <c r="AZ157" i="43"/>
  <c r="AZ156" i="43"/>
  <c r="AZ155" i="43"/>
  <c r="AZ154" i="43"/>
  <c r="AZ153" i="43"/>
  <c r="AZ152" i="43"/>
  <c r="AZ151" i="43"/>
  <c r="AZ150" i="43"/>
  <c r="AZ149" i="43"/>
  <c r="AZ148" i="43"/>
  <c r="AZ147" i="43"/>
  <c r="AZ146" i="43"/>
  <c r="AZ145" i="43"/>
  <c r="AZ144" i="43"/>
  <c r="AZ143" i="43"/>
  <c r="AZ142" i="43"/>
  <c r="AZ141" i="43"/>
  <c r="AZ140" i="43"/>
  <c r="AZ139" i="43"/>
  <c r="AZ138" i="43"/>
  <c r="AZ137" i="43"/>
  <c r="AZ136" i="43"/>
  <c r="AZ135" i="43"/>
  <c r="AZ134" i="43"/>
  <c r="AZ133" i="43"/>
  <c r="AZ132" i="43"/>
  <c r="AZ131" i="43"/>
  <c r="AZ130" i="43"/>
  <c r="AZ129" i="43"/>
  <c r="AZ128" i="43"/>
  <c r="AZ127" i="43"/>
  <c r="AZ126" i="43"/>
  <c r="AZ125" i="43"/>
  <c r="AZ124" i="43"/>
  <c r="AZ123" i="43"/>
  <c r="AZ122" i="43"/>
  <c r="AZ121" i="43"/>
  <c r="AZ120" i="43"/>
  <c r="AZ119" i="43"/>
  <c r="AZ118" i="43"/>
  <c r="AZ117" i="43"/>
  <c r="AZ116" i="43"/>
  <c r="AZ115" i="43"/>
  <c r="AZ114" i="43"/>
  <c r="AZ113" i="43"/>
  <c r="AZ112" i="43"/>
  <c r="AZ111" i="43"/>
  <c r="AZ110" i="43"/>
  <c r="AZ109" i="43"/>
  <c r="AZ108" i="43"/>
  <c r="AZ107" i="43"/>
  <c r="AZ106" i="43"/>
  <c r="AZ105" i="43"/>
  <c r="AZ104" i="43"/>
  <c r="AZ103" i="43"/>
  <c r="AZ102" i="43"/>
  <c r="AZ101" i="43"/>
  <c r="AZ100" i="43"/>
  <c r="AZ99" i="43"/>
  <c r="AZ98" i="43"/>
  <c r="AZ97" i="43"/>
  <c r="AZ96" i="43"/>
  <c r="AZ95" i="43"/>
  <c r="AZ94" i="43"/>
  <c r="AZ93" i="43"/>
  <c r="AZ92" i="43"/>
  <c r="AZ91" i="43"/>
  <c r="AZ90" i="43"/>
  <c r="AZ89" i="43"/>
  <c r="AZ88" i="43"/>
  <c r="AZ87" i="43"/>
  <c r="AZ86" i="43"/>
  <c r="AZ85" i="43"/>
  <c r="AZ84" i="43"/>
  <c r="AZ83" i="43"/>
  <c r="AZ82" i="43"/>
  <c r="AZ81" i="43"/>
  <c r="AZ80" i="43"/>
  <c r="AZ79" i="43"/>
  <c r="AZ78" i="43"/>
  <c r="AZ77" i="43"/>
  <c r="AZ76" i="43"/>
  <c r="AZ75" i="43"/>
  <c r="AZ74" i="43"/>
  <c r="AZ73" i="43"/>
  <c r="AZ72" i="43"/>
  <c r="AZ71" i="43"/>
  <c r="AZ70" i="43"/>
  <c r="AZ69" i="43"/>
  <c r="AZ68" i="43"/>
  <c r="AZ67" i="43"/>
  <c r="AZ66" i="43"/>
  <c r="AZ65" i="43"/>
  <c r="AZ64" i="43"/>
  <c r="AZ63" i="43"/>
  <c r="AZ62" i="43"/>
  <c r="AZ61" i="43"/>
  <c r="AZ60" i="43"/>
  <c r="AZ59" i="43"/>
  <c r="AZ58" i="43"/>
  <c r="AZ57" i="43"/>
  <c r="AZ56" i="43"/>
  <c r="AZ55" i="43"/>
  <c r="AZ54" i="43"/>
  <c r="AZ53" i="43"/>
  <c r="AZ52" i="43"/>
  <c r="AZ51" i="43"/>
  <c r="AZ50" i="43"/>
  <c r="AZ49" i="43"/>
  <c r="AZ48" i="43"/>
  <c r="AZ47" i="43"/>
  <c r="AZ46" i="43"/>
  <c r="AZ45" i="43"/>
  <c r="AZ44" i="43"/>
  <c r="AZ43" i="43"/>
  <c r="AZ42" i="43"/>
  <c r="AZ41" i="43"/>
  <c r="AZ40" i="43"/>
  <c r="AZ39" i="43"/>
  <c r="AZ38" i="43"/>
  <c r="AZ37" i="43"/>
  <c r="AZ36" i="43"/>
  <c r="AZ35" i="43"/>
  <c r="AZ34" i="43"/>
  <c r="AZ33" i="43"/>
  <c r="AZ32" i="43"/>
  <c r="AZ31" i="43"/>
  <c r="AZ30" i="43"/>
  <c r="AZ29" i="43"/>
  <c r="AZ28" i="43"/>
  <c r="AZ27" i="43"/>
  <c r="AZ26" i="43"/>
  <c r="AZ25" i="43"/>
  <c r="AZ24" i="43"/>
  <c r="AZ23" i="43"/>
  <c r="AZ22" i="43"/>
  <c r="AZ21" i="43"/>
  <c r="AZ20" i="43"/>
  <c r="AZ19" i="43"/>
  <c r="AZ18" i="43"/>
  <c r="AZ17" i="43"/>
  <c r="AZ16" i="43"/>
  <c r="AZ15" i="43"/>
  <c r="AZ14" i="43"/>
  <c r="AZ13" i="43"/>
  <c r="AZ12" i="43"/>
  <c r="AZ11" i="43"/>
  <c r="AZ10" i="43"/>
  <c r="AZ9" i="43"/>
  <c r="AZ8" i="43" a="1"/>
  <c r="AZ8" i="43"/>
  <c r="AY247" i="43"/>
  <c r="AY246" i="43"/>
  <c r="AY245" i="43"/>
  <c r="AY244" i="43"/>
  <c r="AY243" i="43"/>
  <c r="AY242" i="43"/>
  <c r="AY241" i="43"/>
  <c r="AY240" i="43"/>
  <c r="AY239" i="43"/>
  <c r="AY238" i="43"/>
  <c r="AY237" i="43"/>
  <c r="AY236" i="43"/>
  <c r="AY235" i="43"/>
  <c r="AY234" i="43"/>
  <c r="AY233" i="43"/>
  <c r="AY232" i="43"/>
  <c r="AY231" i="43"/>
  <c r="AY230" i="43"/>
  <c r="AY229" i="43"/>
  <c r="AY228" i="43"/>
  <c r="AY227" i="43"/>
  <c r="AY226" i="43"/>
  <c r="AY225" i="43"/>
  <c r="AY224" i="43"/>
  <c r="AY223" i="43"/>
  <c r="AY222" i="43"/>
  <c r="AY221" i="43"/>
  <c r="AY220" i="43"/>
  <c r="AY219" i="43"/>
  <c r="AY218" i="43"/>
  <c r="AY217" i="43"/>
  <c r="AY216" i="43"/>
  <c r="AY215" i="43"/>
  <c r="AY214" i="43"/>
  <c r="AY213" i="43"/>
  <c r="AY212" i="43"/>
  <c r="AY211" i="43"/>
  <c r="AY210" i="43"/>
  <c r="AY209" i="43"/>
  <c r="AY208" i="43"/>
  <c r="AY207" i="43"/>
  <c r="AY206" i="43"/>
  <c r="AY205" i="43"/>
  <c r="AY204" i="43"/>
  <c r="AY203" i="43"/>
  <c r="AY202" i="43"/>
  <c r="AY201" i="43"/>
  <c r="AY200" i="43"/>
  <c r="AY199" i="43"/>
  <c r="AY198" i="43"/>
  <c r="AY197" i="43"/>
  <c r="AY196" i="43"/>
  <c r="AY195" i="43"/>
  <c r="AY194" i="43"/>
  <c r="AY193" i="43"/>
  <c r="AY192" i="43"/>
  <c r="AY191" i="43"/>
  <c r="AY190" i="43"/>
  <c r="AY189" i="43"/>
  <c r="AY188" i="43"/>
  <c r="AY187" i="43"/>
  <c r="AY186" i="43"/>
  <c r="AY185" i="43"/>
  <c r="AY184" i="43"/>
  <c r="AY183" i="43"/>
  <c r="AY182" i="43"/>
  <c r="AY181" i="43"/>
  <c r="AY180" i="43"/>
  <c r="AY179" i="43"/>
  <c r="AY178" i="43"/>
  <c r="AY177" i="43"/>
  <c r="AY176" i="43"/>
  <c r="AY175" i="43"/>
  <c r="AY174" i="43"/>
  <c r="AY173" i="43"/>
  <c r="AY172" i="43"/>
  <c r="AY171" i="43"/>
  <c r="AY170" i="43"/>
  <c r="AY169" i="43"/>
  <c r="AY168" i="43"/>
  <c r="AY167" i="43"/>
  <c r="AY166" i="43"/>
  <c r="AY165" i="43"/>
  <c r="AY164" i="43"/>
  <c r="AY163" i="43"/>
  <c r="AY162" i="43"/>
  <c r="AY161" i="43"/>
  <c r="AY160" i="43"/>
  <c r="AY159" i="43"/>
  <c r="AY158" i="43"/>
  <c r="AY157" i="43"/>
  <c r="AY156" i="43"/>
  <c r="AY155" i="43"/>
  <c r="AY154" i="43"/>
  <c r="AY153" i="43"/>
  <c r="AY152" i="43"/>
  <c r="AY151" i="43"/>
  <c r="AY150" i="43"/>
  <c r="AY149" i="43"/>
  <c r="AY148" i="43"/>
  <c r="AY147" i="43"/>
  <c r="AY146" i="43"/>
  <c r="AY145" i="43"/>
  <c r="AY144" i="43"/>
  <c r="AY143" i="43"/>
  <c r="AY142" i="43"/>
  <c r="AY141" i="43"/>
  <c r="AY140" i="43"/>
  <c r="AY139" i="43"/>
  <c r="AY138" i="43"/>
  <c r="AY137" i="43"/>
  <c r="AY136" i="43"/>
  <c r="AY135" i="43"/>
  <c r="AY134" i="43"/>
  <c r="AY133" i="43"/>
  <c r="AY132" i="43"/>
  <c r="AY131" i="43"/>
  <c r="AY130" i="43"/>
  <c r="AY129" i="43"/>
  <c r="AY128" i="43"/>
  <c r="AY127" i="43"/>
  <c r="AY126" i="43"/>
  <c r="AY125" i="43"/>
  <c r="AY124" i="43"/>
  <c r="AY123" i="43"/>
  <c r="AY122" i="43"/>
  <c r="AY121" i="43"/>
  <c r="AY120" i="43"/>
  <c r="AY119" i="43"/>
  <c r="AY118" i="43"/>
  <c r="AY117" i="43"/>
  <c r="AY116" i="43"/>
  <c r="AY115" i="43"/>
  <c r="AY114" i="43"/>
  <c r="AY113" i="43"/>
  <c r="AY112" i="43"/>
  <c r="AY111" i="43"/>
  <c r="AY110" i="43"/>
  <c r="AY109" i="43"/>
  <c r="AY108" i="43"/>
  <c r="AY107" i="43"/>
  <c r="AY106" i="43"/>
  <c r="AY105" i="43"/>
  <c r="AY104" i="43"/>
  <c r="AY103" i="43"/>
  <c r="AY102" i="43"/>
  <c r="AY101" i="43"/>
  <c r="AY100" i="43"/>
  <c r="AY99" i="43"/>
  <c r="AY98" i="43"/>
  <c r="AY97" i="43"/>
  <c r="AY96" i="43"/>
  <c r="AY95" i="43"/>
  <c r="AY94" i="43"/>
  <c r="AY93" i="43"/>
  <c r="AY92" i="43"/>
  <c r="AY91" i="43"/>
  <c r="AY90" i="43"/>
  <c r="AY89" i="43"/>
  <c r="AY88" i="43"/>
  <c r="AY87" i="43"/>
  <c r="AY86" i="43"/>
  <c r="AY85" i="43"/>
  <c r="AY84" i="43"/>
  <c r="AY83" i="43"/>
  <c r="AY82" i="43"/>
  <c r="AY81" i="43"/>
  <c r="AY80" i="43"/>
  <c r="AY79" i="43"/>
  <c r="AY78" i="43"/>
  <c r="AY77" i="43"/>
  <c r="AY76" i="43"/>
  <c r="AY75" i="43"/>
  <c r="AY74" i="43"/>
  <c r="AY73" i="43"/>
  <c r="AY72" i="43"/>
  <c r="AY71" i="43"/>
  <c r="AY70" i="43"/>
  <c r="AY69" i="43"/>
  <c r="AY68" i="43"/>
  <c r="AY67" i="43"/>
  <c r="AY66" i="43"/>
  <c r="AY65" i="43"/>
  <c r="AY64" i="43"/>
  <c r="AY63" i="43"/>
  <c r="AY62" i="43"/>
  <c r="AY61" i="43"/>
  <c r="AY60" i="43"/>
  <c r="AY59" i="43"/>
  <c r="AY58" i="43"/>
  <c r="AY57" i="43"/>
  <c r="AY56" i="43"/>
  <c r="AY55" i="43"/>
  <c r="AY54" i="43"/>
  <c r="AY53" i="43"/>
  <c r="AY52" i="43"/>
  <c r="AY51" i="43"/>
  <c r="AY50" i="43"/>
  <c r="AY49" i="43"/>
  <c r="AY48" i="43"/>
  <c r="AY47" i="43"/>
  <c r="AY46" i="43"/>
  <c r="AY45" i="43"/>
  <c r="AY44" i="43"/>
  <c r="AY43" i="43"/>
  <c r="AY42" i="43"/>
  <c r="AY41" i="43"/>
  <c r="AY40" i="43"/>
  <c r="AY39" i="43"/>
  <c r="AY38" i="43"/>
  <c r="AY37" i="43"/>
  <c r="AY36" i="43"/>
  <c r="AY35" i="43"/>
  <c r="AY34" i="43"/>
  <c r="AY33" i="43"/>
  <c r="AY32" i="43"/>
  <c r="AY31" i="43"/>
  <c r="AY30" i="43"/>
  <c r="AY29" i="43"/>
  <c r="AY28" i="43"/>
  <c r="AY27" i="43"/>
  <c r="AY26" i="43"/>
  <c r="AY25" i="43"/>
  <c r="AY24" i="43"/>
  <c r="AY23" i="43"/>
  <c r="AY22" i="43"/>
  <c r="AY21" i="43"/>
  <c r="AY20" i="43"/>
  <c r="AY19" i="43"/>
  <c r="AY18" i="43"/>
  <c r="AY17" i="43"/>
  <c r="AY16" i="43"/>
  <c r="AY15" i="43"/>
  <c r="AY14" i="43"/>
  <c r="AY13" i="43"/>
  <c r="AY12" i="43"/>
  <c r="AY11" i="43"/>
  <c r="AY10" i="43"/>
  <c r="AY9" i="43"/>
  <c r="AY8" i="43" a="1"/>
  <c r="AY8" i="43"/>
  <c r="AX247" i="43"/>
  <c r="AX246" i="43"/>
  <c r="AX245" i="43"/>
  <c r="AX244" i="43"/>
  <c r="AX243" i="43"/>
  <c r="AX242" i="43"/>
  <c r="AX241" i="43"/>
  <c r="AX240" i="43"/>
  <c r="AX239" i="43"/>
  <c r="AX238" i="43"/>
  <c r="AX237" i="43"/>
  <c r="AX236" i="43"/>
  <c r="AX235" i="43"/>
  <c r="AX234" i="43"/>
  <c r="AX233" i="43"/>
  <c r="AX232" i="43"/>
  <c r="AX231" i="43"/>
  <c r="AX230" i="43"/>
  <c r="AX229" i="43"/>
  <c r="AX228" i="43"/>
  <c r="AX227" i="43"/>
  <c r="AX226" i="43"/>
  <c r="AX225" i="43"/>
  <c r="AX224" i="43"/>
  <c r="AX223" i="43"/>
  <c r="AX222" i="43"/>
  <c r="AX221" i="43"/>
  <c r="AX220" i="43"/>
  <c r="AX219" i="43"/>
  <c r="AX218" i="43"/>
  <c r="AX217" i="43"/>
  <c r="AX216" i="43"/>
  <c r="AX215" i="43"/>
  <c r="AX214" i="43"/>
  <c r="AX213" i="43"/>
  <c r="AX212" i="43"/>
  <c r="AX211" i="43"/>
  <c r="AX210" i="43"/>
  <c r="AX209" i="43"/>
  <c r="AX208" i="43"/>
  <c r="AX207" i="43"/>
  <c r="AX206" i="43"/>
  <c r="AX205" i="43"/>
  <c r="AX204" i="43"/>
  <c r="AX203" i="43"/>
  <c r="AX202" i="43"/>
  <c r="AX201" i="43"/>
  <c r="AX200" i="43"/>
  <c r="AX199" i="43"/>
  <c r="AX198" i="43"/>
  <c r="AX197" i="43"/>
  <c r="AX196" i="43"/>
  <c r="AX195" i="43"/>
  <c r="AX194" i="43"/>
  <c r="AX193" i="43"/>
  <c r="AX192" i="43"/>
  <c r="AX191" i="43"/>
  <c r="AX190" i="43"/>
  <c r="AX189" i="43"/>
  <c r="AX188" i="43"/>
  <c r="AX187" i="43"/>
  <c r="AX186" i="43"/>
  <c r="AX185" i="43"/>
  <c r="AX184" i="43"/>
  <c r="AX183" i="43"/>
  <c r="AX182" i="43"/>
  <c r="AX181" i="43"/>
  <c r="AX180" i="43"/>
  <c r="AX179" i="43"/>
  <c r="AX178" i="43"/>
  <c r="AX177" i="43"/>
  <c r="AX176" i="43"/>
  <c r="AX175" i="43"/>
  <c r="AX174" i="43"/>
  <c r="AX173" i="43"/>
  <c r="AX172" i="43"/>
  <c r="AX171" i="43"/>
  <c r="AX170" i="43"/>
  <c r="AX169" i="43"/>
  <c r="AX168" i="43"/>
  <c r="AX167" i="43"/>
  <c r="AX166" i="43"/>
  <c r="AX165" i="43"/>
  <c r="AX164" i="43"/>
  <c r="AX163" i="43"/>
  <c r="AX162" i="43"/>
  <c r="AX161" i="43"/>
  <c r="AX160" i="43"/>
  <c r="AX159" i="43"/>
  <c r="AX158" i="43"/>
  <c r="AX157" i="43"/>
  <c r="AX156" i="43"/>
  <c r="AX155" i="43"/>
  <c r="AX154" i="43"/>
  <c r="AX153" i="43"/>
  <c r="AX152" i="43"/>
  <c r="AX151" i="43"/>
  <c r="AX150" i="43"/>
  <c r="AX149" i="43"/>
  <c r="AX148" i="43"/>
  <c r="AX147" i="43"/>
  <c r="AX146" i="43"/>
  <c r="AX145" i="43"/>
  <c r="AX144" i="43"/>
  <c r="AX143" i="43"/>
  <c r="AX142" i="43"/>
  <c r="AX141" i="43"/>
  <c r="AX140" i="43"/>
  <c r="AX139" i="43"/>
  <c r="AX138" i="43"/>
  <c r="AX137" i="43"/>
  <c r="AX136" i="43"/>
  <c r="AX135" i="43"/>
  <c r="AX134" i="43"/>
  <c r="AX133" i="43"/>
  <c r="AX132" i="43"/>
  <c r="AX131" i="43"/>
  <c r="AX130" i="43"/>
  <c r="AX129" i="43"/>
  <c r="AX128" i="43"/>
  <c r="AX127" i="43"/>
  <c r="AX126" i="43"/>
  <c r="AX125" i="43"/>
  <c r="AX124" i="43"/>
  <c r="AX123" i="43"/>
  <c r="AX122" i="43"/>
  <c r="AX121" i="43"/>
  <c r="AX120" i="43"/>
  <c r="AX119" i="43"/>
  <c r="AX118" i="43"/>
  <c r="AX117" i="43"/>
  <c r="AX116" i="43"/>
  <c r="AX115" i="43"/>
  <c r="AX114" i="43"/>
  <c r="AX113" i="43"/>
  <c r="AX112" i="43"/>
  <c r="AX111" i="43"/>
  <c r="AX110" i="43"/>
  <c r="AX109" i="43"/>
  <c r="AX108" i="43"/>
  <c r="AX107" i="43"/>
  <c r="AX106" i="43"/>
  <c r="AX105" i="43"/>
  <c r="AX104" i="43"/>
  <c r="AX103" i="43"/>
  <c r="AX102" i="43"/>
  <c r="AX101" i="43"/>
  <c r="AX100" i="43"/>
  <c r="AX99" i="43"/>
  <c r="AX98" i="43"/>
  <c r="AX97" i="43"/>
  <c r="AX96" i="43"/>
  <c r="AX95" i="43"/>
  <c r="AX94" i="43"/>
  <c r="AX93" i="43"/>
  <c r="AX92" i="43"/>
  <c r="AX91" i="43"/>
  <c r="AX90" i="43"/>
  <c r="AX89" i="43"/>
  <c r="AX88" i="43"/>
  <c r="AX87" i="43"/>
  <c r="AX86" i="43"/>
  <c r="AX85" i="43"/>
  <c r="AX84" i="43"/>
  <c r="AX83" i="43"/>
  <c r="AX82" i="43"/>
  <c r="AX81" i="43"/>
  <c r="AX80" i="43"/>
  <c r="AX79" i="43"/>
  <c r="AX78" i="43"/>
  <c r="AX77" i="43"/>
  <c r="AX76" i="43"/>
  <c r="AX75" i="43"/>
  <c r="AX74" i="43"/>
  <c r="AX73" i="43"/>
  <c r="AX72" i="43"/>
  <c r="AX71" i="43"/>
  <c r="AX70" i="43"/>
  <c r="AX69" i="43"/>
  <c r="AX68" i="43"/>
  <c r="AX67" i="43"/>
  <c r="AX66" i="43"/>
  <c r="AX65" i="43"/>
  <c r="AX64" i="43"/>
  <c r="AX63" i="43"/>
  <c r="AX62" i="43"/>
  <c r="AX61" i="43"/>
  <c r="AX60" i="43"/>
  <c r="AX59" i="43"/>
  <c r="AX58" i="43"/>
  <c r="AX57" i="43"/>
  <c r="AX56" i="43"/>
  <c r="AX55" i="43"/>
  <c r="AX54" i="43"/>
  <c r="AX53" i="43"/>
  <c r="AX52" i="43"/>
  <c r="AX51" i="43"/>
  <c r="AX50" i="43"/>
  <c r="AX49" i="43"/>
  <c r="AX48" i="43"/>
  <c r="AX47" i="43"/>
  <c r="AX46" i="43"/>
  <c r="AX45" i="43"/>
  <c r="AX44" i="43"/>
  <c r="AX43" i="43"/>
  <c r="AX42" i="43"/>
  <c r="AX41" i="43"/>
  <c r="AX40" i="43"/>
  <c r="AX39" i="43"/>
  <c r="AX38" i="43"/>
  <c r="AX37" i="43"/>
  <c r="AX36" i="43"/>
  <c r="AX35" i="43"/>
  <c r="AX34" i="43"/>
  <c r="AX33" i="43"/>
  <c r="AX32" i="43"/>
  <c r="AX31" i="43"/>
  <c r="AX30" i="43"/>
  <c r="AX29" i="43"/>
  <c r="AX28" i="43"/>
  <c r="AX27" i="43"/>
  <c r="AX26" i="43"/>
  <c r="AX25" i="43"/>
  <c r="AX24" i="43"/>
  <c r="AX23" i="43"/>
  <c r="AX22" i="43"/>
  <c r="AX21" i="43"/>
  <c r="AX20" i="43"/>
  <c r="AX19" i="43"/>
  <c r="AX18" i="43"/>
  <c r="AX17" i="43"/>
  <c r="AX16" i="43"/>
  <c r="AX15" i="43"/>
  <c r="AX14" i="43"/>
  <c r="AX13" i="43"/>
  <c r="AX12" i="43"/>
  <c r="AX11" i="43"/>
  <c r="AX10" i="43"/>
  <c r="AX9" i="43"/>
  <c r="AX8" i="43" a="1"/>
  <c r="AX8" i="43"/>
  <c r="AW247" i="43"/>
  <c r="AW246" i="43"/>
  <c r="AW245" i="43"/>
  <c r="AW244" i="43"/>
  <c r="AW243" i="43"/>
  <c r="AW242" i="43"/>
  <c r="AW241" i="43"/>
  <c r="AW240" i="43"/>
  <c r="AW239" i="43"/>
  <c r="AW238" i="43"/>
  <c r="AW237" i="43"/>
  <c r="AW236" i="43"/>
  <c r="AW235" i="43"/>
  <c r="AW234" i="43"/>
  <c r="AW233" i="43"/>
  <c r="AW232" i="43"/>
  <c r="AW231" i="43"/>
  <c r="AW230" i="43"/>
  <c r="AW229" i="43"/>
  <c r="AW228" i="43"/>
  <c r="AW227" i="43"/>
  <c r="AW226" i="43"/>
  <c r="AW225" i="43"/>
  <c r="AW224" i="43"/>
  <c r="AW223" i="43"/>
  <c r="AW222" i="43"/>
  <c r="AW221" i="43"/>
  <c r="AW220" i="43"/>
  <c r="AW219" i="43"/>
  <c r="AW218" i="43"/>
  <c r="AW217" i="43"/>
  <c r="AW216" i="43"/>
  <c r="AW215" i="43"/>
  <c r="AW214" i="43"/>
  <c r="AW213" i="43"/>
  <c r="AW212" i="43"/>
  <c r="AW211" i="43"/>
  <c r="AW210" i="43"/>
  <c r="AW209" i="43"/>
  <c r="AW208" i="43"/>
  <c r="AW207" i="43"/>
  <c r="AW206" i="43"/>
  <c r="AW205" i="43"/>
  <c r="AW204" i="43"/>
  <c r="AW203" i="43"/>
  <c r="AW202" i="43"/>
  <c r="AW201" i="43"/>
  <c r="AW200" i="43"/>
  <c r="AW199" i="43"/>
  <c r="AW198" i="43"/>
  <c r="AW197" i="43"/>
  <c r="AW196" i="43"/>
  <c r="AW195" i="43"/>
  <c r="AW194" i="43"/>
  <c r="AW193" i="43"/>
  <c r="AW192" i="43"/>
  <c r="AW191" i="43"/>
  <c r="AW190" i="43"/>
  <c r="AW189" i="43"/>
  <c r="AW188" i="43"/>
  <c r="AW187" i="43"/>
  <c r="AW186" i="43"/>
  <c r="AW185" i="43"/>
  <c r="AW184" i="43"/>
  <c r="AW183" i="43"/>
  <c r="AW182" i="43"/>
  <c r="AW181" i="43"/>
  <c r="AW180" i="43"/>
  <c r="AW179" i="43"/>
  <c r="AW178" i="43"/>
  <c r="AW177" i="43"/>
  <c r="AW176" i="43"/>
  <c r="AW175" i="43"/>
  <c r="AW174" i="43"/>
  <c r="AW173" i="43"/>
  <c r="AW172" i="43"/>
  <c r="AW171" i="43"/>
  <c r="AW170" i="43"/>
  <c r="AW169" i="43"/>
  <c r="AW168" i="43"/>
  <c r="AW167" i="43"/>
  <c r="AW166" i="43"/>
  <c r="AW165" i="43"/>
  <c r="AW164" i="43"/>
  <c r="AW163" i="43"/>
  <c r="AW162" i="43"/>
  <c r="AW161" i="43"/>
  <c r="AW160" i="43"/>
  <c r="AW159" i="43"/>
  <c r="AW158" i="43"/>
  <c r="AW157" i="43"/>
  <c r="AW156" i="43"/>
  <c r="AW155" i="43"/>
  <c r="AW154" i="43"/>
  <c r="AW153" i="43"/>
  <c r="AW152" i="43"/>
  <c r="AW151" i="43"/>
  <c r="AW150" i="43"/>
  <c r="AW149" i="43"/>
  <c r="AW148" i="43"/>
  <c r="AW147" i="43"/>
  <c r="AW146" i="43"/>
  <c r="AW145" i="43"/>
  <c r="AW144" i="43"/>
  <c r="AW143" i="43"/>
  <c r="AW142" i="43"/>
  <c r="AW141" i="43"/>
  <c r="AW140" i="43"/>
  <c r="AW139" i="43"/>
  <c r="AW138" i="43"/>
  <c r="AW137" i="43"/>
  <c r="AW136" i="43"/>
  <c r="AW135" i="43"/>
  <c r="AW134" i="43"/>
  <c r="AW133" i="43"/>
  <c r="AW132" i="43"/>
  <c r="AW131" i="43"/>
  <c r="AW130" i="43"/>
  <c r="AW129" i="43"/>
  <c r="AW128" i="43"/>
  <c r="AW127" i="43"/>
  <c r="AW126" i="43"/>
  <c r="AW125" i="43"/>
  <c r="AW124" i="43"/>
  <c r="AW123" i="43"/>
  <c r="AW122" i="43"/>
  <c r="AW121" i="43"/>
  <c r="AW120" i="43"/>
  <c r="AW119" i="43"/>
  <c r="AW118" i="43"/>
  <c r="AW117" i="43"/>
  <c r="AW116" i="43"/>
  <c r="AW115" i="43"/>
  <c r="AW114" i="43"/>
  <c r="AW113" i="43"/>
  <c r="AW112" i="43"/>
  <c r="AW111" i="43"/>
  <c r="AW110" i="43"/>
  <c r="AW109" i="43"/>
  <c r="AW108" i="43"/>
  <c r="AW107" i="43"/>
  <c r="AW106" i="43"/>
  <c r="AW105" i="43"/>
  <c r="AW104" i="43"/>
  <c r="AW103" i="43"/>
  <c r="AW102" i="43"/>
  <c r="AW101" i="43"/>
  <c r="AW100" i="43"/>
  <c r="AW99" i="43"/>
  <c r="AW98" i="43"/>
  <c r="AW97" i="43"/>
  <c r="AW96" i="43"/>
  <c r="AW95" i="43"/>
  <c r="AW94" i="43"/>
  <c r="AW93" i="43"/>
  <c r="AW92" i="43"/>
  <c r="AW91" i="43"/>
  <c r="AW90" i="43"/>
  <c r="AW89" i="43"/>
  <c r="AW88" i="43"/>
  <c r="AW87" i="43"/>
  <c r="AW86" i="43"/>
  <c r="AW85" i="43"/>
  <c r="AW84" i="43"/>
  <c r="AW83" i="43"/>
  <c r="AW82" i="43"/>
  <c r="AW81" i="43"/>
  <c r="AW80" i="43"/>
  <c r="AW79" i="43"/>
  <c r="AW78" i="43"/>
  <c r="AW77" i="43"/>
  <c r="AW76" i="43"/>
  <c r="AW75" i="43"/>
  <c r="AW74" i="43"/>
  <c r="AW73" i="43"/>
  <c r="AW72" i="43"/>
  <c r="AW71" i="43"/>
  <c r="AW70" i="43"/>
  <c r="AW69" i="43"/>
  <c r="AW68" i="43"/>
  <c r="AW67" i="43"/>
  <c r="AW66" i="43"/>
  <c r="AW65" i="43"/>
  <c r="AW64" i="43"/>
  <c r="AW63" i="43"/>
  <c r="AW62" i="43"/>
  <c r="AW61" i="43"/>
  <c r="AW60" i="43"/>
  <c r="AW59" i="43"/>
  <c r="AW58" i="43"/>
  <c r="AW57" i="43"/>
  <c r="AW56" i="43"/>
  <c r="AW55" i="43"/>
  <c r="AW54" i="43"/>
  <c r="AW53" i="43"/>
  <c r="AW52" i="43"/>
  <c r="AW51" i="43"/>
  <c r="AW50" i="43"/>
  <c r="AW49" i="43"/>
  <c r="AW48" i="43"/>
  <c r="AW47" i="43"/>
  <c r="AW46" i="43"/>
  <c r="AW45" i="43"/>
  <c r="AW44" i="43"/>
  <c r="AW43" i="43"/>
  <c r="AW42" i="43"/>
  <c r="AW41" i="43"/>
  <c r="AW40" i="43"/>
  <c r="AW39" i="43"/>
  <c r="AW38" i="43"/>
  <c r="AW37" i="43"/>
  <c r="AW36" i="43"/>
  <c r="AW35" i="43"/>
  <c r="AW34" i="43"/>
  <c r="AW33" i="43"/>
  <c r="AW32" i="43"/>
  <c r="AW31" i="43"/>
  <c r="AW30" i="43"/>
  <c r="AW29" i="43"/>
  <c r="AW28" i="43"/>
  <c r="AW27" i="43"/>
  <c r="AW26" i="43"/>
  <c r="AW25" i="43"/>
  <c r="AW24" i="43"/>
  <c r="AW23" i="43"/>
  <c r="AW22" i="43"/>
  <c r="AW21" i="43"/>
  <c r="AW20" i="43"/>
  <c r="AW19" i="43"/>
  <c r="AW18" i="43"/>
  <c r="AW17" i="43"/>
  <c r="AW16" i="43"/>
  <c r="AW15" i="43"/>
  <c r="AW14" i="43"/>
  <c r="AW13" i="43"/>
  <c r="AW12" i="43"/>
  <c r="AW11" i="43"/>
  <c r="AW10" i="43"/>
  <c r="AW9" i="43"/>
  <c r="AW8" i="43" a="1"/>
  <c r="AW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32" i="43"/>
  <c r="AV31" i="43"/>
  <c r="AV30" i="43"/>
  <c r="AV29" i="43"/>
  <c r="AV28" i="43"/>
  <c r="AV27" i="43"/>
  <c r="AV26" i="43"/>
  <c r="AV25" i="43"/>
  <c r="AV24" i="43"/>
  <c r="AV23" i="43"/>
  <c r="AV22" i="43"/>
  <c r="AV21" i="43"/>
  <c r="AV20" i="43"/>
  <c r="AV19" i="43"/>
  <c r="AV18" i="43"/>
  <c r="AV17" i="43"/>
  <c r="AV16" i="43"/>
  <c r="AV15" i="43"/>
  <c r="AV14" i="43"/>
  <c r="AV13" i="43"/>
  <c r="AV12" i="43"/>
  <c r="AV11" i="43"/>
  <c r="AV10" i="43"/>
  <c r="AV9" i="43"/>
  <c r="AV8" i="43" a="1"/>
  <c r="AV8" i="43"/>
  <c r="AU247" i="43"/>
  <c r="AU246" i="43"/>
  <c r="AU245" i="43"/>
  <c r="AU244" i="43"/>
  <c r="AU243" i="43"/>
  <c r="AU242" i="43"/>
  <c r="AU241" i="43"/>
  <c r="AU240" i="43"/>
  <c r="AU239" i="43"/>
  <c r="AU238" i="43"/>
  <c r="AU237" i="43"/>
  <c r="AU236" i="43"/>
  <c r="AU235" i="43"/>
  <c r="AU234" i="43"/>
  <c r="AU233" i="43"/>
  <c r="AU232" i="43"/>
  <c r="AU231" i="43"/>
  <c r="AU230" i="43"/>
  <c r="AU229" i="43"/>
  <c r="AU228" i="43"/>
  <c r="AU227" i="43"/>
  <c r="AU226" i="43"/>
  <c r="AU225" i="43"/>
  <c r="AU224" i="43"/>
  <c r="AU223" i="43"/>
  <c r="AU222" i="43"/>
  <c r="AU221" i="43"/>
  <c r="AU220" i="43"/>
  <c r="AU219" i="43"/>
  <c r="AU218" i="43"/>
  <c r="AU217" i="43"/>
  <c r="AU216" i="43"/>
  <c r="AU215" i="43"/>
  <c r="AU214" i="43"/>
  <c r="AU213" i="43"/>
  <c r="AU212" i="43"/>
  <c r="AU211" i="43"/>
  <c r="AU210" i="43"/>
  <c r="AU209" i="43"/>
  <c r="AU208" i="43"/>
  <c r="AU207" i="43"/>
  <c r="AU206" i="43"/>
  <c r="AU205" i="43"/>
  <c r="AU204" i="43"/>
  <c r="AU203" i="43"/>
  <c r="AU202" i="43"/>
  <c r="AU201" i="43"/>
  <c r="AU200" i="43"/>
  <c r="AU199" i="43"/>
  <c r="AU198" i="43"/>
  <c r="AU197" i="43"/>
  <c r="AU196" i="43"/>
  <c r="AU195" i="43"/>
  <c r="AU194" i="43"/>
  <c r="AU193" i="43"/>
  <c r="AU192" i="43"/>
  <c r="AU191" i="43"/>
  <c r="AU190" i="43"/>
  <c r="AU189" i="43"/>
  <c r="AU188" i="43"/>
  <c r="AU187" i="43"/>
  <c r="AU186" i="43"/>
  <c r="AU185" i="43"/>
  <c r="AU184" i="43"/>
  <c r="AU183" i="43"/>
  <c r="AU182" i="43"/>
  <c r="AU181" i="43"/>
  <c r="AU180" i="43"/>
  <c r="AU179" i="43"/>
  <c r="AU178" i="43"/>
  <c r="AU177" i="43"/>
  <c r="AU176" i="43"/>
  <c r="AU175" i="43"/>
  <c r="AU174" i="43"/>
  <c r="AU173" i="43"/>
  <c r="AU172" i="43"/>
  <c r="AU171" i="43"/>
  <c r="AU170" i="43"/>
  <c r="AU169" i="43"/>
  <c r="AU168" i="43"/>
  <c r="AU167" i="43"/>
  <c r="AU166" i="43"/>
  <c r="AU165" i="43"/>
  <c r="AU164" i="43"/>
  <c r="AU163" i="43"/>
  <c r="AU162" i="43"/>
  <c r="AU161" i="43"/>
  <c r="AU160" i="43"/>
  <c r="AU159" i="43"/>
  <c r="AU158" i="43"/>
  <c r="AU157" i="43"/>
  <c r="AU156" i="43"/>
  <c r="AU155" i="43"/>
  <c r="AU154" i="43"/>
  <c r="AU153" i="43"/>
  <c r="AU152" i="43"/>
  <c r="AU151" i="43"/>
  <c r="AU150" i="43"/>
  <c r="AU149" i="43"/>
  <c r="AU148" i="43"/>
  <c r="AU147" i="43"/>
  <c r="AU146" i="43"/>
  <c r="AU145" i="43"/>
  <c r="AU144" i="43"/>
  <c r="AU143" i="43"/>
  <c r="AU142" i="43"/>
  <c r="AU141" i="43"/>
  <c r="AU140" i="43"/>
  <c r="AU139" i="43"/>
  <c r="AU138" i="43"/>
  <c r="AU137" i="43"/>
  <c r="AU136" i="43"/>
  <c r="AU135" i="43"/>
  <c r="AU134" i="43"/>
  <c r="AU133" i="43"/>
  <c r="AU132" i="43"/>
  <c r="AU131" i="43"/>
  <c r="AU130" i="43"/>
  <c r="AU129" i="43"/>
  <c r="AU128" i="43"/>
  <c r="AU127" i="43"/>
  <c r="AU126" i="43"/>
  <c r="AU125" i="43"/>
  <c r="AU124" i="43"/>
  <c r="AU123" i="43"/>
  <c r="AU122" i="43"/>
  <c r="AU121" i="43"/>
  <c r="AU120" i="43"/>
  <c r="AU119" i="43"/>
  <c r="AU118" i="43"/>
  <c r="AU117" i="43"/>
  <c r="AU116" i="43"/>
  <c r="AU115" i="43"/>
  <c r="AU114" i="43"/>
  <c r="AU113" i="43"/>
  <c r="AU112" i="43"/>
  <c r="AU111" i="43"/>
  <c r="AU110" i="43"/>
  <c r="AU109" i="43"/>
  <c r="AU108" i="43"/>
  <c r="AU107" i="43"/>
  <c r="AU106" i="43"/>
  <c r="AU105" i="43"/>
  <c r="AU104" i="43"/>
  <c r="AU103" i="43"/>
  <c r="AU102" i="43"/>
  <c r="AU101" i="43"/>
  <c r="AU100" i="43"/>
  <c r="AU99" i="43"/>
  <c r="AU98" i="43"/>
  <c r="AU97" i="43"/>
  <c r="AU96" i="43"/>
  <c r="AU95" i="43"/>
  <c r="AU94" i="43"/>
  <c r="AU93" i="43"/>
  <c r="AU92" i="43"/>
  <c r="AU91" i="43"/>
  <c r="AU90" i="43"/>
  <c r="AU89" i="43"/>
  <c r="AU88" i="43"/>
  <c r="AU87" i="43"/>
  <c r="AU86" i="43"/>
  <c r="AU85" i="43"/>
  <c r="AU84" i="43"/>
  <c r="AU83" i="43"/>
  <c r="AU82" i="43"/>
  <c r="AU81" i="43"/>
  <c r="AU80" i="43"/>
  <c r="AU79" i="43"/>
  <c r="AU78" i="43"/>
  <c r="AU77" i="43"/>
  <c r="AU76" i="43"/>
  <c r="AU75" i="43"/>
  <c r="AU74" i="43"/>
  <c r="AU73" i="43"/>
  <c r="AU72" i="43"/>
  <c r="AU71" i="43"/>
  <c r="AU70" i="43"/>
  <c r="AU69" i="43"/>
  <c r="AU68" i="43"/>
  <c r="AU67" i="43"/>
  <c r="AU66" i="43"/>
  <c r="AU65" i="43"/>
  <c r="AU64" i="43"/>
  <c r="AU63" i="43"/>
  <c r="AU62" i="43"/>
  <c r="AU61" i="43"/>
  <c r="AU60" i="43"/>
  <c r="AU59" i="43"/>
  <c r="AU58" i="43"/>
  <c r="AU57" i="43"/>
  <c r="AU56" i="43"/>
  <c r="AU55" i="43"/>
  <c r="AU54" i="43"/>
  <c r="AU53" i="43"/>
  <c r="AU52" i="43"/>
  <c r="AU51" i="43"/>
  <c r="AU50" i="43"/>
  <c r="AU49" i="43"/>
  <c r="AU48" i="43"/>
  <c r="AU47" i="43"/>
  <c r="AU46" i="43"/>
  <c r="AU45" i="43"/>
  <c r="AU44" i="43"/>
  <c r="AU43" i="43"/>
  <c r="AU42" i="43"/>
  <c r="AU41" i="43"/>
  <c r="AU40" i="43"/>
  <c r="AU39" i="43"/>
  <c r="AU38" i="43"/>
  <c r="AU37" i="43"/>
  <c r="AU36" i="43"/>
  <c r="AU35" i="43"/>
  <c r="AU34" i="43"/>
  <c r="AU33" i="43"/>
  <c r="AU32" i="43"/>
  <c r="AU31" i="43"/>
  <c r="AU30" i="43"/>
  <c r="AU29" i="43"/>
  <c r="AU28" i="43"/>
  <c r="AU27" i="43"/>
  <c r="AU26" i="43"/>
  <c r="AU25" i="43"/>
  <c r="AU24" i="43"/>
  <c r="AU23" i="43"/>
  <c r="AU22" i="43"/>
  <c r="AU21" i="43"/>
  <c r="AU20" i="43"/>
  <c r="AU19" i="43"/>
  <c r="AU18" i="43"/>
  <c r="AU17" i="43"/>
  <c r="AU16" i="43"/>
  <c r="AU15" i="43"/>
  <c r="AU14" i="43"/>
  <c r="AU13" i="43"/>
  <c r="AU12" i="43"/>
  <c r="AU11" i="43"/>
  <c r="AU10" i="43"/>
  <c r="AU9" i="43"/>
  <c r="AU8" i="43" a="1"/>
  <c r="AU8" i="43"/>
  <c r="AT247" i="43"/>
  <c r="AT246" i="43"/>
  <c r="AT245" i="43"/>
  <c r="AT244" i="43"/>
  <c r="AT243" i="43"/>
  <c r="AT242" i="43"/>
  <c r="AT241" i="43"/>
  <c r="AT240" i="43"/>
  <c r="AT239" i="43"/>
  <c r="AT238" i="43"/>
  <c r="AT237" i="43"/>
  <c r="AT236" i="43"/>
  <c r="AT235" i="43"/>
  <c r="AT234" i="43"/>
  <c r="AT233" i="43"/>
  <c r="AT232" i="43"/>
  <c r="AT231" i="43"/>
  <c r="AT230" i="43"/>
  <c r="AT229" i="43"/>
  <c r="AT228" i="43"/>
  <c r="AT227" i="43"/>
  <c r="AT226" i="43"/>
  <c r="AT225" i="43"/>
  <c r="AT224" i="43"/>
  <c r="AT223" i="43"/>
  <c r="AT222" i="43"/>
  <c r="AT221" i="43"/>
  <c r="AT220" i="43"/>
  <c r="AT219" i="43"/>
  <c r="AT218" i="43"/>
  <c r="AT217" i="43"/>
  <c r="AT216" i="43"/>
  <c r="AT215" i="43"/>
  <c r="AT214" i="43"/>
  <c r="AT213" i="43"/>
  <c r="AT212" i="43"/>
  <c r="AT211" i="43"/>
  <c r="AT210" i="43"/>
  <c r="AT209" i="43"/>
  <c r="AT208" i="43"/>
  <c r="AT207" i="43"/>
  <c r="AT206" i="43"/>
  <c r="AT205" i="43"/>
  <c r="AT204" i="43"/>
  <c r="AT203" i="43"/>
  <c r="AT202" i="43"/>
  <c r="AT201" i="43"/>
  <c r="AT200" i="43"/>
  <c r="AT199" i="43"/>
  <c r="AT198" i="43"/>
  <c r="AT197" i="43"/>
  <c r="AT196" i="43"/>
  <c r="AT195" i="43"/>
  <c r="AT194" i="43"/>
  <c r="AT193" i="43"/>
  <c r="AT192" i="43"/>
  <c r="AT191" i="43"/>
  <c r="AT190" i="43"/>
  <c r="AT189" i="43"/>
  <c r="AT188" i="43"/>
  <c r="AT187" i="43"/>
  <c r="AT186" i="43"/>
  <c r="AT185" i="43"/>
  <c r="AT184" i="43"/>
  <c r="AT183" i="43"/>
  <c r="AT182" i="43"/>
  <c r="AT181" i="43"/>
  <c r="AT180" i="43"/>
  <c r="AT179" i="43"/>
  <c r="AT178" i="43"/>
  <c r="AT177" i="43"/>
  <c r="AT176" i="43"/>
  <c r="AT175" i="43"/>
  <c r="AT174" i="43"/>
  <c r="AT173" i="43"/>
  <c r="AT172" i="43"/>
  <c r="AT171" i="43"/>
  <c r="AT170" i="43"/>
  <c r="AT169" i="43"/>
  <c r="AT168" i="43"/>
  <c r="AT167" i="43"/>
  <c r="AT166" i="43"/>
  <c r="AT165" i="43"/>
  <c r="AT164" i="43"/>
  <c r="AT163" i="43"/>
  <c r="AT162" i="43"/>
  <c r="AT161" i="43"/>
  <c r="AT160" i="43"/>
  <c r="AT159" i="43"/>
  <c r="AT158" i="43"/>
  <c r="AT157" i="43"/>
  <c r="AT156" i="43"/>
  <c r="AT155" i="43"/>
  <c r="AT154" i="43"/>
  <c r="AT153" i="43"/>
  <c r="AT152" i="43"/>
  <c r="AT151" i="43"/>
  <c r="AT150" i="43"/>
  <c r="AT149" i="43"/>
  <c r="AT148" i="43"/>
  <c r="AT147" i="43"/>
  <c r="AT146" i="43"/>
  <c r="AT145" i="43"/>
  <c r="AT144" i="43"/>
  <c r="AT143" i="43"/>
  <c r="AT142" i="43"/>
  <c r="AT141" i="43"/>
  <c r="AT140" i="43"/>
  <c r="AT139" i="43"/>
  <c r="AT138" i="43"/>
  <c r="AT137" i="43"/>
  <c r="AT136" i="43"/>
  <c r="AT135" i="43"/>
  <c r="AT134" i="43"/>
  <c r="AT133" i="43"/>
  <c r="AT132" i="43"/>
  <c r="AT131" i="43"/>
  <c r="AT130" i="43"/>
  <c r="AT129" i="43"/>
  <c r="AT128" i="43"/>
  <c r="AT127" i="43"/>
  <c r="AT126" i="43"/>
  <c r="AT125" i="43"/>
  <c r="AT124" i="43"/>
  <c r="AT123" i="43"/>
  <c r="AT122" i="43"/>
  <c r="AT121" i="43"/>
  <c r="AT120" i="43"/>
  <c r="AT119" i="43"/>
  <c r="AT118" i="43"/>
  <c r="AT117" i="43"/>
  <c r="AT116" i="43"/>
  <c r="AT115" i="43"/>
  <c r="AT114" i="43"/>
  <c r="AT113" i="43"/>
  <c r="AT112" i="43"/>
  <c r="AT111" i="43"/>
  <c r="AT110" i="43"/>
  <c r="AT109" i="43"/>
  <c r="AT108" i="43"/>
  <c r="AT107" i="43"/>
  <c r="AT106" i="43"/>
  <c r="AT105" i="43"/>
  <c r="AT104" i="43"/>
  <c r="AT103" i="43"/>
  <c r="AT102" i="43"/>
  <c r="AT101" i="43"/>
  <c r="AT100" i="43"/>
  <c r="AT99" i="43"/>
  <c r="AT98" i="43"/>
  <c r="AT97" i="43"/>
  <c r="AT96" i="43"/>
  <c r="AT95" i="43"/>
  <c r="AT94" i="43"/>
  <c r="AT93" i="43"/>
  <c r="AT92" i="43"/>
  <c r="AT91" i="43"/>
  <c r="AT90" i="43"/>
  <c r="AT89" i="43"/>
  <c r="AT88" i="43"/>
  <c r="AT87" i="43"/>
  <c r="AT86" i="43"/>
  <c r="AT85" i="43"/>
  <c r="AT84" i="43"/>
  <c r="AT83" i="43"/>
  <c r="AT82" i="43"/>
  <c r="AT81" i="43"/>
  <c r="AT80" i="43"/>
  <c r="AT79" i="43"/>
  <c r="AT78" i="43"/>
  <c r="AT77" i="43"/>
  <c r="AT76" i="43"/>
  <c r="AT75" i="43"/>
  <c r="AT74" i="43"/>
  <c r="AT73" i="43"/>
  <c r="AT72" i="43"/>
  <c r="AT71" i="43"/>
  <c r="AT70" i="43"/>
  <c r="AT69" i="43"/>
  <c r="AT68" i="43"/>
  <c r="AT67" i="43"/>
  <c r="AT66" i="43"/>
  <c r="AT65" i="43"/>
  <c r="AT64" i="43"/>
  <c r="AT63" i="43"/>
  <c r="AT62" i="43"/>
  <c r="AT61" i="43"/>
  <c r="AT60" i="43"/>
  <c r="AT59" i="43"/>
  <c r="AT58" i="43"/>
  <c r="AT57" i="43"/>
  <c r="AT56" i="43"/>
  <c r="AT55" i="43"/>
  <c r="AT54" i="43"/>
  <c r="AT53" i="43"/>
  <c r="AT52" i="43"/>
  <c r="AT51" i="43"/>
  <c r="AT50" i="43"/>
  <c r="AT49" i="43"/>
  <c r="AT48" i="43"/>
  <c r="AT47" i="43"/>
  <c r="AT46" i="43"/>
  <c r="AT45" i="43"/>
  <c r="AT44" i="43"/>
  <c r="AT43" i="43"/>
  <c r="AT42" i="43"/>
  <c r="AT41" i="43"/>
  <c r="AT40" i="43"/>
  <c r="AT39" i="43"/>
  <c r="AT38" i="43"/>
  <c r="AT37" i="43"/>
  <c r="AT36" i="43"/>
  <c r="AT35" i="43"/>
  <c r="AT34" i="43"/>
  <c r="AT33" i="43"/>
  <c r="AT32" i="43"/>
  <c r="AT31" i="43"/>
  <c r="AT30" i="43"/>
  <c r="AT29" i="43"/>
  <c r="AT28" i="43"/>
  <c r="AT27" i="43"/>
  <c r="AT26" i="43"/>
  <c r="AT25" i="43"/>
  <c r="AT24" i="43"/>
  <c r="AT23" i="43"/>
  <c r="AT22" i="43"/>
  <c r="AT21" i="43"/>
  <c r="AT20" i="43"/>
  <c r="AT19" i="43"/>
  <c r="AT18" i="43"/>
  <c r="AT17" i="43"/>
  <c r="AT16" i="43"/>
  <c r="AT15" i="43"/>
  <c r="AT14" i="43"/>
  <c r="AT13" i="43"/>
  <c r="AT12" i="43"/>
  <c r="AT11" i="43"/>
  <c r="AT10" i="43"/>
  <c r="AT9" i="43"/>
  <c r="AT8" i="43" a="1"/>
  <c r="AT8" i="43"/>
  <c r="AS247" i="43"/>
  <c r="AS246" i="43"/>
  <c r="AS245" i="43"/>
  <c r="AS244" i="43"/>
  <c r="AS243" i="43"/>
  <c r="AS242" i="43"/>
  <c r="AS241" i="43"/>
  <c r="AS240" i="43"/>
  <c r="AS239" i="43"/>
  <c r="AS238" i="43"/>
  <c r="AS237" i="43"/>
  <c r="AS236" i="43"/>
  <c r="AS235" i="43"/>
  <c r="AS234" i="43"/>
  <c r="AS233" i="43"/>
  <c r="AS232" i="43"/>
  <c r="AS231" i="43"/>
  <c r="AS230" i="43"/>
  <c r="AS229" i="43"/>
  <c r="AS228" i="43"/>
  <c r="AS227" i="43"/>
  <c r="AS226" i="43"/>
  <c r="AS225" i="43"/>
  <c r="AS224" i="43"/>
  <c r="AS223" i="43"/>
  <c r="AS222" i="43"/>
  <c r="AS221" i="43"/>
  <c r="AS220" i="43"/>
  <c r="AS219" i="43"/>
  <c r="AS218" i="43"/>
  <c r="AS217" i="43"/>
  <c r="AS216" i="43"/>
  <c r="AS215" i="43"/>
  <c r="AS214" i="43"/>
  <c r="AS213" i="43"/>
  <c r="AS212" i="43"/>
  <c r="AS211" i="43"/>
  <c r="AS210" i="43"/>
  <c r="AS209" i="43"/>
  <c r="AS208" i="43"/>
  <c r="AS207" i="43"/>
  <c r="AS206" i="43"/>
  <c r="AS205" i="43"/>
  <c r="AS204" i="43"/>
  <c r="AS203" i="43"/>
  <c r="AS202" i="43"/>
  <c r="AS201" i="43"/>
  <c r="AS200" i="43"/>
  <c r="AS199" i="43"/>
  <c r="AS198" i="43"/>
  <c r="AS197" i="43"/>
  <c r="AS196" i="43"/>
  <c r="AS195" i="43"/>
  <c r="AS194" i="43"/>
  <c r="AS193" i="43"/>
  <c r="AS192" i="43"/>
  <c r="AS191" i="43"/>
  <c r="AS190" i="43"/>
  <c r="AS189" i="43"/>
  <c r="AS188" i="43"/>
  <c r="AS187" i="43"/>
  <c r="AS186" i="43"/>
  <c r="AS185" i="43"/>
  <c r="AS184" i="43"/>
  <c r="AS183" i="43"/>
  <c r="AS182" i="43"/>
  <c r="AS181" i="43"/>
  <c r="AS180" i="43"/>
  <c r="AS179" i="43"/>
  <c r="AS178" i="43"/>
  <c r="AS177" i="43"/>
  <c r="AS176" i="43"/>
  <c r="AS175" i="43"/>
  <c r="AS174" i="43"/>
  <c r="AS173" i="43"/>
  <c r="AS172" i="43"/>
  <c r="AS171" i="43"/>
  <c r="AS170" i="43"/>
  <c r="AS169" i="43"/>
  <c r="AS168" i="43"/>
  <c r="AS167" i="43"/>
  <c r="AS166" i="43"/>
  <c r="AS165" i="43"/>
  <c r="AS164" i="43"/>
  <c r="AS163" i="43"/>
  <c r="AS162" i="43"/>
  <c r="AS161" i="43"/>
  <c r="AS160" i="43"/>
  <c r="AS159" i="43"/>
  <c r="AS158" i="43"/>
  <c r="AS157" i="43"/>
  <c r="AS156" i="43"/>
  <c r="AS155" i="43"/>
  <c r="AS154" i="43"/>
  <c r="AS153" i="43"/>
  <c r="AS152" i="43"/>
  <c r="AS151" i="43"/>
  <c r="AS150" i="43"/>
  <c r="AS149" i="43"/>
  <c r="AS148" i="43"/>
  <c r="AS147" i="43"/>
  <c r="AS146" i="43"/>
  <c r="AS145" i="43"/>
  <c r="AS144" i="43"/>
  <c r="AS143" i="43"/>
  <c r="AS142" i="43"/>
  <c r="AS141" i="43"/>
  <c r="AS140" i="43"/>
  <c r="AS139" i="43"/>
  <c r="AS138" i="43"/>
  <c r="AS137" i="43"/>
  <c r="AS136" i="43"/>
  <c r="AS135" i="43"/>
  <c r="AS134" i="43"/>
  <c r="AS133" i="43"/>
  <c r="AS132" i="43"/>
  <c r="AS131" i="43"/>
  <c r="AS130" i="43"/>
  <c r="AS129" i="43"/>
  <c r="AS128" i="43"/>
  <c r="AS127" i="43"/>
  <c r="AS126" i="43"/>
  <c r="AS125" i="43"/>
  <c r="AS124" i="43"/>
  <c r="AS123" i="43"/>
  <c r="AS122" i="43"/>
  <c r="AS121" i="43"/>
  <c r="AS120" i="43"/>
  <c r="AS119" i="43"/>
  <c r="AS118" i="43"/>
  <c r="AS117" i="43"/>
  <c r="AS116" i="43"/>
  <c r="AS115" i="43"/>
  <c r="AS114" i="43"/>
  <c r="AS113" i="43"/>
  <c r="AS112" i="43"/>
  <c r="AS111" i="43"/>
  <c r="AS110" i="43"/>
  <c r="AS109" i="43"/>
  <c r="AS108" i="43"/>
  <c r="AS107" i="43"/>
  <c r="AS106" i="43"/>
  <c r="AS105" i="43"/>
  <c r="AS104" i="43"/>
  <c r="AS103" i="43"/>
  <c r="AS102" i="43"/>
  <c r="AS101" i="43"/>
  <c r="AS100" i="43"/>
  <c r="AS99" i="43"/>
  <c r="AS98" i="43"/>
  <c r="AS97" i="43"/>
  <c r="AS96" i="43"/>
  <c r="AS95" i="43"/>
  <c r="AS94" i="43"/>
  <c r="AS93" i="43"/>
  <c r="AS92" i="43"/>
  <c r="AS91" i="43"/>
  <c r="AS90" i="43"/>
  <c r="AS89" i="43"/>
  <c r="AS88" i="43"/>
  <c r="AS87" i="43"/>
  <c r="AS86" i="43"/>
  <c r="AS85" i="43"/>
  <c r="AS84" i="43"/>
  <c r="AS83" i="43"/>
  <c r="AS82" i="43"/>
  <c r="AS81" i="43"/>
  <c r="AS80" i="43"/>
  <c r="AS79" i="43"/>
  <c r="AS78" i="43"/>
  <c r="AS77" i="43"/>
  <c r="AS76" i="43"/>
  <c r="AS75" i="43"/>
  <c r="AS74" i="43"/>
  <c r="AS73" i="43"/>
  <c r="AS72" i="43"/>
  <c r="AS71" i="43"/>
  <c r="AS70" i="43"/>
  <c r="AS69" i="43"/>
  <c r="AS68" i="43"/>
  <c r="AS67" i="43"/>
  <c r="AS66" i="43"/>
  <c r="AS65" i="43"/>
  <c r="AS64" i="43"/>
  <c r="AS63" i="43"/>
  <c r="AS62" i="43"/>
  <c r="AS61" i="43"/>
  <c r="AS60" i="43"/>
  <c r="AS59" i="43"/>
  <c r="AS58" i="43"/>
  <c r="AS57" i="43"/>
  <c r="AS56" i="43"/>
  <c r="AS55" i="43"/>
  <c r="AS54" i="43"/>
  <c r="AS53" i="43"/>
  <c r="AS52" i="43"/>
  <c r="AS51" i="43"/>
  <c r="AS50" i="43"/>
  <c r="AS49" i="43"/>
  <c r="AS48" i="43"/>
  <c r="AS47" i="43"/>
  <c r="AS46" i="43"/>
  <c r="AS45" i="43"/>
  <c r="AS44" i="43"/>
  <c r="AS43" i="43"/>
  <c r="AS42" i="43"/>
  <c r="AS41" i="43"/>
  <c r="AS40" i="43"/>
  <c r="AS39" i="43"/>
  <c r="AS38" i="43"/>
  <c r="AS37" i="43"/>
  <c r="AS36" i="43"/>
  <c r="AS35" i="43"/>
  <c r="AS34" i="43"/>
  <c r="AS33" i="43"/>
  <c r="AS32" i="43"/>
  <c r="AS31" i="43"/>
  <c r="AS30" i="43"/>
  <c r="AS29" i="43"/>
  <c r="AS28" i="43"/>
  <c r="AS27" i="43"/>
  <c r="AS26" i="43"/>
  <c r="AS25" i="43"/>
  <c r="AS24" i="43"/>
  <c r="AS23" i="43"/>
  <c r="AS22" i="43"/>
  <c r="AS21" i="43"/>
  <c r="AS20" i="43"/>
  <c r="AS19" i="43"/>
  <c r="AS18" i="43"/>
  <c r="AS17" i="43"/>
  <c r="AS16" i="43"/>
  <c r="AS15" i="43"/>
  <c r="AS14" i="43"/>
  <c r="AS13" i="43"/>
  <c r="AS12" i="43"/>
  <c r="AS11" i="43"/>
  <c r="AS10" i="43"/>
  <c r="AS9" i="43"/>
  <c r="AS8" i="43" a="1"/>
  <c r="AS8" i="43"/>
  <c r="A8" i="43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HD247" i="52"/>
  <c r="HD246" i="52"/>
  <c r="HD245" i="52"/>
  <c r="HD244" i="52"/>
  <c r="HD243" i="52"/>
  <c r="HD242" i="52"/>
  <c r="HD241" i="52"/>
  <c r="HD240" i="52"/>
  <c r="HD239" i="52"/>
  <c r="HD238" i="52"/>
  <c r="HD237" i="52"/>
  <c r="HD236" i="52"/>
  <c r="HD235" i="52"/>
  <c r="HD234" i="52"/>
  <c r="HD233" i="52"/>
  <c r="HD232" i="52"/>
  <c r="HD231" i="52"/>
  <c r="HD230" i="52"/>
  <c r="HD229" i="52"/>
  <c r="HD228" i="52"/>
  <c r="HD227" i="52"/>
  <c r="HD226" i="52"/>
  <c r="HD225" i="52"/>
  <c r="HD224" i="52"/>
  <c r="HD223" i="52"/>
  <c r="HD222" i="52"/>
  <c r="HD221" i="52"/>
  <c r="HD220" i="52"/>
  <c r="HD219" i="52"/>
  <c r="HD218" i="52"/>
  <c r="HD217" i="52"/>
  <c r="HD216" i="52"/>
  <c r="HD215" i="52"/>
  <c r="HD214" i="52"/>
  <c r="HD213" i="52"/>
  <c r="HD212" i="52"/>
  <c r="HD211" i="52"/>
  <c r="HD210" i="52"/>
  <c r="HD209" i="52"/>
  <c r="HD208" i="52"/>
  <c r="HD207" i="52"/>
  <c r="HD206" i="52"/>
  <c r="HD205" i="52"/>
  <c r="HD204" i="52"/>
  <c r="HD203" i="52"/>
  <c r="HD202" i="52"/>
  <c r="HD201" i="52"/>
  <c r="HD200" i="52"/>
  <c r="HD199" i="52"/>
  <c r="HD198" i="52"/>
  <c r="HD197" i="52"/>
  <c r="HD196" i="52"/>
  <c r="HD195" i="52"/>
  <c r="HD194" i="52"/>
  <c r="HD193" i="52"/>
  <c r="HD192" i="52"/>
  <c r="HD191" i="52"/>
  <c r="HD190" i="52"/>
  <c r="HD189" i="52"/>
  <c r="HD188" i="52"/>
  <c r="HD187" i="52"/>
  <c r="HD186" i="52"/>
  <c r="HD185" i="52"/>
  <c r="HD184" i="52"/>
  <c r="HD183" i="52"/>
  <c r="HD182" i="52"/>
  <c r="HD181" i="52"/>
  <c r="HD180" i="52"/>
  <c r="HD179" i="52"/>
  <c r="HD178" i="52"/>
  <c r="HD177" i="52"/>
  <c r="HD176" i="52"/>
  <c r="HD175" i="52"/>
  <c r="HD174" i="52"/>
  <c r="HD173" i="52"/>
  <c r="HD172" i="52"/>
  <c r="HD171" i="52"/>
  <c r="HD170" i="52"/>
  <c r="HD169" i="52"/>
  <c r="HD168" i="52"/>
  <c r="HD167" i="52"/>
  <c r="HD166" i="52"/>
  <c r="HD165" i="52"/>
  <c r="HD164" i="52"/>
  <c r="HD163" i="52"/>
  <c r="HD162" i="52"/>
  <c r="HD161" i="52"/>
  <c r="HD160" i="52"/>
  <c r="HD159" i="52"/>
  <c r="HD158" i="52"/>
  <c r="HD157" i="52"/>
  <c r="HD156" i="52"/>
  <c r="HD155" i="52"/>
  <c r="HD154" i="52"/>
  <c r="HD153" i="52"/>
  <c r="HD152" i="52"/>
  <c r="HD151" i="52"/>
  <c r="HD150" i="52"/>
  <c r="HD149" i="52"/>
  <c r="HD148" i="52"/>
  <c r="HD147" i="52"/>
  <c r="HD146" i="52"/>
  <c r="HD145" i="52"/>
  <c r="HD144" i="52"/>
  <c r="HD143" i="52"/>
  <c r="HD142" i="52"/>
  <c r="HD141" i="52"/>
  <c r="HD140" i="52"/>
  <c r="HD139" i="52"/>
  <c r="HD138" i="52"/>
  <c r="HD137" i="52"/>
  <c r="HD136" i="52"/>
  <c r="HD135" i="52"/>
  <c r="HD134" i="52"/>
  <c r="HD133" i="52"/>
  <c r="HD132" i="52"/>
  <c r="HD131" i="52"/>
  <c r="HD130" i="52"/>
  <c r="HD129" i="52"/>
  <c r="HD128" i="52"/>
  <c r="HD127" i="52"/>
  <c r="HD126" i="52"/>
  <c r="HD125" i="52"/>
  <c r="HD124" i="52"/>
  <c r="HD123" i="52"/>
  <c r="HD122" i="52"/>
  <c r="HD121" i="52"/>
  <c r="HD120" i="52"/>
  <c r="HD119" i="52"/>
  <c r="HD118" i="52"/>
  <c r="HD117" i="52"/>
  <c r="HD116" i="52"/>
  <c r="HD115" i="52"/>
  <c r="HD114" i="52"/>
  <c r="HD113" i="52"/>
  <c r="HD112" i="52"/>
  <c r="HD111" i="52"/>
  <c r="HD110" i="52"/>
  <c r="HD109" i="52"/>
  <c r="HD108" i="52"/>
  <c r="HD107" i="52"/>
  <c r="HD106" i="52"/>
  <c r="HD105" i="52"/>
  <c r="HD104" i="52"/>
  <c r="HD103" i="52"/>
  <c r="HD102" i="52"/>
  <c r="HD101" i="52"/>
  <c r="HD100" i="52"/>
  <c r="HD99" i="52"/>
  <c r="HD98" i="52"/>
  <c r="HD97" i="52"/>
  <c r="HD96" i="52"/>
  <c r="HD95" i="52"/>
  <c r="HD94" i="52"/>
  <c r="HD93" i="52"/>
  <c r="HD92" i="52"/>
  <c r="HD91" i="52"/>
  <c r="HD90" i="52"/>
  <c r="HD89" i="52"/>
  <c r="HD88" i="52"/>
  <c r="HD87" i="52"/>
  <c r="HD86" i="52"/>
  <c r="HD85" i="52"/>
  <c r="HD84" i="52"/>
  <c r="HD83" i="52"/>
  <c r="HD82" i="52"/>
  <c r="HD81" i="52"/>
  <c r="HD80" i="52"/>
  <c r="HD79" i="52"/>
  <c r="HD78" i="52"/>
  <c r="HD77" i="52"/>
  <c r="HD76" i="52"/>
  <c r="HD75" i="52"/>
  <c r="HD74" i="52"/>
  <c r="HD73" i="52"/>
  <c r="HD72" i="52"/>
  <c r="HD71" i="52"/>
  <c r="HD70" i="52"/>
  <c r="HD69" i="52"/>
  <c r="HD68" i="52"/>
  <c r="HD67" i="52"/>
  <c r="HD66" i="52"/>
  <c r="HD65" i="52"/>
  <c r="HD64" i="52"/>
  <c r="HD63" i="52"/>
  <c r="HD62" i="52"/>
  <c r="HD61" i="52"/>
  <c r="HD60" i="52"/>
  <c r="HD59" i="52"/>
  <c r="HD58" i="52"/>
  <c r="HD57" i="52"/>
  <c r="HD56" i="52"/>
  <c r="HD55" i="52"/>
  <c r="HD54" i="52"/>
  <c r="HD53" i="52"/>
  <c r="HD52" i="52"/>
  <c r="HD51" i="52"/>
  <c r="HD50" i="52"/>
  <c r="HD49" i="52"/>
  <c r="HD48" i="52"/>
  <c r="HD47" i="52"/>
  <c r="HD46" i="52"/>
  <c r="HD45" i="52"/>
  <c r="HD44" i="52"/>
  <c r="HD43" i="52"/>
  <c r="HD42" i="52"/>
  <c r="HD41" i="52"/>
  <c r="HD40" i="52"/>
  <c r="HD39" i="52"/>
  <c r="HD38" i="52"/>
  <c r="HD37" i="52"/>
  <c r="HD36" i="52"/>
  <c r="HD35" i="52"/>
  <c r="HD34" i="52"/>
  <c r="HD33" i="52"/>
  <c r="HD32" i="52"/>
  <c r="HD31" i="52"/>
  <c r="HD30" i="52"/>
  <c r="HD29" i="52"/>
  <c r="HD28" i="52"/>
  <c r="HD27" i="52"/>
  <c r="HD26" i="52"/>
  <c r="HD25" i="52"/>
  <c r="HD24" i="52"/>
  <c r="HD23" i="52"/>
  <c r="HD22" i="52"/>
  <c r="HD21" i="52"/>
  <c r="HD20" i="52"/>
  <c r="HD19" i="52"/>
  <c r="HD18" i="52"/>
  <c r="HD17" i="52"/>
  <c r="HD16" i="52"/>
  <c r="HD15" i="52"/>
  <c r="HD14" i="52"/>
  <c r="HD13" i="52"/>
  <c r="HD12" i="52"/>
  <c r="HD11" i="52"/>
  <c r="HD10" i="52"/>
  <c r="HD9" i="52"/>
  <c r="HD8" i="52" a="1"/>
  <c r="HD8" i="52"/>
  <c r="HC247" i="52"/>
  <c r="HC246" i="52"/>
  <c r="HC245" i="52"/>
  <c r="HC244" i="52"/>
  <c r="HC243" i="52"/>
  <c r="HC242" i="52"/>
  <c r="HC241" i="52"/>
  <c r="HC240" i="52"/>
  <c r="HC239" i="52"/>
  <c r="HC238" i="52"/>
  <c r="HC237" i="52"/>
  <c r="HC236" i="52"/>
  <c r="HC235" i="52"/>
  <c r="HC234" i="52"/>
  <c r="HC233" i="52"/>
  <c r="HC232" i="52"/>
  <c r="HC231" i="52"/>
  <c r="HC230" i="52"/>
  <c r="HC229" i="52"/>
  <c r="HC228" i="52"/>
  <c r="HC227" i="52"/>
  <c r="HC226" i="52"/>
  <c r="HC225" i="52"/>
  <c r="HC224" i="52"/>
  <c r="HC223" i="52"/>
  <c r="HC222" i="52"/>
  <c r="HC221" i="52"/>
  <c r="HC220" i="52"/>
  <c r="HC219" i="52"/>
  <c r="HC218" i="52"/>
  <c r="HC217" i="52"/>
  <c r="HC216" i="52"/>
  <c r="HC215" i="52"/>
  <c r="HC214" i="52"/>
  <c r="HC213" i="52"/>
  <c r="HC212" i="52"/>
  <c r="HC211" i="52"/>
  <c r="HC210" i="52"/>
  <c r="HC209" i="52"/>
  <c r="HC208" i="52"/>
  <c r="HC207" i="52"/>
  <c r="HC206" i="52"/>
  <c r="HC205" i="52"/>
  <c r="HC204" i="52"/>
  <c r="HC203" i="52"/>
  <c r="HC202" i="52"/>
  <c r="HC201" i="52"/>
  <c r="HC200" i="52"/>
  <c r="HC199" i="52"/>
  <c r="HC198" i="52"/>
  <c r="HC197" i="52"/>
  <c r="HC196" i="52"/>
  <c r="HC195" i="52"/>
  <c r="HC194" i="52"/>
  <c r="HC193" i="52"/>
  <c r="HC192" i="52"/>
  <c r="HC191" i="52"/>
  <c r="HC190" i="52"/>
  <c r="HC189" i="52"/>
  <c r="HC188" i="52"/>
  <c r="HC187" i="52"/>
  <c r="HC186" i="52"/>
  <c r="HC185" i="52"/>
  <c r="HC184" i="52"/>
  <c r="HC183" i="52"/>
  <c r="HC182" i="52"/>
  <c r="HC181" i="52"/>
  <c r="HC180" i="52"/>
  <c r="HC179" i="52"/>
  <c r="HC178" i="52"/>
  <c r="HC177" i="52"/>
  <c r="HC176" i="52"/>
  <c r="HC175" i="52"/>
  <c r="HC174" i="52"/>
  <c r="HC173" i="52"/>
  <c r="HC172" i="52"/>
  <c r="HC171" i="52"/>
  <c r="HC170" i="52"/>
  <c r="HC169" i="52"/>
  <c r="HC168" i="52"/>
  <c r="HC167" i="52"/>
  <c r="HC166" i="52"/>
  <c r="HC165" i="52"/>
  <c r="HC164" i="52"/>
  <c r="HC163" i="52"/>
  <c r="HC162" i="52"/>
  <c r="HC161" i="52"/>
  <c r="HC160" i="52"/>
  <c r="HC159" i="52"/>
  <c r="HC158" i="52"/>
  <c r="HC157" i="52"/>
  <c r="HC156" i="52"/>
  <c r="HC155" i="52"/>
  <c r="HC154" i="52"/>
  <c r="HC153" i="52"/>
  <c r="HC152" i="52"/>
  <c r="HC151" i="52"/>
  <c r="HC150" i="52"/>
  <c r="HC149" i="52"/>
  <c r="HC148" i="52"/>
  <c r="HC147" i="52"/>
  <c r="HC146" i="52"/>
  <c r="HC145" i="52"/>
  <c r="HC144" i="52"/>
  <c r="HC143" i="52"/>
  <c r="HC142" i="52"/>
  <c r="HC141" i="52"/>
  <c r="HC140" i="52"/>
  <c r="HC139" i="52"/>
  <c r="HC138" i="52"/>
  <c r="HC137" i="52"/>
  <c r="HC136" i="52"/>
  <c r="HC135" i="52"/>
  <c r="HC134" i="52"/>
  <c r="HC133" i="52"/>
  <c r="HC132" i="52"/>
  <c r="HC131" i="52"/>
  <c r="HC130" i="52"/>
  <c r="HC129" i="52"/>
  <c r="HC128" i="52"/>
  <c r="HC127" i="52"/>
  <c r="HC126" i="52"/>
  <c r="HC125" i="52"/>
  <c r="HC124" i="52"/>
  <c r="HC123" i="52"/>
  <c r="HC122" i="52"/>
  <c r="HC121" i="52"/>
  <c r="HC120" i="52"/>
  <c r="HC119" i="52"/>
  <c r="HC118" i="52"/>
  <c r="HC117" i="52"/>
  <c r="HC116" i="52"/>
  <c r="HC115" i="52"/>
  <c r="HC114" i="52"/>
  <c r="HC113" i="52"/>
  <c r="HC112" i="52"/>
  <c r="HC111" i="52"/>
  <c r="HC110" i="52"/>
  <c r="HC109" i="52"/>
  <c r="HC108" i="52"/>
  <c r="HC107" i="52"/>
  <c r="HC106" i="52"/>
  <c r="HC105" i="52"/>
  <c r="HC104" i="52"/>
  <c r="HC103" i="52"/>
  <c r="HC102" i="52"/>
  <c r="HC101" i="52"/>
  <c r="HC100" i="52"/>
  <c r="HC99" i="52"/>
  <c r="HC98" i="52"/>
  <c r="HC97" i="52"/>
  <c r="HC96" i="52"/>
  <c r="HC95" i="52"/>
  <c r="HC94" i="52"/>
  <c r="HC93" i="52"/>
  <c r="HC92" i="52"/>
  <c r="HC91" i="52"/>
  <c r="HC90" i="52"/>
  <c r="HC89" i="52"/>
  <c r="HC88" i="52"/>
  <c r="HC87" i="52"/>
  <c r="HC86" i="52"/>
  <c r="HC85" i="52"/>
  <c r="HC84" i="52"/>
  <c r="HC83" i="52"/>
  <c r="HC82" i="52"/>
  <c r="HC81" i="52"/>
  <c r="HC80" i="52"/>
  <c r="HC79" i="52"/>
  <c r="HC78" i="52"/>
  <c r="HC77" i="52"/>
  <c r="HC76" i="52"/>
  <c r="HC75" i="52"/>
  <c r="HC74" i="52"/>
  <c r="HC73" i="52"/>
  <c r="HC72" i="52"/>
  <c r="HC71" i="52"/>
  <c r="HC70" i="52"/>
  <c r="HC69" i="52"/>
  <c r="HC68" i="52"/>
  <c r="HC67" i="52"/>
  <c r="HC66" i="52"/>
  <c r="HC65" i="52"/>
  <c r="HC64" i="52"/>
  <c r="HC63" i="52"/>
  <c r="HC62" i="52"/>
  <c r="HC61" i="52"/>
  <c r="HC60" i="52"/>
  <c r="HC59" i="52"/>
  <c r="HC58" i="52"/>
  <c r="HC57" i="52"/>
  <c r="HC56" i="52"/>
  <c r="HC55" i="52"/>
  <c r="HC54" i="52"/>
  <c r="HC53" i="52"/>
  <c r="HC52" i="52"/>
  <c r="HC51" i="52"/>
  <c r="HC50" i="52"/>
  <c r="HC49" i="52"/>
  <c r="HC48" i="52"/>
  <c r="HC47" i="52"/>
  <c r="HC46" i="52"/>
  <c r="HC45" i="52"/>
  <c r="HC44" i="52"/>
  <c r="HC43" i="52"/>
  <c r="HC42" i="52"/>
  <c r="HC41" i="52"/>
  <c r="HC40" i="52"/>
  <c r="HC39" i="52"/>
  <c r="HC38" i="52"/>
  <c r="HC37" i="52"/>
  <c r="HC36" i="52"/>
  <c r="HC35" i="52"/>
  <c r="HC34" i="52"/>
  <c r="HC33" i="52"/>
  <c r="HC32" i="52"/>
  <c r="HC31" i="52"/>
  <c r="HC30" i="52"/>
  <c r="HC29" i="52"/>
  <c r="HC28" i="52"/>
  <c r="HC27" i="52"/>
  <c r="HC26" i="52"/>
  <c r="HC25" i="52"/>
  <c r="HC24" i="52"/>
  <c r="HC23" i="52"/>
  <c r="HC22" i="52"/>
  <c r="HC21" i="52"/>
  <c r="HC20" i="52"/>
  <c r="HC19" i="52"/>
  <c r="HC18" i="52"/>
  <c r="HC17" i="52"/>
  <c r="HC16" i="52"/>
  <c r="HC15" i="52"/>
  <c r="HC14" i="52"/>
  <c r="HC13" i="52"/>
  <c r="HC12" i="52"/>
  <c r="HC11" i="52"/>
  <c r="HC10" i="52"/>
  <c r="HC9" i="52"/>
  <c r="HC8" i="52" a="1"/>
  <c r="HC8" i="52"/>
  <c r="HB247" i="52"/>
  <c r="HB246" i="52"/>
  <c r="HB245" i="52"/>
  <c r="HB244" i="52"/>
  <c r="HB243" i="52"/>
  <c r="HB242" i="52"/>
  <c r="HB241" i="52"/>
  <c r="HB240" i="52"/>
  <c r="HB239" i="52"/>
  <c r="HB238" i="52"/>
  <c r="HB237" i="52"/>
  <c r="HB236" i="52"/>
  <c r="HB235" i="52"/>
  <c r="HB234" i="52"/>
  <c r="HB233" i="52"/>
  <c r="HB232" i="52"/>
  <c r="HB231" i="52"/>
  <c r="HB230" i="52"/>
  <c r="HB229" i="52"/>
  <c r="HB228" i="52"/>
  <c r="HB227" i="52"/>
  <c r="HB226" i="52"/>
  <c r="HB225" i="52"/>
  <c r="HB224" i="52"/>
  <c r="HB223" i="52"/>
  <c r="HB222" i="52"/>
  <c r="HB221" i="52"/>
  <c r="HB220" i="52"/>
  <c r="HB219" i="52"/>
  <c r="HB218" i="52"/>
  <c r="HB217" i="52"/>
  <c r="HB216" i="52"/>
  <c r="HB215" i="52"/>
  <c r="HB214" i="52"/>
  <c r="HB213" i="52"/>
  <c r="HB212" i="52"/>
  <c r="HB211" i="52"/>
  <c r="HB210" i="52"/>
  <c r="HB209" i="52"/>
  <c r="HB208" i="52"/>
  <c r="HB207" i="52"/>
  <c r="HB206" i="52"/>
  <c r="HB205" i="52"/>
  <c r="HB204" i="52"/>
  <c r="HB203" i="52"/>
  <c r="HB202" i="52"/>
  <c r="HB201" i="52"/>
  <c r="HB200" i="52"/>
  <c r="HB199" i="52"/>
  <c r="HB198" i="52"/>
  <c r="HB197" i="52"/>
  <c r="HB196" i="52"/>
  <c r="HB195" i="52"/>
  <c r="HB194" i="52"/>
  <c r="HB193" i="52"/>
  <c r="HB192" i="52"/>
  <c r="HB191" i="52"/>
  <c r="HB190" i="52"/>
  <c r="HB189" i="52"/>
  <c r="HB188" i="52"/>
  <c r="HB187" i="52"/>
  <c r="HB186" i="52"/>
  <c r="HB185" i="52"/>
  <c r="HB184" i="52"/>
  <c r="HB183" i="52"/>
  <c r="HB182" i="52"/>
  <c r="HB181" i="52"/>
  <c r="HB180" i="52"/>
  <c r="HB179" i="52"/>
  <c r="HB178" i="52"/>
  <c r="HB177" i="52"/>
  <c r="HB176" i="52"/>
  <c r="HB175" i="52"/>
  <c r="HB174" i="52"/>
  <c r="HB173" i="52"/>
  <c r="HB172" i="52"/>
  <c r="HB171" i="52"/>
  <c r="HB170" i="52"/>
  <c r="HB169" i="52"/>
  <c r="HB168" i="52"/>
  <c r="HB167" i="52"/>
  <c r="HB166" i="52"/>
  <c r="HB165" i="52"/>
  <c r="HB164" i="52"/>
  <c r="HB163" i="52"/>
  <c r="HB162" i="52"/>
  <c r="HB161" i="52"/>
  <c r="HB160" i="52"/>
  <c r="HB159" i="52"/>
  <c r="HB158" i="52"/>
  <c r="HB157" i="52"/>
  <c r="HB156" i="52"/>
  <c r="HB155" i="52"/>
  <c r="HB154" i="52"/>
  <c r="HB153" i="52"/>
  <c r="HB152" i="52"/>
  <c r="HB151" i="52"/>
  <c r="HB150" i="52"/>
  <c r="HB149" i="52"/>
  <c r="HB148" i="52"/>
  <c r="HB147" i="52"/>
  <c r="HB146" i="52"/>
  <c r="HB145" i="52"/>
  <c r="HB144" i="52"/>
  <c r="HB143" i="52"/>
  <c r="HB142" i="52"/>
  <c r="HB141" i="52"/>
  <c r="HB140" i="52"/>
  <c r="HB139" i="52"/>
  <c r="HB138" i="52"/>
  <c r="HB137" i="52"/>
  <c r="HB136" i="52"/>
  <c r="HB135" i="52"/>
  <c r="HB134" i="52"/>
  <c r="HB133" i="52"/>
  <c r="HB132" i="52"/>
  <c r="HB131" i="52"/>
  <c r="HB130" i="52"/>
  <c r="HB129" i="52"/>
  <c r="HB128" i="52"/>
  <c r="HB127" i="52"/>
  <c r="HB126" i="52"/>
  <c r="HB125" i="52"/>
  <c r="HB124" i="52"/>
  <c r="HB123" i="52"/>
  <c r="HB122" i="52"/>
  <c r="HB121" i="52"/>
  <c r="HB120" i="52"/>
  <c r="HB119" i="52"/>
  <c r="HB118" i="52"/>
  <c r="HB117" i="52"/>
  <c r="HB116" i="52"/>
  <c r="HB115" i="52"/>
  <c r="HB114" i="52"/>
  <c r="HB113" i="52"/>
  <c r="HB112" i="52"/>
  <c r="HB111" i="52"/>
  <c r="HB110" i="52"/>
  <c r="HB109" i="52"/>
  <c r="HB108" i="52"/>
  <c r="HB107" i="52"/>
  <c r="HB106" i="52"/>
  <c r="HB105" i="52"/>
  <c r="HB104" i="52"/>
  <c r="HB103" i="52"/>
  <c r="HB102" i="52"/>
  <c r="HB101" i="52"/>
  <c r="HB100" i="52"/>
  <c r="HB99" i="52"/>
  <c r="HB98" i="52"/>
  <c r="HB97" i="52"/>
  <c r="HB96" i="52"/>
  <c r="HB95" i="52"/>
  <c r="HB94" i="52"/>
  <c r="HB93" i="52"/>
  <c r="HB92" i="52"/>
  <c r="HB91" i="52"/>
  <c r="HB90" i="52"/>
  <c r="HB89" i="52"/>
  <c r="HB88" i="52"/>
  <c r="HB87" i="52"/>
  <c r="HB86" i="52"/>
  <c r="HB85" i="52"/>
  <c r="HB84" i="52"/>
  <c r="HB83" i="52"/>
  <c r="HB82" i="52"/>
  <c r="HB81" i="52"/>
  <c r="HB80" i="52"/>
  <c r="HB79" i="52"/>
  <c r="HB78" i="52"/>
  <c r="HB77" i="52"/>
  <c r="HB76" i="52"/>
  <c r="HB75" i="52"/>
  <c r="HB74" i="52"/>
  <c r="HB73" i="52"/>
  <c r="HB72" i="52"/>
  <c r="HB71" i="52"/>
  <c r="HB70" i="52"/>
  <c r="HB69" i="52"/>
  <c r="HB68" i="52"/>
  <c r="HB67" i="52"/>
  <c r="HB66" i="52"/>
  <c r="HB65" i="52"/>
  <c r="HB64" i="52"/>
  <c r="HB63" i="52"/>
  <c r="HB62" i="52"/>
  <c r="HB61" i="52"/>
  <c r="HB60" i="52"/>
  <c r="HB59" i="52"/>
  <c r="HB58" i="52"/>
  <c r="HB57" i="52"/>
  <c r="HB56" i="52"/>
  <c r="HB55" i="52"/>
  <c r="HB54" i="52"/>
  <c r="HB53" i="52"/>
  <c r="HB52" i="52"/>
  <c r="HB51" i="52"/>
  <c r="HB50" i="52"/>
  <c r="HB49" i="52"/>
  <c r="HB48" i="52"/>
  <c r="HB47" i="52"/>
  <c r="HB46" i="52"/>
  <c r="HB45" i="52"/>
  <c r="HB44" i="52"/>
  <c r="HB43" i="52"/>
  <c r="HB42" i="52"/>
  <c r="HB41" i="52"/>
  <c r="HB40" i="52"/>
  <c r="HB39" i="52"/>
  <c r="HB38" i="52"/>
  <c r="HB37" i="52"/>
  <c r="HB36" i="52"/>
  <c r="HB35" i="52"/>
  <c r="HB34" i="52"/>
  <c r="HB33" i="52"/>
  <c r="HB32" i="52"/>
  <c r="HB31" i="52"/>
  <c r="HB30" i="52"/>
  <c r="HB29" i="52"/>
  <c r="HB28" i="52"/>
  <c r="HB27" i="52"/>
  <c r="HB26" i="52"/>
  <c r="HB25" i="52"/>
  <c r="HB24" i="52"/>
  <c r="HB23" i="52"/>
  <c r="HB22" i="52"/>
  <c r="HB21" i="52"/>
  <c r="HB20" i="52"/>
  <c r="HB19" i="52"/>
  <c r="HB18" i="52"/>
  <c r="HB17" i="52"/>
  <c r="HB16" i="52"/>
  <c r="HB15" i="52"/>
  <c r="HB14" i="52"/>
  <c r="HB13" i="52"/>
  <c r="HB12" i="52"/>
  <c r="HB11" i="52"/>
  <c r="HB10" i="52"/>
  <c r="HB9" i="52"/>
  <c r="HB8" i="52" a="1"/>
  <c r="HB8" i="52"/>
  <c r="HA247" i="52"/>
  <c r="HA246" i="52"/>
  <c r="HA245" i="52"/>
  <c r="HA244" i="52"/>
  <c r="HA243" i="52"/>
  <c r="HA242" i="52"/>
  <c r="HA241" i="52"/>
  <c r="HA240" i="52"/>
  <c r="HA239" i="52"/>
  <c r="HA238" i="52"/>
  <c r="HA237" i="52"/>
  <c r="HA236" i="52"/>
  <c r="HA235" i="52"/>
  <c r="HA234" i="52"/>
  <c r="HA233" i="52"/>
  <c r="HA232" i="52"/>
  <c r="HA231" i="52"/>
  <c r="HA230" i="52"/>
  <c r="HA229" i="52"/>
  <c r="HA228" i="52"/>
  <c r="HA227" i="52"/>
  <c r="HA226" i="52"/>
  <c r="HA225" i="52"/>
  <c r="HA224" i="52"/>
  <c r="HA223" i="52"/>
  <c r="HA222" i="52"/>
  <c r="HA221" i="52"/>
  <c r="HA220" i="52"/>
  <c r="HA219" i="52"/>
  <c r="HA218" i="52"/>
  <c r="HA217" i="52"/>
  <c r="HA216" i="52"/>
  <c r="HA215" i="52"/>
  <c r="HA214" i="52"/>
  <c r="HA213" i="52"/>
  <c r="HA212" i="52"/>
  <c r="HA211" i="52"/>
  <c r="HA210" i="52"/>
  <c r="HA209" i="52"/>
  <c r="HA208" i="52"/>
  <c r="HA207" i="52"/>
  <c r="HA206" i="52"/>
  <c r="HA205" i="52"/>
  <c r="HA204" i="52"/>
  <c r="HA203" i="52"/>
  <c r="HA202" i="52"/>
  <c r="HA201" i="52"/>
  <c r="HA200" i="52"/>
  <c r="HA199" i="52"/>
  <c r="HA198" i="52"/>
  <c r="HA197" i="52"/>
  <c r="HA196" i="52"/>
  <c r="HA195" i="52"/>
  <c r="HA194" i="52"/>
  <c r="HA193" i="52"/>
  <c r="HA192" i="52"/>
  <c r="HA191" i="52"/>
  <c r="HA190" i="52"/>
  <c r="HA189" i="52"/>
  <c r="HA188" i="52"/>
  <c r="HA187" i="52"/>
  <c r="HA186" i="52"/>
  <c r="HA185" i="52"/>
  <c r="HA184" i="52"/>
  <c r="HA183" i="52"/>
  <c r="HA182" i="52"/>
  <c r="HA181" i="52"/>
  <c r="HA180" i="52"/>
  <c r="HA179" i="52"/>
  <c r="HA178" i="52"/>
  <c r="HA177" i="52"/>
  <c r="HA176" i="52"/>
  <c r="HA175" i="52"/>
  <c r="HA174" i="52"/>
  <c r="HA173" i="52"/>
  <c r="HA172" i="52"/>
  <c r="HA171" i="52"/>
  <c r="HA170" i="52"/>
  <c r="HA169" i="52"/>
  <c r="HA168" i="52"/>
  <c r="HA167" i="52"/>
  <c r="HA166" i="52"/>
  <c r="HA165" i="52"/>
  <c r="HA164" i="52"/>
  <c r="HA163" i="52"/>
  <c r="HA162" i="52"/>
  <c r="HA161" i="52"/>
  <c r="HA160" i="52"/>
  <c r="HA159" i="52"/>
  <c r="HA158" i="52"/>
  <c r="HA157" i="52"/>
  <c r="HA156" i="52"/>
  <c r="HA155" i="52"/>
  <c r="HA154" i="52"/>
  <c r="HA153" i="52"/>
  <c r="HA152" i="52"/>
  <c r="HA151" i="52"/>
  <c r="HA150" i="52"/>
  <c r="HA149" i="52"/>
  <c r="HA148" i="52"/>
  <c r="HA147" i="52"/>
  <c r="HA146" i="52"/>
  <c r="HA145" i="52"/>
  <c r="HA144" i="52"/>
  <c r="HA143" i="52"/>
  <c r="HA142" i="52"/>
  <c r="HA141" i="52"/>
  <c r="HA140" i="52"/>
  <c r="HA139" i="52"/>
  <c r="HA138" i="52"/>
  <c r="HA137" i="52"/>
  <c r="HA136" i="52"/>
  <c r="HA135" i="52"/>
  <c r="HA134" i="52"/>
  <c r="HA133" i="52"/>
  <c r="HA132" i="52"/>
  <c r="HA131" i="52"/>
  <c r="HA130" i="52"/>
  <c r="HA129" i="52"/>
  <c r="HA128" i="52"/>
  <c r="HA127" i="52"/>
  <c r="HA126" i="52"/>
  <c r="HA125" i="52"/>
  <c r="HA124" i="52"/>
  <c r="HA123" i="52"/>
  <c r="HA122" i="52"/>
  <c r="HA121" i="52"/>
  <c r="HA120" i="52"/>
  <c r="HA119" i="52"/>
  <c r="HA118" i="52"/>
  <c r="HA117" i="52"/>
  <c r="HA116" i="52"/>
  <c r="HA115" i="52"/>
  <c r="HA114" i="52"/>
  <c r="HA113" i="52"/>
  <c r="HA112" i="52"/>
  <c r="HA111" i="52"/>
  <c r="HA110" i="52"/>
  <c r="HA109" i="52"/>
  <c r="HA108" i="52"/>
  <c r="HA107" i="52"/>
  <c r="HA106" i="52"/>
  <c r="HA105" i="52"/>
  <c r="HA104" i="52"/>
  <c r="HA103" i="52"/>
  <c r="HA102" i="52"/>
  <c r="HA101" i="52"/>
  <c r="HA100" i="52"/>
  <c r="HA99" i="52"/>
  <c r="HA98" i="52"/>
  <c r="HA97" i="52"/>
  <c r="HA96" i="52"/>
  <c r="HA95" i="52"/>
  <c r="HA94" i="52"/>
  <c r="HA93" i="52"/>
  <c r="HA92" i="52"/>
  <c r="HA91" i="52"/>
  <c r="HA90" i="52"/>
  <c r="HA89" i="52"/>
  <c r="HA88" i="52"/>
  <c r="HA87" i="52"/>
  <c r="HA86" i="52"/>
  <c r="HA85" i="52"/>
  <c r="HA84" i="52"/>
  <c r="HA83" i="52"/>
  <c r="HA82" i="52"/>
  <c r="HA81" i="52"/>
  <c r="HA80" i="52"/>
  <c r="HA79" i="52"/>
  <c r="HA78" i="52"/>
  <c r="HA77" i="52"/>
  <c r="HA76" i="52"/>
  <c r="HA75" i="52"/>
  <c r="HA74" i="52"/>
  <c r="HA73" i="52"/>
  <c r="HA72" i="52"/>
  <c r="HA71" i="52"/>
  <c r="HA70" i="52"/>
  <c r="HA69" i="52"/>
  <c r="HA68" i="52"/>
  <c r="HA67" i="52"/>
  <c r="HA66" i="52"/>
  <c r="HA65" i="52"/>
  <c r="HA64" i="52"/>
  <c r="HA63" i="52"/>
  <c r="HA62" i="52"/>
  <c r="HA61" i="52"/>
  <c r="HA60" i="52"/>
  <c r="HA59" i="52"/>
  <c r="HA58" i="52"/>
  <c r="HA57" i="52"/>
  <c r="HA56" i="52"/>
  <c r="HA55" i="52"/>
  <c r="HA54" i="52"/>
  <c r="HA53" i="52"/>
  <c r="HA52" i="52"/>
  <c r="HA51" i="52"/>
  <c r="HA50" i="52"/>
  <c r="HA49" i="52"/>
  <c r="HA48" i="52"/>
  <c r="HA47" i="52"/>
  <c r="HA46" i="52"/>
  <c r="HA45" i="52"/>
  <c r="HA44" i="52"/>
  <c r="HA43" i="52"/>
  <c r="HA42" i="52"/>
  <c r="HA41" i="52"/>
  <c r="HA40" i="52"/>
  <c r="HA39" i="52"/>
  <c r="HA38" i="52"/>
  <c r="HA37" i="52"/>
  <c r="HA36" i="52"/>
  <c r="HA35" i="52"/>
  <c r="HA34" i="52"/>
  <c r="HA33" i="52"/>
  <c r="HA32" i="52"/>
  <c r="HA31" i="52"/>
  <c r="HA30" i="52"/>
  <c r="HA29" i="52"/>
  <c r="HA28" i="52"/>
  <c r="HA27" i="52"/>
  <c r="HA26" i="52"/>
  <c r="HA25" i="52"/>
  <c r="HA24" i="52"/>
  <c r="HA23" i="52"/>
  <c r="HA22" i="52"/>
  <c r="HA21" i="52"/>
  <c r="HA20" i="52"/>
  <c r="HA19" i="52"/>
  <c r="HA18" i="52"/>
  <c r="HA17" i="52"/>
  <c r="HA16" i="52"/>
  <c r="HA15" i="52"/>
  <c r="HA14" i="52"/>
  <c r="HA13" i="52"/>
  <c r="HA12" i="52"/>
  <c r="HA11" i="52"/>
  <c r="HA10" i="52"/>
  <c r="HA9" i="52"/>
  <c r="HA8" i="52" a="1"/>
  <c r="HA8" i="52"/>
  <c r="GZ247" i="52"/>
  <c r="GZ246" i="52"/>
  <c r="GZ245" i="52"/>
  <c r="GZ244" i="52"/>
  <c r="GZ243" i="52"/>
  <c r="GZ242" i="52"/>
  <c r="GZ241" i="52"/>
  <c r="GZ240" i="52"/>
  <c r="GZ239" i="52"/>
  <c r="GZ238" i="52"/>
  <c r="GZ237" i="52"/>
  <c r="GZ236" i="52"/>
  <c r="GZ235" i="52"/>
  <c r="GZ234" i="52"/>
  <c r="GZ233" i="52"/>
  <c r="GZ232" i="52"/>
  <c r="GZ231" i="52"/>
  <c r="GZ230" i="52"/>
  <c r="GZ229" i="52"/>
  <c r="GZ228" i="52"/>
  <c r="GZ227" i="52"/>
  <c r="GZ226" i="52"/>
  <c r="GZ225" i="52"/>
  <c r="GZ224" i="52"/>
  <c r="GZ223" i="52"/>
  <c r="GZ222" i="52"/>
  <c r="GZ221" i="52"/>
  <c r="GZ220" i="52"/>
  <c r="GZ219" i="52"/>
  <c r="GZ218" i="52"/>
  <c r="GZ217" i="52"/>
  <c r="GZ216" i="52"/>
  <c r="GZ215" i="52"/>
  <c r="GZ214" i="52"/>
  <c r="GZ213" i="52"/>
  <c r="GZ212" i="52"/>
  <c r="GZ211" i="52"/>
  <c r="GZ210" i="52"/>
  <c r="GZ209" i="52"/>
  <c r="GZ208" i="52"/>
  <c r="GZ207" i="52"/>
  <c r="GZ206" i="52"/>
  <c r="GZ205" i="52"/>
  <c r="GZ204" i="52"/>
  <c r="GZ203" i="52"/>
  <c r="GZ202" i="52"/>
  <c r="GZ201" i="52"/>
  <c r="GZ200" i="52"/>
  <c r="GZ199" i="52"/>
  <c r="GZ198" i="52"/>
  <c r="GZ197" i="52"/>
  <c r="GZ196" i="52"/>
  <c r="GZ195" i="52"/>
  <c r="GZ194" i="52"/>
  <c r="GZ193" i="52"/>
  <c r="GZ192" i="52"/>
  <c r="GZ191" i="52"/>
  <c r="GZ190" i="52"/>
  <c r="GZ189" i="52"/>
  <c r="GZ188" i="52"/>
  <c r="GZ187" i="52"/>
  <c r="GZ186" i="52"/>
  <c r="GZ185" i="52"/>
  <c r="GZ184" i="52"/>
  <c r="GZ183" i="52"/>
  <c r="GZ182" i="52"/>
  <c r="GZ181" i="52"/>
  <c r="GZ180" i="52"/>
  <c r="GZ179" i="52"/>
  <c r="GZ178" i="52"/>
  <c r="GZ177" i="52"/>
  <c r="GZ176" i="52"/>
  <c r="GZ175" i="52"/>
  <c r="GZ174" i="52"/>
  <c r="GZ173" i="52"/>
  <c r="GZ172" i="52"/>
  <c r="GZ171" i="52"/>
  <c r="GZ170" i="52"/>
  <c r="GZ169" i="52"/>
  <c r="GZ168" i="52"/>
  <c r="GZ167" i="52"/>
  <c r="GZ166" i="52"/>
  <c r="GZ165" i="52"/>
  <c r="GZ164" i="52"/>
  <c r="GZ163" i="52"/>
  <c r="GZ162" i="52"/>
  <c r="GZ161" i="52"/>
  <c r="GZ160" i="52"/>
  <c r="GZ159" i="52"/>
  <c r="GZ158" i="52"/>
  <c r="GZ157" i="52"/>
  <c r="GZ156" i="52"/>
  <c r="GZ155" i="52"/>
  <c r="GZ154" i="52"/>
  <c r="GZ153" i="52"/>
  <c r="GZ152" i="52"/>
  <c r="GZ151" i="52"/>
  <c r="GZ150" i="52"/>
  <c r="GZ149" i="52"/>
  <c r="GZ148" i="52"/>
  <c r="GZ147" i="52"/>
  <c r="GZ146" i="52"/>
  <c r="GZ145" i="52"/>
  <c r="GZ144" i="52"/>
  <c r="GZ143" i="52"/>
  <c r="GZ142" i="52"/>
  <c r="GZ141" i="52"/>
  <c r="GZ140" i="52"/>
  <c r="GZ139" i="52"/>
  <c r="GZ138" i="52"/>
  <c r="GZ137" i="52"/>
  <c r="GZ136" i="52"/>
  <c r="GZ135" i="52"/>
  <c r="GZ134" i="52"/>
  <c r="GZ133" i="52"/>
  <c r="GZ132" i="52"/>
  <c r="GZ131" i="52"/>
  <c r="GZ130" i="52"/>
  <c r="GZ129" i="52"/>
  <c r="GZ128" i="52"/>
  <c r="GZ127" i="52"/>
  <c r="GZ126" i="52"/>
  <c r="GZ125" i="52"/>
  <c r="GZ124" i="52"/>
  <c r="GZ123" i="52"/>
  <c r="GZ122" i="52"/>
  <c r="GZ121" i="52"/>
  <c r="GZ120" i="52"/>
  <c r="GZ119" i="52"/>
  <c r="GZ118" i="52"/>
  <c r="GZ117" i="52"/>
  <c r="GZ116" i="52"/>
  <c r="GZ115" i="52"/>
  <c r="GZ114" i="52"/>
  <c r="GZ113" i="52"/>
  <c r="GZ112" i="52"/>
  <c r="GZ111" i="52"/>
  <c r="GZ110" i="52"/>
  <c r="GZ109" i="52"/>
  <c r="GZ108" i="52"/>
  <c r="GZ107" i="52"/>
  <c r="GZ106" i="52"/>
  <c r="GZ105" i="52"/>
  <c r="GZ104" i="52"/>
  <c r="GZ103" i="52"/>
  <c r="GZ102" i="52"/>
  <c r="GZ101" i="52"/>
  <c r="GZ100" i="52"/>
  <c r="GZ99" i="52"/>
  <c r="GZ98" i="52"/>
  <c r="GZ97" i="52"/>
  <c r="GZ96" i="52"/>
  <c r="GZ95" i="52"/>
  <c r="GZ94" i="52"/>
  <c r="GZ93" i="52"/>
  <c r="GZ92" i="52"/>
  <c r="GZ91" i="52"/>
  <c r="GZ90" i="52"/>
  <c r="GZ89" i="52"/>
  <c r="GZ88" i="52"/>
  <c r="GZ87" i="52"/>
  <c r="GZ86" i="52"/>
  <c r="GZ85" i="52"/>
  <c r="GZ84" i="52"/>
  <c r="GZ83" i="52"/>
  <c r="GZ82" i="52"/>
  <c r="GZ81" i="52"/>
  <c r="GZ80" i="52"/>
  <c r="GZ79" i="52"/>
  <c r="GZ78" i="52"/>
  <c r="GZ77" i="52"/>
  <c r="GZ76" i="52"/>
  <c r="GZ75" i="52"/>
  <c r="GZ74" i="52"/>
  <c r="GZ73" i="52"/>
  <c r="GZ72" i="52"/>
  <c r="GZ71" i="52"/>
  <c r="GZ70" i="52"/>
  <c r="GZ69" i="52"/>
  <c r="GZ68" i="52"/>
  <c r="GZ67" i="52"/>
  <c r="GZ66" i="52"/>
  <c r="GZ65" i="52"/>
  <c r="GZ64" i="52"/>
  <c r="GZ63" i="52"/>
  <c r="GZ62" i="52"/>
  <c r="GZ61" i="52"/>
  <c r="GZ60" i="52"/>
  <c r="GZ59" i="52"/>
  <c r="GZ58" i="52"/>
  <c r="GZ57" i="52"/>
  <c r="GZ56" i="52"/>
  <c r="GZ55" i="52"/>
  <c r="GZ54" i="52"/>
  <c r="GZ53" i="52"/>
  <c r="GZ52" i="52"/>
  <c r="GZ51" i="52"/>
  <c r="GZ50" i="52"/>
  <c r="GZ49" i="52"/>
  <c r="GZ48" i="52"/>
  <c r="GZ47" i="52"/>
  <c r="GZ46" i="52"/>
  <c r="GZ45" i="52"/>
  <c r="GZ44" i="52"/>
  <c r="GZ43" i="52"/>
  <c r="GZ42" i="52"/>
  <c r="GZ41" i="52"/>
  <c r="GZ40" i="52"/>
  <c r="GZ39" i="52"/>
  <c r="GZ38" i="52"/>
  <c r="GZ37" i="52"/>
  <c r="GZ36" i="52"/>
  <c r="GZ35" i="52"/>
  <c r="GZ34" i="52"/>
  <c r="GZ33" i="52"/>
  <c r="GZ32" i="52"/>
  <c r="GZ31" i="52"/>
  <c r="GZ30" i="52"/>
  <c r="GZ29" i="52"/>
  <c r="GZ28" i="52"/>
  <c r="GZ27" i="52"/>
  <c r="GZ26" i="52"/>
  <c r="GZ25" i="52"/>
  <c r="GZ24" i="52"/>
  <c r="GZ23" i="52"/>
  <c r="GZ22" i="52"/>
  <c r="GZ21" i="52"/>
  <c r="GZ20" i="52"/>
  <c r="GZ19" i="52"/>
  <c r="GZ18" i="52"/>
  <c r="GZ17" i="52"/>
  <c r="GZ16" i="52"/>
  <c r="GZ15" i="52"/>
  <c r="GZ14" i="52"/>
  <c r="GZ13" i="52"/>
  <c r="GZ12" i="52"/>
  <c r="GZ11" i="52"/>
  <c r="GZ10" i="52"/>
  <c r="GZ9" i="52"/>
  <c r="GZ8" i="52" a="1"/>
  <c r="GZ8" i="52"/>
  <c r="GY247" i="52"/>
  <c r="GY246" i="52"/>
  <c r="GY245" i="52"/>
  <c r="GY244" i="52"/>
  <c r="GY243" i="52"/>
  <c r="GY242" i="52"/>
  <c r="GY241" i="52"/>
  <c r="GY240" i="52"/>
  <c r="GY239" i="52"/>
  <c r="GY238" i="52"/>
  <c r="GY237" i="52"/>
  <c r="GY236" i="52"/>
  <c r="GY235" i="52"/>
  <c r="GY234" i="52"/>
  <c r="GY233" i="52"/>
  <c r="GY232" i="52"/>
  <c r="GY231" i="52"/>
  <c r="GY230" i="52"/>
  <c r="GY229" i="52"/>
  <c r="GY228" i="52"/>
  <c r="GY227" i="52"/>
  <c r="GY226" i="52"/>
  <c r="GY225" i="52"/>
  <c r="GY224" i="52"/>
  <c r="GY223" i="52"/>
  <c r="GY222" i="52"/>
  <c r="GY221" i="52"/>
  <c r="GY220" i="52"/>
  <c r="GY219" i="52"/>
  <c r="GY218" i="52"/>
  <c r="GY217" i="52"/>
  <c r="GY216" i="52"/>
  <c r="GY215" i="52"/>
  <c r="GY214" i="52"/>
  <c r="GY213" i="52"/>
  <c r="GY212" i="52"/>
  <c r="GY211" i="52"/>
  <c r="GY210" i="52"/>
  <c r="GY209" i="52"/>
  <c r="GY208" i="52"/>
  <c r="GY207" i="52"/>
  <c r="GY206" i="52"/>
  <c r="GY205" i="52"/>
  <c r="GY204" i="52"/>
  <c r="GY203" i="52"/>
  <c r="GY202" i="52"/>
  <c r="GY201" i="52"/>
  <c r="GY200" i="52"/>
  <c r="GY199" i="52"/>
  <c r="GY198" i="52"/>
  <c r="GY197" i="52"/>
  <c r="GY196" i="52"/>
  <c r="GY195" i="52"/>
  <c r="GY194" i="52"/>
  <c r="GY193" i="52"/>
  <c r="GY192" i="52"/>
  <c r="GY191" i="52"/>
  <c r="GY190" i="52"/>
  <c r="GY189" i="52"/>
  <c r="GY188" i="52"/>
  <c r="GY187" i="52"/>
  <c r="GY186" i="52"/>
  <c r="GY185" i="52"/>
  <c r="GY184" i="52"/>
  <c r="GY183" i="52"/>
  <c r="GY182" i="52"/>
  <c r="GY181" i="52"/>
  <c r="GY180" i="52"/>
  <c r="GY179" i="52"/>
  <c r="GY178" i="52"/>
  <c r="GY177" i="52"/>
  <c r="GY176" i="52"/>
  <c r="GY175" i="52"/>
  <c r="GY174" i="52"/>
  <c r="GY173" i="52"/>
  <c r="GY172" i="52"/>
  <c r="GY171" i="52"/>
  <c r="GY170" i="52"/>
  <c r="GY169" i="52"/>
  <c r="GY168" i="52"/>
  <c r="GY167" i="52"/>
  <c r="GY166" i="52"/>
  <c r="GY165" i="52"/>
  <c r="GY164" i="52"/>
  <c r="GY163" i="52"/>
  <c r="GY162" i="52"/>
  <c r="GY161" i="52"/>
  <c r="GY160" i="52"/>
  <c r="GY159" i="52"/>
  <c r="GY158" i="52"/>
  <c r="GY157" i="52"/>
  <c r="GY156" i="52"/>
  <c r="GY155" i="52"/>
  <c r="GY154" i="52"/>
  <c r="GY153" i="52"/>
  <c r="GY152" i="52"/>
  <c r="GY151" i="52"/>
  <c r="GY150" i="52"/>
  <c r="GY149" i="52"/>
  <c r="GY148" i="52"/>
  <c r="GY147" i="52"/>
  <c r="GY146" i="52"/>
  <c r="GY145" i="52"/>
  <c r="GY144" i="52"/>
  <c r="GY143" i="52"/>
  <c r="GY142" i="52"/>
  <c r="GY141" i="52"/>
  <c r="GY140" i="52"/>
  <c r="GY139" i="52"/>
  <c r="GY138" i="52"/>
  <c r="GY137" i="52"/>
  <c r="GY136" i="52"/>
  <c r="GY135" i="52"/>
  <c r="GY134" i="52"/>
  <c r="GY133" i="52"/>
  <c r="GY132" i="52"/>
  <c r="GY131" i="52"/>
  <c r="GY130" i="52"/>
  <c r="GY129" i="52"/>
  <c r="GY128" i="52"/>
  <c r="GY127" i="52"/>
  <c r="GY126" i="52"/>
  <c r="GY125" i="52"/>
  <c r="GY124" i="52"/>
  <c r="GY123" i="52"/>
  <c r="GY122" i="52"/>
  <c r="GY121" i="52"/>
  <c r="GY120" i="52"/>
  <c r="GY119" i="52"/>
  <c r="GY118" i="52"/>
  <c r="GY117" i="52"/>
  <c r="GY116" i="52"/>
  <c r="GY115" i="52"/>
  <c r="GY114" i="52"/>
  <c r="GY113" i="52"/>
  <c r="GY112" i="52"/>
  <c r="GY111" i="52"/>
  <c r="GY110" i="52"/>
  <c r="GY109" i="52"/>
  <c r="GY108" i="52"/>
  <c r="GY107" i="52"/>
  <c r="GY106" i="52"/>
  <c r="GY105" i="52"/>
  <c r="GY104" i="52"/>
  <c r="GY103" i="52"/>
  <c r="GY102" i="52"/>
  <c r="GY101" i="52"/>
  <c r="GY100" i="52"/>
  <c r="GY99" i="52"/>
  <c r="GY98" i="52"/>
  <c r="GY97" i="52"/>
  <c r="GY96" i="52"/>
  <c r="GY95" i="52"/>
  <c r="GY94" i="52"/>
  <c r="GY93" i="52"/>
  <c r="GY92" i="52"/>
  <c r="GY91" i="52"/>
  <c r="GY90" i="52"/>
  <c r="GY89" i="52"/>
  <c r="GY88" i="52"/>
  <c r="GY87" i="52"/>
  <c r="GY86" i="52"/>
  <c r="GY85" i="52"/>
  <c r="GY84" i="52"/>
  <c r="GY83" i="52"/>
  <c r="GY82" i="52"/>
  <c r="GY81" i="52"/>
  <c r="GY80" i="52"/>
  <c r="GY79" i="52"/>
  <c r="GY78" i="52"/>
  <c r="GY77" i="52"/>
  <c r="GY76" i="52"/>
  <c r="GY75" i="52"/>
  <c r="GY74" i="52"/>
  <c r="GY73" i="52"/>
  <c r="GY72" i="52"/>
  <c r="GY71" i="52"/>
  <c r="GY70" i="52"/>
  <c r="GY69" i="52"/>
  <c r="GY68" i="52"/>
  <c r="GY67" i="52"/>
  <c r="GY66" i="52"/>
  <c r="GY65" i="52"/>
  <c r="GY64" i="52"/>
  <c r="GY63" i="52"/>
  <c r="GY62" i="52"/>
  <c r="GY61" i="52"/>
  <c r="GY60" i="52"/>
  <c r="GY59" i="52"/>
  <c r="GY58" i="52"/>
  <c r="GY57" i="52"/>
  <c r="GY56" i="52"/>
  <c r="GY55" i="52"/>
  <c r="GY54" i="52"/>
  <c r="GY53" i="52"/>
  <c r="GY52" i="52"/>
  <c r="GY51" i="52"/>
  <c r="GY50" i="52"/>
  <c r="GY49" i="52"/>
  <c r="GY48" i="52"/>
  <c r="GY47" i="52"/>
  <c r="GY46" i="52"/>
  <c r="GY45" i="52"/>
  <c r="GY44" i="52"/>
  <c r="GY43" i="52"/>
  <c r="GY42" i="52"/>
  <c r="GY41" i="52"/>
  <c r="GY40" i="52"/>
  <c r="GY39" i="52"/>
  <c r="GY38" i="52"/>
  <c r="GY37" i="52"/>
  <c r="GY36" i="52"/>
  <c r="GY35" i="52"/>
  <c r="GY34" i="52"/>
  <c r="GY33" i="52"/>
  <c r="GY32" i="52"/>
  <c r="GY31" i="52"/>
  <c r="GY30" i="52"/>
  <c r="GY29" i="52"/>
  <c r="GY28" i="52"/>
  <c r="GY27" i="52"/>
  <c r="GY26" i="52"/>
  <c r="GY25" i="52"/>
  <c r="GY24" i="52"/>
  <c r="GY23" i="52"/>
  <c r="GY22" i="52"/>
  <c r="GY21" i="52"/>
  <c r="GY20" i="52"/>
  <c r="GY19" i="52"/>
  <c r="GY18" i="52"/>
  <c r="GY17" i="52"/>
  <c r="GY16" i="52"/>
  <c r="GY15" i="52"/>
  <c r="GY14" i="52"/>
  <c r="GY13" i="52"/>
  <c r="GY12" i="52"/>
  <c r="GY11" i="52"/>
  <c r="GY10" i="52"/>
  <c r="GY9" i="52"/>
  <c r="GY8" i="52" a="1"/>
  <c r="GY8" i="52"/>
  <c r="GX247" i="52"/>
  <c r="GX246" i="52"/>
  <c r="GX245" i="52"/>
  <c r="GX244" i="52"/>
  <c r="GX243" i="52"/>
  <c r="GX242" i="52"/>
  <c r="GX241" i="52"/>
  <c r="GX240" i="52"/>
  <c r="GX239" i="52"/>
  <c r="GX238" i="52"/>
  <c r="GX237" i="52"/>
  <c r="GX236" i="52"/>
  <c r="GX235" i="52"/>
  <c r="GX234" i="52"/>
  <c r="GX233" i="52"/>
  <c r="GX232" i="52"/>
  <c r="GX231" i="52"/>
  <c r="GX230" i="52"/>
  <c r="GX229" i="52"/>
  <c r="GX228" i="52"/>
  <c r="GX227" i="52"/>
  <c r="GX226" i="52"/>
  <c r="GX225" i="52"/>
  <c r="GX224" i="52"/>
  <c r="GX223" i="52"/>
  <c r="GX222" i="52"/>
  <c r="GX221" i="52"/>
  <c r="GX220" i="52"/>
  <c r="GX219" i="52"/>
  <c r="GX218" i="52"/>
  <c r="GX217" i="52"/>
  <c r="GX216" i="52"/>
  <c r="GX215" i="52"/>
  <c r="GX214" i="52"/>
  <c r="GX213" i="52"/>
  <c r="GX212" i="52"/>
  <c r="GX211" i="52"/>
  <c r="GX210" i="52"/>
  <c r="GX209" i="52"/>
  <c r="GX208" i="52"/>
  <c r="GX207" i="52"/>
  <c r="GX206" i="52"/>
  <c r="GX205" i="52"/>
  <c r="GX204" i="52"/>
  <c r="GX203" i="52"/>
  <c r="GX202" i="52"/>
  <c r="GX201" i="52"/>
  <c r="GX200" i="52"/>
  <c r="GX199" i="52"/>
  <c r="GX198" i="52"/>
  <c r="GX197" i="52"/>
  <c r="GX196" i="52"/>
  <c r="GX195" i="52"/>
  <c r="GX194" i="52"/>
  <c r="GX193" i="52"/>
  <c r="GX192" i="52"/>
  <c r="GX191" i="52"/>
  <c r="GX190" i="52"/>
  <c r="GX189" i="52"/>
  <c r="GX188" i="52"/>
  <c r="GX187" i="52"/>
  <c r="GX186" i="52"/>
  <c r="GX185" i="52"/>
  <c r="GX184" i="52"/>
  <c r="GX183" i="52"/>
  <c r="GX182" i="52"/>
  <c r="GX181" i="52"/>
  <c r="GX180" i="52"/>
  <c r="GX179" i="52"/>
  <c r="GX178" i="52"/>
  <c r="GX177" i="52"/>
  <c r="GX176" i="52"/>
  <c r="GX175" i="52"/>
  <c r="GX174" i="52"/>
  <c r="GX173" i="52"/>
  <c r="GX172" i="52"/>
  <c r="GX171" i="52"/>
  <c r="GX170" i="52"/>
  <c r="GX169" i="52"/>
  <c r="GX168" i="52"/>
  <c r="GX167" i="52"/>
  <c r="GX166" i="52"/>
  <c r="GX165" i="52"/>
  <c r="GX164" i="52"/>
  <c r="GX163" i="52"/>
  <c r="GX162" i="52"/>
  <c r="GX161" i="52"/>
  <c r="GX160" i="52"/>
  <c r="GX159" i="52"/>
  <c r="GX158" i="52"/>
  <c r="GX157" i="52"/>
  <c r="GX156" i="52"/>
  <c r="GX155" i="52"/>
  <c r="GX154" i="52"/>
  <c r="GX153" i="52"/>
  <c r="GX152" i="52"/>
  <c r="GX151" i="52"/>
  <c r="GX150" i="52"/>
  <c r="GX149" i="52"/>
  <c r="GX148" i="52"/>
  <c r="GX147" i="52"/>
  <c r="GX146" i="52"/>
  <c r="GX145" i="52"/>
  <c r="GX144" i="52"/>
  <c r="GX143" i="52"/>
  <c r="GX142" i="52"/>
  <c r="GX141" i="52"/>
  <c r="GX140" i="52"/>
  <c r="GX139" i="52"/>
  <c r="GX138" i="52"/>
  <c r="GX137" i="52"/>
  <c r="GX136" i="52"/>
  <c r="GX135" i="52"/>
  <c r="GX134" i="52"/>
  <c r="GX133" i="52"/>
  <c r="GX132" i="52"/>
  <c r="GX131" i="52"/>
  <c r="GX130" i="52"/>
  <c r="GX129" i="52"/>
  <c r="GX128" i="52"/>
  <c r="GX127" i="52"/>
  <c r="GX126" i="52"/>
  <c r="GX125" i="52"/>
  <c r="GX124" i="52"/>
  <c r="GX123" i="52"/>
  <c r="GX122" i="52"/>
  <c r="GX121" i="52"/>
  <c r="GX120" i="52"/>
  <c r="GX119" i="52"/>
  <c r="GX118" i="52"/>
  <c r="GX117" i="52"/>
  <c r="GX116" i="52"/>
  <c r="GX115" i="52"/>
  <c r="GX114" i="52"/>
  <c r="GX113" i="52"/>
  <c r="GX112" i="52"/>
  <c r="GX111" i="52"/>
  <c r="GX110" i="52"/>
  <c r="GX109" i="52"/>
  <c r="GX108" i="52"/>
  <c r="GX107" i="52"/>
  <c r="GX106" i="52"/>
  <c r="GX105" i="52"/>
  <c r="GX104" i="52"/>
  <c r="GX103" i="52"/>
  <c r="GX102" i="52"/>
  <c r="GX101" i="52"/>
  <c r="GX100" i="52"/>
  <c r="GX99" i="52"/>
  <c r="GX98" i="52"/>
  <c r="GX97" i="52"/>
  <c r="GX96" i="52"/>
  <c r="GX95" i="52"/>
  <c r="GX94" i="52"/>
  <c r="GX93" i="52"/>
  <c r="GX92" i="52"/>
  <c r="GX91" i="52"/>
  <c r="GX90" i="52"/>
  <c r="GX89" i="52"/>
  <c r="GX88" i="52"/>
  <c r="GX87" i="52"/>
  <c r="GX86" i="52"/>
  <c r="GX85" i="52"/>
  <c r="GX84" i="52"/>
  <c r="GX83" i="52"/>
  <c r="GX82" i="52"/>
  <c r="GX81" i="52"/>
  <c r="GX80" i="52"/>
  <c r="GX79" i="52"/>
  <c r="GX78" i="52"/>
  <c r="GX77" i="52"/>
  <c r="GX76" i="52"/>
  <c r="GX75" i="52"/>
  <c r="GX74" i="52"/>
  <c r="GX73" i="52"/>
  <c r="GX72" i="52"/>
  <c r="GX71" i="52"/>
  <c r="GX70" i="52"/>
  <c r="GX69" i="52"/>
  <c r="GX68" i="52"/>
  <c r="GX67" i="52"/>
  <c r="GX66" i="52"/>
  <c r="GX65" i="52"/>
  <c r="GX64" i="52"/>
  <c r="GX63" i="52"/>
  <c r="GX62" i="52"/>
  <c r="GX61" i="52"/>
  <c r="GX60" i="52"/>
  <c r="GX59" i="52"/>
  <c r="GX58" i="52"/>
  <c r="GX57" i="52"/>
  <c r="GX56" i="52"/>
  <c r="GX55" i="52"/>
  <c r="GX54" i="52"/>
  <c r="GX53" i="52"/>
  <c r="GX52" i="52"/>
  <c r="GX51" i="52"/>
  <c r="GX50" i="52"/>
  <c r="GX49" i="52"/>
  <c r="GX48" i="52"/>
  <c r="GX47" i="52"/>
  <c r="GX46" i="52"/>
  <c r="GX45" i="52"/>
  <c r="GX44" i="52"/>
  <c r="GX43" i="52"/>
  <c r="GX42" i="52"/>
  <c r="GX41" i="52"/>
  <c r="GX40" i="52"/>
  <c r="GX39" i="52"/>
  <c r="GX38" i="52"/>
  <c r="GX37" i="52"/>
  <c r="GX36" i="52"/>
  <c r="GX35" i="52"/>
  <c r="GX34" i="52"/>
  <c r="GX33" i="52"/>
  <c r="GX32" i="52"/>
  <c r="GX31" i="52"/>
  <c r="GX30" i="52"/>
  <c r="GX29" i="52"/>
  <c r="GX28" i="52"/>
  <c r="GX27" i="52"/>
  <c r="GX26" i="52"/>
  <c r="GX25" i="52"/>
  <c r="GX24" i="52"/>
  <c r="GX23" i="52"/>
  <c r="GX22" i="52"/>
  <c r="GX21" i="52"/>
  <c r="GX20" i="52"/>
  <c r="GX19" i="52"/>
  <c r="GX18" i="52"/>
  <c r="GX17" i="52"/>
  <c r="GX16" i="52"/>
  <c r="GX15" i="52"/>
  <c r="GX14" i="52"/>
  <c r="GX13" i="52"/>
  <c r="GX12" i="52"/>
  <c r="GX11" i="52"/>
  <c r="GX10" i="52"/>
  <c r="GX9" i="52"/>
  <c r="GX8" i="52" a="1"/>
  <c r="GX8" i="52"/>
  <c r="GW247" i="52"/>
  <c r="GW246" i="52"/>
  <c r="GW245" i="52"/>
  <c r="GW244" i="52"/>
  <c r="GW243" i="52"/>
  <c r="GW242" i="52"/>
  <c r="GW241" i="52"/>
  <c r="GW240" i="52"/>
  <c r="GW239" i="52"/>
  <c r="GW238" i="52"/>
  <c r="GW237" i="52"/>
  <c r="GW236" i="52"/>
  <c r="GW235" i="52"/>
  <c r="GW234" i="52"/>
  <c r="GW233" i="52"/>
  <c r="GW232" i="52"/>
  <c r="GW231" i="52"/>
  <c r="GW230" i="52"/>
  <c r="GW229" i="52"/>
  <c r="GW228" i="52"/>
  <c r="GW227" i="52"/>
  <c r="GW226" i="52"/>
  <c r="GW225" i="52"/>
  <c r="GW224" i="52"/>
  <c r="GW223" i="52"/>
  <c r="GW222" i="52"/>
  <c r="GW221" i="52"/>
  <c r="GW220" i="52"/>
  <c r="GW219" i="52"/>
  <c r="GW218" i="52"/>
  <c r="GW217" i="52"/>
  <c r="GW216" i="52"/>
  <c r="GW215" i="52"/>
  <c r="GW214" i="52"/>
  <c r="GW213" i="52"/>
  <c r="GW212" i="52"/>
  <c r="GW211" i="52"/>
  <c r="GW210" i="52"/>
  <c r="GW209" i="52"/>
  <c r="GW208" i="52"/>
  <c r="GW207" i="52"/>
  <c r="GW206" i="52"/>
  <c r="GW205" i="52"/>
  <c r="GW204" i="52"/>
  <c r="GW203" i="52"/>
  <c r="GW202" i="52"/>
  <c r="GW201" i="52"/>
  <c r="GW200" i="52"/>
  <c r="GW199" i="52"/>
  <c r="GW198" i="52"/>
  <c r="GW197" i="52"/>
  <c r="GW196" i="52"/>
  <c r="GW195" i="52"/>
  <c r="GW194" i="52"/>
  <c r="GW193" i="52"/>
  <c r="GW192" i="52"/>
  <c r="GW191" i="52"/>
  <c r="GW190" i="52"/>
  <c r="GW189" i="52"/>
  <c r="GW188" i="52"/>
  <c r="GW187" i="52"/>
  <c r="GW186" i="52"/>
  <c r="GW185" i="52"/>
  <c r="GW184" i="52"/>
  <c r="GW183" i="52"/>
  <c r="GW182" i="52"/>
  <c r="GW181" i="52"/>
  <c r="GW180" i="52"/>
  <c r="GW179" i="52"/>
  <c r="GW178" i="52"/>
  <c r="GW177" i="52"/>
  <c r="GW176" i="52"/>
  <c r="GW175" i="52"/>
  <c r="GW174" i="52"/>
  <c r="GW173" i="52"/>
  <c r="GW172" i="52"/>
  <c r="GW171" i="52"/>
  <c r="GW170" i="52"/>
  <c r="GW169" i="52"/>
  <c r="GW168" i="52"/>
  <c r="GW167" i="52"/>
  <c r="GW166" i="52"/>
  <c r="GW165" i="52"/>
  <c r="GW164" i="52"/>
  <c r="GW163" i="52"/>
  <c r="GW162" i="52"/>
  <c r="GW161" i="52"/>
  <c r="GW160" i="52"/>
  <c r="GW159" i="52"/>
  <c r="GW158" i="52"/>
  <c r="GW157" i="52"/>
  <c r="GW156" i="52"/>
  <c r="GW155" i="52"/>
  <c r="GW154" i="52"/>
  <c r="GW153" i="52"/>
  <c r="GW152" i="52"/>
  <c r="GW151" i="52"/>
  <c r="GW150" i="52"/>
  <c r="GW149" i="52"/>
  <c r="GW148" i="52"/>
  <c r="GW147" i="52"/>
  <c r="GW146" i="52"/>
  <c r="GW145" i="52"/>
  <c r="GW144" i="52"/>
  <c r="GW143" i="52"/>
  <c r="GW142" i="52"/>
  <c r="GW141" i="52"/>
  <c r="GW140" i="52"/>
  <c r="GW139" i="52"/>
  <c r="GW138" i="52"/>
  <c r="GW137" i="52"/>
  <c r="GW136" i="52"/>
  <c r="GW135" i="52"/>
  <c r="GW134" i="52"/>
  <c r="GW133" i="52"/>
  <c r="GW132" i="52"/>
  <c r="GW131" i="52"/>
  <c r="GW130" i="52"/>
  <c r="GW129" i="52"/>
  <c r="GW128" i="52"/>
  <c r="GW127" i="52"/>
  <c r="GW126" i="52"/>
  <c r="GW125" i="52"/>
  <c r="GW124" i="52"/>
  <c r="GW123" i="52"/>
  <c r="GW122" i="52"/>
  <c r="GW121" i="52"/>
  <c r="GW120" i="52"/>
  <c r="GW119" i="52"/>
  <c r="GW118" i="52"/>
  <c r="GW117" i="52"/>
  <c r="GW116" i="52"/>
  <c r="GW115" i="52"/>
  <c r="GW114" i="52"/>
  <c r="GW113" i="52"/>
  <c r="GW112" i="52"/>
  <c r="GW111" i="52"/>
  <c r="GW110" i="52"/>
  <c r="GW109" i="52"/>
  <c r="GW108" i="52"/>
  <c r="GW107" i="52"/>
  <c r="GW106" i="52"/>
  <c r="GW105" i="52"/>
  <c r="GW104" i="52"/>
  <c r="GW103" i="52"/>
  <c r="GW102" i="52"/>
  <c r="GW101" i="52"/>
  <c r="GW100" i="52"/>
  <c r="GW99" i="52"/>
  <c r="GW98" i="52"/>
  <c r="GW97" i="52"/>
  <c r="GW96" i="52"/>
  <c r="GW95" i="52"/>
  <c r="GW94" i="52"/>
  <c r="GW93" i="52"/>
  <c r="GW92" i="52"/>
  <c r="GW91" i="52"/>
  <c r="GW90" i="52"/>
  <c r="GW89" i="52"/>
  <c r="GW88" i="52"/>
  <c r="GW87" i="52"/>
  <c r="GW86" i="52"/>
  <c r="GW85" i="52"/>
  <c r="GW84" i="52"/>
  <c r="GW83" i="52"/>
  <c r="GW82" i="52"/>
  <c r="GW81" i="52"/>
  <c r="GW80" i="52"/>
  <c r="GW79" i="52"/>
  <c r="GW78" i="52"/>
  <c r="GW77" i="52"/>
  <c r="GW76" i="52"/>
  <c r="GW75" i="52"/>
  <c r="GW74" i="52"/>
  <c r="GW73" i="52"/>
  <c r="GW72" i="52"/>
  <c r="GW71" i="52"/>
  <c r="GW70" i="52"/>
  <c r="GW69" i="52"/>
  <c r="GW68" i="52"/>
  <c r="GW67" i="52"/>
  <c r="GW66" i="52"/>
  <c r="GW65" i="52"/>
  <c r="GW64" i="52"/>
  <c r="GW63" i="52"/>
  <c r="GW62" i="52"/>
  <c r="GW61" i="52"/>
  <c r="GW60" i="52"/>
  <c r="GW59" i="52"/>
  <c r="GW58" i="52"/>
  <c r="GW57" i="52"/>
  <c r="GW56" i="52"/>
  <c r="GW55" i="52"/>
  <c r="GW54" i="52"/>
  <c r="GW53" i="52"/>
  <c r="GW52" i="52"/>
  <c r="GW51" i="52"/>
  <c r="GW50" i="52"/>
  <c r="GW49" i="52"/>
  <c r="GW48" i="52"/>
  <c r="GW47" i="52"/>
  <c r="GW46" i="52"/>
  <c r="GW45" i="52"/>
  <c r="GW44" i="52"/>
  <c r="GW43" i="52"/>
  <c r="GW42" i="52"/>
  <c r="GW41" i="52"/>
  <c r="GW40" i="52"/>
  <c r="GW39" i="52"/>
  <c r="GW38" i="52"/>
  <c r="GW37" i="52"/>
  <c r="GW36" i="52"/>
  <c r="GW35" i="52"/>
  <c r="GW34" i="52"/>
  <c r="GW33" i="52"/>
  <c r="GW32" i="52"/>
  <c r="GW31" i="52"/>
  <c r="GW30" i="52"/>
  <c r="GW29" i="52"/>
  <c r="GW28" i="52"/>
  <c r="GW27" i="52"/>
  <c r="GW26" i="52"/>
  <c r="GW25" i="52"/>
  <c r="GW24" i="52"/>
  <c r="GW23" i="52"/>
  <c r="GW22" i="52"/>
  <c r="GW21" i="52"/>
  <c r="GW20" i="52"/>
  <c r="GW19" i="52"/>
  <c r="GW18" i="52"/>
  <c r="GW17" i="52"/>
  <c r="GW16" i="52"/>
  <c r="GW15" i="52"/>
  <c r="GW14" i="52"/>
  <c r="GW13" i="52"/>
  <c r="GW12" i="52"/>
  <c r="GW11" i="52"/>
  <c r="GW10" i="52"/>
  <c r="GW9" i="52"/>
  <c r="GW8" i="52" a="1"/>
  <c r="GW8" i="52"/>
  <c r="GV247" i="52"/>
  <c r="GV246" i="52"/>
  <c r="GV245" i="52"/>
  <c r="GV244" i="52"/>
  <c r="GV243" i="52"/>
  <c r="GV242" i="52"/>
  <c r="GV241" i="52"/>
  <c r="GV240" i="52"/>
  <c r="GV239" i="52"/>
  <c r="GV238" i="52"/>
  <c r="GV237" i="52"/>
  <c r="GV236" i="52"/>
  <c r="GV235" i="52"/>
  <c r="GV234" i="52"/>
  <c r="GV233" i="52"/>
  <c r="GV232" i="52"/>
  <c r="GV231" i="52"/>
  <c r="GV230" i="52"/>
  <c r="GV229" i="52"/>
  <c r="GV228" i="52"/>
  <c r="GV227" i="52"/>
  <c r="GV226" i="52"/>
  <c r="GV225" i="52"/>
  <c r="GV224" i="52"/>
  <c r="GV223" i="52"/>
  <c r="GV222" i="52"/>
  <c r="GV221" i="52"/>
  <c r="GV220" i="52"/>
  <c r="GV219" i="52"/>
  <c r="GV218" i="52"/>
  <c r="GV217" i="52"/>
  <c r="GV216" i="52"/>
  <c r="GV215" i="52"/>
  <c r="GV214" i="52"/>
  <c r="GV213" i="52"/>
  <c r="GV212" i="52"/>
  <c r="GV211" i="52"/>
  <c r="GV210" i="52"/>
  <c r="GV209" i="52"/>
  <c r="GV208" i="52"/>
  <c r="GV207" i="52"/>
  <c r="GV206" i="52"/>
  <c r="GV205" i="52"/>
  <c r="GV204" i="52"/>
  <c r="GV203" i="52"/>
  <c r="GV202" i="52"/>
  <c r="GV201" i="52"/>
  <c r="GV200" i="52"/>
  <c r="GV199" i="52"/>
  <c r="GV198" i="52"/>
  <c r="GV197" i="52"/>
  <c r="GV196" i="52"/>
  <c r="GV195" i="52"/>
  <c r="GV194" i="52"/>
  <c r="GV193" i="52"/>
  <c r="GV192" i="52"/>
  <c r="GV191" i="52"/>
  <c r="GV190" i="52"/>
  <c r="GV189" i="52"/>
  <c r="GV188" i="52"/>
  <c r="GV187" i="52"/>
  <c r="GV186" i="52"/>
  <c r="GV185" i="52"/>
  <c r="GV184" i="52"/>
  <c r="GV183" i="52"/>
  <c r="GV182" i="52"/>
  <c r="GV181" i="52"/>
  <c r="GV180" i="52"/>
  <c r="GV179" i="52"/>
  <c r="GV178" i="52"/>
  <c r="GV177" i="52"/>
  <c r="GV176" i="52"/>
  <c r="GV175" i="52"/>
  <c r="GV174" i="52"/>
  <c r="GV173" i="52"/>
  <c r="GV172" i="52"/>
  <c r="GV171" i="52"/>
  <c r="GV170" i="52"/>
  <c r="GV169" i="52"/>
  <c r="GV168" i="52"/>
  <c r="GV167" i="52"/>
  <c r="GV166" i="52"/>
  <c r="GV165" i="52"/>
  <c r="GV164" i="52"/>
  <c r="GV163" i="52"/>
  <c r="GV162" i="52"/>
  <c r="GV161" i="52"/>
  <c r="GV160" i="52"/>
  <c r="GV159" i="52"/>
  <c r="GV158" i="52"/>
  <c r="GV157" i="52"/>
  <c r="GV156" i="52"/>
  <c r="GV155" i="52"/>
  <c r="GV154" i="52"/>
  <c r="GV153" i="52"/>
  <c r="GV152" i="52"/>
  <c r="GV151" i="52"/>
  <c r="GV150" i="52"/>
  <c r="GV149" i="52"/>
  <c r="GV148" i="52"/>
  <c r="GV147" i="52"/>
  <c r="GV146" i="52"/>
  <c r="GV145" i="52"/>
  <c r="GV144" i="52"/>
  <c r="GV143" i="52"/>
  <c r="GV142" i="52"/>
  <c r="GV141" i="52"/>
  <c r="GV140" i="52"/>
  <c r="GV139" i="52"/>
  <c r="GV138" i="52"/>
  <c r="GV137" i="52"/>
  <c r="GV136" i="52"/>
  <c r="GV135" i="52"/>
  <c r="GV134" i="52"/>
  <c r="GV133" i="52"/>
  <c r="GV132" i="52"/>
  <c r="GV131" i="52"/>
  <c r="GV130" i="52"/>
  <c r="GV129" i="52"/>
  <c r="GV128" i="52"/>
  <c r="GV127" i="52"/>
  <c r="GV126" i="52"/>
  <c r="GV125" i="52"/>
  <c r="GV124" i="52"/>
  <c r="GV123" i="52"/>
  <c r="GV122" i="52"/>
  <c r="GV121" i="52"/>
  <c r="GV120" i="52"/>
  <c r="GV119" i="52"/>
  <c r="GV118" i="52"/>
  <c r="GV117" i="52"/>
  <c r="GV116" i="52"/>
  <c r="GV115" i="52"/>
  <c r="GV114" i="52"/>
  <c r="GV113" i="52"/>
  <c r="GV112" i="52"/>
  <c r="GV111" i="52"/>
  <c r="GV110" i="52"/>
  <c r="GV109" i="52"/>
  <c r="GV108" i="52"/>
  <c r="GV107" i="52"/>
  <c r="GV106" i="52"/>
  <c r="GV105" i="52"/>
  <c r="GV104" i="52"/>
  <c r="GV103" i="52"/>
  <c r="GV102" i="52"/>
  <c r="GV101" i="52"/>
  <c r="GV100" i="52"/>
  <c r="GV99" i="52"/>
  <c r="GV98" i="52"/>
  <c r="GV97" i="52"/>
  <c r="GV96" i="52"/>
  <c r="GV95" i="52"/>
  <c r="GV94" i="52"/>
  <c r="GV93" i="52"/>
  <c r="GV92" i="52"/>
  <c r="GV91" i="52"/>
  <c r="GV90" i="52"/>
  <c r="GV89" i="52"/>
  <c r="GV88" i="52"/>
  <c r="GV87" i="52"/>
  <c r="GV86" i="52"/>
  <c r="GV85" i="52"/>
  <c r="GV84" i="52"/>
  <c r="GV83" i="52"/>
  <c r="GV82" i="52"/>
  <c r="GV81" i="52"/>
  <c r="GV80" i="52"/>
  <c r="GV79" i="52"/>
  <c r="GV78" i="52"/>
  <c r="GV77" i="52"/>
  <c r="GV76" i="52"/>
  <c r="GV75" i="52"/>
  <c r="GV74" i="52"/>
  <c r="GV73" i="52"/>
  <c r="GV72" i="52"/>
  <c r="GV71" i="52"/>
  <c r="GV70" i="52"/>
  <c r="GV69" i="52"/>
  <c r="GV68" i="52"/>
  <c r="GV67" i="52"/>
  <c r="GV66" i="52"/>
  <c r="GV65" i="52"/>
  <c r="GV64" i="52"/>
  <c r="GV63" i="52"/>
  <c r="GV62" i="52"/>
  <c r="GV61" i="52"/>
  <c r="GV60" i="52"/>
  <c r="GV59" i="52"/>
  <c r="GV58" i="52"/>
  <c r="GV57" i="52"/>
  <c r="GV56" i="52"/>
  <c r="GV55" i="52"/>
  <c r="GV54" i="52"/>
  <c r="GV53" i="52"/>
  <c r="GV52" i="52"/>
  <c r="GV51" i="52"/>
  <c r="GV50" i="52"/>
  <c r="GV49" i="52"/>
  <c r="GV48" i="52"/>
  <c r="GV47" i="52"/>
  <c r="GV46" i="52"/>
  <c r="GV45" i="52"/>
  <c r="GV44" i="52"/>
  <c r="GV43" i="52"/>
  <c r="GV42" i="52"/>
  <c r="GV41" i="52"/>
  <c r="GV40" i="52"/>
  <c r="GV39" i="52"/>
  <c r="GV38" i="52"/>
  <c r="GV37" i="52"/>
  <c r="GV36" i="52"/>
  <c r="GV35" i="52"/>
  <c r="GV34" i="52"/>
  <c r="GV33" i="52"/>
  <c r="GV32" i="52"/>
  <c r="GV31" i="52"/>
  <c r="GV30" i="52"/>
  <c r="GV29" i="52"/>
  <c r="GV28" i="52"/>
  <c r="GV27" i="52"/>
  <c r="GV26" i="52"/>
  <c r="GV25" i="52"/>
  <c r="GV24" i="52"/>
  <c r="GV23" i="52"/>
  <c r="GV22" i="52"/>
  <c r="GV21" i="52"/>
  <c r="GV20" i="52"/>
  <c r="GV19" i="52"/>
  <c r="GV18" i="52"/>
  <c r="GV17" i="52"/>
  <c r="GV16" i="52"/>
  <c r="GV15" i="52"/>
  <c r="GV14" i="52"/>
  <c r="GV13" i="52"/>
  <c r="GV12" i="52"/>
  <c r="GV11" i="52"/>
  <c r="GV10" i="52"/>
  <c r="GV9" i="52"/>
  <c r="GV8" i="52" a="1"/>
  <c r="GV8" i="52"/>
  <c r="GU247" i="52"/>
  <c r="GU246" i="52"/>
  <c r="GU245" i="52"/>
  <c r="GU244" i="52"/>
  <c r="GU243" i="52"/>
  <c r="GU242" i="52"/>
  <c r="GU241" i="52"/>
  <c r="GU240" i="52"/>
  <c r="GU239" i="52"/>
  <c r="GU238" i="52"/>
  <c r="GU237" i="52"/>
  <c r="GU236" i="52"/>
  <c r="GU235" i="52"/>
  <c r="GU234" i="52"/>
  <c r="GU233" i="52"/>
  <c r="GU232" i="52"/>
  <c r="GU231" i="52"/>
  <c r="GU230" i="52"/>
  <c r="GU229" i="52"/>
  <c r="GU228" i="52"/>
  <c r="GU227" i="52"/>
  <c r="GU226" i="52"/>
  <c r="GU225" i="52"/>
  <c r="GU224" i="52"/>
  <c r="GU223" i="52"/>
  <c r="GU222" i="52"/>
  <c r="GU221" i="52"/>
  <c r="GU220" i="52"/>
  <c r="GU219" i="52"/>
  <c r="GU218" i="52"/>
  <c r="GU217" i="52"/>
  <c r="GU216" i="52"/>
  <c r="GU215" i="52"/>
  <c r="GU214" i="52"/>
  <c r="GU213" i="52"/>
  <c r="GU212" i="52"/>
  <c r="GU211" i="52"/>
  <c r="GU210" i="52"/>
  <c r="GU209" i="52"/>
  <c r="GU208" i="52"/>
  <c r="GU207" i="52"/>
  <c r="GU206" i="52"/>
  <c r="GU205" i="52"/>
  <c r="GU204" i="52"/>
  <c r="GU203" i="52"/>
  <c r="GU202" i="52"/>
  <c r="GU201" i="52"/>
  <c r="GU200" i="52"/>
  <c r="GU199" i="52"/>
  <c r="GU198" i="52"/>
  <c r="GU197" i="52"/>
  <c r="GU196" i="52"/>
  <c r="GU195" i="52"/>
  <c r="GU194" i="52"/>
  <c r="GU193" i="52"/>
  <c r="GU192" i="52"/>
  <c r="GU191" i="52"/>
  <c r="GU190" i="52"/>
  <c r="GU189" i="52"/>
  <c r="GU188" i="52"/>
  <c r="GU187" i="52"/>
  <c r="GU186" i="52"/>
  <c r="GU185" i="52"/>
  <c r="GU184" i="52"/>
  <c r="GU183" i="52"/>
  <c r="GU182" i="52"/>
  <c r="GU181" i="52"/>
  <c r="GU180" i="52"/>
  <c r="GU179" i="52"/>
  <c r="GU178" i="52"/>
  <c r="GU177" i="52"/>
  <c r="GU176" i="52"/>
  <c r="GU175" i="52"/>
  <c r="GU174" i="52"/>
  <c r="GU173" i="52"/>
  <c r="GU172" i="52"/>
  <c r="GU171" i="52"/>
  <c r="GU170" i="52"/>
  <c r="GU169" i="52"/>
  <c r="GU168" i="52"/>
  <c r="GU167" i="52"/>
  <c r="GU166" i="52"/>
  <c r="GU165" i="52"/>
  <c r="GU164" i="52"/>
  <c r="GU163" i="52"/>
  <c r="GU162" i="52"/>
  <c r="GU161" i="52"/>
  <c r="GU160" i="52"/>
  <c r="GU159" i="52"/>
  <c r="GU158" i="52"/>
  <c r="GU157" i="52"/>
  <c r="GU156" i="52"/>
  <c r="GU155" i="52"/>
  <c r="GU154" i="52"/>
  <c r="GU153" i="52"/>
  <c r="GU152" i="52"/>
  <c r="GU151" i="52"/>
  <c r="GU150" i="52"/>
  <c r="GU149" i="52"/>
  <c r="GU148" i="52"/>
  <c r="GU147" i="52"/>
  <c r="GU146" i="52"/>
  <c r="GU145" i="52"/>
  <c r="GU144" i="52"/>
  <c r="GU143" i="52"/>
  <c r="GU142" i="52"/>
  <c r="GU141" i="52"/>
  <c r="GU140" i="52"/>
  <c r="GU139" i="52"/>
  <c r="GU138" i="52"/>
  <c r="GU137" i="52"/>
  <c r="GU136" i="52"/>
  <c r="GU135" i="52"/>
  <c r="GU134" i="52"/>
  <c r="GU133" i="52"/>
  <c r="GU132" i="52"/>
  <c r="GU131" i="52"/>
  <c r="GU130" i="52"/>
  <c r="GU129" i="52"/>
  <c r="GU128" i="52"/>
  <c r="GU127" i="52"/>
  <c r="GU126" i="52"/>
  <c r="GU125" i="52"/>
  <c r="GU124" i="52"/>
  <c r="GU123" i="52"/>
  <c r="GU122" i="52"/>
  <c r="GU121" i="52"/>
  <c r="GU120" i="52"/>
  <c r="GU119" i="52"/>
  <c r="GU118" i="52"/>
  <c r="GU117" i="52"/>
  <c r="GU116" i="52"/>
  <c r="GU115" i="52"/>
  <c r="GU114" i="52"/>
  <c r="GU113" i="52"/>
  <c r="GU112" i="52"/>
  <c r="GU111" i="52"/>
  <c r="GU110" i="52"/>
  <c r="GU109" i="52"/>
  <c r="GU108" i="52"/>
  <c r="GU107" i="52"/>
  <c r="GU106" i="52"/>
  <c r="GU105" i="52"/>
  <c r="GU104" i="52"/>
  <c r="GU103" i="52"/>
  <c r="GU102" i="52"/>
  <c r="GU101" i="52"/>
  <c r="GU100" i="52"/>
  <c r="GU99" i="52"/>
  <c r="GU98" i="52"/>
  <c r="GU97" i="52"/>
  <c r="GU96" i="52"/>
  <c r="GU95" i="52"/>
  <c r="GU94" i="52"/>
  <c r="GU93" i="52"/>
  <c r="GU92" i="52"/>
  <c r="GU91" i="52"/>
  <c r="GU90" i="52"/>
  <c r="GU89" i="52"/>
  <c r="GU88" i="52"/>
  <c r="GU87" i="52"/>
  <c r="GU86" i="52"/>
  <c r="GU85" i="52"/>
  <c r="GU84" i="52"/>
  <c r="GU83" i="52"/>
  <c r="GU82" i="52"/>
  <c r="GU81" i="52"/>
  <c r="GU80" i="52"/>
  <c r="GU79" i="52"/>
  <c r="GU78" i="52"/>
  <c r="GU77" i="52"/>
  <c r="GU76" i="52"/>
  <c r="GU75" i="52"/>
  <c r="GU74" i="52"/>
  <c r="GU73" i="52"/>
  <c r="GU72" i="52"/>
  <c r="GU71" i="52"/>
  <c r="GU70" i="52"/>
  <c r="GU69" i="52"/>
  <c r="GU68" i="52"/>
  <c r="GU67" i="52"/>
  <c r="GU66" i="52"/>
  <c r="GU65" i="52"/>
  <c r="GU64" i="52"/>
  <c r="GU63" i="52"/>
  <c r="GU62" i="52"/>
  <c r="GU61" i="52"/>
  <c r="GU60" i="52"/>
  <c r="GU59" i="52"/>
  <c r="GU58" i="52"/>
  <c r="GU57" i="52"/>
  <c r="GU56" i="52"/>
  <c r="GU55" i="52"/>
  <c r="GU54" i="52"/>
  <c r="GU53" i="52"/>
  <c r="GU52" i="52"/>
  <c r="GU51" i="52"/>
  <c r="GU50" i="52"/>
  <c r="GU49" i="52"/>
  <c r="GU48" i="52"/>
  <c r="GU47" i="52"/>
  <c r="GU46" i="52"/>
  <c r="GU45" i="52"/>
  <c r="GU44" i="52"/>
  <c r="GU43" i="52"/>
  <c r="GU42" i="52"/>
  <c r="GU41" i="52"/>
  <c r="GU40" i="52"/>
  <c r="GU39" i="52"/>
  <c r="GU38" i="52"/>
  <c r="GU37" i="52"/>
  <c r="GU36" i="52"/>
  <c r="GU35" i="52"/>
  <c r="GU34" i="52"/>
  <c r="GU33" i="52"/>
  <c r="GU32" i="52"/>
  <c r="GU31" i="52"/>
  <c r="GU30" i="52"/>
  <c r="GU29" i="52"/>
  <c r="GU28" i="52"/>
  <c r="GU27" i="52"/>
  <c r="GU26" i="52"/>
  <c r="GU25" i="52"/>
  <c r="GU24" i="52"/>
  <c r="GU23" i="52"/>
  <c r="GU22" i="52"/>
  <c r="GU21" i="52"/>
  <c r="GU20" i="52"/>
  <c r="GU19" i="52"/>
  <c r="GU18" i="52"/>
  <c r="GU17" i="52"/>
  <c r="GU16" i="52"/>
  <c r="GU15" i="52"/>
  <c r="GU14" i="52"/>
  <c r="GU13" i="52"/>
  <c r="GU12" i="52"/>
  <c r="GU11" i="52"/>
  <c r="GU10" i="52"/>
  <c r="GU9" i="52"/>
  <c r="GU8" i="52" a="1"/>
  <c r="GU8" i="52"/>
  <c r="GT247" i="52"/>
  <c r="GT246" i="52"/>
  <c r="GT245" i="52"/>
  <c r="GT244" i="52"/>
  <c r="GT243" i="52"/>
  <c r="GT242" i="52"/>
  <c r="GT241" i="52"/>
  <c r="GT240" i="52"/>
  <c r="GT239" i="52"/>
  <c r="GT238" i="52"/>
  <c r="GT237" i="52"/>
  <c r="GT236" i="52"/>
  <c r="GT235" i="52"/>
  <c r="GT234" i="52"/>
  <c r="GT233" i="52"/>
  <c r="GT232" i="52"/>
  <c r="GT231" i="52"/>
  <c r="GT230" i="52"/>
  <c r="GT229" i="52"/>
  <c r="GT228" i="52"/>
  <c r="GT227" i="52"/>
  <c r="GT226" i="52"/>
  <c r="GT225" i="52"/>
  <c r="GT224" i="52"/>
  <c r="GT223" i="52"/>
  <c r="GT222" i="52"/>
  <c r="GT221" i="52"/>
  <c r="GT220" i="52"/>
  <c r="GT219" i="52"/>
  <c r="GT218" i="52"/>
  <c r="GT217" i="52"/>
  <c r="GT216" i="52"/>
  <c r="GT215" i="52"/>
  <c r="GT214" i="52"/>
  <c r="GT213" i="52"/>
  <c r="GT212" i="52"/>
  <c r="GT211" i="52"/>
  <c r="GT210" i="52"/>
  <c r="GT209" i="52"/>
  <c r="GT208" i="52"/>
  <c r="GT207" i="52"/>
  <c r="GT206" i="52"/>
  <c r="GT205" i="52"/>
  <c r="GT204" i="52"/>
  <c r="GT203" i="52"/>
  <c r="GT202" i="52"/>
  <c r="GT201" i="52"/>
  <c r="GT200" i="52"/>
  <c r="GT199" i="52"/>
  <c r="GT198" i="52"/>
  <c r="GT197" i="52"/>
  <c r="GT196" i="52"/>
  <c r="GT195" i="52"/>
  <c r="GT194" i="52"/>
  <c r="GT193" i="52"/>
  <c r="GT192" i="52"/>
  <c r="GT191" i="52"/>
  <c r="GT190" i="52"/>
  <c r="GT189" i="52"/>
  <c r="GT188" i="52"/>
  <c r="GT187" i="52"/>
  <c r="GT186" i="52"/>
  <c r="GT185" i="52"/>
  <c r="GT184" i="52"/>
  <c r="GT183" i="52"/>
  <c r="GT182" i="52"/>
  <c r="GT181" i="52"/>
  <c r="GT180" i="52"/>
  <c r="GT179" i="52"/>
  <c r="GT178" i="52"/>
  <c r="GT177" i="52"/>
  <c r="GT176" i="52"/>
  <c r="GT175" i="52"/>
  <c r="GT174" i="52"/>
  <c r="GT173" i="52"/>
  <c r="GT172" i="52"/>
  <c r="GT171" i="52"/>
  <c r="GT170" i="52"/>
  <c r="GT169" i="52"/>
  <c r="GT168" i="52"/>
  <c r="GT167" i="52"/>
  <c r="GT166" i="52"/>
  <c r="GT165" i="52"/>
  <c r="GT164" i="52"/>
  <c r="GT163" i="52"/>
  <c r="GT162" i="52"/>
  <c r="GT161" i="52"/>
  <c r="GT160" i="52"/>
  <c r="GT159" i="52"/>
  <c r="GT158" i="52"/>
  <c r="GT157" i="52"/>
  <c r="GT156" i="52"/>
  <c r="GT155" i="52"/>
  <c r="GT154" i="52"/>
  <c r="GT153" i="52"/>
  <c r="GT152" i="52"/>
  <c r="GT151" i="52"/>
  <c r="GT150" i="52"/>
  <c r="GT149" i="52"/>
  <c r="GT148" i="52"/>
  <c r="GT147" i="52"/>
  <c r="GT146" i="52"/>
  <c r="GT145" i="52"/>
  <c r="GT144" i="52"/>
  <c r="GT143" i="52"/>
  <c r="GT142" i="52"/>
  <c r="GT141" i="52"/>
  <c r="GT140" i="52"/>
  <c r="GT139" i="52"/>
  <c r="GT138" i="52"/>
  <c r="GT137" i="52"/>
  <c r="GT136" i="52"/>
  <c r="GT135" i="52"/>
  <c r="GT134" i="52"/>
  <c r="GT133" i="52"/>
  <c r="GT132" i="52"/>
  <c r="GT131" i="52"/>
  <c r="GT130" i="52"/>
  <c r="GT129" i="52"/>
  <c r="GT128" i="52"/>
  <c r="GT127" i="52"/>
  <c r="GT126" i="52"/>
  <c r="GT125" i="52"/>
  <c r="GT124" i="52"/>
  <c r="GT123" i="52"/>
  <c r="GT122" i="52"/>
  <c r="GT121" i="52"/>
  <c r="GT120" i="52"/>
  <c r="GT119" i="52"/>
  <c r="GT118" i="52"/>
  <c r="GT117" i="52"/>
  <c r="GT116" i="52"/>
  <c r="GT115" i="52"/>
  <c r="GT114" i="52"/>
  <c r="GT113" i="52"/>
  <c r="GT112" i="52"/>
  <c r="GT111" i="52"/>
  <c r="GT110" i="52"/>
  <c r="GT109" i="52"/>
  <c r="GT108" i="52"/>
  <c r="GT107" i="52"/>
  <c r="GT106" i="52"/>
  <c r="GT105" i="52"/>
  <c r="GT104" i="52"/>
  <c r="GT103" i="52"/>
  <c r="GT102" i="52"/>
  <c r="GT101" i="52"/>
  <c r="GT100" i="52"/>
  <c r="GT99" i="52"/>
  <c r="GT98" i="52"/>
  <c r="GT97" i="52"/>
  <c r="GT96" i="52"/>
  <c r="GT95" i="52"/>
  <c r="GT94" i="52"/>
  <c r="GT93" i="52"/>
  <c r="GT92" i="52"/>
  <c r="GT91" i="52"/>
  <c r="GT90" i="52"/>
  <c r="GT89" i="52"/>
  <c r="GT88" i="52"/>
  <c r="GT87" i="52"/>
  <c r="GT86" i="52"/>
  <c r="GT85" i="52"/>
  <c r="GT84" i="52"/>
  <c r="GT83" i="52"/>
  <c r="GT82" i="52"/>
  <c r="GT81" i="52"/>
  <c r="GT80" i="52"/>
  <c r="GT79" i="52"/>
  <c r="GT78" i="52"/>
  <c r="GT77" i="52"/>
  <c r="GT76" i="52"/>
  <c r="GT75" i="52"/>
  <c r="GT74" i="52"/>
  <c r="GT73" i="52"/>
  <c r="GT72" i="52"/>
  <c r="GT71" i="52"/>
  <c r="GT70" i="52"/>
  <c r="GT69" i="52"/>
  <c r="GT68" i="52"/>
  <c r="GT67" i="52"/>
  <c r="GT66" i="52"/>
  <c r="GT65" i="52"/>
  <c r="GT64" i="52"/>
  <c r="GT63" i="52"/>
  <c r="GT62" i="52"/>
  <c r="GT61" i="52"/>
  <c r="GT60" i="52"/>
  <c r="GT59" i="52"/>
  <c r="GT58" i="52"/>
  <c r="GT57" i="52"/>
  <c r="GT56" i="52"/>
  <c r="GT55" i="52"/>
  <c r="GT54" i="52"/>
  <c r="GT53" i="52"/>
  <c r="GT52" i="52"/>
  <c r="GT51" i="52"/>
  <c r="GT50" i="52"/>
  <c r="GT49" i="52"/>
  <c r="GT48" i="52"/>
  <c r="GT47" i="52"/>
  <c r="GT46" i="52"/>
  <c r="GT45" i="52"/>
  <c r="GT44" i="52"/>
  <c r="GT43" i="52"/>
  <c r="GT42" i="52"/>
  <c r="GT41" i="52"/>
  <c r="GT40" i="52"/>
  <c r="GT39" i="52"/>
  <c r="GT38" i="52"/>
  <c r="GT37" i="52"/>
  <c r="GT36" i="52"/>
  <c r="GT35" i="52"/>
  <c r="GT34" i="52"/>
  <c r="GT33" i="52"/>
  <c r="GT32" i="52"/>
  <c r="GT31" i="52"/>
  <c r="GT30" i="52"/>
  <c r="GT29" i="52"/>
  <c r="GT28" i="52"/>
  <c r="GT27" i="52"/>
  <c r="GT26" i="52"/>
  <c r="GT25" i="52"/>
  <c r="GT24" i="52"/>
  <c r="GT23" i="52"/>
  <c r="GT22" i="52"/>
  <c r="GT21" i="52"/>
  <c r="GT20" i="52"/>
  <c r="GT19" i="52"/>
  <c r="GT18" i="52"/>
  <c r="GT17" i="52"/>
  <c r="GT16" i="52"/>
  <c r="GT15" i="52"/>
  <c r="GT14" i="52"/>
  <c r="GT13" i="52"/>
  <c r="GT12" i="52"/>
  <c r="GT11" i="52"/>
  <c r="GT10" i="52"/>
  <c r="GT9" i="52"/>
  <c r="GT8" i="52" a="1"/>
  <c r="GT8" i="52"/>
  <c r="GS247" i="52"/>
  <c r="GS246" i="52"/>
  <c r="GS245" i="52"/>
  <c r="GS244" i="52"/>
  <c r="GS243" i="52"/>
  <c r="GS242" i="52"/>
  <c r="GS241" i="52"/>
  <c r="GS240" i="52"/>
  <c r="GS239" i="52"/>
  <c r="GS238" i="52"/>
  <c r="GS237" i="52"/>
  <c r="GS236" i="52"/>
  <c r="GS235" i="52"/>
  <c r="GS234" i="52"/>
  <c r="GS233" i="52"/>
  <c r="GS232" i="52"/>
  <c r="GS231" i="52"/>
  <c r="GS230" i="52"/>
  <c r="GS229" i="52"/>
  <c r="GS228" i="52"/>
  <c r="GS227" i="52"/>
  <c r="GS226" i="52"/>
  <c r="GS225" i="52"/>
  <c r="GS224" i="52"/>
  <c r="GS223" i="52"/>
  <c r="GS222" i="52"/>
  <c r="GS221" i="52"/>
  <c r="GS220" i="52"/>
  <c r="GS219" i="52"/>
  <c r="GS218" i="52"/>
  <c r="GS217" i="52"/>
  <c r="GS216" i="52"/>
  <c r="GS215" i="52"/>
  <c r="GS214" i="52"/>
  <c r="GS213" i="52"/>
  <c r="GS212" i="52"/>
  <c r="GS211" i="52"/>
  <c r="GS210" i="52"/>
  <c r="GS209" i="52"/>
  <c r="GS208" i="52"/>
  <c r="GS207" i="52"/>
  <c r="GS206" i="52"/>
  <c r="GS205" i="52"/>
  <c r="GS204" i="52"/>
  <c r="GS203" i="52"/>
  <c r="GS202" i="52"/>
  <c r="GS201" i="52"/>
  <c r="GS200" i="52"/>
  <c r="GS199" i="52"/>
  <c r="GS198" i="52"/>
  <c r="GS197" i="52"/>
  <c r="GS196" i="52"/>
  <c r="GS195" i="52"/>
  <c r="GS194" i="52"/>
  <c r="GS193" i="52"/>
  <c r="GS192" i="52"/>
  <c r="GS191" i="52"/>
  <c r="GS190" i="52"/>
  <c r="GS189" i="52"/>
  <c r="GS188" i="52"/>
  <c r="GS187" i="52"/>
  <c r="GS186" i="52"/>
  <c r="GS185" i="52"/>
  <c r="GS184" i="52"/>
  <c r="GS183" i="52"/>
  <c r="GS182" i="52"/>
  <c r="GS181" i="52"/>
  <c r="GS180" i="52"/>
  <c r="GS179" i="52"/>
  <c r="GS178" i="52"/>
  <c r="GS177" i="52"/>
  <c r="GS176" i="52"/>
  <c r="GS175" i="52"/>
  <c r="GS174" i="52"/>
  <c r="GS173" i="52"/>
  <c r="GS172" i="52"/>
  <c r="GS171" i="52"/>
  <c r="GS170" i="52"/>
  <c r="GS169" i="52"/>
  <c r="GS168" i="52"/>
  <c r="GS167" i="52"/>
  <c r="GS166" i="52"/>
  <c r="GS165" i="52"/>
  <c r="GS164" i="52"/>
  <c r="GS163" i="52"/>
  <c r="GS162" i="52"/>
  <c r="GS161" i="52"/>
  <c r="GS160" i="52"/>
  <c r="GS159" i="52"/>
  <c r="GS158" i="52"/>
  <c r="GS157" i="52"/>
  <c r="GS156" i="52"/>
  <c r="GS155" i="52"/>
  <c r="GS154" i="52"/>
  <c r="GS153" i="52"/>
  <c r="GS152" i="52"/>
  <c r="GS151" i="52"/>
  <c r="GS150" i="52"/>
  <c r="GS149" i="52"/>
  <c r="GS148" i="52"/>
  <c r="GS147" i="52"/>
  <c r="GS146" i="52"/>
  <c r="GS145" i="52"/>
  <c r="GS144" i="52"/>
  <c r="GS143" i="52"/>
  <c r="GS142" i="52"/>
  <c r="GS141" i="52"/>
  <c r="GS140" i="52"/>
  <c r="GS139" i="52"/>
  <c r="GS138" i="52"/>
  <c r="GS137" i="52"/>
  <c r="GS136" i="52"/>
  <c r="GS135" i="52"/>
  <c r="GS134" i="52"/>
  <c r="GS133" i="52"/>
  <c r="GS132" i="52"/>
  <c r="GS131" i="52"/>
  <c r="GS130" i="52"/>
  <c r="GS129" i="52"/>
  <c r="GS128" i="52"/>
  <c r="GS127" i="52"/>
  <c r="GS126" i="52"/>
  <c r="GS125" i="52"/>
  <c r="GS124" i="52"/>
  <c r="GS123" i="52"/>
  <c r="GS122" i="52"/>
  <c r="GS121" i="52"/>
  <c r="GS120" i="52"/>
  <c r="GS119" i="52"/>
  <c r="GS118" i="52"/>
  <c r="GS117" i="52"/>
  <c r="GS116" i="52"/>
  <c r="GS115" i="52"/>
  <c r="GS114" i="52"/>
  <c r="GS113" i="52"/>
  <c r="GS112" i="52"/>
  <c r="GS111" i="52"/>
  <c r="GS110" i="52"/>
  <c r="GS109" i="52"/>
  <c r="GS108" i="52"/>
  <c r="GS107" i="52"/>
  <c r="GS106" i="52"/>
  <c r="GS105" i="52"/>
  <c r="GS104" i="52"/>
  <c r="GS103" i="52"/>
  <c r="GS102" i="52"/>
  <c r="GS101" i="52"/>
  <c r="GS100" i="52"/>
  <c r="GS99" i="52"/>
  <c r="GS98" i="52"/>
  <c r="GS97" i="52"/>
  <c r="GS96" i="52"/>
  <c r="GS95" i="52"/>
  <c r="GS94" i="52"/>
  <c r="GS93" i="52"/>
  <c r="GS92" i="52"/>
  <c r="GS91" i="52"/>
  <c r="GS90" i="52"/>
  <c r="GS89" i="52"/>
  <c r="GS88" i="52"/>
  <c r="GS87" i="52"/>
  <c r="GS86" i="52"/>
  <c r="GS85" i="52"/>
  <c r="GS84" i="52"/>
  <c r="GS83" i="52"/>
  <c r="GS82" i="52"/>
  <c r="GS81" i="52"/>
  <c r="GS80" i="52"/>
  <c r="GS79" i="52"/>
  <c r="GS78" i="52"/>
  <c r="GS77" i="52"/>
  <c r="GS76" i="52"/>
  <c r="GS75" i="52"/>
  <c r="GS74" i="52"/>
  <c r="GS73" i="52"/>
  <c r="GS72" i="52"/>
  <c r="GS71" i="52"/>
  <c r="GS70" i="52"/>
  <c r="GS69" i="52"/>
  <c r="GS68" i="52"/>
  <c r="GS67" i="52"/>
  <c r="GS66" i="52"/>
  <c r="GS65" i="52"/>
  <c r="GS64" i="52"/>
  <c r="GS63" i="52"/>
  <c r="GS62" i="52"/>
  <c r="GS61" i="52"/>
  <c r="GS60" i="52"/>
  <c r="GS59" i="52"/>
  <c r="GS58" i="52"/>
  <c r="GS57" i="52"/>
  <c r="GS56" i="52"/>
  <c r="GS55" i="52"/>
  <c r="GS54" i="52"/>
  <c r="GS53" i="52"/>
  <c r="GS52" i="52"/>
  <c r="GS51" i="52"/>
  <c r="GS50" i="52"/>
  <c r="GS49" i="52"/>
  <c r="GS48" i="52"/>
  <c r="GS47" i="52"/>
  <c r="GS46" i="52"/>
  <c r="GS45" i="52"/>
  <c r="GS44" i="52"/>
  <c r="GS43" i="52"/>
  <c r="GS42" i="52"/>
  <c r="GS41" i="52"/>
  <c r="GS40" i="52"/>
  <c r="GS39" i="52"/>
  <c r="GS38" i="52"/>
  <c r="GS37" i="52"/>
  <c r="GS36" i="52"/>
  <c r="GS35" i="52"/>
  <c r="GS34" i="52"/>
  <c r="GS33" i="52"/>
  <c r="GS32" i="52"/>
  <c r="GS31" i="52"/>
  <c r="GS30" i="52"/>
  <c r="GS29" i="52"/>
  <c r="GS28" i="52"/>
  <c r="GS27" i="52"/>
  <c r="GS26" i="52"/>
  <c r="GS25" i="52"/>
  <c r="GS24" i="52"/>
  <c r="GS23" i="52"/>
  <c r="GS22" i="52"/>
  <c r="GS21" i="52"/>
  <c r="GS20" i="52"/>
  <c r="GS19" i="52"/>
  <c r="GS18" i="52"/>
  <c r="GS17" i="52"/>
  <c r="GS16" i="52"/>
  <c r="GS15" i="52"/>
  <c r="GS14" i="52"/>
  <c r="GS13" i="52"/>
  <c r="GS12" i="52"/>
  <c r="GS11" i="52"/>
  <c r="GS10" i="52"/>
  <c r="GS9" i="52"/>
  <c r="GS8" i="52" a="1"/>
  <c r="GS8" i="52"/>
  <c r="GR247" i="52"/>
  <c r="GR246" i="52"/>
  <c r="GR245" i="52"/>
  <c r="GR244" i="52"/>
  <c r="GR243" i="52"/>
  <c r="GR242" i="52"/>
  <c r="GR241" i="52"/>
  <c r="GR240" i="52"/>
  <c r="GR239" i="52"/>
  <c r="GR238" i="52"/>
  <c r="GR237" i="52"/>
  <c r="GR236" i="52"/>
  <c r="GR235" i="52"/>
  <c r="GR234" i="52"/>
  <c r="GR233" i="52"/>
  <c r="GR232" i="52"/>
  <c r="GR231" i="52"/>
  <c r="GR230" i="52"/>
  <c r="GR229" i="52"/>
  <c r="GR228" i="52"/>
  <c r="GR227" i="52"/>
  <c r="GR226" i="52"/>
  <c r="GR225" i="52"/>
  <c r="GR224" i="52"/>
  <c r="GR223" i="52"/>
  <c r="GR222" i="52"/>
  <c r="GR221" i="52"/>
  <c r="GR220" i="52"/>
  <c r="GR219" i="52"/>
  <c r="GR218" i="52"/>
  <c r="GR217" i="52"/>
  <c r="GR216" i="52"/>
  <c r="GR215" i="52"/>
  <c r="GR214" i="52"/>
  <c r="GR213" i="52"/>
  <c r="GR212" i="52"/>
  <c r="GR211" i="52"/>
  <c r="GR210" i="52"/>
  <c r="GR209" i="52"/>
  <c r="GR208" i="52"/>
  <c r="GR207" i="52"/>
  <c r="GR206" i="52"/>
  <c r="GR205" i="52"/>
  <c r="GR204" i="52"/>
  <c r="GR203" i="52"/>
  <c r="GR202" i="52"/>
  <c r="GR201" i="52"/>
  <c r="GR200" i="52"/>
  <c r="GR199" i="52"/>
  <c r="GR198" i="52"/>
  <c r="GR197" i="52"/>
  <c r="GR196" i="52"/>
  <c r="GR195" i="52"/>
  <c r="GR194" i="52"/>
  <c r="GR193" i="52"/>
  <c r="GR192" i="52"/>
  <c r="GR191" i="52"/>
  <c r="GR190" i="52"/>
  <c r="GR189" i="52"/>
  <c r="GR188" i="52"/>
  <c r="GR187" i="52"/>
  <c r="GR186" i="52"/>
  <c r="GR185" i="52"/>
  <c r="GR184" i="52"/>
  <c r="GR183" i="52"/>
  <c r="GR182" i="52"/>
  <c r="GR181" i="52"/>
  <c r="GR180" i="52"/>
  <c r="GR179" i="52"/>
  <c r="GR178" i="52"/>
  <c r="GR177" i="52"/>
  <c r="GR176" i="52"/>
  <c r="GR175" i="52"/>
  <c r="GR174" i="52"/>
  <c r="GR173" i="52"/>
  <c r="GR172" i="52"/>
  <c r="GR171" i="52"/>
  <c r="GR170" i="52"/>
  <c r="GR169" i="52"/>
  <c r="GR168" i="52"/>
  <c r="GR167" i="52"/>
  <c r="GR166" i="52"/>
  <c r="GR165" i="52"/>
  <c r="GR164" i="52"/>
  <c r="GR163" i="52"/>
  <c r="GR162" i="52"/>
  <c r="GR161" i="52"/>
  <c r="GR160" i="52"/>
  <c r="GR159" i="52"/>
  <c r="GR158" i="52"/>
  <c r="GR157" i="52"/>
  <c r="GR156" i="52"/>
  <c r="GR155" i="52"/>
  <c r="GR154" i="52"/>
  <c r="GR153" i="52"/>
  <c r="GR152" i="52"/>
  <c r="GR151" i="52"/>
  <c r="GR150" i="52"/>
  <c r="GR149" i="52"/>
  <c r="GR148" i="52"/>
  <c r="GR147" i="52"/>
  <c r="GR146" i="52"/>
  <c r="GR145" i="52"/>
  <c r="GR144" i="52"/>
  <c r="GR143" i="52"/>
  <c r="GR142" i="52"/>
  <c r="GR141" i="52"/>
  <c r="GR140" i="52"/>
  <c r="GR139" i="52"/>
  <c r="GR138" i="52"/>
  <c r="GR137" i="52"/>
  <c r="GR136" i="52"/>
  <c r="GR135" i="52"/>
  <c r="GR134" i="52"/>
  <c r="GR133" i="52"/>
  <c r="GR132" i="52"/>
  <c r="GR131" i="52"/>
  <c r="GR130" i="52"/>
  <c r="GR129" i="52"/>
  <c r="GR128" i="52"/>
  <c r="GR127" i="52"/>
  <c r="GR126" i="52"/>
  <c r="GR125" i="52"/>
  <c r="GR124" i="52"/>
  <c r="GR123" i="52"/>
  <c r="GR122" i="52"/>
  <c r="GR121" i="52"/>
  <c r="GR120" i="52"/>
  <c r="GR119" i="52"/>
  <c r="GR118" i="52"/>
  <c r="GR117" i="52"/>
  <c r="GR116" i="52"/>
  <c r="GR115" i="52"/>
  <c r="GR114" i="52"/>
  <c r="GR113" i="52"/>
  <c r="GR112" i="52"/>
  <c r="GR111" i="52"/>
  <c r="GR110" i="52"/>
  <c r="GR109" i="52"/>
  <c r="GR108" i="52"/>
  <c r="GR107" i="52"/>
  <c r="GR106" i="52"/>
  <c r="GR105" i="52"/>
  <c r="GR104" i="52"/>
  <c r="GR103" i="52"/>
  <c r="GR102" i="52"/>
  <c r="GR101" i="52"/>
  <c r="GR100" i="52"/>
  <c r="GR99" i="52"/>
  <c r="GR98" i="52"/>
  <c r="GR97" i="52"/>
  <c r="GR96" i="52"/>
  <c r="GR95" i="52"/>
  <c r="GR94" i="52"/>
  <c r="GR93" i="52"/>
  <c r="GR92" i="52"/>
  <c r="GR91" i="52"/>
  <c r="GR90" i="52"/>
  <c r="GR89" i="52"/>
  <c r="GR88" i="52"/>
  <c r="GR87" i="52"/>
  <c r="GR86" i="52"/>
  <c r="GR85" i="52"/>
  <c r="GR84" i="52"/>
  <c r="GR83" i="52"/>
  <c r="GR82" i="52"/>
  <c r="GR81" i="52"/>
  <c r="GR80" i="52"/>
  <c r="GR79" i="52"/>
  <c r="GR78" i="52"/>
  <c r="GR77" i="52"/>
  <c r="GR76" i="52"/>
  <c r="GR75" i="52"/>
  <c r="GR74" i="52"/>
  <c r="GR73" i="52"/>
  <c r="GR72" i="52"/>
  <c r="GR71" i="52"/>
  <c r="GR70" i="52"/>
  <c r="GR69" i="52"/>
  <c r="GR68" i="52"/>
  <c r="GR67" i="52"/>
  <c r="GR66" i="52"/>
  <c r="GR65" i="52"/>
  <c r="GR64" i="52"/>
  <c r="GR63" i="52"/>
  <c r="GR62" i="52"/>
  <c r="GR61" i="52"/>
  <c r="GR60" i="52"/>
  <c r="GR59" i="52"/>
  <c r="GR58" i="52"/>
  <c r="GR57" i="52"/>
  <c r="GR56" i="52"/>
  <c r="GR55" i="52"/>
  <c r="GR54" i="52"/>
  <c r="GR53" i="52"/>
  <c r="GR52" i="52"/>
  <c r="GR51" i="52"/>
  <c r="GR50" i="52"/>
  <c r="GR49" i="52"/>
  <c r="GR48" i="52"/>
  <c r="GR47" i="52"/>
  <c r="GR46" i="52"/>
  <c r="GR45" i="52"/>
  <c r="GR44" i="52"/>
  <c r="GR43" i="52"/>
  <c r="GR42" i="52"/>
  <c r="GR41" i="52"/>
  <c r="GR40" i="52"/>
  <c r="GR39" i="52"/>
  <c r="GR38" i="52"/>
  <c r="GR37" i="52"/>
  <c r="GR36" i="52"/>
  <c r="GR35" i="52"/>
  <c r="GR34" i="52"/>
  <c r="GR33" i="52"/>
  <c r="GR32" i="52"/>
  <c r="GR31" i="52"/>
  <c r="GR30" i="52"/>
  <c r="GR29" i="52"/>
  <c r="GR28" i="52"/>
  <c r="GR27" i="52"/>
  <c r="GR26" i="52"/>
  <c r="GR25" i="52"/>
  <c r="GR24" i="52"/>
  <c r="GR23" i="52"/>
  <c r="GR22" i="52"/>
  <c r="GR21" i="52"/>
  <c r="GR20" i="52"/>
  <c r="GR19" i="52"/>
  <c r="GR18" i="52"/>
  <c r="GR17" i="52"/>
  <c r="GR16" i="52"/>
  <c r="GR15" i="52"/>
  <c r="GR14" i="52"/>
  <c r="GR13" i="52"/>
  <c r="GR12" i="52"/>
  <c r="GR11" i="52"/>
  <c r="GR10" i="52"/>
  <c r="GR9" i="52"/>
  <c r="GR8" i="52" a="1"/>
  <c r="GR8" i="52"/>
  <c r="FN247" i="52"/>
  <c r="FN246" i="52"/>
  <c r="FN245" i="52"/>
  <c r="FN244" i="52"/>
  <c r="FN243" i="52"/>
  <c r="FN242" i="52"/>
  <c r="FN241" i="52"/>
  <c r="FN240" i="52"/>
  <c r="FN239" i="52"/>
  <c r="FN238" i="52"/>
  <c r="FN237" i="52"/>
  <c r="FN236" i="52"/>
  <c r="FN235" i="52"/>
  <c r="FN234" i="52"/>
  <c r="FN233" i="52"/>
  <c r="FN232" i="52"/>
  <c r="FN231" i="52"/>
  <c r="FN230" i="52"/>
  <c r="FN229" i="52"/>
  <c r="FN228" i="52"/>
  <c r="FN227" i="52"/>
  <c r="FN226" i="52"/>
  <c r="FN225" i="52"/>
  <c r="FN224" i="52"/>
  <c r="FN223" i="52"/>
  <c r="FN222" i="52"/>
  <c r="FN221" i="52"/>
  <c r="FN220" i="52"/>
  <c r="FN219" i="52"/>
  <c r="FN218" i="52"/>
  <c r="FN217" i="52"/>
  <c r="FN216" i="52"/>
  <c r="FN215" i="52"/>
  <c r="FN214" i="52"/>
  <c r="FN213" i="52"/>
  <c r="FN212" i="52"/>
  <c r="FN211" i="52"/>
  <c r="FN210" i="52"/>
  <c r="FN209" i="52"/>
  <c r="FN208" i="52"/>
  <c r="FN207" i="52"/>
  <c r="FN206" i="52"/>
  <c r="FN205" i="52"/>
  <c r="FN204" i="52"/>
  <c r="FN203" i="52"/>
  <c r="FN202" i="52"/>
  <c r="FN201" i="52"/>
  <c r="FN200" i="52"/>
  <c r="FN199" i="52"/>
  <c r="FN198" i="52"/>
  <c r="FN197" i="52"/>
  <c r="FN196" i="52"/>
  <c r="FN195" i="52"/>
  <c r="FN194" i="52"/>
  <c r="FN193" i="52"/>
  <c r="FN192" i="52"/>
  <c r="FN191" i="52"/>
  <c r="FN190" i="52"/>
  <c r="FN189" i="52"/>
  <c r="FN188" i="52"/>
  <c r="FN187" i="52"/>
  <c r="FN186" i="52"/>
  <c r="FN185" i="52"/>
  <c r="FN184" i="52"/>
  <c r="FN183" i="52"/>
  <c r="FN182" i="52"/>
  <c r="FN181" i="52"/>
  <c r="FN180" i="52"/>
  <c r="FN179" i="52"/>
  <c r="FN178" i="52"/>
  <c r="FN177" i="52"/>
  <c r="FN176" i="52"/>
  <c r="FN175" i="52"/>
  <c r="FN174" i="52"/>
  <c r="FN173" i="52"/>
  <c r="FN172" i="52"/>
  <c r="FN171" i="52"/>
  <c r="FN170" i="52"/>
  <c r="FN169" i="52"/>
  <c r="FN168" i="52"/>
  <c r="FN167" i="52"/>
  <c r="FN166" i="52"/>
  <c r="FN165" i="52"/>
  <c r="FN164" i="52"/>
  <c r="FN163" i="52"/>
  <c r="FN162" i="52"/>
  <c r="FN161" i="52"/>
  <c r="FN160" i="52"/>
  <c r="FN159" i="52"/>
  <c r="FN158" i="52"/>
  <c r="FN157" i="52"/>
  <c r="FN156" i="52"/>
  <c r="FN155" i="52"/>
  <c r="FN154" i="52"/>
  <c r="FN153" i="52"/>
  <c r="FN152" i="52"/>
  <c r="FN151" i="52"/>
  <c r="FN150" i="52"/>
  <c r="FN149" i="52"/>
  <c r="FN148" i="52"/>
  <c r="FN147" i="52"/>
  <c r="FN146" i="52"/>
  <c r="FN145" i="52"/>
  <c r="FN144" i="52"/>
  <c r="FN143" i="52"/>
  <c r="FN142" i="52"/>
  <c r="FN141" i="52"/>
  <c r="FN140" i="52"/>
  <c r="FN139" i="52"/>
  <c r="FN138" i="52"/>
  <c r="FN137" i="52"/>
  <c r="FN136" i="52"/>
  <c r="FN135" i="52"/>
  <c r="FN134" i="52"/>
  <c r="FN133" i="52"/>
  <c r="FN132" i="52"/>
  <c r="FN131" i="52"/>
  <c r="FN130" i="52"/>
  <c r="FN129" i="52"/>
  <c r="FN128" i="52"/>
  <c r="FN127" i="52"/>
  <c r="FN126" i="52"/>
  <c r="FN125" i="52"/>
  <c r="FN124" i="52"/>
  <c r="FN123" i="52"/>
  <c r="FN122" i="52"/>
  <c r="FN121" i="52"/>
  <c r="FN120" i="52"/>
  <c r="FN119" i="52"/>
  <c r="FN118" i="52"/>
  <c r="FN117" i="52"/>
  <c r="FN116" i="52"/>
  <c r="FN115" i="52"/>
  <c r="FN114" i="52"/>
  <c r="FN113" i="52"/>
  <c r="FN112" i="52"/>
  <c r="FN111" i="52"/>
  <c r="FN110" i="52"/>
  <c r="FN109" i="52"/>
  <c r="FN108" i="52"/>
  <c r="FN107" i="52"/>
  <c r="FN106" i="52"/>
  <c r="FN105" i="52"/>
  <c r="FN104" i="52"/>
  <c r="FN103" i="52"/>
  <c r="FN102" i="52"/>
  <c r="FN101" i="52"/>
  <c r="FN100" i="52"/>
  <c r="FN99" i="52"/>
  <c r="FN98" i="52"/>
  <c r="FN97" i="52"/>
  <c r="FN96" i="52"/>
  <c r="FN95" i="52"/>
  <c r="FN94" i="52"/>
  <c r="FN93" i="52"/>
  <c r="FN92" i="52"/>
  <c r="FN91" i="52"/>
  <c r="FN90" i="52"/>
  <c r="FN89" i="52"/>
  <c r="FN88" i="52"/>
  <c r="FN87" i="52"/>
  <c r="FN86" i="52"/>
  <c r="FN85" i="52"/>
  <c r="FN84" i="52"/>
  <c r="FN83" i="52"/>
  <c r="FN82" i="52"/>
  <c r="FN81" i="52"/>
  <c r="FN80" i="52"/>
  <c r="FN79" i="52"/>
  <c r="FN78" i="52"/>
  <c r="FN77" i="52"/>
  <c r="FN76" i="52"/>
  <c r="FN75" i="52"/>
  <c r="FN74" i="52"/>
  <c r="FN73" i="52"/>
  <c r="FN72" i="52"/>
  <c r="FN71" i="52"/>
  <c r="FN70" i="52"/>
  <c r="FN69" i="52"/>
  <c r="FN68" i="52"/>
  <c r="FN67" i="52"/>
  <c r="FN66" i="52"/>
  <c r="FN65" i="52"/>
  <c r="FN64" i="52"/>
  <c r="FN63" i="52"/>
  <c r="FN62" i="52"/>
  <c r="FN61" i="52"/>
  <c r="FN60" i="52"/>
  <c r="FN59" i="52"/>
  <c r="FN58" i="52"/>
  <c r="FN57" i="52"/>
  <c r="FN56" i="52"/>
  <c r="FN55" i="52"/>
  <c r="FN54" i="52"/>
  <c r="FN53" i="52"/>
  <c r="FN52" i="52"/>
  <c r="FN51" i="52"/>
  <c r="FN50" i="52"/>
  <c r="FN49" i="52"/>
  <c r="FN48" i="52"/>
  <c r="FN47" i="52"/>
  <c r="FN46" i="52"/>
  <c r="FN45" i="52"/>
  <c r="FN44" i="52"/>
  <c r="FN43" i="52"/>
  <c r="FN42" i="52"/>
  <c r="FN41" i="52"/>
  <c r="FN40" i="52"/>
  <c r="FN39" i="52"/>
  <c r="FN38" i="52"/>
  <c r="FN37" i="52"/>
  <c r="FN36" i="52"/>
  <c r="FN35" i="52"/>
  <c r="FN34" i="52"/>
  <c r="FN33" i="52"/>
  <c r="FN32" i="52"/>
  <c r="FN31" i="52"/>
  <c r="FN30" i="52"/>
  <c r="FN29" i="52"/>
  <c r="FN28" i="52"/>
  <c r="FN27" i="52"/>
  <c r="FN26" i="52"/>
  <c r="FN25" i="52"/>
  <c r="FN24" i="52"/>
  <c r="FN23" i="52"/>
  <c r="FN22" i="52"/>
  <c r="FN21" i="52"/>
  <c r="FN20" i="52"/>
  <c r="FN19" i="52"/>
  <c r="FN18" i="52"/>
  <c r="FN17" i="52"/>
  <c r="FN16" i="52"/>
  <c r="FN15" i="52"/>
  <c r="FN14" i="52"/>
  <c r="FN13" i="52"/>
  <c r="FN12" i="52"/>
  <c r="FN11" i="52"/>
  <c r="FN10" i="52"/>
  <c r="FN9" i="52"/>
  <c r="FN8" i="52" a="1"/>
  <c r="FN8" i="52"/>
  <c r="FM247" i="52"/>
  <c r="FM246" i="52"/>
  <c r="FM245" i="52"/>
  <c r="FM244" i="52"/>
  <c r="FM243" i="52"/>
  <c r="FM242" i="52"/>
  <c r="FM241" i="52"/>
  <c r="FM240" i="52"/>
  <c r="FM239" i="52"/>
  <c r="FM238" i="52"/>
  <c r="FM237" i="52"/>
  <c r="FM236" i="52"/>
  <c r="FM235" i="52"/>
  <c r="FM234" i="52"/>
  <c r="FM233" i="52"/>
  <c r="FM232" i="52"/>
  <c r="FM231" i="52"/>
  <c r="FM230" i="52"/>
  <c r="FM229" i="52"/>
  <c r="FM228" i="52"/>
  <c r="FM227" i="52"/>
  <c r="FM226" i="52"/>
  <c r="FM225" i="52"/>
  <c r="FM224" i="52"/>
  <c r="FM223" i="52"/>
  <c r="FM222" i="52"/>
  <c r="FM221" i="52"/>
  <c r="FM220" i="52"/>
  <c r="FM219" i="52"/>
  <c r="FM218" i="52"/>
  <c r="FM217" i="52"/>
  <c r="FM216" i="52"/>
  <c r="FM215" i="52"/>
  <c r="FM214" i="52"/>
  <c r="FM213" i="52"/>
  <c r="FM212" i="52"/>
  <c r="FM211" i="52"/>
  <c r="FM210" i="52"/>
  <c r="FM209" i="52"/>
  <c r="FM208" i="52"/>
  <c r="FM207" i="52"/>
  <c r="FM206" i="52"/>
  <c r="FM205" i="52"/>
  <c r="FM204" i="52"/>
  <c r="FM203" i="52"/>
  <c r="FM202" i="52"/>
  <c r="FM201" i="52"/>
  <c r="FM200" i="52"/>
  <c r="FM199" i="52"/>
  <c r="FM198" i="52"/>
  <c r="FM197" i="52"/>
  <c r="FM196" i="52"/>
  <c r="FM195" i="52"/>
  <c r="FM194" i="52"/>
  <c r="FM193" i="52"/>
  <c r="FM192" i="52"/>
  <c r="FM191" i="52"/>
  <c r="FM190" i="52"/>
  <c r="FM189" i="52"/>
  <c r="FM188" i="52"/>
  <c r="FM187" i="52"/>
  <c r="FM186" i="52"/>
  <c r="FM185" i="52"/>
  <c r="FM184" i="52"/>
  <c r="FM183" i="52"/>
  <c r="FM182" i="52"/>
  <c r="FM181" i="52"/>
  <c r="FM180" i="52"/>
  <c r="FM179" i="52"/>
  <c r="FM178" i="52"/>
  <c r="FM177" i="52"/>
  <c r="FM176" i="52"/>
  <c r="FM175" i="52"/>
  <c r="FM174" i="52"/>
  <c r="FM173" i="52"/>
  <c r="FM172" i="52"/>
  <c r="FM171" i="52"/>
  <c r="FM170" i="52"/>
  <c r="FM169" i="52"/>
  <c r="FM168" i="52"/>
  <c r="FM167" i="52"/>
  <c r="FM166" i="52"/>
  <c r="FM165" i="52"/>
  <c r="FM164" i="52"/>
  <c r="FM163" i="52"/>
  <c r="FM162" i="52"/>
  <c r="FM161" i="52"/>
  <c r="FM160" i="52"/>
  <c r="FM159" i="52"/>
  <c r="FM158" i="52"/>
  <c r="FM157" i="52"/>
  <c r="FM156" i="52"/>
  <c r="FM155" i="52"/>
  <c r="FM154" i="52"/>
  <c r="FM153" i="52"/>
  <c r="FM152" i="52"/>
  <c r="FM151" i="52"/>
  <c r="FM150" i="52"/>
  <c r="FM149" i="52"/>
  <c r="FM148" i="52"/>
  <c r="FM147" i="52"/>
  <c r="FM146" i="52"/>
  <c r="FM145" i="52"/>
  <c r="FM144" i="52"/>
  <c r="FM143" i="52"/>
  <c r="FM142" i="52"/>
  <c r="FM141" i="52"/>
  <c r="FM140" i="52"/>
  <c r="FM139" i="52"/>
  <c r="FM138" i="52"/>
  <c r="FM137" i="52"/>
  <c r="FM136" i="52"/>
  <c r="FM135" i="52"/>
  <c r="FM134" i="52"/>
  <c r="FM133" i="52"/>
  <c r="FM132" i="52"/>
  <c r="FM131" i="52"/>
  <c r="FM130" i="52"/>
  <c r="FM129" i="52"/>
  <c r="FM128" i="52"/>
  <c r="FM127" i="52"/>
  <c r="FM126" i="52"/>
  <c r="FM125" i="52"/>
  <c r="FM124" i="52"/>
  <c r="FM123" i="52"/>
  <c r="FM122" i="52"/>
  <c r="FM121" i="52"/>
  <c r="FM120" i="52"/>
  <c r="FM119" i="52"/>
  <c r="FM118" i="52"/>
  <c r="FM117" i="52"/>
  <c r="FM116" i="52"/>
  <c r="FM115" i="52"/>
  <c r="FM114" i="52"/>
  <c r="FM113" i="52"/>
  <c r="FM112" i="52"/>
  <c r="FM111" i="52"/>
  <c r="FM110" i="52"/>
  <c r="FM109" i="52"/>
  <c r="FM108" i="52"/>
  <c r="FM107" i="52"/>
  <c r="FM106" i="52"/>
  <c r="FM105" i="52"/>
  <c r="FM104" i="52"/>
  <c r="FM103" i="52"/>
  <c r="FM102" i="52"/>
  <c r="FM101" i="52"/>
  <c r="FM100" i="52"/>
  <c r="FM99" i="52"/>
  <c r="FM98" i="52"/>
  <c r="FM97" i="52"/>
  <c r="FM96" i="52"/>
  <c r="FM95" i="52"/>
  <c r="FM94" i="52"/>
  <c r="FM93" i="52"/>
  <c r="FM92" i="52"/>
  <c r="FM91" i="52"/>
  <c r="FM90" i="52"/>
  <c r="FM89" i="52"/>
  <c r="FM88" i="52"/>
  <c r="FM87" i="52"/>
  <c r="FM86" i="52"/>
  <c r="FM85" i="52"/>
  <c r="FM84" i="52"/>
  <c r="FM83" i="52"/>
  <c r="FM82" i="52"/>
  <c r="FM81" i="52"/>
  <c r="FM80" i="52"/>
  <c r="FM79" i="52"/>
  <c r="FM78" i="52"/>
  <c r="FM77" i="52"/>
  <c r="FM76" i="52"/>
  <c r="FM75" i="52"/>
  <c r="FM74" i="52"/>
  <c r="FM73" i="52"/>
  <c r="FM72" i="52"/>
  <c r="FM71" i="52"/>
  <c r="FM70" i="52"/>
  <c r="FM69" i="52"/>
  <c r="FM68" i="52"/>
  <c r="FM67" i="52"/>
  <c r="FM66" i="52"/>
  <c r="FM65" i="52"/>
  <c r="FM64" i="52"/>
  <c r="FM63" i="52"/>
  <c r="FM62" i="52"/>
  <c r="FM61" i="52"/>
  <c r="FM60" i="52"/>
  <c r="FM59" i="52"/>
  <c r="FM58" i="52"/>
  <c r="FM57" i="52"/>
  <c r="FM56" i="52"/>
  <c r="FM55" i="52"/>
  <c r="FM54" i="52"/>
  <c r="FM53" i="52"/>
  <c r="FM52" i="52"/>
  <c r="FM51" i="52"/>
  <c r="FM50" i="52"/>
  <c r="FM49" i="52"/>
  <c r="FM48" i="52"/>
  <c r="FM47" i="52"/>
  <c r="FM46" i="52"/>
  <c r="FM45" i="52"/>
  <c r="FM44" i="52"/>
  <c r="FM43" i="52"/>
  <c r="FM42" i="52"/>
  <c r="FM41" i="52"/>
  <c r="FM40" i="52"/>
  <c r="FM39" i="52"/>
  <c r="FM38" i="52"/>
  <c r="FM37" i="52"/>
  <c r="FM36" i="52"/>
  <c r="FM35" i="52"/>
  <c r="FM34" i="52"/>
  <c r="FM33" i="52"/>
  <c r="FM32" i="52"/>
  <c r="FM31" i="52"/>
  <c r="FM30" i="52"/>
  <c r="FM29" i="52"/>
  <c r="FM28" i="52"/>
  <c r="FM27" i="52"/>
  <c r="FM26" i="52"/>
  <c r="FM25" i="52"/>
  <c r="FM24" i="52"/>
  <c r="FM23" i="52"/>
  <c r="FM22" i="52"/>
  <c r="FM21" i="52"/>
  <c r="FM20" i="52"/>
  <c r="FM19" i="52"/>
  <c r="FM18" i="52"/>
  <c r="FM17" i="52"/>
  <c r="FM16" i="52"/>
  <c r="FM15" i="52"/>
  <c r="FM14" i="52"/>
  <c r="FM13" i="52"/>
  <c r="FM12" i="52"/>
  <c r="FM11" i="52"/>
  <c r="FM10" i="52"/>
  <c r="FM9" i="52"/>
  <c r="FM8" i="52" a="1"/>
  <c r="FM8" i="52"/>
  <c r="FL247" i="52"/>
  <c r="FL246" i="52"/>
  <c r="FL245" i="52"/>
  <c r="FL244" i="52"/>
  <c r="FL243" i="52"/>
  <c r="FL242" i="52"/>
  <c r="FL241" i="52"/>
  <c r="FL240" i="52"/>
  <c r="FL239" i="52"/>
  <c r="FL238" i="52"/>
  <c r="FL237" i="52"/>
  <c r="FL236" i="52"/>
  <c r="FL235" i="52"/>
  <c r="FL234" i="52"/>
  <c r="FL233" i="52"/>
  <c r="FL232" i="52"/>
  <c r="FL231" i="52"/>
  <c r="FL230" i="52"/>
  <c r="FL229" i="52"/>
  <c r="FL228" i="52"/>
  <c r="FL227" i="52"/>
  <c r="FL226" i="52"/>
  <c r="FL225" i="52"/>
  <c r="FL224" i="52"/>
  <c r="FL223" i="52"/>
  <c r="FL222" i="52"/>
  <c r="FL221" i="52"/>
  <c r="FL220" i="52"/>
  <c r="FL219" i="52"/>
  <c r="FL218" i="52"/>
  <c r="FL217" i="52"/>
  <c r="FL216" i="52"/>
  <c r="FL215" i="52"/>
  <c r="FL214" i="52"/>
  <c r="FL213" i="52"/>
  <c r="FL212" i="52"/>
  <c r="FL211" i="52"/>
  <c r="FL210" i="52"/>
  <c r="FL209" i="52"/>
  <c r="FL208" i="52"/>
  <c r="FL207" i="52"/>
  <c r="FL206" i="52"/>
  <c r="FL205" i="52"/>
  <c r="FL204" i="52"/>
  <c r="FL203" i="52"/>
  <c r="FL202" i="52"/>
  <c r="FL201" i="52"/>
  <c r="FL200" i="52"/>
  <c r="FL199" i="52"/>
  <c r="FL198" i="52"/>
  <c r="FL197" i="52"/>
  <c r="FL196" i="52"/>
  <c r="FL195" i="52"/>
  <c r="FL194" i="52"/>
  <c r="FL193" i="52"/>
  <c r="FL192" i="52"/>
  <c r="FL191" i="52"/>
  <c r="FL190" i="52"/>
  <c r="FL189" i="52"/>
  <c r="FL188" i="52"/>
  <c r="FL187" i="52"/>
  <c r="FL186" i="52"/>
  <c r="FL185" i="52"/>
  <c r="FL184" i="52"/>
  <c r="FL183" i="52"/>
  <c r="FL182" i="52"/>
  <c r="FL181" i="52"/>
  <c r="FL180" i="52"/>
  <c r="FL179" i="52"/>
  <c r="FL178" i="52"/>
  <c r="FL177" i="52"/>
  <c r="FL176" i="52"/>
  <c r="FL175" i="52"/>
  <c r="FL174" i="52"/>
  <c r="FL173" i="52"/>
  <c r="FL172" i="52"/>
  <c r="FL171" i="52"/>
  <c r="FL170" i="52"/>
  <c r="FL169" i="52"/>
  <c r="FL168" i="52"/>
  <c r="FL167" i="52"/>
  <c r="FL166" i="52"/>
  <c r="FL165" i="52"/>
  <c r="FL164" i="52"/>
  <c r="FL163" i="52"/>
  <c r="FL162" i="52"/>
  <c r="FL161" i="52"/>
  <c r="FL160" i="52"/>
  <c r="FL159" i="52"/>
  <c r="FL158" i="52"/>
  <c r="FL157" i="52"/>
  <c r="FL156" i="52"/>
  <c r="FL155" i="52"/>
  <c r="FL154" i="52"/>
  <c r="FL153" i="52"/>
  <c r="FL152" i="52"/>
  <c r="FL151" i="52"/>
  <c r="FL150" i="52"/>
  <c r="FL149" i="52"/>
  <c r="FL148" i="52"/>
  <c r="FL147" i="52"/>
  <c r="FL146" i="52"/>
  <c r="FL145" i="52"/>
  <c r="FL144" i="52"/>
  <c r="FL143" i="52"/>
  <c r="FL142" i="52"/>
  <c r="FL141" i="52"/>
  <c r="FL140" i="52"/>
  <c r="FL139" i="52"/>
  <c r="FL138" i="52"/>
  <c r="FL137" i="52"/>
  <c r="FL136" i="52"/>
  <c r="FL135" i="52"/>
  <c r="FL134" i="52"/>
  <c r="FL133" i="52"/>
  <c r="FL132" i="52"/>
  <c r="FL131" i="52"/>
  <c r="FL130" i="52"/>
  <c r="FL129" i="52"/>
  <c r="FL128" i="52"/>
  <c r="FL127" i="52"/>
  <c r="FL126" i="52"/>
  <c r="FL125" i="52"/>
  <c r="FL124" i="52"/>
  <c r="FL123" i="52"/>
  <c r="FL122" i="52"/>
  <c r="FL121" i="52"/>
  <c r="FL120" i="52"/>
  <c r="FL119" i="52"/>
  <c r="FL118" i="52"/>
  <c r="FL117" i="52"/>
  <c r="FL116" i="52"/>
  <c r="FL115" i="52"/>
  <c r="FL114" i="52"/>
  <c r="FL113" i="52"/>
  <c r="FL112" i="52"/>
  <c r="FL111" i="52"/>
  <c r="FL110" i="52"/>
  <c r="FL109" i="52"/>
  <c r="FL108" i="52"/>
  <c r="FL107" i="52"/>
  <c r="FL106" i="52"/>
  <c r="FL105" i="52"/>
  <c r="FL104" i="52"/>
  <c r="FL103" i="52"/>
  <c r="FL102" i="52"/>
  <c r="FL101" i="52"/>
  <c r="FL100" i="52"/>
  <c r="FL99" i="52"/>
  <c r="FL98" i="52"/>
  <c r="FL97" i="52"/>
  <c r="FL96" i="52"/>
  <c r="FL95" i="52"/>
  <c r="FL94" i="52"/>
  <c r="FL93" i="52"/>
  <c r="FL92" i="52"/>
  <c r="FL91" i="52"/>
  <c r="FL90" i="52"/>
  <c r="FL89" i="52"/>
  <c r="FL88" i="52"/>
  <c r="FL87" i="52"/>
  <c r="FL86" i="52"/>
  <c r="FL85" i="52"/>
  <c r="FL84" i="52"/>
  <c r="FL83" i="52"/>
  <c r="FL82" i="52"/>
  <c r="FL81" i="52"/>
  <c r="FL80" i="52"/>
  <c r="FL79" i="52"/>
  <c r="FL78" i="52"/>
  <c r="FL77" i="52"/>
  <c r="FL76" i="52"/>
  <c r="FL75" i="52"/>
  <c r="FL74" i="52"/>
  <c r="FL73" i="52"/>
  <c r="FL72" i="52"/>
  <c r="FL71" i="52"/>
  <c r="FL70" i="52"/>
  <c r="FL69" i="52"/>
  <c r="FL68" i="52"/>
  <c r="FL67" i="52"/>
  <c r="FL66" i="52"/>
  <c r="FL65" i="52"/>
  <c r="FL64" i="52"/>
  <c r="FL63" i="52"/>
  <c r="FL62" i="52"/>
  <c r="FL61" i="52"/>
  <c r="FL60" i="52"/>
  <c r="FL59" i="52"/>
  <c r="FL58" i="52"/>
  <c r="FL57" i="52"/>
  <c r="FL56" i="52"/>
  <c r="FL55" i="52"/>
  <c r="FL54" i="52"/>
  <c r="FL53" i="52"/>
  <c r="FL52" i="52"/>
  <c r="FL51" i="52"/>
  <c r="FL50" i="52"/>
  <c r="FL49" i="52"/>
  <c r="FL48" i="52"/>
  <c r="FL47" i="52"/>
  <c r="FL46" i="52"/>
  <c r="FL45" i="52"/>
  <c r="FL44" i="52"/>
  <c r="FL43" i="52"/>
  <c r="FL42" i="52"/>
  <c r="FL41" i="52"/>
  <c r="FL40" i="52"/>
  <c r="FL39" i="52"/>
  <c r="FL38" i="52"/>
  <c r="FL37" i="52"/>
  <c r="FL36" i="52"/>
  <c r="FL35" i="52"/>
  <c r="FL34" i="52"/>
  <c r="FL33" i="52"/>
  <c r="FL32" i="52"/>
  <c r="FL31" i="52"/>
  <c r="FL30" i="52"/>
  <c r="FL29" i="52"/>
  <c r="FL28" i="52"/>
  <c r="FL27" i="52"/>
  <c r="FL26" i="52"/>
  <c r="FL25" i="52"/>
  <c r="FL24" i="52"/>
  <c r="FL23" i="52"/>
  <c r="FL22" i="52"/>
  <c r="FL21" i="52"/>
  <c r="FL20" i="52"/>
  <c r="FL19" i="52"/>
  <c r="FL18" i="52"/>
  <c r="FL17" i="52"/>
  <c r="FL16" i="52"/>
  <c r="FL15" i="52"/>
  <c r="FL14" i="52"/>
  <c r="FL13" i="52"/>
  <c r="FL12" i="52"/>
  <c r="FL11" i="52"/>
  <c r="FL10" i="52"/>
  <c r="FL9" i="52"/>
  <c r="FL8" i="52" a="1"/>
  <c r="FL8" i="52"/>
  <c r="FK247" i="52"/>
  <c r="FK246" i="52"/>
  <c r="FK245" i="52"/>
  <c r="FK244" i="52"/>
  <c r="FK243" i="52"/>
  <c r="FK242" i="52"/>
  <c r="FK241" i="52"/>
  <c r="FK240" i="52"/>
  <c r="FK239" i="52"/>
  <c r="FK238" i="52"/>
  <c r="FK237" i="52"/>
  <c r="FK236" i="52"/>
  <c r="FK235" i="52"/>
  <c r="FK234" i="52"/>
  <c r="FK233" i="52"/>
  <c r="FK232" i="52"/>
  <c r="FK231" i="52"/>
  <c r="FK230" i="52"/>
  <c r="FK229" i="52"/>
  <c r="FK228" i="52"/>
  <c r="FK227" i="52"/>
  <c r="FK226" i="52"/>
  <c r="FK225" i="52"/>
  <c r="FK224" i="52"/>
  <c r="FK223" i="52"/>
  <c r="FK222" i="52"/>
  <c r="FK221" i="52"/>
  <c r="FK220" i="52"/>
  <c r="FK219" i="52"/>
  <c r="FK218" i="52"/>
  <c r="FK217" i="52"/>
  <c r="FK216" i="52"/>
  <c r="FK215" i="52"/>
  <c r="FK214" i="52"/>
  <c r="FK213" i="52"/>
  <c r="FK212" i="52"/>
  <c r="FK211" i="52"/>
  <c r="FK210" i="52"/>
  <c r="FK209" i="52"/>
  <c r="FK208" i="52"/>
  <c r="FK207" i="52"/>
  <c r="FK206" i="52"/>
  <c r="FK205" i="52"/>
  <c r="FK204" i="52"/>
  <c r="FK203" i="52"/>
  <c r="FK202" i="52"/>
  <c r="FK201" i="52"/>
  <c r="FK200" i="52"/>
  <c r="FK199" i="52"/>
  <c r="FK198" i="52"/>
  <c r="FK197" i="52"/>
  <c r="FK196" i="52"/>
  <c r="FK195" i="52"/>
  <c r="FK194" i="52"/>
  <c r="FK193" i="52"/>
  <c r="FK192" i="52"/>
  <c r="FK191" i="52"/>
  <c r="FK190" i="52"/>
  <c r="FK189" i="52"/>
  <c r="FK188" i="52"/>
  <c r="FK187" i="52"/>
  <c r="FK186" i="52"/>
  <c r="FK185" i="52"/>
  <c r="FK184" i="52"/>
  <c r="FK183" i="52"/>
  <c r="FK182" i="52"/>
  <c r="FK181" i="52"/>
  <c r="FK180" i="52"/>
  <c r="FK179" i="52"/>
  <c r="FK178" i="52"/>
  <c r="FK177" i="52"/>
  <c r="FK176" i="52"/>
  <c r="FK175" i="52"/>
  <c r="FK174" i="52"/>
  <c r="FK173" i="52"/>
  <c r="FK172" i="52"/>
  <c r="FK171" i="52"/>
  <c r="FK170" i="52"/>
  <c r="FK169" i="52"/>
  <c r="FK168" i="52"/>
  <c r="FK167" i="52"/>
  <c r="FK166" i="52"/>
  <c r="FK165" i="52"/>
  <c r="FK164" i="52"/>
  <c r="FK163" i="52"/>
  <c r="FK162" i="52"/>
  <c r="FK161" i="52"/>
  <c r="FK160" i="52"/>
  <c r="FK159" i="52"/>
  <c r="FK158" i="52"/>
  <c r="FK157" i="52"/>
  <c r="FK156" i="52"/>
  <c r="FK155" i="52"/>
  <c r="FK154" i="52"/>
  <c r="FK153" i="52"/>
  <c r="FK152" i="52"/>
  <c r="FK151" i="52"/>
  <c r="FK150" i="52"/>
  <c r="FK149" i="52"/>
  <c r="FK148" i="52"/>
  <c r="FK147" i="52"/>
  <c r="FK146" i="52"/>
  <c r="FK145" i="52"/>
  <c r="FK144" i="52"/>
  <c r="FK143" i="52"/>
  <c r="FK142" i="52"/>
  <c r="FK141" i="52"/>
  <c r="FK140" i="52"/>
  <c r="FK139" i="52"/>
  <c r="FK138" i="52"/>
  <c r="FK137" i="52"/>
  <c r="FK136" i="52"/>
  <c r="FK135" i="52"/>
  <c r="FK134" i="52"/>
  <c r="FK133" i="52"/>
  <c r="FK132" i="52"/>
  <c r="FK131" i="52"/>
  <c r="FK130" i="52"/>
  <c r="FK129" i="52"/>
  <c r="FK128" i="52"/>
  <c r="FK127" i="52"/>
  <c r="FK126" i="52"/>
  <c r="FK125" i="52"/>
  <c r="FK124" i="52"/>
  <c r="FK123" i="52"/>
  <c r="FK122" i="52"/>
  <c r="FK121" i="52"/>
  <c r="FK120" i="52"/>
  <c r="FK119" i="52"/>
  <c r="FK118" i="52"/>
  <c r="FK117" i="52"/>
  <c r="FK116" i="52"/>
  <c r="FK115" i="52"/>
  <c r="FK114" i="52"/>
  <c r="FK113" i="52"/>
  <c r="FK112" i="52"/>
  <c r="FK111" i="52"/>
  <c r="FK110" i="52"/>
  <c r="FK109" i="52"/>
  <c r="FK108" i="52"/>
  <c r="FK107" i="52"/>
  <c r="FK106" i="52"/>
  <c r="FK105" i="52"/>
  <c r="FK104" i="52"/>
  <c r="FK103" i="52"/>
  <c r="FK102" i="52"/>
  <c r="FK101" i="52"/>
  <c r="FK100" i="52"/>
  <c r="FK99" i="52"/>
  <c r="FK98" i="52"/>
  <c r="FK97" i="52"/>
  <c r="FK96" i="52"/>
  <c r="FK95" i="52"/>
  <c r="FK94" i="52"/>
  <c r="FK93" i="52"/>
  <c r="FK92" i="52"/>
  <c r="FK91" i="52"/>
  <c r="FK90" i="52"/>
  <c r="FK89" i="52"/>
  <c r="FK88" i="52"/>
  <c r="FK87" i="52"/>
  <c r="FK86" i="52"/>
  <c r="FK85" i="52"/>
  <c r="FK84" i="52"/>
  <c r="FK83" i="52"/>
  <c r="FK82" i="52"/>
  <c r="FK81" i="52"/>
  <c r="FK80" i="52"/>
  <c r="FK79" i="52"/>
  <c r="FK78" i="52"/>
  <c r="FK77" i="52"/>
  <c r="FK76" i="52"/>
  <c r="FK75" i="52"/>
  <c r="FK74" i="52"/>
  <c r="FK73" i="52"/>
  <c r="FK72" i="52"/>
  <c r="FK71" i="52"/>
  <c r="FK70" i="52"/>
  <c r="FK69" i="52"/>
  <c r="FK68" i="52"/>
  <c r="FK67" i="52"/>
  <c r="FK66" i="52"/>
  <c r="FK65" i="52"/>
  <c r="FK64" i="52"/>
  <c r="FK63" i="52"/>
  <c r="FK62" i="52"/>
  <c r="FK61" i="52"/>
  <c r="FK60" i="52"/>
  <c r="FK59" i="52"/>
  <c r="FK58" i="52"/>
  <c r="FK57" i="52"/>
  <c r="FK56" i="52"/>
  <c r="FK55" i="52"/>
  <c r="FK54" i="52"/>
  <c r="FK53" i="52"/>
  <c r="FK52" i="52"/>
  <c r="FK51" i="52"/>
  <c r="FK50" i="52"/>
  <c r="FK49" i="52"/>
  <c r="FK48" i="52"/>
  <c r="FK47" i="52"/>
  <c r="FK46" i="52"/>
  <c r="FK45" i="52"/>
  <c r="FK44" i="52"/>
  <c r="FK43" i="52"/>
  <c r="FK42" i="52"/>
  <c r="FK41" i="52"/>
  <c r="FK40" i="52"/>
  <c r="FK39" i="52"/>
  <c r="FK38" i="52"/>
  <c r="FK37" i="52"/>
  <c r="FK36" i="52"/>
  <c r="FK35" i="52"/>
  <c r="FK34" i="52"/>
  <c r="FK33" i="52"/>
  <c r="FK32" i="52"/>
  <c r="FK31" i="52"/>
  <c r="FK30" i="52"/>
  <c r="FK29" i="52"/>
  <c r="FK28" i="52"/>
  <c r="FK27" i="52"/>
  <c r="FK26" i="52"/>
  <c r="FK25" i="52"/>
  <c r="FK24" i="52"/>
  <c r="FK23" i="52"/>
  <c r="FK22" i="52"/>
  <c r="FK21" i="52"/>
  <c r="FK20" i="52"/>
  <c r="FK19" i="52"/>
  <c r="FK18" i="52"/>
  <c r="FK17" i="52"/>
  <c r="FK16" i="52"/>
  <c r="FK15" i="52"/>
  <c r="FK14" i="52"/>
  <c r="FK13" i="52"/>
  <c r="FK12" i="52"/>
  <c r="FK11" i="52"/>
  <c r="FK10" i="52"/>
  <c r="FK9" i="52"/>
  <c r="FK8" i="52" a="1"/>
  <c r="FK8" i="52"/>
  <c r="FJ247" i="52"/>
  <c r="FJ246" i="52"/>
  <c r="FJ245" i="52"/>
  <c r="FJ244" i="52"/>
  <c r="FJ243" i="52"/>
  <c r="FJ242" i="52"/>
  <c r="FJ241" i="52"/>
  <c r="FJ240" i="52"/>
  <c r="FJ239" i="52"/>
  <c r="FJ238" i="52"/>
  <c r="FJ237" i="52"/>
  <c r="FJ236" i="52"/>
  <c r="FJ235" i="52"/>
  <c r="FJ234" i="52"/>
  <c r="FJ233" i="52"/>
  <c r="FJ232" i="52"/>
  <c r="FJ231" i="52"/>
  <c r="FJ230" i="52"/>
  <c r="FJ229" i="52"/>
  <c r="FJ228" i="52"/>
  <c r="FJ227" i="52"/>
  <c r="FJ226" i="52"/>
  <c r="FJ225" i="52"/>
  <c r="FJ224" i="52"/>
  <c r="FJ223" i="52"/>
  <c r="FJ222" i="52"/>
  <c r="FJ221" i="52"/>
  <c r="FJ220" i="52"/>
  <c r="FJ219" i="52"/>
  <c r="FJ218" i="52"/>
  <c r="FJ217" i="52"/>
  <c r="FJ216" i="52"/>
  <c r="FJ215" i="52"/>
  <c r="FJ214" i="52"/>
  <c r="FJ213" i="52"/>
  <c r="FJ212" i="52"/>
  <c r="FJ211" i="52"/>
  <c r="FJ210" i="52"/>
  <c r="FJ209" i="52"/>
  <c r="FJ208" i="52"/>
  <c r="FJ207" i="52"/>
  <c r="FJ206" i="52"/>
  <c r="FJ205" i="52"/>
  <c r="FJ204" i="52"/>
  <c r="FJ203" i="52"/>
  <c r="FJ202" i="52"/>
  <c r="FJ201" i="52"/>
  <c r="FJ200" i="52"/>
  <c r="FJ199" i="52"/>
  <c r="FJ198" i="52"/>
  <c r="FJ197" i="52"/>
  <c r="FJ196" i="52"/>
  <c r="FJ195" i="52"/>
  <c r="FJ194" i="52"/>
  <c r="FJ193" i="52"/>
  <c r="FJ192" i="52"/>
  <c r="FJ191" i="52"/>
  <c r="FJ190" i="52"/>
  <c r="FJ189" i="52"/>
  <c r="FJ188" i="52"/>
  <c r="FJ187" i="52"/>
  <c r="FJ186" i="52"/>
  <c r="FJ185" i="52"/>
  <c r="FJ184" i="52"/>
  <c r="FJ183" i="52"/>
  <c r="FJ182" i="52"/>
  <c r="FJ181" i="52"/>
  <c r="FJ180" i="52"/>
  <c r="FJ179" i="52"/>
  <c r="FJ178" i="52"/>
  <c r="FJ177" i="52"/>
  <c r="FJ176" i="52"/>
  <c r="FJ175" i="52"/>
  <c r="FJ174" i="52"/>
  <c r="FJ173" i="52"/>
  <c r="FJ172" i="52"/>
  <c r="FJ171" i="52"/>
  <c r="FJ170" i="52"/>
  <c r="FJ169" i="52"/>
  <c r="FJ168" i="52"/>
  <c r="FJ167" i="52"/>
  <c r="FJ166" i="52"/>
  <c r="FJ165" i="52"/>
  <c r="FJ164" i="52"/>
  <c r="FJ163" i="52"/>
  <c r="FJ162" i="52"/>
  <c r="FJ161" i="52"/>
  <c r="FJ160" i="52"/>
  <c r="FJ159" i="52"/>
  <c r="FJ158" i="52"/>
  <c r="FJ157" i="52"/>
  <c r="FJ156" i="52"/>
  <c r="FJ155" i="52"/>
  <c r="FJ154" i="52"/>
  <c r="FJ153" i="52"/>
  <c r="FJ152" i="52"/>
  <c r="FJ151" i="52"/>
  <c r="FJ150" i="52"/>
  <c r="FJ149" i="52"/>
  <c r="FJ148" i="52"/>
  <c r="FJ147" i="52"/>
  <c r="FJ146" i="52"/>
  <c r="FJ145" i="52"/>
  <c r="FJ144" i="52"/>
  <c r="FJ143" i="52"/>
  <c r="FJ142" i="52"/>
  <c r="FJ141" i="52"/>
  <c r="FJ140" i="52"/>
  <c r="FJ139" i="52"/>
  <c r="FJ138" i="52"/>
  <c r="FJ137" i="52"/>
  <c r="FJ136" i="52"/>
  <c r="FJ135" i="52"/>
  <c r="FJ134" i="52"/>
  <c r="FJ133" i="52"/>
  <c r="FJ132" i="52"/>
  <c r="FJ131" i="52"/>
  <c r="FJ130" i="52"/>
  <c r="FJ129" i="52"/>
  <c r="FJ128" i="52"/>
  <c r="FJ127" i="52"/>
  <c r="FJ126" i="52"/>
  <c r="FJ125" i="52"/>
  <c r="FJ124" i="52"/>
  <c r="FJ123" i="52"/>
  <c r="FJ122" i="52"/>
  <c r="FJ121" i="52"/>
  <c r="FJ120" i="52"/>
  <c r="FJ119" i="52"/>
  <c r="FJ118" i="52"/>
  <c r="FJ117" i="52"/>
  <c r="FJ116" i="52"/>
  <c r="FJ115" i="52"/>
  <c r="FJ114" i="52"/>
  <c r="FJ113" i="52"/>
  <c r="FJ112" i="52"/>
  <c r="FJ111" i="52"/>
  <c r="FJ110" i="52"/>
  <c r="FJ109" i="52"/>
  <c r="FJ108" i="52"/>
  <c r="FJ107" i="52"/>
  <c r="FJ106" i="52"/>
  <c r="FJ105" i="52"/>
  <c r="FJ104" i="52"/>
  <c r="FJ103" i="52"/>
  <c r="FJ102" i="52"/>
  <c r="FJ101" i="52"/>
  <c r="FJ100" i="52"/>
  <c r="FJ99" i="52"/>
  <c r="FJ98" i="52"/>
  <c r="FJ97" i="52"/>
  <c r="FJ96" i="52"/>
  <c r="FJ95" i="52"/>
  <c r="FJ94" i="52"/>
  <c r="FJ93" i="52"/>
  <c r="FJ92" i="52"/>
  <c r="FJ91" i="52"/>
  <c r="FJ90" i="52"/>
  <c r="FJ89" i="52"/>
  <c r="FJ88" i="52"/>
  <c r="FJ87" i="52"/>
  <c r="FJ86" i="52"/>
  <c r="FJ85" i="52"/>
  <c r="FJ84" i="52"/>
  <c r="FJ83" i="52"/>
  <c r="FJ82" i="52"/>
  <c r="FJ81" i="52"/>
  <c r="FJ80" i="52"/>
  <c r="FJ79" i="52"/>
  <c r="FJ78" i="52"/>
  <c r="FJ77" i="52"/>
  <c r="FJ76" i="52"/>
  <c r="FJ75" i="52"/>
  <c r="FJ74" i="52"/>
  <c r="FJ73" i="52"/>
  <c r="FJ72" i="52"/>
  <c r="FJ71" i="52"/>
  <c r="FJ70" i="52"/>
  <c r="FJ69" i="52"/>
  <c r="FJ68" i="52"/>
  <c r="FJ67" i="52"/>
  <c r="FJ66" i="52"/>
  <c r="FJ65" i="52"/>
  <c r="FJ64" i="52"/>
  <c r="FJ63" i="52"/>
  <c r="FJ62" i="52"/>
  <c r="FJ61" i="52"/>
  <c r="FJ60" i="52"/>
  <c r="FJ59" i="52"/>
  <c r="FJ58" i="52"/>
  <c r="FJ57" i="52"/>
  <c r="FJ56" i="52"/>
  <c r="FJ55" i="52"/>
  <c r="FJ54" i="52"/>
  <c r="FJ53" i="52"/>
  <c r="FJ52" i="52"/>
  <c r="FJ51" i="52"/>
  <c r="FJ50" i="52"/>
  <c r="FJ49" i="52"/>
  <c r="FJ48" i="52"/>
  <c r="FJ47" i="52"/>
  <c r="FJ46" i="52"/>
  <c r="FJ45" i="52"/>
  <c r="FJ44" i="52"/>
  <c r="FJ43" i="52"/>
  <c r="FJ42" i="52"/>
  <c r="FJ41" i="52"/>
  <c r="FJ40" i="52"/>
  <c r="FJ39" i="52"/>
  <c r="FJ38" i="52"/>
  <c r="FJ37" i="52"/>
  <c r="FJ36" i="52"/>
  <c r="FJ35" i="52"/>
  <c r="FJ34" i="52"/>
  <c r="FJ33" i="52"/>
  <c r="FJ32" i="52"/>
  <c r="FJ31" i="52"/>
  <c r="FJ30" i="52"/>
  <c r="FJ29" i="52"/>
  <c r="FJ28" i="52"/>
  <c r="FJ27" i="52"/>
  <c r="FJ26" i="52"/>
  <c r="FJ25" i="52"/>
  <c r="FJ24" i="52"/>
  <c r="FJ23" i="52"/>
  <c r="FJ22" i="52"/>
  <c r="FJ21" i="52"/>
  <c r="FJ20" i="52"/>
  <c r="FJ19" i="52"/>
  <c r="FJ18" i="52"/>
  <c r="FJ17" i="52"/>
  <c r="FJ16" i="52"/>
  <c r="FJ15" i="52"/>
  <c r="FJ14" i="52"/>
  <c r="FJ13" i="52"/>
  <c r="FJ12" i="52"/>
  <c r="FJ11" i="52"/>
  <c r="FJ10" i="52"/>
  <c r="FJ9" i="52"/>
  <c r="FJ8" i="52" a="1"/>
  <c r="FJ8" i="52"/>
  <c r="FI247" i="52"/>
  <c r="FI246" i="52"/>
  <c r="FI245" i="52"/>
  <c r="FI244" i="52"/>
  <c r="FI243" i="52"/>
  <c r="FI242" i="52"/>
  <c r="FI241" i="52"/>
  <c r="FI240" i="52"/>
  <c r="FI239" i="52"/>
  <c r="FI238" i="52"/>
  <c r="FI237" i="52"/>
  <c r="FI236" i="52"/>
  <c r="FI235" i="52"/>
  <c r="FI234" i="52"/>
  <c r="FI233" i="52"/>
  <c r="FI232" i="52"/>
  <c r="FI231" i="52"/>
  <c r="FI230" i="52"/>
  <c r="FI229" i="52"/>
  <c r="FI228" i="52"/>
  <c r="FI227" i="52"/>
  <c r="FI226" i="52"/>
  <c r="FI225" i="52"/>
  <c r="FI224" i="52"/>
  <c r="FI223" i="52"/>
  <c r="FI222" i="52"/>
  <c r="FI221" i="52"/>
  <c r="FI220" i="52"/>
  <c r="FI219" i="52"/>
  <c r="FI218" i="52"/>
  <c r="FI217" i="52"/>
  <c r="FI216" i="52"/>
  <c r="FI215" i="52"/>
  <c r="FI214" i="52"/>
  <c r="FI213" i="52"/>
  <c r="FI212" i="52"/>
  <c r="FI211" i="52"/>
  <c r="FI210" i="52"/>
  <c r="FI209" i="52"/>
  <c r="FI208" i="52"/>
  <c r="FI207" i="52"/>
  <c r="FI206" i="52"/>
  <c r="FI205" i="52"/>
  <c r="FI204" i="52"/>
  <c r="FI203" i="52"/>
  <c r="FI202" i="52"/>
  <c r="FI201" i="52"/>
  <c r="FI200" i="52"/>
  <c r="FI199" i="52"/>
  <c r="FI198" i="52"/>
  <c r="FI197" i="52"/>
  <c r="FI196" i="52"/>
  <c r="FI195" i="52"/>
  <c r="FI194" i="52"/>
  <c r="FI193" i="52"/>
  <c r="FI192" i="52"/>
  <c r="FI191" i="52"/>
  <c r="FI190" i="52"/>
  <c r="FI189" i="52"/>
  <c r="FI188" i="52"/>
  <c r="FI187" i="52"/>
  <c r="FI186" i="52"/>
  <c r="FI185" i="52"/>
  <c r="FI184" i="52"/>
  <c r="FI183" i="52"/>
  <c r="FI182" i="52"/>
  <c r="FI181" i="52"/>
  <c r="FI180" i="52"/>
  <c r="FI179" i="52"/>
  <c r="FI178" i="52"/>
  <c r="FI177" i="52"/>
  <c r="FI176" i="52"/>
  <c r="FI175" i="52"/>
  <c r="FI174" i="52"/>
  <c r="FI173" i="52"/>
  <c r="FI172" i="52"/>
  <c r="FI171" i="52"/>
  <c r="FI170" i="52"/>
  <c r="FI169" i="52"/>
  <c r="FI168" i="52"/>
  <c r="FI167" i="52"/>
  <c r="FI166" i="52"/>
  <c r="FI165" i="52"/>
  <c r="FI164" i="52"/>
  <c r="FI163" i="52"/>
  <c r="FI162" i="52"/>
  <c r="FI161" i="52"/>
  <c r="FI160" i="52"/>
  <c r="FI159" i="52"/>
  <c r="FI158" i="52"/>
  <c r="FI157" i="52"/>
  <c r="FI156" i="52"/>
  <c r="FI155" i="52"/>
  <c r="FI154" i="52"/>
  <c r="FI153" i="52"/>
  <c r="FI152" i="52"/>
  <c r="FI151" i="52"/>
  <c r="FI150" i="52"/>
  <c r="FI149" i="52"/>
  <c r="FI148" i="52"/>
  <c r="FI147" i="52"/>
  <c r="FI146" i="52"/>
  <c r="FI145" i="52"/>
  <c r="FI144" i="52"/>
  <c r="FI143" i="52"/>
  <c r="FI142" i="52"/>
  <c r="FI141" i="52"/>
  <c r="FI140" i="52"/>
  <c r="FI139" i="52"/>
  <c r="FI138" i="52"/>
  <c r="FI137" i="52"/>
  <c r="FI136" i="52"/>
  <c r="FI135" i="52"/>
  <c r="FI134" i="52"/>
  <c r="FI133" i="52"/>
  <c r="FI132" i="52"/>
  <c r="FI131" i="52"/>
  <c r="FI130" i="52"/>
  <c r="FI129" i="52"/>
  <c r="FI128" i="52"/>
  <c r="FI127" i="52"/>
  <c r="FI126" i="52"/>
  <c r="FI125" i="52"/>
  <c r="FI124" i="52"/>
  <c r="FI123" i="52"/>
  <c r="FI122" i="52"/>
  <c r="FI121" i="52"/>
  <c r="FI120" i="52"/>
  <c r="FI119" i="52"/>
  <c r="FI118" i="52"/>
  <c r="FI117" i="52"/>
  <c r="FI116" i="52"/>
  <c r="FI115" i="52"/>
  <c r="FI114" i="52"/>
  <c r="FI113" i="52"/>
  <c r="FI112" i="52"/>
  <c r="FI111" i="52"/>
  <c r="FI110" i="52"/>
  <c r="FI109" i="52"/>
  <c r="FI108" i="52"/>
  <c r="FI107" i="52"/>
  <c r="FI106" i="52"/>
  <c r="FI105" i="52"/>
  <c r="FI104" i="52"/>
  <c r="FI103" i="52"/>
  <c r="FI102" i="52"/>
  <c r="FI101" i="52"/>
  <c r="FI100" i="52"/>
  <c r="FI99" i="52"/>
  <c r="FI98" i="52"/>
  <c r="FI97" i="52"/>
  <c r="FI96" i="52"/>
  <c r="FI95" i="52"/>
  <c r="FI94" i="52"/>
  <c r="FI93" i="52"/>
  <c r="FI92" i="52"/>
  <c r="FI91" i="52"/>
  <c r="FI90" i="52"/>
  <c r="FI89" i="52"/>
  <c r="FI88" i="52"/>
  <c r="FI87" i="52"/>
  <c r="FI86" i="52"/>
  <c r="FI85" i="52"/>
  <c r="FI84" i="52"/>
  <c r="FI83" i="52"/>
  <c r="FI82" i="52"/>
  <c r="FI81" i="52"/>
  <c r="FI80" i="52"/>
  <c r="FI79" i="52"/>
  <c r="FI78" i="52"/>
  <c r="FI77" i="52"/>
  <c r="FI76" i="52"/>
  <c r="FI75" i="52"/>
  <c r="FI74" i="52"/>
  <c r="FI73" i="52"/>
  <c r="FI72" i="52"/>
  <c r="FI71" i="52"/>
  <c r="FI70" i="52"/>
  <c r="FI69" i="52"/>
  <c r="FI68" i="52"/>
  <c r="FI67" i="52"/>
  <c r="FI66" i="52"/>
  <c r="FI65" i="52"/>
  <c r="FI64" i="52"/>
  <c r="FI63" i="52"/>
  <c r="FI62" i="52"/>
  <c r="FI61" i="52"/>
  <c r="FI60" i="52"/>
  <c r="FI59" i="52"/>
  <c r="FI58" i="52"/>
  <c r="FI57" i="52"/>
  <c r="FI56" i="52"/>
  <c r="FI55" i="52"/>
  <c r="FI54" i="52"/>
  <c r="FI53" i="52"/>
  <c r="FI52" i="52"/>
  <c r="FI51" i="52"/>
  <c r="FI50" i="52"/>
  <c r="FI49" i="52"/>
  <c r="FI48" i="52"/>
  <c r="FI47" i="52"/>
  <c r="FI46" i="52"/>
  <c r="FI45" i="52"/>
  <c r="FI44" i="52"/>
  <c r="FI43" i="52"/>
  <c r="FI42" i="52"/>
  <c r="FI41" i="52"/>
  <c r="FI40" i="52"/>
  <c r="FI39" i="52"/>
  <c r="FI38" i="52"/>
  <c r="FI37" i="52"/>
  <c r="FI36" i="52"/>
  <c r="FI35" i="52"/>
  <c r="FI34" i="52"/>
  <c r="FI33" i="52"/>
  <c r="FI32" i="52"/>
  <c r="FI31" i="52"/>
  <c r="FI30" i="52"/>
  <c r="FI29" i="52"/>
  <c r="FI28" i="52"/>
  <c r="FI27" i="52"/>
  <c r="FI26" i="52"/>
  <c r="FI25" i="52"/>
  <c r="FI24" i="52"/>
  <c r="FI23" i="52"/>
  <c r="FI22" i="52"/>
  <c r="FI21" i="52"/>
  <c r="FI20" i="52"/>
  <c r="FI19" i="52"/>
  <c r="FI18" i="52"/>
  <c r="FI17" i="52"/>
  <c r="FI16" i="52"/>
  <c r="FI15" i="52"/>
  <c r="FI14" i="52"/>
  <c r="FI13" i="52"/>
  <c r="FI12" i="52"/>
  <c r="FI11" i="52"/>
  <c r="FI10" i="52"/>
  <c r="FI9" i="52"/>
  <c r="FI8" i="52" a="1"/>
  <c r="FI8" i="52"/>
  <c r="FH247" i="52"/>
  <c r="FH246" i="52"/>
  <c r="FH245" i="52"/>
  <c r="FH244" i="52"/>
  <c r="FH243" i="52"/>
  <c r="FH242" i="52"/>
  <c r="FH241" i="52"/>
  <c r="FH240" i="52"/>
  <c r="FH239" i="52"/>
  <c r="FH238" i="52"/>
  <c r="FH237" i="52"/>
  <c r="FH236" i="52"/>
  <c r="FH235" i="52"/>
  <c r="FH234" i="52"/>
  <c r="FH233" i="52"/>
  <c r="FH232" i="52"/>
  <c r="FH231" i="52"/>
  <c r="FH230" i="52"/>
  <c r="FH229" i="52"/>
  <c r="FH228" i="52"/>
  <c r="FH227" i="52"/>
  <c r="FH226" i="52"/>
  <c r="FH225" i="52"/>
  <c r="FH224" i="52"/>
  <c r="FH223" i="52"/>
  <c r="FH222" i="52"/>
  <c r="FH221" i="52"/>
  <c r="FH220" i="52"/>
  <c r="FH219" i="52"/>
  <c r="FH218" i="52"/>
  <c r="FH217" i="52"/>
  <c r="FH216" i="52"/>
  <c r="FH215" i="52"/>
  <c r="FH214" i="52"/>
  <c r="FH213" i="52"/>
  <c r="FH212" i="52"/>
  <c r="FH211" i="52"/>
  <c r="FH210" i="52"/>
  <c r="FH209" i="52"/>
  <c r="FH208" i="52"/>
  <c r="FH207" i="52"/>
  <c r="FH206" i="52"/>
  <c r="FH205" i="52"/>
  <c r="FH204" i="52"/>
  <c r="FH203" i="52"/>
  <c r="FH202" i="52"/>
  <c r="FH201" i="52"/>
  <c r="FH200" i="52"/>
  <c r="FH199" i="52"/>
  <c r="FH198" i="52"/>
  <c r="FH197" i="52"/>
  <c r="FH196" i="52"/>
  <c r="FH195" i="52"/>
  <c r="FH194" i="52"/>
  <c r="FH193" i="52"/>
  <c r="FH192" i="52"/>
  <c r="FH191" i="52"/>
  <c r="FH190" i="52"/>
  <c r="FH189" i="52"/>
  <c r="FH188" i="52"/>
  <c r="FH187" i="52"/>
  <c r="FH186" i="52"/>
  <c r="FH185" i="52"/>
  <c r="FH184" i="52"/>
  <c r="FH183" i="52"/>
  <c r="FH182" i="52"/>
  <c r="FH181" i="52"/>
  <c r="FH180" i="52"/>
  <c r="FH179" i="52"/>
  <c r="FH178" i="52"/>
  <c r="FH177" i="52"/>
  <c r="FH176" i="52"/>
  <c r="FH175" i="52"/>
  <c r="FH174" i="52"/>
  <c r="FH173" i="52"/>
  <c r="FH172" i="52"/>
  <c r="FH171" i="52"/>
  <c r="FH170" i="52"/>
  <c r="FH169" i="52"/>
  <c r="FH168" i="52"/>
  <c r="FH167" i="52"/>
  <c r="FH166" i="52"/>
  <c r="FH165" i="52"/>
  <c r="FH164" i="52"/>
  <c r="FH163" i="52"/>
  <c r="FH162" i="52"/>
  <c r="FH161" i="52"/>
  <c r="FH160" i="52"/>
  <c r="FH159" i="52"/>
  <c r="FH158" i="52"/>
  <c r="FH157" i="52"/>
  <c r="FH156" i="52"/>
  <c r="FH155" i="52"/>
  <c r="FH154" i="52"/>
  <c r="FH153" i="52"/>
  <c r="FH152" i="52"/>
  <c r="FH151" i="52"/>
  <c r="FH150" i="52"/>
  <c r="FH149" i="52"/>
  <c r="FH148" i="52"/>
  <c r="FH147" i="52"/>
  <c r="FH146" i="52"/>
  <c r="FH145" i="52"/>
  <c r="FH144" i="52"/>
  <c r="FH143" i="52"/>
  <c r="FH142" i="52"/>
  <c r="FH141" i="52"/>
  <c r="FH140" i="52"/>
  <c r="FH139" i="52"/>
  <c r="FH138" i="52"/>
  <c r="FH137" i="52"/>
  <c r="FH136" i="52"/>
  <c r="FH135" i="52"/>
  <c r="FH134" i="52"/>
  <c r="FH133" i="52"/>
  <c r="FH132" i="52"/>
  <c r="FH131" i="52"/>
  <c r="FH130" i="52"/>
  <c r="FH129" i="52"/>
  <c r="FH128" i="52"/>
  <c r="FH127" i="52"/>
  <c r="FH126" i="52"/>
  <c r="FH125" i="52"/>
  <c r="FH124" i="52"/>
  <c r="FH123" i="52"/>
  <c r="FH122" i="52"/>
  <c r="FH121" i="52"/>
  <c r="FH120" i="52"/>
  <c r="FH119" i="52"/>
  <c r="FH118" i="52"/>
  <c r="FH117" i="52"/>
  <c r="FH116" i="52"/>
  <c r="FH115" i="52"/>
  <c r="FH114" i="52"/>
  <c r="FH113" i="52"/>
  <c r="FH112" i="52"/>
  <c r="FH111" i="52"/>
  <c r="FH110" i="52"/>
  <c r="FH109" i="52"/>
  <c r="FH108" i="52"/>
  <c r="FH107" i="52"/>
  <c r="FH106" i="52"/>
  <c r="FH105" i="52"/>
  <c r="FH104" i="52"/>
  <c r="FH103" i="52"/>
  <c r="FH102" i="52"/>
  <c r="FH101" i="52"/>
  <c r="FH100" i="52"/>
  <c r="FH99" i="52"/>
  <c r="FH98" i="52"/>
  <c r="FH97" i="52"/>
  <c r="FH96" i="52"/>
  <c r="FH95" i="52"/>
  <c r="FH94" i="52"/>
  <c r="FH93" i="52"/>
  <c r="FH92" i="52"/>
  <c r="FH91" i="52"/>
  <c r="FH90" i="52"/>
  <c r="FH89" i="52"/>
  <c r="FH88" i="52"/>
  <c r="FH87" i="52"/>
  <c r="FH86" i="52"/>
  <c r="FH85" i="52"/>
  <c r="FH84" i="52"/>
  <c r="FH83" i="52"/>
  <c r="FH82" i="52"/>
  <c r="FH81" i="52"/>
  <c r="FH80" i="52"/>
  <c r="FH79" i="52"/>
  <c r="FH78" i="52"/>
  <c r="FH77" i="52"/>
  <c r="FH76" i="52"/>
  <c r="FH75" i="52"/>
  <c r="FH74" i="52"/>
  <c r="FH73" i="52"/>
  <c r="FH72" i="52"/>
  <c r="FH71" i="52"/>
  <c r="FH70" i="52"/>
  <c r="FH69" i="52"/>
  <c r="FH68" i="52"/>
  <c r="FH67" i="52"/>
  <c r="FH66" i="52"/>
  <c r="FH65" i="52"/>
  <c r="FH64" i="52"/>
  <c r="FH63" i="52"/>
  <c r="FH62" i="52"/>
  <c r="FH61" i="52"/>
  <c r="FH60" i="52"/>
  <c r="FH59" i="52"/>
  <c r="FH58" i="52"/>
  <c r="FH57" i="52"/>
  <c r="FH56" i="52"/>
  <c r="FH55" i="52"/>
  <c r="FH54" i="52"/>
  <c r="FH53" i="52"/>
  <c r="FH52" i="52"/>
  <c r="FH51" i="52"/>
  <c r="FH50" i="52"/>
  <c r="FH49" i="52"/>
  <c r="FH48" i="52"/>
  <c r="FH47" i="52"/>
  <c r="FH46" i="52"/>
  <c r="FH45" i="52"/>
  <c r="FH44" i="52"/>
  <c r="FH43" i="52"/>
  <c r="FH42" i="52"/>
  <c r="FH41" i="52"/>
  <c r="FH40" i="52"/>
  <c r="FH39" i="52"/>
  <c r="FH38" i="52"/>
  <c r="FH37" i="52"/>
  <c r="FH36" i="52"/>
  <c r="FH35" i="52"/>
  <c r="FH34" i="52"/>
  <c r="FH33" i="52"/>
  <c r="FH32" i="52"/>
  <c r="FH31" i="52"/>
  <c r="FH30" i="52"/>
  <c r="FH29" i="52"/>
  <c r="FH28" i="52"/>
  <c r="FH27" i="52"/>
  <c r="FH26" i="52"/>
  <c r="FH25" i="52"/>
  <c r="FH24" i="52"/>
  <c r="FH23" i="52"/>
  <c r="FH22" i="52"/>
  <c r="FH21" i="52"/>
  <c r="FH20" i="52"/>
  <c r="FH19" i="52"/>
  <c r="FH18" i="52"/>
  <c r="FH17" i="52"/>
  <c r="FH16" i="52"/>
  <c r="FH15" i="52"/>
  <c r="FH14" i="52"/>
  <c r="FH13" i="52"/>
  <c r="FH12" i="52"/>
  <c r="FH11" i="52"/>
  <c r="FH10" i="52"/>
  <c r="FH9" i="52"/>
  <c r="FH8" i="52" a="1"/>
  <c r="FH8" i="52"/>
  <c r="FG247" i="52"/>
  <c r="FG246" i="52"/>
  <c r="FG245" i="52"/>
  <c r="FG244" i="52"/>
  <c r="FG243" i="52"/>
  <c r="FG242" i="52"/>
  <c r="FG241" i="52"/>
  <c r="FG240" i="52"/>
  <c r="FG239" i="52"/>
  <c r="FG238" i="52"/>
  <c r="FG237" i="52"/>
  <c r="FG236" i="52"/>
  <c r="FG235" i="52"/>
  <c r="FG234" i="52"/>
  <c r="FG233" i="52"/>
  <c r="FG232" i="52"/>
  <c r="FG231" i="52"/>
  <c r="FG230" i="52"/>
  <c r="FG229" i="52"/>
  <c r="FG228" i="52"/>
  <c r="FG227" i="52"/>
  <c r="FG226" i="52"/>
  <c r="FG225" i="52"/>
  <c r="FG224" i="52"/>
  <c r="FG223" i="52"/>
  <c r="FG222" i="52"/>
  <c r="FG221" i="52"/>
  <c r="FG220" i="52"/>
  <c r="FG219" i="52"/>
  <c r="FG218" i="52"/>
  <c r="FG217" i="52"/>
  <c r="FG216" i="52"/>
  <c r="FG215" i="52"/>
  <c r="FG214" i="52"/>
  <c r="FG213" i="52"/>
  <c r="FG212" i="52"/>
  <c r="FG211" i="52"/>
  <c r="FG210" i="52"/>
  <c r="FG209" i="52"/>
  <c r="FG208" i="52"/>
  <c r="FG207" i="52"/>
  <c r="FG206" i="52"/>
  <c r="FG205" i="52"/>
  <c r="FG204" i="52"/>
  <c r="FG203" i="52"/>
  <c r="FG202" i="52"/>
  <c r="FG201" i="52"/>
  <c r="FG200" i="52"/>
  <c r="FG199" i="52"/>
  <c r="FG198" i="52"/>
  <c r="FG197" i="52"/>
  <c r="FG196" i="52"/>
  <c r="FG195" i="52"/>
  <c r="FG194" i="52"/>
  <c r="FG193" i="52"/>
  <c r="FG192" i="52"/>
  <c r="FG191" i="52"/>
  <c r="FG190" i="52"/>
  <c r="FG189" i="52"/>
  <c r="FG188" i="52"/>
  <c r="FG187" i="52"/>
  <c r="FG186" i="52"/>
  <c r="FG185" i="52"/>
  <c r="FG184" i="52"/>
  <c r="FG183" i="52"/>
  <c r="FG182" i="52"/>
  <c r="FG181" i="52"/>
  <c r="FG180" i="52"/>
  <c r="FG179" i="52"/>
  <c r="FG178" i="52"/>
  <c r="FG177" i="52"/>
  <c r="FG176" i="52"/>
  <c r="FG175" i="52"/>
  <c r="FG174" i="52"/>
  <c r="FG173" i="52"/>
  <c r="FG172" i="52"/>
  <c r="FG171" i="52"/>
  <c r="FG170" i="52"/>
  <c r="FG169" i="52"/>
  <c r="FG168" i="52"/>
  <c r="FG167" i="52"/>
  <c r="FG166" i="52"/>
  <c r="FG165" i="52"/>
  <c r="FG164" i="52"/>
  <c r="FG163" i="52"/>
  <c r="FG162" i="52"/>
  <c r="FG161" i="52"/>
  <c r="FG160" i="52"/>
  <c r="FG159" i="52"/>
  <c r="FG158" i="52"/>
  <c r="FG157" i="52"/>
  <c r="FG156" i="52"/>
  <c r="FG155" i="52"/>
  <c r="FG154" i="52"/>
  <c r="FG153" i="52"/>
  <c r="FG152" i="52"/>
  <c r="FG151" i="52"/>
  <c r="FG150" i="52"/>
  <c r="FG149" i="52"/>
  <c r="FG148" i="52"/>
  <c r="FG147" i="52"/>
  <c r="FG146" i="52"/>
  <c r="FG145" i="52"/>
  <c r="FG144" i="52"/>
  <c r="FG143" i="52"/>
  <c r="FG142" i="52"/>
  <c r="FG141" i="52"/>
  <c r="FG140" i="52"/>
  <c r="FG139" i="52"/>
  <c r="FG138" i="52"/>
  <c r="FG137" i="52"/>
  <c r="FG136" i="52"/>
  <c r="FG135" i="52"/>
  <c r="FG134" i="52"/>
  <c r="FG133" i="52"/>
  <c r="FG132" i="52"/>
  <c r="FG131" i="52"/>
  <c r="FG130" i="52"/>
  <c r="FG129" i="52"/>
  <c r="FG128" i="52"/>
  <c r="FG127" i="52"/>
  <c r="FG126" i="52"/>
  <c r="FG125" i="52"/>
  <c r="FG124" i="52"/>
  <c r="FG123" i="52"/>
  <c r="FG122" i="52"/>
  <c r="FG121" i="52"/>
  <c r="FG120" i="52"/>
  <c r="FG119" i="52"/>
  <c r="FG118" i="52"/>
  <c r="FG117" i="52"/>
  <c r="FG116" i="52"/>
  <c r="FG115" i="52"/>
  <c r="FG114" i="52"/>
  <c r="FG113" i="52"/>
  <c r="FG112" i="52"/>
  <c r="FG111" i="52"/>
  <c r="FG110" i="52"/>
  <c r="FG109" i="52"/>
  <c r="FG108" i="52"/>
  <c r="FG107" i="52"/>
  <c r="FG106" i="52"/>
  <c r="FG105" i="52"/>
  <c r="FG104" i="52"/>
  <c r="FG103" i="52"/>
  <c r="FG102" i="52"/>
  <c r="FG101" i="52"/>
  <c r="FG100" i="52"/>
  <c r="FG99" i="52"/>
  <c r="FG98" i="52"/>
  <c r="FG97" i="52"/>
  <c r="FG96" i="52"/>
  <c r="FG95" i="52"/>
  <c r="FG94" i="52"/>
  <c r="FG93" i="52"/>
  <c r="FG92" i="52"/>
  <c r="FG91" i="52"/>
  <c r="FG90" i="52"/>
  <c r="FG89" i="52"/>
  <c r="FG88" i="52"/>
  <c r="FG87" i="52"/>
  <c r="FG86" i="52"/>
  <c r="FG85" i="52"/>
  <c r="FG84" i="52"/>
  <c r="FG83" i="52"/>
  <c r="FG82" i="52"/>
  <c r="FG81" i="52"/>
  <c r="FG80" i="52"/>
  <c r="FG79" i="52"/>
  <c r="FG78" i="52"/>
  <c r="FG77" i="52"/>
  <c r="FG76" i="52"/>
  <c r="FG75" i="52"/>
  <c r="FG74" i="52"/>
  <c r="FG73" i="52"/>
  <c r="FG72" i="52"/>
  <c r="FG71" i="52"/>
  <c r="FG70" i="52"/>
  <c r="FG69" i="52"/>
  <c r="FG68" i="52"/>
  <c r="FG67" i="52"/>
  <c r="FG66" i="52"/>
  <c r="FG65" i="52"/>
  <c r="FG64" i="52"/>
  <c r="FG63" i="52"/>
  <c r="FG62" i="52"/>
  <c r="FG61" i="52"/>
  <c r="FG60" i="52"/>
  <c r="FG59" i="52"/>
  <c r="FG58" i="52"/>
  <c r="FG57" i="52"/>
  <c r="FG56" i="52"/>
  <c r="FG55" i="52"/>
  <c r="FG54" i="52"/>
  <c r="FG53" i="52"/>
  <c r="FG52" i="52"/>
  <c r="FG51" i="52"/>
  <c r="FG50" i="52"/>
  <c r="FG49" i="52"/>
  <c r="FG48" i="52"/>
  <c r="FG47" i="52"/>
  <c r="FG46" i="52"/>
  <c r="FG45" i="52"/>
  <c r="FG44" i="52"/>
  <c r="FG43" i="52"/>
  <c r="FG42" i="52"/>
  <c r="FG41" i="52"/>
  <c r="FG40" i="52"/>
  <c r="FG39" i="52"/>
  <c r="FG38" i="52"/>
  <c r="FG37" i="52"/>
  <c r="FG36" i="52"/>
  <c r="FG35" i="52"/>
  <c r="FG34" i="52"/>
  <c r="FG33" i="52"/>
  <c r="FG32" i="52"/>
  <c r="FG31" i="52"/>
  <c r="FG30" i="52"/>
  <c r="FG29" i="52"/>
  <c r="FG28" i="52"/>
  <c r="FG27" i="52"/>
  <c r="FG26" i="52"/>
  <c r="FG25" i="52"/>
  <c r="FG24" i="52"/>
  <c r="FG23" i="52"/>
  <c r="FG22" i="52"/>
  <c r="FG21" i="52"/>
  <c r="FG20" i="52"/>
  <c r="FG19" i="52"/>
  <c r="FG18" i="52"/>
  <c r="FG17" i="52"/>
  <c r="FG16" i="52"/>
  <c r="FG15" i="52"/>
  <c r="FG14" i="52"/>
  <c r="FG13" i="52"/>
  <c r="FG12" i="52"/>
  <c r="FG11" i="52"/>
  <c r="FG10" i="52"/>
  <c r="FG9" i="52"/>
  <c r="FG8" i="52" a="1"/>
  <c r="FG8" i="52"/>
  <c r="FF247" i="52"/>
  <c r="FF246" i="52"/>
  <c r="FF245" i="52"/>
  <c r="FF244" i="52"/>
  <c r="FF243" i="52"/>
  <c r="FF242" i="52"/>
  <c r="FF241" i="52"/>
  <c r="FF240" i="52"/>
  <c r="FF239" i="52"/>
  <c r="FF238" i="52"/>
  <c r="FF237" i="52"/>
  <c r="FF236" i="52"/>
  <c r="FF235" i="52"/>
  <c r="FF234" i="52"/>
  <c r="FF233" i="52"/>
  <c r="FF232" i="52"/>
  <c r="FF231" i="52"/>
  <c r="FF230" i="52"/>
  <c r="FF229" i="52"/>
  <c r="FF228" i="52"/>
  <c r="FF227" i="52"/>
  <c r="FF226" i="52"/>
  <c r="FF225" i="52"/>
  <c r="FF224" i="52"/>
  <c r="FF223" i="52"/>
  <c r="FF222" i="52"/>
  <c r="FF221" i="52"/>
  <c r="FF220" i="52"/>
  <c r="FF219" i="52"/>
  <c r="FF218" i="52"/>
  <c r="FF217" i="52"/>
  <c r="FF216" i="52"/>
  <c r="FF215" i="52"/>
  <c r="FF214" i="52"/>
  <c r="FF213" i="52"/>
  <c r="FF212" i="52"/>
  <c r="FF211" i="52"/>
  <c r="FF210" i="52"/>
  <c r="FF209" i="52"/>
  <c r="FF208" i="52"/>
  <c r="FF207" i="52"/>
  <c r="FF206" i="52"/>
  <c r="FF205" i="52"/>
  <c r="FF204" i="52"/>
  <c r="FF203" i="52"/>
  <c r="FF202" i="52"/>
  <c r="FF201" i="52"/>
  <c r="FF200" i="52"/>
  <c r="FF199" i="52"/>
  <c r="FF198" i="52"/>
  <c r="FF197" i="52"/>
  <c r="FF196" i="52"/>
  <c r="FF195" i="52"/>
  <c r="FF194" i="52"/>
  <c r="FF193" i="52"/>
  <c r="FF192" i="52"/>
  <c r="FF191" i="52"/>
  <c r="FF190" i="52"/>
  <c r="FF189" i="52"/>
  <c r="FF188" i="52"/>
  <c r="FF187" i="52"/>
  <c r="FF186" i="52"/>
  <c r="FF185" i="52"/>
  <c r="FF184" i="52"/>
  <c r="FF183" i="52"/>
  <c r="FF182" i="52"/>
  <c r="FF181" i="52"/>
  <c r="FF180" i="52"/>
  <c r="FF179" i="52"/>
  <c r="FF178" i="52"/>
  <c r="FF177" i="52"/>
  <c r="FF176" i="52"/>
  <c r="FF175" i="52"/>
  <c r="FF174" i="52"/>
  <c r="FF173" i="52"/>
  <c r="FF172" i="52"/>
  <c r="FF171" i="52"/>
  <c r="FF170" i="52"/>
  <c r="FF169" i="52"/>
  <c r="FF168" i="52"/>
  <c r="FF167" i="52"/>
  <c r="FF166" i="52"/>
  <c r="FF165" i="52"/>
  <c r="FF164" i="52"/>
  <c r="FF163" i="52"/>
  <c r="FF162" i="52"/>
  <c r="FF161" i="52"/>
  <c r="FF160" i="52"/>
  <c r="FF159" i="52"/>
  <c r="FF158" i="52"/>
  <c r="FF157" i="52"/>
  <c r="FF156" i="52"/>
  <c r="FF155" i="52"/>
  <c r="FF154" i="52"/>
  <c r="FF153" i="52"/>
  <c r="FF152" i="52"/>
  <c r="FF151" i="52"/>
  <c r="FF150" i="52"/>
  <c r="FF149" i="52"/>
  <c r="FF148" i="52"/>
  <c r="FF147" i="52"/>
  <c r="FF146" i="52"/>
  <c r="FF145" i="52"/>
  <c r="FF144" i="52"/>
  <c r="FF143" i="52"/>
  <c r="FF142" i="52"/>
  <c r="FF141" i="52"/>
  <c r="FF140" i="52"/>
  <c r="FF139" i="52"/>
  <c r="FF138" i="52"/>
  <c r="FF137" i="52"/>
  <c r="FF136" i="52"/>
  <c r="FF135" i="52"/>
  <c r="FF134" i="52"/>
  <c r="FF133" i="52"/>
  <c r="FF132" i="52"/>
  <c r="FF131" i="52"/>
  <c r="FF130" i="52"/>
  <c r="FF129" i="52"/>
  <c r="FF128" i="52"/>
  <c r="FF127" i="52"/>
  <c r="FF126" i="52"/>
  <c r="FF125" i="52"/>
  <c r="FF124" i="52"/>
  <c r="FF123" i="52"/>
  <c r="FF122" i="52"/>
  <c r="FF121" i="52"/>
  <c r="FF120" i="52"/>
  <c r="FF119" i="52"/>
  <c r="FF118" i="52"/>
  <c r="FF117" i="52"/>
  <c r="FF116" i="52"/>
  <c r="FF115" i="52"/>
  <c r="FF114" i="52"/>
  <c r="FF113" i="52"/>
  <c r="FF112" i="52"/>
  <c r="FF111" i="52"/>
  <c r="FF110" i="52"/>
  <c r="FF109" i="52"/>
  <c r="FF108" i="52"/>
  <c r="FF107" i="52"/>
  <c r="FF106" i="52"/>
  <c r="FF105" i="52"/>
  <c r="FF104" i="52"/>
  <c r="FF103" i="52"/>
  <c r="FF102" i="52"/>
  <c r="FF101" i="52"/>
  <c r="FF100" i="52"/>
  <c r="FF99" i="52"/>
  <c r="FF98" i="52"/>
  <c r="FF97" i="52"/>
  <c r="FF96" i="52"/>
  <c r="FF95" i="52"/>
  <c r="FF94" i="52"/>
  <c r="FF93" i="52"/>
  <c r="FF92" i="52"/>
  <c r="FF91" i="52"/>
  <c r="FF90" i="52"/>
  <c r="FF89" i="52"/>
  <c r="FF88" i="52"/>
  <c r="FF87" i="52"/>
  <c r="FF86" i="52"/>
  <c r="FF85" i="52"/>
  <c r="FF84" i="52"/>
  <c r="FF83" i="52"/>
  <c r="FF82" i="52"/>
  <c r="FF81" i="52"/>
  <c r="FF80" i="52"/>
  <c r="FF79" i="52"/>
  <c r="FF78" i="52"/>
  <c r="FF77" i="52"/>
  <c r="FF76" i="52"/>
  <c r="FF75" i="52"/>
  <c r="FF74" i="52"/>
  <c r="FF73" i="52"/>
  <c r="FF72" i="52"/>
  <c r="FF71" i="52"/>
  <c r="FF70" i="52"/>
  <c r="FF69" i="52"/>
  <c r="FF68" i="52"/>
  <c r="FF67" i="52"/>
  <c r="FF66" i="52"/>
  <c r="FF65" i="52"/>
  <c r="FF64" i="52"/>
  <c r="FF63" i="52"/>
  <c r="FF62" i="52"/>
  <c r="FF61" i="52"/>
  <c r="FF60" i="52"/>
  <c r="FF59" i="52"/>
  <c r="FF58" i="52"/>
  <c r="FF57" i="52"/>
  <c r="FF56" i="52"/>
  <c r="FF55" i="52"/>
  <c r="FF54" i="52"/>
  <c r="FF53" i="52"/>
  <c r="FF52" i="52"/>
  <c r="FF51" i="52"/>
  <c r="FF50" i="52"/>
  <c r="FF49" i="52"/>
  <c r="FF48" i="52"/>
  <c r="FF47" i="52"/>
  <c r="FF46" i="52"/>
  <c r="FF45" i="52"/>
  <c r="FF44" i="52"/>
  <c r="FF43" i="52"/>
  <c r="FF42" i="52"/>
  <c r="FF41" i="52"/>
  <c r="FF40" i="52"/>
  <c r="FF39" i="52"/>
  <c r="FF38" i="52"/>
  <c r="FF37" i="52"/>
  <c r="FF36" i="52"/>
  <c r="FF35" i="52"/>
  <c r="FF34" i="52"/>
  <c r="FF33" i="52"/>
  <c r="FF32" i="52"/>
  <c r="FF31" i="52"/>
  <c r="FF30" i="52"/>
  <c r="FF29" i="52"/>
  <c r="FF28" i="52"/>
  <c r="FF27" i="52"/>
  <c r="FF26" i="52"/>
  <c r="FF25" i="52"/>
  <c r="FF24" i="52"/>
  <c r="FF23" i="52"/>
  <c r="FF22" i="52"/>
  <c r="FF21" i="52"/>
  <c r="FF20" i="52"/>
  <c r="FF19" i="52"/>
  <c r="FF18" i="52"/>
  <c r="FF17" i="52"/>
  <c r="FF16" i="52"/>
  <c r="FF15" i="52"/>
  <c r="FF14" i="52"/>
  <c r="FF13" i="52"/>
  <c r="FF12" i="52"/>
  <c r="FF11" i="52"/>
  <c r="FF10" i="52"/>
  <c r="FF9" i="52"/>
  <c r="FF8" i="52" a="1"/>
  <c r="FF8" i="52"/>
  <c r="FE247" i="52"/>
  <c r="FE246" i="52"/>
  <c r="FE245" i="52"/>
  <c r="FE244" i="52"/>
  <c r="FE243" i="52"/>
  <c r="FE242" i="52"/>
  <c r="FE241" i="52"/>
  <c r="FE240" i="52"/>
  <c r="FE239" i="52"/>
  <c r="FE238" i="52"/>
  <c r="FE237" i="52"/>
  <c r="FE236" i="52"/>
  <c r="FE235" i="52"/>
  <c r="FE234" i="52"/>
  <c r="FE233" i="52"/>
  <c r="FE232" i="52"/>
  <c r="FE231" i="52"/>
  <c r="FE230" i="52"/>
  <c r="FE229" i="52"/>
  <c r="FE228" i="52"/>
  <c r="FE227" i="52"/>
  <c r="FE226" i="52"/>
  <c r="FE225" i="52"/>
  <c r="FE224" i="52"/>
  <c r="FE223" i="52"/>
  <c r="FE222" i="52"/>
  <c r="FE221" i="52"/>
  <c r="FE220" i="52"/>
  <c r="FE219" i="52"/>
  <c r="FE218" i="52"/>
  <c r="FE217" i="52"/>
  <c r="FE216" i="52"/>
  <c r="FE215" i="52"/>
  <c r="FE214" i="52"/>
  <c r="FE213" i="52"/>
  <c r="FE212" i="52"/>
  <c r="FE211" i="52"/>
  <c r="FE210" i="52"/>
  <c r="FE209" i="52"/>
  <c r="FE208" i="52"/>
  <c r="FE207" i="52"/>
  <c r="FE206" i="52"/>
  <c r="FE205" i="52"/>
  <c r="FE204" i="52"/>
  <c r="FE203" i="52"/>
  <c r="FE202" i="52"/>
  <c r="FE201" i="52"/>
  <c r="FE200" i="52"/>
  <c r="FE199" i="52"/>
  <c r="FE198" i="52"/>
  <c r="FE197" i="52"/>
  <c r="FE196" i="52"/>
  <c r="FE195" i="52"/>
  <c r="FE194" i="52"/>
  <c r="FE193" i="52"/>
  <c r="FE192" i="52"/>
  <c r="FE191" i="52"/>
  <c r="FE190" i="52"/>
  <c r="FE189" i="52"/>
  <c r="FE188" i="52"/>
  <c r="FE187" i="52"/>
  <c r="FE186" i="52"/>
  <c r="FE185" i="52"/>
  <c r="FE184" i="52"/>
  <c r="FE183" i="52"/>
  <c r="FE182" i="52"/>
  <c r="FE181" i="52"/>
  <c r="FE180" i="52"/>
  <c r="FE179" i="52"/>
  <c r="FE178" i="52"/>
  <c r="FE177" i="52"/>
  <c r="FE176" i="52"/>
  <c r="FE175" i="52"/>
  <c r="FE174" i="52"/>
  <c r="FE173" i="52"/>
  <c r="FE172" i="52"/>
  <c r="FE171" i="52"/>
  <c r="FE170" i="52"/>
  <c r="FE169" i="52"/>
  <c r="FE168" i="52"/>
  <c r="FE167" i="52"/>
  <c r="FE166" i="52"/>
  <c r="FE165" i="52"/>
  <c r="FE164" i="52"/>
  <c r="FE163" i="52"/>
  <c r="FE162" i="52"/>
  <c r="FE161" i="52"/>
  <c r="FE160" i="52"/>
  <c r="FE159" i="52"/>
  <c r="FE158" i="52"/>
  <c r="FE157" i="52"/>
  <c r="FE156" i="52"/>
  <c r="FE155" i="52"/>
  <c r="FE154" i="52"/>
  <c r="FE153" i="52"/>
  <c r="FE152" i="52"/>
  <c r="FE151" i="52"/>
  <c r="FE150" i="52"/>
  <c r="FE149" i="52"/>
  <c r="FE148" i="52"/>
  <c r="FE147" i="52"/>
  <c r="FE146" i="52"/>
  <c r="FE145" i="52"/>
  <c r="FE144" i="52"/>
  <c r="FE143" i="52"/>
  <c r="FE142" i="52"/>
  <c r="FE141" i="52"/>
  <c r="FE140" i="52"/>
  <c r="FE139" i="52"/>
  <c r="FE138" i="52"/>
  <c r="FE137" i="52"/>
  <c r="FE136" i="52"/>
  <c r="FE135" i="52"/>
  <c r="FE134" i="52"/>
  <c r="FE133" i="52"/>
  <c r="FE132" i="52"/>
  <c r="FE131" i="52"/>
  <c r="FE130" i="52"/>
  <c r="FE129" i="52"/>
  <c r="FE128" i="52"/>
  <c r="FE127" i="52"/>
  <c r="FE126" i="52"/>
  <c r="FE125" i="52"/>
  <c r="FE124" i="52"/>
  <c r="FE123" i="52"/>
  <c r="FE122" i="52"/>
  <c r="FE121" i="52"/>
  <c r="FE120" i="52"/>
  <c r="FE119" i="52"/>
  <c r="FE118" i="52"/>
  <c r="FE117" i="52"/>
  <c r="FE116" i="52"/>
  <c r="FE115" i="52"/>
  <c r="FE114" i="52"/>
  <c r="FE113" i="52"/>
  <c r="FE112" i="52"/>
  <c r="FE111" i="52"/>
  <c r="FE110" i="52"/>
  <c r="FE109" i="52"/>
  <c r="FE108" i="52"/>
  <c r="FE107" i="52"/>
  <c r="FE106" i="52"/>
  <c r="FE105" i="52"/>
  <c r="FE104" i="52"/>
  <c r="FE103" i="52"/>
  <c r="FE102" i="52"/>
  <c r="FE101" i="52"/>
  <c r="FE100" i="52"/>
  <c r="FE99" i="52"/>
  <c r="FE98" i="52"/>
  <c r="FE97" i="52"/>
  <c r="FE96" i="52"/>
  <c r="FE95" i="52"/>
  <c r="FE94" i="52"/>
  <c r="FE93" i="52"/>
  <c r="FE92" i="52"/>
  <c r="FE91" i="52"/>
  <c r="FE90" i="52"/>
  <c r="FE89" i="52"/>
  <c r="FE88" i="52"/>
  <c r="FE87" i="52"/>
  <c r="FE86" i="52"/>
  <c r="FE85" i="52"/>
  <c r="FE84" i="52"/>
  <c r="FE83" i="52"/>
  <c r="FE82" i="52"/>
  <c r="FE81" i="52"/>
  <c r="FE80" i="52"/>
  <c r="FE79" i="52"/>
  <c r="FE78" i="52"/>
  <c r="FE77" i="52"/>
  <c r="FE76" i="52"/>
  <c r="FE75" i="52"/>
  <c r="FE74" i="52"/>
  <c r="FE73" i="52"/>
  <c r="FE72" i="52"/>
  <c r="FE71" i="52"/>
  <c r="FE70" i="52"/>
  <c r="FE69" i="52"/>
  <c r="FE68" i="52"/>
  <c r="FE67" i="52"/>
  <c r="FE66" i="52"/>
  <c r="FE65" i="52"/>
  <c r="FE64" i="52"/>
  <c r="FE63" i="52"/>
  <c r="FE62" i="52"/>
  <c r="FE61" i="52"/>
  <c r="FE60" i="52"/>
  <c r="FE59" i="52"/>
  <c r="FE58" i="52"/>
  <c r="FE57" i="52"/>
  <c r="FE56" i="52"/>
  <c r="FE55" i="52"/>
  <c r="FE54" i="52"/>
  <c r="FE53" i="52"/>
  <c r="FE52" i="52"/>
  <c r="FE51" i="52"/>
  <c r="FE50" i="52"/>
  <c r="FE49" i="52"/>
  <c r="FE48" i="52"/>
  <c r="FE47" i="52"/>
  <c r="FE46" i="52"/>
  <c r="FE45" i="52"/>
  <c r="FE44" i="52"/>
  <c r="FE43" i="52"/>
  <c r="FE42" i="52"/>
  <c r="FE41" i="52"/>
  <c r="FE40" i="52"/>
  <c r="FE39" i="52"/>
  <c r="FE38" i="52"/>
  <c r="FE37" i="52"/>
  <c r="FE36" i="52"/>
  <c r="FE35" i="52"/>
  <c r="FE34" i="52"/>
  <c r="FE33" i="52"/>
  <c r="FE32" i="52"/>
  <c r="FE31" i="52"/>
  <c r="FE30" i="52"/>
  <c r="FE29" i="52"/>
  <c r="FE28" i="52"/>
  <c r="FE27" i="52"/>
  <c r="FE26" i="52"/>
  <c r="FE25" i="52"/>
  <c r="FE24" i="52"/>
  <c r="FE23" i="52"/>
  <c r="FE22" i="52"/>
  <c r="FE21" i="52"/>
  <c r="FE20" i="52"/>
  <c r="FE19" i="52"/>
  <c r="FE18" i="52"/>
  <c r="FE17" i="52"/>
  <c r="FE16" i="52"/>
  <c r="FE15" i="52"/>
  <c r="FE14" i="52"/>
  <c r="FE13" i="52"/>
  <c r="FE12" i="52"/>
  <c r="FE11" i="52"/>
  <c r="FE10" i="52"/>
  <c r="FE9" i="52"/>
  <c r="FE8" i="52" a="1"/>
  <c r="FE8" i="52"/>
  <c r="FD247" i="52"/>
  <c r="FD246" i="52"/>
  <c r="FD245" i="52"/>
  <c r="FD244" i="52"/>
  <c r="FD243" i="52"/>
  <c r="FD242" i="52"/>
  <c r="FD241" i="52"/>
  <c r="FD240" i="52"/>
  <c r="FD239" i="52"/>
  <c r="FD238" i="52"/>
  <c r="FD237" i="52"/>
  <c r="FD236" i="52"/>
  <c r="FD235" i="52"/>
  <c r="FD234" i="52"/>
  <c r="FD233" i="52"/>
  <c r="FD232" i="52"/>
  <c r="FD231" i="52"/>
  <c r="FD230" i="52"/>
  <c r="FD229" i="52"/>
  <c r="FD228" i="52"/>
  <c r="FD227" i="52"/>
  <c r="FD226" i="52"/>
  <c r="FD225" i="52"/>
  <c r="FD224" i="52"/>
  <c r="FD223" i="52"/>
  <c r="FD222" i="52"/>
  <c r="FD221" i="52"/>
  <c r="FD220" i="52"/>
  <c r="FD219" i="52"/>
  <c r="FD218" i="52"/>
  <c r="FD217" i="52"/>
  <c r="FD216" i="52"/>
  <c r="FD215" i="52"/>
  <c r="FD214" i="52"/>
  <c r="FD213" i="52"/>
  <c r="FD212" i="52"/>
  <c r="FD211" i="52"/>
  <c r="FD210" i="52"/>
  <c r="FD209" i="52"/>
  <c r="FD208" i="52"/>
  <c r="FD207" i="52"/>
  <c r="FD206" i="52"/>
  <c r="FD205" i="52"/>
  <c r="FD204" i="52"/>
  <c r="FD203" i="52"/>
  <c r="FD202" i="52"/>
  <c r="FD201" i="52"/>
  <c r="FD200" i="52"/>
  <c r="FD199" i="52"/>
  <c r="FD198" i="52"/>
  <c r="FD197" i="52"/>
  <c r="FD196" i="52"/>
  <c r="FD195" i="52"/>
  <c r="FD194" i="52"/>
  <c r="FD193" i="52"/>
  <c r="FD192" i="52"/>
  <c r="FD191" i="52"/>
  <c r="FD190" i="52"/>
  <c r="FD189" i="52"/>
  <c r="FD188" i="52"/>
  <c r="FD187" i="52"/>
  <c r="FD186" i="52"/>
  <c r="FD185" i="52"/>
  <c r="FD184" i="52"/>
  <c r="FD183" i="52"/>
  <c r="FD182" i="52"/>
  <c r="FD181" i="52"/>
  <c r="FD180" i="52"/>
  <c r="FD179" i="52"/>
  <c r="FD178" i="52"/>
  <c r="FD177" i="52"/>
  <c r="FD176" i="52"/>
  <c r="FD175" i="52"/>
  <c r="FD174" i="52"/>
  <c r="FD173" i="52"/>
  <c r="FD172" i="52"/>
  <c r="FD171" i="52"/>
  <c r="FD170" i="52"/>
  <c r="FD169" i="52"/>
  <c r="FD168" i="52"/>
  <c r="FD167" i="52"/>
  <c r="FD166" i="52"/>
  <c r="FD165" i="52"/>
  <c r="FD164" i="52"/>
  <c r="FD163" i="52"/>
  <c r="FD162" i="52"/>
  <c r="FD161" i="52"/>
  <c r="FD160" i="52"/>
  <c r="FD159" i="52"/>
  <c r="FD158" i="52"/>
  <c r="FD157" i="52"/>
  <c r="FD156" i="52"/>
  <c r="FD155" i="52"/>
  <c r="FD154" i="52"/>
  <c r="FD153" i="52"/>
  <c r="FD152" i="52"/>
  <c r="FD151" i="52"/>
  <c r="FD150" i="52"/>
  <c r="FD149" i="52"/>
  <c r="FD148" i="52"/>
  <c r="FD147" i="52"/>
  <c r="FD146" i="52"/>
  <c r="FD145" i="52"/>
  <c r="FD144" i="52"/>
  <c r="FD143" i="52"/>
  <c r="FD142" i="52"/>
  <c r="FD141" i="52"/>
  <c r="FD140" i="52"/>
  <c r="FD139" i="52"/>
  <c r="FD138" i="52"/>
  <c r="FD137" i="52"/>
  <c r="FD136" i="52"/>
  <c r="FD135" i="52"/>
  <c r="FD134" i="52"/>
  <c r="FD133" i="52"/>
  <c r="FD132" i="52"/>
  <c r="FD131" i="52"/>
  <c r="FD130" i="52"/>
  <c r="FD129" i="52"/>
  <c r="FD128" i="52"/>
  <c r="FD127" i="52"/>
  <c r="FD126" i="52"/>
  <c r="FD125" i="52"/>
  <c r="FD124" i="52"/>
  <c r="FD123" i="52"/>
  <c r="FD122" i="52"/>
  <c r="FD121" i="52"/>
  <c r="FD120" i="52"/>
  <c r="FD119" i="52"/>
  <c r="FD118" i="52"/>
  <c r="FD117" i="52"/>
  <c r="FD116" i="52"/>
  <c r="FD115" i="52"/>
  <c r="FD114" i="52"/>
  <c r="FD113" i="52"/>
  <c r="FD112" i="52"/>
  <c r="FD111" i="52"/>
  <c r="FD110" i="52"/>
  <c r="FD109" i="52"/>
  <c r="FD108" i="52"/>
  <c r="FD107" i="52"/>
  <c r="FD106" i="52"/>
  <c r="FD105" i="52"/>
  <c r="FD104" i="52"/>
  <c r="FD103" i="52"/>
  <c r="FD102" i="52"/>
  <c r="FD101" i="52"/>
  <c r="FD100" i="52"/>
  <c r="FD99" i="52"/>
  <c r="FD98" i="52"/>
  <c r="FD97" i="52"/>
  <c r="FD96" i="52"/>
  <c r="FD95" i="52"/>
  <c r="FD94" i="52"/>
  <c r="FD93" i="52"/>
  <c r="FD92" i="52"/>
  <c r="FD91" i="52"/>
  <c r="FD90" i="52"/>
  <c r="FD89" i="52"/>
  <c r="FD88" i="52"/>
  <c r="FD87" i="52"/>
  <c r="FD86" i="52"/>
  <c r="FD85" i="52"/>
  <c r="FD84" i="52"/>
  <c r="FD83" i="52"/>
  <c r="FD82" i="52"/>
  <c r="FD81" i="52"/>
  <c r="FD80" i="52"/>
  <c r="FD79" i="52"/>
  <c r="FD78" i="52"/>
  <c r="FD77" i="52"/>
  <c r="FD76" i="52"/>
  <c r="FD75" i="52"/>
  <c r="FD74" i="52"/>
  <c r="FD73" i="52"/>
  <c r="FD72" i="52"/>
  <c r="FD71" i="52"/>
  <c r="FD70" i="52"/>
  <c r="FD69" i="52"/>
  <c r="FD68" i="52"/>
  <c r="FD67" i="52"/>
  <c r="FD66" i="52"/>
  <c r="FD65" i="52"/>
  <c r="FD64" i="52"/>
  <c r="FD63" i="52"/>
  <c r="FD62" i="52"/>
  <c r="FD61" i="52"/>
  <c r="FD60" i="52"/>
  <c r="FD59" i="52"/>
  <c r="FD58" i="52"/>
  <c r="FD57" i="52"/>
  <c r="FD56" i="52"/>
  <c r="FD55" i="52"/>
  <c r="FD54" i="52"/>
  <c r="FD53" i="52"/>
  <c r="FD52" i="52"/>
  <c r="FD51" i="52"/>
  <c r="FD50" i="52"/>
  <c r="FD49" i="52"/>
  <c r="FD48" i="52"/>
  <c r="FD47" i="52"/>
  <c r="FD46" i="52"/>
  <c r="FD45" i="52"/>
  <c r="FD44" i="52"/>
  <c r="FD43" i="52"/>
  <c r="FD42" i="52"/>
  <c r="FD41" i="52"/>
  <c r="FD40" i="52"/>
  <c r="FD39" i="52"/>
  <c r="FD38" i="52"/>
  <c r="FD37" i="52"/>
  <c r="FD36" i="52"/>
  <c r="FD35" i="52"/>
  <c r="FD34" i="52"/>
  <c r="FD33" i="52"/>
  <c r="FD32" i="52"/>
  <c r="FD31" i="52"/>
  <c r="FD30" i="52"/>
  <c r="FD29" i="52"/>
  <c r="FD28" i="52"/>
  <c r="FD27" i="52"/>
  <c r="FD26" i="52"/>
  <c r="FD25" i="52"/>
  <c r="FD24" i="52"/>
  <c r="FD23" i="52"/>
  <c r="FD22" i="52"/>
  <c r="FD21" i="52"/>
  <c r="FD20" i="52"/>
  <c r="FD19" i="52"/>
  <c r="FD18" i="52"/>
  <c r="FD17" i="52"/>
  <c r="FD16" i="52"/>
  <c r="FD15" i="52"/>
  <c r="FD14" i="52"/>
  <c r="FD13" i="52"/>
  <c r="FD12" i="52"/>
  <c r="FD11" i="52"/>
  <c r="FD10" i="52"/>
  <c r="FD9" i="52"/>
  <c r="FD8" i="52" a="1"/>
  <c r="FD8" i="52"/>
  <c r="FC247" i="52"/>
  <c r="FC246" i="52"/>
  <c r="FC245" i="52"/>
  <c r="FC244" i="52"/>
  <c r="FC243" i="52"/>
  <c r="FC242" i="52"/>
  <c r="FC241" i="52"/>
  <c r="FC240" i="52"/>
  <c r="FC239" i="52"/>
  <c r="FC238" i="52"/>
  <c r="FC237" i="52"/>
  <c r="FC236" i="52"/>
  <c r="FC235" i="52"/>
  <c r="FC234" i="52"/>
  <c r="FC233" i="52"/>
  <c r="FC232" i="52"/>
  <c r="FC231" i="52"/>
  <c r="FC230" i="52"/>
  <c r="FC229" i="52"/>
  <c r="FC228" i="52"/>
  <c r="FC227" i="52"/>
  <c r="FC226" i="52"/>
  <c r="FC225" i="52"/>
  <c r="FC224" i="52"/>
  <c r="FC223" i="52"/>
  <c r="FC222" i="52"/>
  <c r="FC221" i="52"/>
  <c r="FC220" i="52"/>
  <c r="FC219" i="52"/>
  <c r="FC218" i="52"/>
  <c r="FC217" i="52"/>
  <c r="FC216" i="52"/>
  <c r="FC215" i="52"/>
  <c r="FC214" i="52"/>
  <c r="FC213" i="52"/>
  <c r="FC212" i="52"/>
  <c r="FC211" i="52"/>
  <c r="FC210" i="52"/>
  <c r="FC209" i="52"/>
  <c r="FC208" i="52"/>
  <c r="FC207" i="52"/>
  <c r="FC206" i="52"/>
  <c r="FC205" i="52"/>
  <c r="FC204" i="52"/>
  <c r="FC203" i="52"/>
  <c r="FC202" i="52"/>
  <c r="FC201" i="52"/>
  <c r="FC200" i="52"/>
  <c r="FC199" i="52"/>
  <c r="FC198" i="52"/>
  <c r="FC197" i="52"/>
  <c r="FC196" i="52"/>
  <c r="FC195" i="52"/>
  <c r="FC194" i="52"/>
  <c r="FC193" i="52"/>
  <c r="FC192" i="52"/>
  <c r="FC191" i="52"/>
  <c r="FC190" i="52"/>
  <c r="FC189" i="52"/>
  <c r="FC188" i="52"/>
  <c r="FC187" i="52"/>
  <c r="FC186" i="52"/>
  <c r="FC185" i="52"/>
  <c r="FC184" i="52"/>
  <c r="FC183" i="52"/>
  <c r="FC182" i="52"/>
  <c r="FC181" i="52"/>
  <c r="FC180" i="52"/>
  <c r="FC179" i="52"/>
  <c r="FC178" i="52"/>
  <c r="FC177" i="52"/>
  <c r="FC176" i="52"/>
  <c r="FC175" i="52"/>
  <c r="FC174" i="52"/>
  <c r="FC173" i="52"/>
  <c r="FC172" i="52"/>
  <c r="FC171" i="52"/>
  <c r="FC170" i="52"/>
  <c r="FC169" i="52"/>
  <c r="FC168" i="52"/>
  <c r="FC167" i="52"/>
  <c r="FC166" i="52"/>
  <c r="FC165" i="52"/>
  <c r="FC164" i="52"/>
  <c r="FC163" i="52"/>
  <c r="FC162" i="52"/>
  <c r="FC161" i="52"/>
  <c r="FC160" i="52"/>
  <c r="FC159" i="52"/>
  <c r="FC158" i="52"/>
  <c r="FC157" i="52"/>
  <c r="FC156" i="52"/>
  <c r="FC155" i="52"/>
  <c r="FC154" i="52"/>
  <c r="FC153" i="52"/>
  <c r="FC152" i="52"/>
  <c r="FC151" i="52"/>
  <c r="FC150" i="52"/>
  <c r="FC149" i="52"/>
  <c r="FC148" i="52"/>
  <c r="FC147" i="52"/>
  <c r="FC146" i="52"/>
  <c r="FC145" i="52"/>
  <c r="FC144" i="52"/>
  <c r="FC143" i="52"/>
  <c r="FC142" i="52"/>
  <c r="FC141" i="52"/>
  <c r="FC140" i="52"/>
  <c r="FC139" i="52"/>
  <c r="FC138" i="52"/>
  <c r="FC137" i="52"/>
  <c r="FC136" i="52"/>
  <c r="FC135" i="52"/>
  <c r="FC134" i="52"/>
  <c r="FC133" i="52"/>
  <c r="FC132" i="52"/>
  <c r="FC131" i="52"/>
  <c r="FC130" i="52"/>
  <c r="FC129" i="52"/>
  <c r="FC128" i="52"/>
  <c r="FC127" i="52"/>
  <c r="FC126" i="52"/>
  <c r="FC125" i="52"/>
  <c r="FC124" i="52"/>
  <c r="FC123" i="52"/>
  <c r="FC122" i="52"/>
  <c r="FC121" i="52"/>
  <c r="FC120" i="52"/>
  <c r="FC119" i="52"/>
  <c r="FC118" i="52"/>
  <c r="FC117" i="52"/>
  <c r="FC116" i="52"/>
  <c r="FC115" i="52"/>
  <c r="FC114" i="52"/>
  <c r="FC113" i="52"/>
  <c r="FC112" i="52"/>
  <c r="FC111" i="52"/>
  <c r="FC110" i="52"/>
  <c r="FC109" i="52"/>
  <c r="FC108" i="52"/>
  <c r="FC107" i="52"/>
  <c r="FC106" i="52"/>
  <c r="FC105" i="52"/>
  <c r="FC104" i="52"/>
  <c r="FC103" i="52"/>
  <c r="FC102" i="52"/>
  <c r="FC101" i="52"/>
  <c r="FC100" i="52"/>
  <c r="FC99" i="52"/>
  <c r="FC98" i="52"/>
  <c r="FC97" i="52"/>
  <c r="FC96" i="52"/>
  <c r="FC95" i="52"/>
  <c r="FC94" i="52"/>
  <c r="FC93" i="52"/>
  <c r="FC92" i="52"/>
  <c r="FC91" i="52"/>
  <c r="FC90" i="52"/>
  <c r="FC89" i="52"/>
  <c r="FC88" i="52"/>
  <c r="FC87" i="52"/>
  <c r="FC86" i="52"/>
  <c r="FC85" i="52"/>
  <c r="FC84" i="52"/>
  <c r="FC83" i="52"/>
  <c r="FC82" i="52"/>
  <c r="FC81" i="52"/>
  <c r="FC80" i="52"/>
  <c r="FC79" i="52"/>
  <c r="FC78" i="52"/>
  <c r="FC77" i="52"/>
  <c r="FC76" i="52"/>
  <c r="FC75" i="52"/>
  <c r="FC74" i="52"/>
  <c r="FC73" i="52"/>
  <c r="FC72" i="52"/>
  <c r="FC71" i="52"/>
  <c r="FC70" i="52"/>
  <c r="FC69" i="52"/>
  <c r="FC68" i="52"/>
  <c r="FC67" i="52"/>
  <c r="FC66" i="52"/>
  <c r="FC65" i="52"/>
  <c r="FC64" i="52"/>
  <c r="FC63" i="52"/>
  <c r="FC62" i="52"/>
  <c r="FC61" i="52"/>
  <c r="FC60" i="52"/>
  <c r="FC59" i="52"/>
  <c r="FC58" i="52"/>
  <c r="FC57" i="52"/>
  <c r="FC56" i="52"/>
  <c r="FC55" i="52"/>
  <c r="FC54" i="52"/>
  <c r="FC53" i="52"/>
  <c r="FC52" i="52"/>
  <c r="FC51" i="52"/>
  <c r="FC50" i="52"/>
  <c r="FC49" i="52"/>
  <c r="FC48" i="52"/>
  <c r="FC47" i="52"/>
  <c r="FC46" i="52"/>
  <c r="FC45" i="52"/>
  <c r="FC44" i="52"/>
  <c r="FC43" i="52"/>
  <c r="FC42" i="52"/>
  <c r="FC41" i="52"/>
  <c r="FC40" i="52"/>
  <c r="FC39" i="52"/>
  <c r="FC38" i="52"/>
  <c r="FC37" i="52"/>
  <c r="FC36" i="52"/>
  <c r="FC35" i="52"/>
  <c r="FC34" i="52"/>
  <c r="FC33" i="52"/>
  <c r="FC32" i="52"/>
  <c r="FC31" i="52"/>
  <c r="FC30" i="52"/>
  <c r="FC29" i="52"/>
  <c r="FC28" i="52"/>
  <c r="FC27" i="52"/>
  <c r="FC26" i="52"/>
  <c r="FC25" i="52"/>
  <c r="FC24" i="52"/>
  <c r="FC23" i="52"/>
  <c r="FC22" i="52"/>
  <c r="FC21" i="52"/>
  <c r="FC20" i="52"/>
  <c r="FC19" i="52"/>
  <c r="FC18" i="52"/>
  <c r="FC17" i="52"/>
  <c r="FC16" i="52"/>
  <c r="FC15" i="52"/>
  <c r="FC14" i="52"/>
  <c r="FC13" i="52"/>
  <c r="FC12" i="52"/>
  <c r="FC11" i="52"/>
  <c r="FC10" i="52"/>
  <c r="FC9" i="52"/>
  <c r="FC8" i="52" a="1"/>
  <c r="FC8" i="52"/>
  <c r="FB247" i="52"/>
  <c r="FB246" i="52"/>
  <c r="FB245" i="52"/>
  <c r="FB244" i="52"/>
  <c r="FB243" i="52"/>
  <c r="FB242" i="52"/>
  <c r="FB241" i="52"/>
  <c r="FB240" i="52"/>
  <c r="FB239" i="52"/>
  <c r="FB238" i="52"/>
  <c r="FB237" i="52"/>
  <c r="FB236" i="52"/>
  <c r="FB235" i="52"/>
  <c r="FB234" i="52"/>
  <c r="FB233" i="52"/>
  <c r="FB232" i="52"/>
  <c r="FB231" i="52"/>
  <c r="FB230" i="52"/>
  <c r="FB229" i="52"/>
  <c r="FB228" i="52"/>
  <c r="FB227" i="52"/>
  <c r="FB226" i="52"/>
  <c r="FB225" i="52"/>
  <c r="FB224" i="52"/>
  <c r="FB223" i="52"/>
  <c r="FB222" i="52"/>
  <c r="FB221" i="52"/>
  <c r="FB220" i="52"/>
  <c r="FB219" i="52"/>
  <c r="FB218" i="52"/>
  <c r="FB217" i="52"/>
  <c r="FB216" i="52"/>
  <c r="FB215" i="52"/>
  <c r="FB214" i="52"/>
  <c r="FB213" i="52"/>
  <c r="FB212" i="52"/>
  <c r="FB211" i="52"/>
  <c r="FB210" i="52"/>
  <c r="FB209" i="52"/>
  <c r="FB208" i="52"/>
  <c r="FB207" i="52"/>
  <c r="FB206" i="52"/>
  <c r="FB205" i="52"/>
  <c r="FB204" i="52"/>
  <c r="FB203" i="52"/>
  <c r="FB202" i="52"/>
  <c r="FB201" i="52"/>
  <c r="FB200" i="52"/>
  <c r="FB199" i="52"/>
  <c r="FB198" i="52"/>
  <c r="FB197" i="52"/>
  <c r="FB196" i="52"/>
  <c r="FB195" i="52"/>
  <c r="FB194" i="52"/>
  <c r="FB193" i="52"/>
  <c r="FB192" i="52"/>
  <c r="FB191" i="52"/>
  <c r="FB190" i="52"/>
  <c r="FB189" i="52"/>
  <c r="FB188" i="52"/>
  <c r="FB187" i="52"/>
  <c r="FB186" i="52"/>
  <c r="FB185" i="52"/>
  <c r="FB184" i="52"/>
  <c r="FB183" i="52"/>
  <c r="FB182" i="52"/>
  <c r="FB181" i="52"/>
  <c r="FB180" i="52"/>
  <c r="FB179" i="52"/>
  <c r="FB178" i="52"/>
  <c r="FB177" i="52"/>
  <c r="FB176" i="52"/>
  <c r="FB175" i="52"/>
  <c r="FB174" i="52"/>
  <c r="FB173" i="52"/>
  <c r="FB172" i="52"/>
  <c r="FB171" i="52"/>
  <c r="FB170" i="52"/>
  <c r="FB169" i="52"/>
  <c r="FB168" i="52"/>
  <c r="FB167" i="52"/>
  <c r="FB166" i="52"/>
  <c r="FB165" i="52"/>
  <c r="FB164" i="52"/>
  <c r="FB163" i="52"/>
  <c r="FB162" i="52"/>
  <c r="FB161" i="52"/>
  <c r="FB160" i="52"/>
  <c r="FB159" i="52"/>
  <c r="FB158" i="52"/>
  <c r="FB157" i="52"/>
  <c r="FB156" i="52"/>
  <c r="FB155" i="52"/>
  <c r="FB154" i="52"/>
  <c r="FB153" i="52"/>
  <c r="FB152" i="52"/>
  <c r="FB151" i="52"/>
  <c r="FB150" i="52"/>
  <c r="FB149" i="52"/>
  <c r="FB148" i="52"/>
  <c r="FB147" i="52"/>
  <c r="FB146" i="52"/>
  <c r="FB145" i="52"/>
  <c r="FB144" i="52"/>
  <c r="FB143" i="52"/>
  <c r="FB142" i="52"/>
  <c r="FB141" i="52"/>
  <c r="FB140" i="52"/>
  <c r="FB139" i="52"/>
  <c r="FB138" i="52"/>
  <c r="FB137" i="52"/>
  <c r="FB136" i="52"/>
  <c r="FB135" i="52"/>
  <c r="FB134" i="52"/>
  <c r="FB133" i="52"/>
  <c r="FB132" i="52"/>
  <c r="FB131" i="52"/>
  <c r="FB130" i="52"/>
  <c r="FB129" i="52"/>
  <c r="FB128" i="52"/>
  <c r="FB127" i="52"/>
  <c r="FB126" i="52"/>
  <c r="FB125" i="52"/>
  <c r="FB124" i="52"/>
  <c r="FB123" i="52"/>
  <c r="FB122" i="52"/>
  <c r="FB121" i="52"/>
  <c r="FB120" i="52"/>
  <c r="FB119" i="52"/>
  <c r="FB118" i="52"/>
  <c r="FB117" i="52"/>
  <c r="FB116" i="52"/>
  <c r="FB115" i="52"/>
  <c r="FB114" i="52"/>
  <c r="FB113" i="52"/>
  <c r="FB112" i="52"/>
  <c r="FB111" i="52"/>
  <c r="FB110" i="52"/>
  <c r="FB109" i="52"/>
  <c r="FB108" i="52"/>
  <c r="FB107" i="52"/>
  <c r="FB106" i="52"/>
  <c r="FB105" i="52"/>
  <c r="FB104" i="52"/>
  <c r="FB103" i="52"/>
  <c r="FB102" i="52"/>
  <c r="FB101" i="52"/>
  <c r="FB100" i="52"/>
  <c r="FB99" i="52"/>
  <c r="FB98" i="52"/>
  <c r="FB97" i="52"/>
  <c r="FB96" i="52"/>
  <c r="FB95" i="52"/>
  <c r="FB94" i="52"/>
  <c r="FB93" i="52"/>
  <c r="FB92" i="52"/>
  <c r="FB91" i="52"/>
  <c r="FB90" i="52"/>
  <c r="FB89" i="52"/>
  <c r="FB88" i="52"/>
  <c r="FB87" i="52"/>
  <c r="FB86" i="52"/>
  <c r="FB85" i="52"/>
  <c r="FB84" i="52"/>
  <c r="FB83" i="52"/>
  <c r="FB82" i="52"/>
  <c r="FB81" i="52"/>
  <c r="FB80" i="52"/>
  <c r="FB79" i="52"/>
  <c r="FB78" i="52"/>
  <c r="FB77" i="52"/>
  <c r="FB76" i="52"/>
  <c r="FB75" i="52"/>
  <c r="FB74" i="52"/>
  <c r="FB73" i="52"/>
  <c r="FB72" i="52"/>
  <c r="FB71" i="52"/>
  <c r="FB70" i="52"/>
  <c r="FB69" i="52"/>
  <c r="FB68" i="52"/>
  <c r="FB67" i="52"/>
  <c r="FB66" i="52"/>
  <c r="FB65" i="52"/>
  <c r="FB64" i="52"/>
  <c r="FB63" i="52"/>
  <c r="FB62" i="52"/>
  <c r="FB61" i="52"/>
  <c r="FB60" i="52"/>
  <c r="FB59" i="52"/>
  <c r="FB58" i="52"/>
  <c r="FB57" i="52"/>
  <c r="FB56" i="52"/>
  <c r="FB55" i="52"/>
  <c r="FB54" i="52"/>
  <c r="FB53" i="52"/>
  <c r="FB52" i="52"/>
  <c r="FB51" i="52"/>
  <c r="FB50" i="52"/>
  <c r="FB49" i="52"/>
  <c r="FB48" i="52"/>
  <c r="FB47" i="52"/>
  <c r="FB46" i="52"/>
  <c r="FB45" i="52"/>
  <c r="FB44" i="52"/>
  <c r="FB43" i="52"/>
  <c r="FB42" i="52"/>
  <c r="FB41" i="52"/>
  <c r="FB40" i="52"/>
  <c r="FB39" i="52"/>
  <c r="FB38" i="52"/>
  <c r="FB37" i="52"/>
  <c r="FB36" i="52"/>
  <c r="FB35" i="52"/>
  <c r="FB34" i="52"/>
  <c r="FB33" i="52"/>
  <c r="FB32" i="52"/>
  <c r="FB31" i="52"/>
  <c r="FB30" i="52"/>
  <c r="FB29" i="52"/>
  <c r="FB28" i="52"/>
  <c r="FB27" i="52"/>
  <c r="FB26" i="52"/>
  <c r="FB25" i="52"/>
  <c r="FB24" i="52"/>
  <c r="FB23" i="52"/>
  <c r="FB22" i="52"/>
  <c r="FB21" i="52"/>
  <c r="FB20" i="52"/>
  <c r="FB19" i="52"/>
  <c r="FB18" i="52"/>
  <c r="FB17" i="52"/>
  <c r="FB16" i="52"/>
  <c r="FB15" i="52"/>
  <c r="FB14" i="52"/>
  <c r="FB13" i="52"/>
  <c r="FB12" i="52"/>
  <c r="FB11" i="52"/>
  <c r="FB10" i="52"/>
  <c r="FB9" i="52"/>
  <c r="FB8" i="52" a="1"/>
  <c r="FB8" i="52"/>
  <c r="DX247" i="52"/>
  <c r="DX246" i="52"/>
  <c r="DX245" i="52"/>
  <c r="DX244" i="52"/>
  <c r="DX243" i="52"/>
  <c r="DX242" i="52"/>
  <c r="DX241" i="52"/>
  <c r="DX240" i="52"/>
  <c r="DX239" i="52"/>
  <c r="DX238" i="52"/>
  <c r="DX237" i="52"/>
  <c r="DX236" i="52"/>
  <c r="DX235" i="52"/>
  <c r="DX234" i="52"/>
  <c r="DX233" i="52"/>
  <c r="DX232" i="52"/>
  <c r="DX231" i="52"/>
  <c r="DX230" i="52"/>
  <c r="DX229" i="52"/>
  <c r="DX228" i="52"/>
  <c r="DX227" i="52"/>
  <c r="DX226" i="52"/>
  <c r="DX225" i="52"/>
  <c r="DX224" i="52"/>
  <c r="DX223" i="52"/>
  <c r="DX222" i="52"/>
  <c r="DX221" i="52"/>
  <c r="DX220" i="52"/>
  <c r="DX219" i="52"/>
  <c r="DX218" i="52"/>
  <c r="DX217" i="52"/>
  <c r="DX216" i="52"/>
  <c r="DX215" i="52"/>
  <c r="DX214" i="52"/>
  <c r="DX213" i="52"/>
  <c r="DX212" i="52"/>
  <c r="DX211" i="52"/>
  <c r="DX210" i="52"/>
  <c r="DX209" i="52"/>
  <c r="DX208" i="52"/>
  <c r="DX207" i="52"/>
  <c r="DX206" i="52"/>
  <c r="DX205" i="52"/>
  <c r="DX204" i="52"/>
  <c r="DX203" i="52"/>
  <c r="DX202" i="52"/>
  <c r="DX201" i="52"/>
  <c r="DX200" i="52"/>
  <c r="DX199" i="52"/>
  <c r="DX198" i="52"/>
  <c r="DX197" i="52"/>
  <c r="DX196" i="52"/>
  <c r="DX195" i="52"/>
  <c r="DX194" i="52"/>
  <c r="DX193" i="52"/>
  <c r="DX192" i="52"/>
  <c r="DX191" i="52"/>
  <c r="DX190" i="52"/>
  <c r="DX189" i="52"/>
  <c r="DX188" i="52"/>
  <c r="DX187" i="52"/>
  <c r="DX186" i="52"/>
  <c r="DX185" i="52"/>
  <c r="DX184" i="52"/>
  <c r="DX183" i="52"/>
  <c r="DX182" i="52"/>
  <c r="DX181" i="52"/>
  <c r="DX180" i="52"/>
  <c r="DX179" i="52"/>
  <c r="DX178" i="52"/>
  <c r="DX177" i="52"/>
  <c r="DX176" i="52"/>
  <c r="DX175" i="52"/>
  <c r="DX174" i="52"/>
  <c r="DX173" i="52"/>
  <c r="DX172" i="52"/>
  <c r="DX171" i="52"/>
  <c r="DX170" i="52"/>
  <c r="DX169" i="52"/>
  <c r="DX168" i="52"/>
  <c r="DX167" i="52"/>
  <c r="DX166" i="52"/>
  <c r="DX165" i="52"/>
  <c r="DX164" i="52"/>
  <c r="DX163" i="52"/>
  <c r="DX162" i="52"/>
  <c r="DX161" i="52"/>
  <c r="DX160" i="52"/>
  <c r="DX159" i="52"/>
  <c r="DX158" i="52"/>
  <c r="DX157" i="52"/>
  <c r="DX156" i="52"/>
  <c r="DX155" i="52"/>
  <c r="DX154" i="52"/>
  <c r="DX153" i="52"/>
  <c r="DX152" i="52"/>
  <c r="DX151" i="52"/>
  <c r="DX150" i="52"/>
  <c r="DX149" i="52"/>
  <c r="DX148" i="52"/>
  <c r="DX147" i="52"/>
  <c r="DX146" i="52"/>
  <c r="DX145" i="52"/>
  <c r="DX144" i="52"/>
  <c r="DX143" i="52"/>
  <c r="DX142" i="52"/>
  <c r="DX141" i="52"/>
  <c r="DX140" i="52"/>
  <c r="DX139" i="52"/>
  <c r="DX138" i="52"/>
  <c r="DX137" i="52"/>
  <c r="DX136" i="52"/>
  <c r="DX135" i="52"/>
  <c r="DX134" i="52"/>
  <c r="DX133" i="52"/>
  <c r="DX132" i="52"/>
  <c r="DX131" i="52"/>
  <c r="DX130" i="52"/>
  <c r="DX129" i="52"/>
  <c r="DX128" i="52"/>
  <c r="DX127" i="52"/>
  <c r="DX126" i="52"/>
  <c r="DX125" i="52"/>
  <c r="DX124" i="52"/>
  <c r="DX123" i="52"/>
  <c r="DX122" i="52"/>
  <c r="DX121" i="52"/>
  <c r="DX120" i="52"/>
  <c r="DX119" i="52"/>
  <c r="DX118" i="52"/>
  <c r="DX117" i="52"/>
  <c r="DX116" i="52"/>
  <c r="DX115" i="52"/>
  <c r="DX114" i="52"/>
  <c r="DX113" i="52"/>
  <c r="DX112" i="52"/>
  <c r="DX111" i="52"/>
  <c r="DX110" i="52"/>
  <c r="DX109" i="52"/>
  <c r="DX108" i="52"/>
  <c r="DX107" i="52"/>
  <c r="DX106" i="52"/>
  <c r="DX105" i="52"/>
  <c r="DX104" i="52"/>
  <c r="DX103" i="52"/>
  <c r="DX102" i="52"/>
  <c r="DX101" i="52"/>
  <c r="DX100" i="52"/>
  <c r="DX99" i="52"/>
  <c r="DX98" i="52"/>
  <c r="DX97" i="52"/>
  <c r="DX96" i="52"/>
  <c r="DX95" i="52"/>
  <c r="DX94" i="52"/>
  <c r="DX93" i="52"/>
  <c r="DX92" i="52"/>
  <c r="DX91" i="52"/>
  <c r="DX90" i="52"/>
  <c r="DX89" i="52"/>
  <c r="DX88" i="52"/>
  <c r="DX87" i="52"/>
  <c r="DX86" i="52"/>
  <c r="DX85" i="52"/>
  <c r="DX84" i="52"/>
  <c r="DX83" i="52"/>
  <c r="DX82" i="52"/>
  <c r="DX81" i="52"/>
  <c r="DX80" i="52"/>
  <c r="DX79" i="52"/>
  <c r="DX78" i="52"/>
  <c r="DX77" i="52"/>
  <c r="DX76" i="52"/>
  <c r="DX75" i="52"/>
  <c r="DX74" i="52"/>
  <c r="DX73" i="52"/>
  <c r="DX72" i="52"/>
  <c r="DX71" i="52"/>
  <c r="DX70" i="52"/>
  <c r="DX69" i="52"/>
  <c r="DX68" i="52"/>
  <c r="DX67" i="52"/>
  <c r="DX66" i="52"/>
  <c r="DX65" i="52"/>
  <c r="DX64" i="52"/>
  <c r="DX63" i="52"/>
  <c r="DX62" i="52"/>
  <c r="DX61" i="52"/>
  <c r="DX60" i="52"/>
  <c r="DX59" i="52"/>
  <c r="DX58" i="52"/>
  <c r="DX57" i="52"/>
  <c r="DX56" i="52"/>
  <c r="DX55" i="52"/>
  <c r="DX54" i="52"/>
  <c r="DX53" i="52"/>
  <c r="DX52" i="52"/>
  <c r="DX51" i="52"/>
  <c r="DX50" i="52"/>
  <c r="DX49" i="52"/>
  <c r="DX48" i="52"/>
  <c r="DX47" i="52"/>
  <c r="DX46" i="52"/>
  <c r="DX45" i="52"/>
  <c r="DX44" i="52"/>
  <c r="DX43" i="52"/>
  <c r="DX42" i="52"/>
  <c r="DX41" i="52"/>
  <c r="DX40" i="52"/>
  <c r="DX39" i="52"/>
  <c r="DX38" i="52"/>
  <c r="DX37" i="52"/>
  <c r="DX36" i="52"/>
  <c r="DX35" i="52"/>
  <c r="DX34" i="52"/>
  <c r="DX33" i="52"/>
  <c r="DX32" i="52"/>
  <c r="DX31" i="52"/>
  <c r="DX30" i="52"/>
  <c r="DX29" i="52"/>
  <c r="DX28" i="52"/>
  <c r="DX27" i="52"/>
  <c r="DX26" i="52"/>
  <c r="DX25" i="52"/>
  <c r="DX24" i="52"/>
  <c r="DX23" i="52"/>
  <c r="DX22" i="52"/>
  <c r="DX21" i="52"/>
  <c r="DX20" i="52"/>
  <c r="DX19" i="52"/>
  <c r="DX18" i="52"/>
  <c r="DX17" i="52"/>
  <c r="DX16" i="52"/>
  <c r="DX15" i="52"/>
  <c r="DX14" i="52"/>
  <c r="DX13" i="52"/>
  <c r="DX12" i="52"/>
  <c r="DX11" i="52"/>
  <c r="DX10" i="52"/>
  <c r="DX9" i="52"/>
  <c r="DX8" i="52" a="1"/>
  <c r="DX8" i="52"/>
  <c r="DW247" i="52"/>
  <c r="DW246" i="52"/>
  <c r="DW245" i="52"/>
  <c r="DW244" i="52"/>
  <c r="DW243" i="52"/>
  <c r="DW242" i="52"/>
  <c r="DW241" i="52"/>
  <c r="DW240" i="52"/>
  <c r="DW239" i="52"/>
  <c r="DW238" i="52"/>
  <c r="DW237" i="52"/>
  <c r="DW236" i="52"/>
  <c r="DW235" i="52"/>
  <c r="DW234" i="52"/>
  <c r="DW233" i="52"/>
  <c r="DW232" i="52"/>
  <c r="DW231" i="52"/>
  <c r="DW230" i="52"/>
  <c r="DW229" i="52"/>
  <c r="DW228" i="52"/>
  <c r="DW227" i="52"/>
  <c r="DW226" i="52"/>
  <c r="DW225" i="52"/>
  <c r="DW224" i="52"/>
  <c r="DW223" i="52"/>
  <c r="DW222" i="52"/>
  <c r="DW221" i="52"/>
  <c r="DW220" i="52"/>
  <c r="DW219" i="52"/>
  <c r="DW218" i="52"/>
  <c r="DW217" i="52"/>
  <c r="DW216" i="52"/>
  <c r="DW215" i="52"/>
  <c r="DW214" i="52"/>
  <c r="DW213" i="52"/>
  <c r="DW212" i="52"/>
  <c r="DW211" i="52"/>
  <c r="DW210" i="52"/>
  <c r="DW209" i="52"/>
  <c r="DW208" i="52"/>
  <c r="DW207" i="52"/>
  <c r="DW206" i="52"/>
  <c r="DW205" i="52"/>
  <c r="DW204" i="52"/>
  <c r="DW203" i="52"/>
  <c r="DW202" i="52"/>
  <c r="DW201" i="52"/>
  <c r="DW200" i="52"/>
  <c r="DW199" i="52"/>
  <c r="DW198" i="52"/>
  <c r="DW197" i="52"/>
  <c r="DW196" i="52"/>
  <c r="DW195" i="52"/>
  <c r="DW194" i="52"/>
  <c r="DW193" i="52"/>
  <c r="DW192" i="52"/>
  <c r="DW191" i="52"/>
  <c r="DW190" i="52"/>
  <c r="DW189" i="52"/>
  <c r="DW188" i="52"/>
  <c r="DW187" i="52"/>
  <c r="DW186" i="52"/>
  <c r="DW185" i="52"/>
  <c r="DW184" i="52"/>
  <c r="DW183" i="52"/>
  <c r="DW182" i="52"/>
  <c r="DW181" i="52"/>
  <c r="DW180" i="52"/>
  <c r="DW179" i="52"/>
  <c r="DW178" i="52"/>
  <c r="DW177" i="52"/>
  <c r="DW176" i="52"/>
  <c r="DW175" i="52"/>
  <c r="DW174" i="52"/>
  <c r="DW173" i="52"/>
  <c r="DW172" i="52"/>
  <c r="DW171" i="52"/>
  <c r="DW170" i="52"/>
  <c r="DW169" i="52"/>
  <c r="DW168" i="52"/>
  <c r="DW167" i="52"/>
  <c r="DW166" i="52"/>
  <c r="DW165" i="52"/>
  <c r="DW164" i="52"/>
  <c r="DW163" i="52"/>
  <c r="DW162" i="52"/>
  <c r="DW161" i="52"/>
  <c r="DW160" i="52"/>
  <c r="DW159" i="52"/>
  <c r="DW158" i="52"/>
  <c r="DW157" i="52"/>
  <c r="DW156" i="52"/>
  <c r="DW155" i="52"/>
  <c r="DW154" i="52"/>
  <c r="DW153" i="52"/>
  <c r="DW152" i="52"/>
  <c r="DW151" i="52"/>
  <c r="DW150" i="52"/>
  <c r="DW149" i="52"/>
  <c r="DW148" i="52"/>
  <c r="DW147" i="52"/>
  <c r="DW146" i="52"/>
  <c r="DW145" i="52"/>
  <c r="DW144" i="52"/>
  <c r="DW143" i="52"/>
  <c r="DW142" i="52"/>
  <c r="DW141" i="52"/>
  <c r="DW140" i="52"/>
  <c r="DW139" i="52"/>
  <c r="DW138" i="52"/>
  <c r="DW137" i="52"/>
  <c r="DW136" i="52"/>
  <c r="DW135" i="52"/>
  <c r="DW134" i="52"/>
  <c r="DW133" i="52"/>
  <c r="DW132" i="52"/>
  <c r="DW131" i="52"/>
  <c r="DW130" i="52"/>
  <c r="DW129" i="52"/>
  <c r="DW128" i="52"/>
  <c r="DW127" i="52"/>
  <c r="DW126" i="52"/>
  <c r="DW125" i="52"/>
  <c r="DW124" i="52"/>
  <c r="DW123" i="52"/>
  <c r="DW122" i="52"/>
  <c r="DW121" i="52"/>
  <c r="DW120" i="52"/>
  <c r="DW119" i="52"/>
  <c r="DW118" i="52"/>
  <c r="DW117" i="52"/>
  <c r="DW116" i="52"/>
  <c r="DW115" i="52"/>
  <c r="DW114" i="52"/>
  <c r="DW113" i="52"/>
  <c r="DW112" i="52"/>
  <c r="DW111" i="52"/>
  <c r="DW110" i="52"/>
  <c r="DW109" i="52"/>
  <c r="DW108" i="52"/>
  <c r="DW107" i="52"/>
  <c r="DW106" i="52"/>
  <c r="DW105" i="52"/>
  <c r="DW104" i="52"/>
  <c r="DW103" i="52"/>
  <c r="DW102" i="52"/>
  <c r="DW101" i="52"/>
  <c r="DW100" i="52"/>
  <c r="DW99" i="52"/>
  <c r="DW98" i="52"/>
  <c r="DW97" i="52"/>
  <c r="DW96" i="52"/>
  <c r="DW95" i="52"/>
  <c r="DW94" i="52"/>
  <c r="DW93" i="52"/>
  <c r="DW92" i="52"/>
  <c r="DW91" i="52"/>
  <c r="DW90" i="52"/>
  <c r="DW89" i="52"/>
  <c r="DW88" i="52"/>
  <c r="DW87" i="52"/>
  <c r="DW86" i="52"/>
  <c r="DW85" i="52"/>
  <c r="DW84" i="52"/>
  <c r="DW83" i="52"/>
  <c r="DW82" i="52"/>
  <c r="DW81" i="52"/>
  <c r="DW80" i="52"/>
  <c r="DW79" i="52"/>
  <c r="DW78" i="52"/>
  <c r="DW77" i="52"/>
  <c r="DW76" i="52"/>
  <c r="DW75" i="52"/>
  <c r="DW74" i="52"/>
  <c r="DW73" i="52"/>
  <c r="DW72" i="52"/>
  <c r="DW71" i="52"/>
  <c r="DW70" i="52"/>
  <c r="DW69" i="52"/>
  <c r="DW68" i="52"/>
  <c r="DW67" i="52"/>
  <c r="DW66" i="52"/>
  <c r="DW65" i="52"/>
  <c r="DW64" i="52"/>
  <c r="DW63" i="52"/>
  <c r="DW62" i="52"/>
  <c r="DW61" i="52"/>
  <c r="DW60" i="52"/>
  <c r="DW59" i="52"/>
  <c r="DW58" i="52"/>
  <c r="DW57" i="52"/>
  <c r="DW56" i="52"/>
  <c r="DW55" i="52"/>
  <c r="DW54" i="52"/>
  <c r="DW53" i="52"/>
  <c r="DW52" i="52"/>
  <c r="DW51" i="52"/>
  <c r="DW50" i="52"/>
  <c r="DW49" i="52"/>
  <c r="DW48" i="52"/>
  <c r="DW47" i="52"/>
  <c r="DW46" i="52"/>
  <c r="DW45" i="52"/>
  <c r="DW44" i="52"/>
  <c r="DW43" i="52"/>
  <c r="DW42" i="52"/>
  <c r="DW41" i="52"/>
  <c r="DW40" i="52"/>
  <c r="DW39" i="52"/>
  <c r="DW38" i="52"/>
  <c r="DW37" i="52"/>
  <c r="DW36" i="52"/>
  <c r="DW35" i="52"/>
  <c r="DW34" i="52"/>
  <c r="DW33" i="52"/>
  <c r="DW32" i="52"/>
  <c r="DW31" i="52"/>
  <c r="DW30" i="52"/>
  <c r="DW29" i="52"/>
  <c r="DW28" i="52"/>
  <c r="DW27" i="52"/>
  <c r="DW26" i="52"/>
  <c r="DW25" i="52"/>
  <c r="DW24" i="52"/>
  <c r="DW23" i="52"/>
  <c r="DW22" i="52"/>
  <c r="DW21" i="52"/>
  <c r="DW20" i="52"/>
  <c r="DW19" i="52"/>
  <c r="DW18" i="52"/>
  <c r="DW17" i="52"/>
  <c r="DW16" i="52"/>
  <c r="DW15" i="52"/>
  <c r="DW14" i="52"/>
  <c r="DW13" i="52"/>
  <c r="DW12" i="52"/>
  <c r="DW11" i="52"/>
  <c r="DW10" i="52"/>
  <c r="DW9" i="52"/>
  <c r="DW8" i="52" a="1"/>
  <c r="DW8" i="52"/>
  <c r="DV247" i="52"/>
  <c r="DV246" i="52"/>
  <c r="DV245" i="52"/>
  <c r="DV244" i="52"/>
  <c r="DV243" i="52"/>
  <c r="DV242" i="52"/>
  <c r="DV241" i="52"/>
  <c r="DV240" i="52"/>
  <c r="DV239" i="52"/>
  <c r="DV238" i="52"/>
  <c r="DV237" i="52"/>
  <c r="DV236" i="52"/>
  <c r="DV235" i="52"/>
  <c r="DV234" i="52"/>
  <c r="DV233" i="52"/>
  <c r="DV232" i="52"/>
  <c r="DV231" i="52"/>
  <c r="DV230" i="52"/>
  <c r="DV229" i="52"/>
  <c r="DV228" i="52"/>
  <c r="DV227" i="52"/>
  <c r="DV226" i="52"/>
  <c r="DV225" i="52"/>
  <c r="DV224" i="52"/>
  <c r="DV223" i="52"/>
  <c r="DV222" i="52"/>
  <c r="DV221" i="52"/>
  <c r="DV220" i="52"/>
  <c r="DV219" i="52"/>
  <c r="DV218" i="52"/>
  <c r="DV217" i="52"/>
  <c r="DV216" i="52"/>
  <c r="DV215" i="52"/>
  <c r="DV214" i="52"/>
  <c r="DV213" i="52"/>
  <c r="DV212" i="52"/>
  <c r="DV211" i="52"/>
  <c r="DV210" i="52"/>
  <c r="DV209" i="52"/>
  <c r="DV208" i="52"/>
  <c r="DV207" i="52"/>
  <c r="DV206" i="52"/>
  <c r="DV205" i="52"/>
  <c r="DV204" i="52"/>
  <c r="DV203" i="52"/>
  <c r="DV202" i="52"/>
  <c r="DV201" i="52"/>
  <c r="DV200" i="52"/>
  <c r="DV199" i="52"/>
  <c r="DV198" i="52"/>
  <c r="DV197" i="52"/>
  <c r="DV196" i="52"/>
  <c r="DV195" i="52"/>
  <c r="DV194" i="52"/>
  <c r="DV193" i="52"/>
  <c r="DV192" i="52"/>
  <c r="DV191" i="52"/>
  <c r="DV190" i="52"/>
  <c r="DV189" i="52"/>
  <c r="DV188" i="52"/>
  <c r="DV187" i="52"/>
  <c r="DV186" i="52"/>
  <c r="DV185" i="52"/>
  <c r="DV184" i="52"/>
  <c r="DV183" i="52"/>
  <c r="DV182" i="52"/>
  <c r="DV181" i="52"/>
  <c r="DV180" i="52"/>
  <c r="DV179" i="52"/>
  <c r="DV178" i="52"/>
  <c r="DV177" i="52"/>
  <c r="DV176" i="52"/>
  <c r="DV175" i="52"/>
  <c r="DV174" i="52"/>
  <c r="DV173" i="52"/>
  <c r="DV172" i="52"/>
  <c r="DV171" i="52"/>
  <c r="DV170" i="52"/>
  <c r="DV169" i="52"/>
  <c r="DV168" i="52"/>
  <c r="DV167" i="52"/>
  <c r="DV166" i="52"/>
  <c r="DV165" i="52"/>
  <c r="DV164" i="52"/>
  <c r="DV163" i="52"/>
  <c r="DV162" i="52"/>
  <c r="DV161" i="52"/>
  <c r="DV160" i="52"/>
  <c r="DV159" i="52"/>
  <c r="DV158" i="52"/>
  <c r="DV157" i="52"/>
  <c r="DV156" i="52"/>
  <c r="DV155" i="52"/>
  <c r="DV154" i="52"/>
  <c r="DV153" i="52"/>
  <c r="DV152" i="52"/>
  <c r="DV151" i="52"/>
  <c r="DV150" i="52"/>
  <c r="DV149" i="52"/>
  <c r="DV148" i="52"/>
  <c r="DV147" i="52"/>
  <c r="DV146" i="52"/>
  <c r="DV145" i="52"/>
  <c r="DV144" i="52"/>
  <c r="DV143" i="52"/>
  <c r="DV142" i="52"/>
  <c r="DV141" i="52"/>
  <c r="DV140" i="52"/>
  <c r="DV139" i="52"/>
  <c r="DV138" i="52"/>
  <c r="DV137" i="52"/>
  <c r="DV136" i="52"/>
  <c r="DV135" i="52"/>
  <c r="DV134" i="52"/>
  <c r="DV133" i="52"/>
  <c r="DV132" i="52"/>
  <c r="DV131" i="52"/>
  <c r="DV130" i="52"/>
  <c r="DV129" i="52"/>
  <c r="DV128" i="52"/>
  <c r="DV127" i="52"/>
  <c r="DV126" i="52"/>
  <c r="DV125" i="52"/>
  <c r="DV124" i="52"/>
  <c r="DV123" i="52"/>
  <c r="DV122" i="52"/>
  <c r="DV121" i="52"/>
  <c r="DV120" i="52"/>
  <c r="DV119" i="52"/>
  <c r="DV118" i="52"/>
  <c r="DV117" i="52"/>
  <c r="DV116" i="52"/>
  <c r="DV115" i="52"/>
  <c r="DV114" i="52"/>
  <c r="DV113" i="52"/>
  <c r="DV112" i="52"/>
  <c r="DV111" i="52"/>
  <c r="DV110" i="52"/>
  <c r="DV109" i="52"/>
  <c r="DV108" i="52"/>
  <c r="DV107" i="52"/>
  <c r="DV106" i="52"/>
  <c r="DV105" i="52"/>
  <c r="DV104" i="52"/>
  <c r="DV103" i="52"/>
  <c r="DV102" i="52"/>
  <c r="DV101" i="52"/>
  <c r="DV100" i="52"/>
  <c r="DV99" i="52"/>
  <c r="DV98" i="52"/>
  <c r="DV97" i="52"/>
  <c r="DV96" i="52"/>
  <c r="DV95" i="52"/>
  <c r="DV94" i="52"/>
  <c r="DV93" i="52"/>
  <c r="DV92" i="52"/>
  <c r="DV91" i="52"/>
  <c r="DV90" i="52"/>
  <c r="DV89" i="52"/>
  <c r="DV88" i="52"/>
  <c r="DV87" i="52"/>
  <c r="DV86" i="52"/>
  <c r="DV85" i="52"/>
  <c r="DV84" i="52"/>
  <c r="DV83" i="52"/>
  <c r="DV82" i="52"/>
  <c r="DV81" i="52"/>
  <c r="DV80" i="52"/>
  <c r="DV79" i="52"/>
  <c r="DV78" i="52"/>
  <c r="DV77" i="52"/>
  <c r="DV76" i="52"/>
  <c r="DV75" i="52"/>
  <c r="DV74" i="52"/>
  <c r="DV73" i="52"/>
  <c r="DV72" i="52"/>
  <c r="DV71" i="52"/>
  <c r="DV70" i="52"/>
  <c r="DV69" i="52"/>
  <c r="DV68" i="52"/>
  <c r="DV67" i="52"/>
  <c r="DV66" i="52"/>
  <c r="DV65" i="52"/>
  <c r="DV64" i="52"/>
  <c r="DV63" i="52"/>
  <c r="DV62" i="52"/>
  <c r="DV61" i="52"/>
  <c r="DV60" i="52"/>
  <c r="DV59" i="52"/>
  <c r="DV58" i="52"/>
  <c r="DV57" i="52"/>
  <c r="DV56" i="52"/>
  <c r="DV55" i="52"/>
  <c r="DV54" i="52"/>
  <c r="DV53" i="52"/>
  <c r="DV52" i="52"/>
  <c r="DV51" i="52"/>
  <c r="DV50" i="52"/>
  <c r="DV49" i="52"/>
  <c r="DV48" i="52"/>
  <c r="DV47" i="52"/>
  <c r="DV46" i="52"/>
  <c r="DV45" i="52"/>
  <c r="DV44" i="52"/>
  <c r="DV43" i="52"/>
  <c r="DV42" i="52"/>
  <c r="DV41" i="52"/>
  <c r="DV40" i="52"/>
  <c r="DV39" i="52"/>
  <c r="DV38" i="52"/>
  <c r="DV37" i="52"/>
  <c r="DV36" i="52"/>
  <c r="DV35" i="52"/>
  <c r="DV34" i="52"/>
  <c r="DV33" i="52"/>
  <c r="DV32" i="52"/>
  <c r="DV31" i="52"/>
  <c r="DV30" i="52"/>
  <c r="DV29" i="52"/>
  <c r="DV28" i="52"/>
  <c r="DV27" i="52"/>
  <c r="DV26" i="52"/>
  <c r="DV25" i="52"/>
  <c r="DV24" i="52"/>
  <c r="DV23" i="52"/>
  <c r="DV22" i="52"/>
  <c r="DV21" i="52"/>
  <c r="DV20" i="52"/>
  <c r="DV19" i="52"/>
  <c r="DV18" i="52"/>
  <c r="DV17" i="52"/>
  <c r="DV16" i="52"/>
  <c r="DV15" i="52"/>
  <c r="DV14" i="52"/>
  <c r="DV13" i="52"/>
  <c r="DV12" i="52"/>
  <c r="DV11" i="52"/>
  <c r="DV10" i="52"/>
  <c r="DV9" i="52"/>
  <c r="DV8" i="52" a="1"/>
  <c r="DV8" i="52"/>
  <c r="DU247" i="52"/>
  <c r="DU246" i="52"/>
  <c r="DU245" i="52"/>
  <c r="DU244" i="52"/>
  <c r="DU243" i="52"/>
  <c r="DU242" i="52"/>
  <c r="DU241" i="52"/>
  <c r="DU240" i="52"/>
  <c r="DU239" i="52"/>
  <c r="DU238" i="52"/>
  <c r="DU237" i="52"/>
  <c r="DU236" i="52"/>
  <c r="DU235" i="52"/>
  <c r="DU234" i="52"/>
  <c r="DU233" i="52"/>
  <c r="DU232" i="52"/>
  <c r="DU231" i="52"/>
  <c r="DU230" i="52"/>
  <c r="DU229" i="52"/>
  <c r="DU228" i="52"/>
  <c r="DU227" i="52"/>
  <c r="DU226" i="52"/>
  <c r="DU225" i="52"/>
  <c r="DU224" i="52"/>
  <c r="DU223" i="52"/>
  <c r="DU222" i="52"/>
  <c r="DU221" i="52"/>
  <c r="DU220" i="52"/>
  <c r="DU219" i="52"/>
  <c r="DU218" i="52"/>
  <c r="DU217" i="52"/>
  <c r="DU216" i="52"/>
  <c r="DU215" i="52"/>
  <c r="DU214" i="52"/>
  <c r="DU213" i="52"/>
  <c r="DU212" i="52"/>
  <c r="DU211" i="52"/>
  <c r="DU210" i="52"/>
  <c r="DU209" i="52"/>
  <c r="DU208" i="52"/>
  <c r="DU207" i="52"/>
  <c r="DU206" i="52"/>
  <c r="DU205" i="52"/>
  <c r="DU204" i="52"/>
  <c r="DU203" i="52"/>
  <c r="DU202" i="52"/>
  <c r="DU201" i="52"/>
  <c r="DU200" i="52"/>
  <c r="DU199" i="52"/>
  <c r="DU198" i="52"/>
  <c r="DU197" i="52"/>
  <c r="DU196" i="52"/>
  <c r="DU195" i="52"/>
  <c r="DU194" i="52"/>
  <c r="DU193" i="52"/>
  <c r="DU192" i="52"/>
  <c r="DU191" i="52"/>
  <c r="DU190" i="52"/>
  <c r="DU189" i="52"/>
  <c r="DU188" i="52"/>
  <c r="DU187" i="52"/>
  <c r="DU186" i="52"/>
  <c r="DU185" i="52"/>
  <c r="DU184" i="52"/>
  <c r="DU183" i="52"/>
  <c r="DU182" i="52"/>
  <c r="DU181" i="52"/>
  <c r="DU180" i="52"/>
  <c r="DU179" i="52"/>
  <c r="DU178" i="52"/>
  <c r="DU177" i="52"/>
  <c r="DU176" i="52"/>
  <c r="DU175" i="52"/>
  <c r="DU174" i="52"/>
  <c r="DU173" i="52"/>
  <c r="DU172" i="52"/>
  <c r="DU171" i="52"/>
  <c r="DU170" i="52"/>
  <c r="DU169" i="52"/>
  <c r="DU168" i="52"/>
  <c r="DU167" i="52"/>
  <c r="DU166" i="52"/>
  <c r="DU165" i="52"/>
  <c r="DU164" i="52"/>
  <c r="DU163" i="52"/>
  <c r="DU162" i="52"/>
  <c r="DU161" i="52"/>
  <c r="DU160" i="52"/>
  <c r="DU159" i="52"/>
  <c r="DU158" i="52"/>
  <c r="DU157" i="52"/>
  <c r="DU156" i="52"/>
  <c r="DU155" i="52"/>
  <c r="DU154" i="52"/>
  <c r="DU153" i="52"/>
  <c r="DU152" i="52"/>
  <c r="DU151" i="52"/>
  <c r="DU150" i="52"/>
  <c r="DU149" i="52"/>
  <c r="DU148" i="52"/>
  <c r="DU147" i="52"/>
  <c r="DU146" i="52"/>
  <c r="DU145" i="52"/>
  <c r="DU144" i="52"/>
  <c r="DU143" i="52"/>
  <c r="DU142" i="52"/>
  <c r="DU141" i="52"/>
  <c r="DU140" i="52"/>
  <c r="DU139" i="52"/>
  <c r="DU138" i="52"/>
  <c r="DU137" i="52"/>
  <c r="DU136" i="52"/>
  <c r="DU135" i="52"/>
  <c r="DU134" i="52"/>
  <c r="DU133" i="52"/>
  <c r="DU132" i="52"/>
  <c r="DU131" i="52"/>
  <c r="DU130" i="52"/>
  <c r="DU129" i="52"/>
  <c r="DU128" i="52"/>
  <c r="DU127" i="52"/>
  <c r="DU126" i="52"/>
  <c r="DU125" i="52"/>
  <c r="DU124" i="52"/>
  <c r="DU123" i="52"/>
  <c r="DU122" i="52"/>
  <c r="DU121" i="52"/>
  <c r="DU120" i="52"/>
  <c r="DU119" i="52"/>
  <c r="DU118" i="52"/>
  <c r="DU117" i="52"/>
  <c r="DU116" i="52"/>
  <c r="DU115" i="52"/>
  <c r="DU114" i="52"/>
  <c r="DU113" i="52"/>
  <c r="DU112" i="52"/>
  <c r="DU111" i="52"/>
  <c r="DU110" i="52"/>
  <c r="DU109" i="52"/>
  <c r="DU108" i="52"/>
  <c r="DU107" i="52"/>
  <c r="DU106" i="52"/>
  <c r="DU105" i="52"/>
  <c r="DU104" i="52"/>
  <c r="DU103" i="52"/>
  <c r="DU102" i="52"/>
  <c r="DU101" i="52"/>
  <c r="DU100" i="52"/>
  <c r="DU99" i="52"/>
  <c r="DU98" i="52"/>
  <c r="DU97" i="52"/>
  <c r="DU96" i="52"/>
  <c r="DU95" i="52"/>
  <c r="DU94" i="52"/>
  <c r="DU93" i="52"/>
  <c r="DU92" i="52"/>
  <c r="DU91" i="52"/>
  <c r="DU90" i="52"/>
  <c r="DU89" i="52"/>
  <c r="DU88" i="52"/>
  <c r="DU87" i="52"/>
  <c r="DU86" i="52"/>
  <c r="DU85" i="52"/>
  <c r="DU84" i="52"/>
  <c r="DU83" i="52"/>
  <c r="DU82" i="52"/>
  <c r="DU81" i="52"/>
  <c r="DU80" i="52"/>
  <c r="DU79" i="52"/>
  <c r="DU78" i="52"/>
  <c r="DU77" i="52"/>
  <c r="DU76" i="52"/>
  <c r="DU75" i="52"/>
  <c r="DU74" i="52"/>
  <c r="DU73" i="52"/>
  <c r="DU72" i="52"/>
  <c r="DU71" i="52"/>
  <c r="DU70" i="52"/>
  <c r="DU69" i="52"/>
  <c r="DU68" i="52"/>
  <c r="DU67" i="52"/>
  <c r="DU66" i="52"/>
  <c r="DU65" i="52"/>
  <c r="DU64" i="52"/>
  <c r="DU63" i="52"/>
  <c r="DU62" i="52"/>
  <c r="DU61" i="52"/>
  <c r="DU60" i="52"/>
  <c r="DU59" i="52"/>
  <c r="DU58" i="52"/>
  <c r="DU57" i="52"/>
  <c r="DU56" i="52"/>
  <c r="DU55" i="52"/>
  <c r="DU54" i="52"/>
  <c r="DU53" i="52"/>
  <c r="DU52" i="52"/>
  <c r="DU51" i="52"/>
  <c r="DU50" i="52"/>
  <c r="DU49" i="52"/>
  <c r="DU48" i="52"/>
  <c r="DU47" i="52"/>
  <c r="DU46" i="52"/>
  <c r="DU45" i="52"/>
  <c r="DU44" i="52"/>
  <c r="DU43" i="52"/>
  <c r="DU42" i="52"/>
  <c r="DU41" i="52"/>
  <c r="DU40" i="52"/>
  <c r="DU39" i="52"/>
  <c r="DU38" i="52"/>
  <c r="DU37" i="52"/>
  <c r="DU36" i="52"/>
  <c r="DU35" i="52"/>
  <c r="DU34" i="52"/>
  <c r="DU33" i="52"/>
  <c r="DU32" i="52"/>
  <c r="DU31" i="52"/>
  <c r="DU30" i="52"/>
  <c r="DU29" i="52"/>
  <c r="DU28" i="52"/>
  <c r="DU27" i="52"/>
  <c r="DU26" i="52"/>
  <c r="DU25" i="52"/>
  <c r="DU24" i="52"/>
  <c r="DU23" i="52"/>
  <c r="DU22" i="52"/>
  <c r="DU21" i="52"/>
  <c r="DU20" i="52"/>
  <c r="DU19" i="52"/>
  <c r="DU18" i="52"/>
  <c r="DU17" i="52"/>
  <c r="DU16" i="52"/>
  <c r="DU15" i="52"/>
  <c r="DU14" i="52"/>
  <c r="DU13" i="52"/>
  <c r="DU12" i="52"/>
  <c r="DU11" i="52"/>
  <c r="DU10" i="52"/>
  <c r="DU9" i="52"/>
  <c r="DU8" i="52" a="1"/>
  <c r="DU8" i="52"/>
  <c r="DT247" i="52"/>
  <c r="DT246" i="52"/>
  <c r="DT245" i="52"/>
  <c r="DT244" i="52"/>
  <c r="DT243" i="52"/>
  <c r="DT242" i="52"/>
  <c r="DT241" i="52"/>
  <c r="DT240" i="52"/>
  <c r="DT239" i="52"/>
  <c r="DT238" i="52"/>
  <c r="DT237" i="52"/>
  <c r="DT236" i="52"/>
  <c r="DT235" i="52"/>
  <c r="DT234" i="52"/>
  <c r="DT233" i="52"/>
  <c r="DT232" i="52"/>
  <c r="DT231" i="52"/>
  <c r="DT230" i="52"/>
  <c r="DT229" i="52"/>
  <c r="DT228" i="52"/>
  <c r="DT227" i="52"/>
  <c r="DT226" i="52"/>
  <c r="DT225" i="52"/>
  <c r="DT224" i="52"/>
  <c r="DT223" i="52"/>
  <c r="DT222" i="52"/>
  <c r="DT221" i="52"/>
  <c r="DT220" i="52"/>
  <c r="DT219" i="52"/>
  <c r="DT218" i="52"/>
  <c r="DT217" i="52"/>
  <c r="DT216" i="52"/>
  <c r="DT215" i="52"/>
  <c r="DT214" i="52"/>
  <c r="DT213" i="52"/>
  <c r="DT212" i="52"/>
  <c r="DT211" i="52"/>
  <c r="DT210" i="52"/>
  <c r="DT209" i="52"/>
  <c r="DT208" i="52"/>
  <c r="DT207" i="52"/>
  <c r="DT206" i="52"/>
  <c r="DT205" i="52"/>
  <c r="DT204" i="52"/>
  <c r="DT203" i="52"/>
  <c r="DT202" i="52"/>
  <c r="DT201" i="52"/>
  <c r="DT200" i="52"/>
  <c r="DT199" i="52"/>
  <c r="DT198" i="52"/>
  <c r="DT197" i="52"/>
  <c r="DT196" i="52"/>
  <c r="DT195" i="52"/>
  <c r="DT194" i="52"/>
  <c r="DT193" i="52"/>
  <c r="DT192" i="52"/>
  <c r="DT191" i="52"/>
  <c r="DT190" i="52"/>
  <c r="DT189" i="52"/>
  <c r="DT188" i="52"/>
  <c r="DT187" i="52"/>
  <c r="DT186" i="52"/>
  <c r="DT185" i="52"/>
  <c r="DT184" i="52"/>
  <c r="DT183" i="52"/>
  <c r="DT182" i="52"/>
  <c r="DT181" i="52"/>
  <c r="DT180" i="52"/>
  <c r="DT179" i="52"/>
  <c r="DT178" i="52"/>
  <c r="DT177" i="52"/>
  <c r="DT176" i="52"/>
  <c r="DT175" i="52"/>
  <c r="DT174" i="52"/>
  <c r="DT173" i="52"/>
  <c r="DT172" i="52"/>
  <c r="DT171" i="52"/>
  <c r="DT170" i="52"/>
  <c r="DT169" i="52"/>
  <c r="DT168" i="52"/>
  <c r="DT167" i="52"/>
  <c r="DT166" i="52"/>
  <c r="DT165" i="52"/>
  <c r="DT164" i="52"/>
  <c r="DT163" i="52"/>
  <c r="DT162" i="52"/>
  <c r="DT161" i="52"/>
  <c r="DT160" i="52"/>
  <c r="DT159" i="52"/>
  <c r="DT158" i="52"/>
  <c r="DT157" i="52"/>
  <c r="DT156" i="52"/>
  <c r="DT155" i="52"/>
  <c r="DT154" i="52"/>
  <c r="DT153" i="52"/>
  <c r="DT152" i="52"/>
  <c r="DT151" i="52"/>
  <c r="DT150" i="52"/>
  <c r="DT149" i="52"/>
  <c r="DT148" i="52"/>
  <c r="DT147" i="52"/>
  <c r="DT146" i="52"/>
  <c r="DT145" i="52"/>
  <c r="DT144" i="52"/>
  <c r="DT143" i="52"/>
  <c r="DT142" i="52"/>
  <c r="DT141" i="52"/>
  <c r="DT140" i="52"/>
  <c r="DT139" i="52"/>
  <c r="DT138" i="52"/>
  <c r="DT137" i="52"/>
  <c r="DT136" i="52"/>
  <c r="DT135" i="52"/>
  <c r="DT134" i="52"/>
  <c r="DT133" i="52"/>
  <c r="DT132" i="52"/>
  <c r="DT131" i="52"/>
  <c r="DT130" i="52"/>
  <c r="DT129" i="52"/>
  <c r="DT128" i="52"/>
  <c r="DT127" i="52"/>
  <c r="DT126" i="52"/>
  <c r="DT125" i="52"/>
  <c r="DT124" i="52"/>
  <c r="DT123" i="52"/>
  <c r="DT122" i="52"/>
  <c r="DT121" i="52"/>
  <c r="DT120" i="52"/>
  <c r="DT119" i="52"/>
  <c r="DT118" i="52"/>
  <c r="DT117" i="52"/>
  <c r="DT116" i="52"/>
  <c r="DT115" i="52"/>
  <c r="DT114" i="52"/>
  <c r="DT113" i="52"/>
  <c r="DT112" i="52"/>
  <c r="DT111" i="52"/>
  <c r="DT110" i="52"/>
  <c r="DT109" i="52"/>
  <c r="DT108" i="52"/>
  <c r="DT107" i="52"/>
  <c r="DT106" i="52"/>
  <c r="DT105" i="52"/>
  <c r="DT104" i="52"/>
  <c r="DT103" i="52"/>
  <c r="DT102" i="52"/>
  <c r="DT101" i="52"/>
  <c r="DT100" i="52"/>
  <c r="DT99" i="52"/>
  <c r="DT98" i="52"/>
  <c r="DT97" i="52"/>
  <c r="DT96" i="52"/>
  <c r="DT95" i="52"/>
  <c r="DT94" i="52"/>
  <c r="DT93" i="52"/>
  <c r="DT92" i="52"/>
  <c r="DT91" i="52"/>
  <c r="DT90" i="52"/>
  <c r="DT89" i="52"/>
  <c r="DT88" i="52"/>
  <c r="DT87" i="52"/>
  <c r="DT86" i="52"/>
  <c r="DT85" i="52"/>
  <c r="DT84" i="52"/>
  <c r="DT83" i="52"/>
  <c r="DT82" i="52"/>
  <c r="DT81" i="52"/>
  <c r="DT80" i="52"/>
  <c r="DT79" i="52"/>
  <c r="DT78" i="52"/>
  <c r="DT77" i="52"/>
  <c r="DT76" i="52"/>
  <c r="DT75" i="52"/>
  <c r="DT74" i="52"/>
  <c r="DT73" i="52"/>
  <c r="DT72" i="52"/>
  <c r="DT71" i="52"/>
  <c r="DT70" i="52"/>
  <c r="DT69" i="52"/>
  <c r="DT68" i="52"/>
  <c r="DT67" i="52"/>
  <c r="DT66" i="52"/>
  <c r="DT65" i="52"/>
  <c r="DT64" i="52"/>
  <c r="DT63" i="52"/>
  <c r="DT62" i="52"/>
  <c r="DT61" i="52"/>
  <c r="DT60" i="52"/>
  <c r="DT59" i="52"/>
  <c r="DT58" i="52"/>
  <c r="DT57" i="52"/>
  <c r="DT56" i="52"/>
  <c r="DT55" i="52"/>
  <c r="DT54" i="52"/>
  <c r="DT53" i="52"/>
  <c r="DT52" i="52"/>
  <c r="DT51" i="52"/>
  <c r="DT50" i="52"/>
  <c r="DT49" i="52"/>
  <c r="DT48" i="52"/>
  <c r="DT47" i="52"/>
  <c r="DT46" i="52"/>
  <c r="DT45" i="52"/>
  <c r="DT44" i="52"/>
  <c r="DT43" i="52"/>
  <c r="DT42" i="52"/>
  <c r="DT41" i="52"/>
  <c r="DT40" i="52"/>
  <c r="DT39" i="52"/>
  <c r="DT38" i="52"/>
  <c r="DT37" i="52"/>
  <c r="DT36" i="52"/>
  <c r="DT35" i="52"/>
  <c r="DT34" i="52"/>
  <c r="DT33" i="52"/>
  <c r="DT32" i="52"/>
  <c r="DT31" i="52"/>
  <c r="DT30" i="52"/>
  <c r="DT29" i="52"/>
  <c r="DT28" i="52"/>
  <c r="DT27" i="52"/>
  <c r="DT26" i="52"/>
  <c r="DT25" i="52"/>
  <c r="DT24" i="52"/>
  <c r="DT23" i="52"/>
  <c r="DT22" i="52"/>
  <c r="DT21" i="52"/>
  <c r="DT20" i="52"/>
  <c r="DT19" i="52"/>
  <c r="DT18" i="52"/>
  <c r="DT17" i="52"/>
  <c r="DT16" i="52"/>
  <c r="DT15" i="52"/>
  <c r="DT14" i="52"/>
  <c r="DT13" i="52"/>
  <c r="DT12" i="52"/>
  <c r="DT11" i="52"/>
  <c r="DT10" i="52"/>
  <c r="DT9" i="52"/>
  <c r="DT8" i="52" a="1"/>
  <c r="DT8" i="52"/>
  <c r="DS247" i="52"/>
  <c r="DS246" i="52"/>
  <c r="DS245" i="52"/>
  <c r="DS244" i="52"/>
  <c r="DS243" i="52"/>
  <c r="DS242" i="52"/>
  <c r="DS241" i="52"/>
  <c r="DS240" i="52"/>
  <c r="DS239" i="52"/>
  <c r="DS238" i="52"/>
  <c r="DS237" i="52"/>
  <c r="DS236" i="52"/>
  <c r="DS235" i="52"/>
  <c r="DS234" i="52"/>
  <c r="DS233" i="52"/>
  <c r="DS232" i="52"/>
  <c r="DS231" i="52"/>
  <c r="DS230" i="52"/>
  <c r="DS229" i="52"/>
  <c r="DS228" i="52"/>
  <c r="DS227" i="52"/>
  <c r="DS226" i="52"/>
  <c r="DS225" i="52"/>
  <c r="DS224" i="52"/>
  <c r="DS223" i="52"/>
  <c r="DS222" i="52"/>
  <c r="DS221" i="52"/>
  <c r="DS220" i="52"/>
  <c r="DS219" i="52"/>
  <c r="DS218" i="52"/>
  <c r="DS217" i="52"/>
  <c r="DS216" i="52"/>
  <c r="DS215" i="52"/>
  <c r="DS214" i="52"/>
  <c r="DS213" i="52"/>
  <c r="DS212" i="52"/>
  <c r="DS211" i="52"/>
  <c r="DS210" i="52"/>
  <c r="DS209" i="52"/>
  <c r="DS208" i="52"/>
  <c r="DS207" i="52"/>
  <c r="DS206" i="52"/>
  <c r="DS205" i="52"/>
  <c r="DS204" i="52"/>
  <c r="DS203" i="52"/>
  <c r="DS202" i="52"/>
  <c r="DS201" i="52"/>
  <c r="DS200" i="52"/>
  <c r="DS199" i="52"/>
  <c r="DS198" i="52"/>
  <c r="DS197" i="52"/>
  <c r="DS196" i="52"/>
  <c r="DS195" i="52"/>
  <c r="DS194" i="52"/>
  <c r="DS193" i="52"/>
  <c r="DS192" i="52"/>
  <c r="DS191" i="52"/>
  <c r="DS190" i="52"/>
  <c r="DS189" i="52"/>
  <c r="DS188" i="52"/>
  <c r="DS187" i="52"/>
  <c r="DS186" i="52"/>
  <c r="DS185" i="52"/>
  <c r="DS184" i="52"/>
  <c r="DS183" i="52"/>
  <c r="DS182" i="52"/>
  <c r="DS181" i="52"/>
  <c r="DS180" i="52"/>
  <c r="DS179" i="52"/>
  <c r="DS178" i="52"/>
  <c r="DS177" i="52"/>
  <c r="DS176" i="52"/>
  <c r="DS175" i="52"/>
  <c r="DS174" i="52"/>
  <c r="DS173" i="52"/>
  <c r="DS172" i="52"/>
  <c r="DS171" i="52"/>
  <c r="DS170" i="52"/>
  <c r="DS169" i="52"/>
  <c r="DS168" i="52"/>
  <c r="DS167" i="52"/>
  <c r="DS166" i="52"/>
  <c r="DS165" i="52"/>
  <c r="DS164" i="52"/>
  <c r="DS163" i="52"/>
  <c r="DS162" i="52"/>
  <c r="DS161" i="52"/>
  <c r="DS160" i="52"/>
  <c r="DS159" i="52"/>
  <c r="DS158" i="52"/>
  <c r="DS157" i="52"/>
  <c r="DS156" i="52"/>
  <c r="DS155" i="52"/>
  <c r="DS154" i="52"/>
  <c r="DS153" i="52"/>
  <c r="DS152" i="52"/>
  <c r="DS151" i="52"/>
  <c r="DS150" i="52"/>
  <c r="DS149" i="52"/>
  <c r="DS148" i="52"/>
  <c r="DS147" i="52"/>
  <c r="DS146" i="52"/>
  <c r="DS145" i="52"/>
  <c r="DS144" i="52"/>
  <c r="DS143" i="52"/>
  <c r="DS142" i="52"/>
  <c r="DS141" i="52"/>
  <c r="DS140" i="52"/>
  <c r="DS139" i="52"/>
  <c r="DS138" i="52"/>
  <c r="DS137" i="52"/>
  <c r="DS136" i="52"/>
  <c r="DS135" i="52"/>
  <c r="DS134" i="52"/>
  <c r="DS133" i="52"/>
  <c r="DS132" i="52"/>
  <c r="DS131" i="52"/>
  <c r="DS130" i="52"/>
  <c r="DS129" i="52"/>
  <c r="DS128" i="52"/>
  <c r="DS127" i="52"/>
  <c r="DS126" i="52"/>
  <c r="DS125" i="52"/>
  <c r="DS124" i="52"/>
  <c r="DS123" i="52"/>
  <c r="DS122" i="52"/>
  <c r="DS121" i="52"/>
  <c r="DS120" i="52"/>
  <c r="DS119" i="52"/>
  <c r="DS118" i="52"/>
  <c r="DS117" i="52"/>
  <c r="DS116" i="52"/>
  <c r="DS115" i="52"/>
  <c r="DS114" i="52"/>
  <c r="DS113" i="52"/>
  <c r="DS112" i="52"/>
  <c r="DS111" i="52"/>
  <c r="DS110" i="52"/>
  <c r="DS109" i="52"/>
  <c r="DS108" i="52"/>
  <c r="DS107" i="52"/>
  <c r="DS106" i="52"/>
  <c r="DS105" i="52"/>
  <c r="DS104" i="52"/>
  <c r="DS103" i="52"/>
  <c r="DS102" i="52"/>
  <c r="DS101" i="52"/>
  <c r="DS100" i="52"/>
  <c r="DS99" i="52"/>
  <c r="DS98" i="52"/>
  <c r="DS97" i="52"/>
  <c r="DS96" i="52"/>
  <c r="DS95" i="52"/>
  <c r="DS94" i="52"/>
  <c r="DS93" i="52"/>
  <c r="DS92" i="52"/>
  <c r="DS91" i="52"/>
  <c r="DS90" i="52"/>
  <c r="DS89" i="52"/>
  <c r="DS88" i="52"/>
  <c r="DS87" i="52"/>
  <c r="DS86" i="52"/>
  <c r="DS85" i="52"/>
  <c r="DS84" i="52"/>
  <c r="DS83" i="52"/>
  <c r="DS82" i="52"/>
  <c r="DS81" i="52"/>
  <c r="DS80" i="52"/>
  <c r="DS79" i="52"/>
  <c r="DS78" i="52"/>
  <c r="DS77" i="52"/>
  <c r="DS76" i="52"/>
  <c r="DS75" i="52"/>
  <c r="DS74" i="52"/>
  <c r="DS73" i="52"/>
  <c r="DS72" i="52"/>
  <c r="DS71" i="52"/>
  <c r="DS70" i="52"/>
  <c r="DS69" i="52"/>
  <c r="DS68" i="52"/>
  <c r="DS67" i="52"/>
  <c r="DS66" i="52"/>
  <c r="DS65" i="52"/>
  <c r="DS64" i="52"/>
  <c r="DS63" i="52"/>
  <c r="DS62" i="52"/>
  <c r="DS61" i="52"/>
  <c r="DS60" i="52"/>
  <c r="DS59" i="52"/>
  <c r="DS58" i="52"/>
  <c r="DS57" i="52"/>
  <c r="DS56" i="52"/>
  <c r="DS55" i="52"/>
  <c r="DS54" i="52"/>
  <c r="DS53" i="52"/>
  <c r="DS52" i="52"/>
  <c r="DS51" i="52"/>
  <c r="DS50" i="52"/>
  <c r="DS49" i="52"/>
  <c r="DS48" i="52"/>
  <c r="DS47" i="52"/>
  <c r="DS46" i="52"/>
  <c r="DS45" i="52"/>
  <c r="DS44" i="52"/>
  <c r="DS43" i="52"/>
  <c r="DS42" i="52"/>
  <c r="DS41" i="52"/>
  <c r="DS40" i="52"/>
  <c r="DS39" i="52"/>
  <c r="DS38" i="52"/>
  <c r="DS37" i="52"/>
  <c r="DS36" i="52"/>
  <c r="DS35" i="52"/>
  <c r="DS34" i="52"/>
  <c r="DS33" i="52"/>
  <c r="DS32" i="52"/>
  <c r="DS31" i="52"/>
  <c r="DS30" i="52"/>
  <c r="DS29" i="52"/>
  <c r="DS28" i="52"/>
  <c r="DS27" i="52"/>
  <c r="DS26" i="52"/>
  <c r="DS25" i="52"/>
  <c r="DS24" i="52"/>
  <c r="DS23" i="52"/>
  <c r="DS22" i="52"/>
  <c r="DS21" i="52"/>
  <c r="DS20" i="52"/>
  <c r="DS19" i="52"/>
  <c r="DS18" i="52"/>
  <c r="DS17" i="52"/>
  <c r="DS16" i="52"/>
  <c r="DS15" i="52"/>
  <c r="DS14" i="52"/>
  <c r="DS13" i="52"/>
  <c r="DS12" i="52"/>
  <c r="DS11" i="52"/>
  <c r="DS10" i="52"/>
  <c r="DS9" i="52"/>
  <c r="DS8" i="52" a="1"/>
  <c r="DS8" i="52"/>
  <c r="DR247" i="52"/>
  <c r="DR246" i="52"/>
  <c r="DR245" i="52"/>
  <c r="DR244" i="52"/>
  <c r="DR243" i="52"/>
  <c r="DR242" i="52"/>
  <c r="DR241" i="52"/>
  <c r="DR240" i="52"/>
  <c r="DR239" i="52"/>
  <c r="DR238" i="52"/>
  <c r="DR237" i="52"/>
  <c r="DR236" i="52"/>
  <c r="DR235" i="52"/>
  <c r="DR234" i="52"/>
  <c r="DR233" i="52"/>
  <c r="DR232" i="52"/>
  <c r="DR231" i="52"/>
  <c r="DR230" i="52"/>
  <c r="DR229" i="52"/>
  <c r="DR228" i="52"/>
  <c r="DR227" i="52"/>
  <c r="DR226" i="52"/>
  <c r="DR225" i="52"/>
  <c r="DR224" i="52"/>
  <c r="DR223" i="52"/>
  <c r="DR222" i="52"/>
  <c r="DR221" i="52"/>
  <c r="DR220" i="52"/>
  <c r="DR219" i="52"/>
  <c r="DR218" i="52"/>
  <c r="DR217" i="52"/>
  <c r="DR216" i="52"/>
  <c r="DR215" i="52"/>
  <c r="DR214" i="52"/>
  <c r="DR213" i="52"/>
  <c r="DR212" i="52"/>
  <c r="DR211" i="52"/>
  <c r="DR210" i="52"/>
  <c r="DR209" i="52"/>
  <c r="DR208" i="52"/>
  <c r="DR207" i="52"/>
  <c r="DR206" i="52"/>
  <c r="DR205" i="52"/>
  <c r="DR204" i="52"/>
  <c r="DR203" i="52"/>
  <c r="DR202" i="52"/>
  <c r="DR201" i="52"/>
  <c r="DR200" i="52"/>
  <c r="DR199" i="52"/>
  <c r="DR198" i="52"/>
  <c r="DR197" i="52"/>
  <c r="DR196" i="52"/>
  <c r="DR195" i="52"/>
  <c r="DR194" i="52"/>
  <c r="DR193" i="52"/>
  <c r="DR192" i="52"/>
  <c r="DR191" i="52"/>
  <c r="DR190" i="52"/>
  <c r="DR189" i="52"/>
  <c r="DR188" i="52"/>
  <c r="DR187" i="52"/>
  <c r="DR186" i="52"/>
  <c r="DR185" i="52"/>
  <c r="DR184" i="52"/>
  <c r="DR183" i="52"/>
  <c r="DR182" i="52"/>
  <c r="DR181" i="52"/>
  <c r="DR180" i="52"/>
  <c r="DR179" i="52"/>
  <c r="DR178" i="52"/>
  <c r="DR177" i="52"/>
  <c r="DR176" i="52"/>
  <c r="DR175" i="52"/>
  <c r="DR174" i="52"/>
  <c r="DR173" i="52"/>
  <c r="DR172" i="52"/>
  <c r="DR171" i="52"/>
  <c r="DR170" i="52"/>
  <c r="DR169" i="52"/>
  <c r="DR168" i="52"/>
  <c r="DR167" i="52"/>
  <c r="DR166" i="52"/>
  <c r="DR165" i="52"/>
  <c r="DR164" i="52"/>
  <c r="DR163" i="52"/>
  <c r="DR162" i="52"/>
  <c r="DR161" i="52"/>
  <c r="DR160" i="52"/>
  <c r="DR159" i="52"/>
  <c r="DR158" i="52"/>
  <c r="DR157" i="52"/>
  <c r="DR156" i="52"/>
  <c r="DR155" i="52"/>
  <c r="DR154" i="52"/>
  <c r="DR153" i="52"/>
  <c r="DR152" i="52"/>
  <c r="DR151" i="52"/>
  <c r="DR150" i="52"/>
  <c r="DR149" i="52"/>
  <c r="DR148" i="52"/>
  <c r="DR147" i="52"/>
  <c r="DR146" i="52"/>
  <c r="DR145" i="52"/>
  <c r="DR144" i="52"/>
  <c r="DR143" i="52"/>
  <c r="DR142" i="52"/>
  <c r="DR141" i="52"/>
  <c r="DR140" i="52"/>
  <c r="DR139" i="52"/>
  <c r="DR138" i="52"/>
  <c r="DR137" i="52"/>
  <c r="DR136" i="52"/>
  <c r="DR135" i="52"/>
  <c r="DR134" i="52"/>
  <c r="DR133" i="52"/>
  <c r="DR132" i="52"/>
  <c r="DR131" i="52"/>
  <c r="DR130" i="52"/>
  <c r="DR129" i="52"/>
  <c r="DR128" i="52"/>
  <c r="DR127" i="52"/>
  <c r="DR126" i="52"/>
  <c r="DR125" i="52"/>
  <c r="DR124" i="52"/>
  <c r="DR123" i="52"/>
  <c r="DR122" i="52"/>
  <c r="DR121" i="52"/>
  <c r="DR120" i="52"/>
  <c r="DR119" i="52"/>
  <c r="DR118" i="52"/>
  <c r="DR117" i="52"/>
  <c r="DR116" i="52"/>
  <c r="DR115" i="52"/>
  <c r="DR114" i="52"/>
  <c r="DR113" i="52"/>
  <c r="DR112" i="52"/>
  <c r="DR111" i="52"/>
  <c r="DR110" i="52"/>
  <c r="DR109" i="52"/>
  <c r="DR108" i="52"/>
  <c r="DR107" i="52"/>
  <c r="DR106" i="52"/>
  <c r="DR105" i="52"/>
  <c r="DR104" i="52"/>
  <c r="DR103" i="52"/>
  <c r="DR102" i="52"/>
  <c r="DR101" i="52"/>
  <c r="DR100" i="52"/>
  <c r="DR99" i="52"/>
  <c r="DR98" i="52"/>
  <c r="DR97" i="52"/>
  <c r="DR96" i="52"/>
  <c r="DR95" i="52"/>
  <c r="DR94" i="52"/>
  <c r="DR93" i="52"/>
  <c r="DR92" i="52"/>
  <c r="DR91" i="52"/>
  <c r="DR90" i="52"/>
  <c r="DR89" i="52"/>
  <c r="DR88" i="52"/>
  <c r="DR87" i="52"/>
  <c r="DR86" i="52"/>
  <c r="DR85" i="52"/>
  <c r="DR84" i="52"/>
  <c r="DR83" i="52"/>
  <c r="DR82" i="52"/>
  <c r="DR81" i="52"/>
  <c r="DR80" i="52"/>
  <c r="DR79" i="52"/>
  <c r="DR78" i="52"/>
  <c r="DR77" i="52"/>
  <c r="DR76" i="52"/>
  <c r="DR75" i="52"/>
  <c r="DR74" i="52"/>
  <c r="DR73" i="52"/>
  <c r="DR72" i="52"/>
  <c r="DR71" i="52"/>
  <c r="DR70" i="52"/>
  <c r="DR69" i="52"/>
  <c r="DR68" i="52"/>
  <c r="DR67" i="52"/>
  <c r="DR66" i="52"/>
  <c r="DR65" i="52"/>
  <c r="DR64" i="52"/>
  <c r="DR63" i="52"/>
  <c r="DR62" i="52"/>
  <c r="DR61" i="52"/>
  <c r="DR60" i="52"/>
  <c r="DR59" i="52"/>
  <c r="DR58" i="52"/>
  <c r="DR57" i="52"/>
  <c r="DR56" i="52"/>
  <c r="DR55" i="52"/>
  <c r="DR54" i="52"/>
  <c r="DR53" i="52"/>
  <c r="DR52" i="52"/>
  <c r="DR51" i="52"/>
  <c r="DR50" i="52"/>
  <c r="DR49" i="52"/>
  <c r="DR48" i="52"/>
  <c r="DR47" i="52"/>
  <c r="DR46" i="52"/>
  <c r="DR45" i="52"/>
  <c r="DR44" i="52"/>
  <c r="DR43" i="52"/>
  <c r="DR42" i="52"/>
  <c r="DR41" i="52"/>
  <c r="DR40" i="52"/>
  <c r="DR39" i="52"/>
  <c r="DR38" i="52"/>
  <c r="DR37" i="52"/>
  <c r="DR36" i="52"/>
  <c r="DR35" i="52"/>
  <c r="DR34" i="52"/>
  <c r="DR33" i="52"/>
  <c r="DR32" i="52"/>
  <c r="DR31" i="52"/>
  <c r="DR30" i="52"/>
  <c r="DR29" i="52"/>
  <c r="DR28" i="52"/>
  <c r="DR27" i="52"/>
  <c r="DR26" i="52"/>
  <c r="DR25" i="52"/>
  <c r="DR24" i="52"/>
  <c r="DR23" i="52"/>
  <c r="DR22" i="52"/>
  <c r="DR21" i="52"/>
  <c r="DR20" i="52"/>
  <c r="DR19" i="52"/>
  <c r="DR18" i="52"/>
  <c r="DR17" i="52"/>
  <c r="DR16" i="52"/>
  <c r="DR15" i="52"/>
  <c r="DR14" i="52"/>
  <c r="DR13" i="52"/>
  <c r="DR12" i="52"/>
  <c r="DR11" i="52"/>
  <c r="DR10" i="52"/>
  <c r="DR9" i="52"/>
  <c r="DR8" i="52" a="1"/>
  <c r="DR8" i="52"/>
  <c r="DQ247" i="52"/>
  <c r="DQ246" i="52"/>
  <c r="DQ245" i="52"/>
  <c r="DQ244" i="52"/>
  <c r="DQ243" i="52"/>
  <c r="DQ242" i="52"/>
  <c r="DQ241" i="52"/>
  <c r="DQ240" i="52"/>
  <c r="DQ239" i="52"/>
  <c r="DQ238" i="52"/>
  <c r="DQ237" i="52"/>
  <c r="DQ236" i="52"/>
  <c r="DQ235" i="52"/>
  <c r="DQ234" i="52"/>
  <c r="DQ233" i="52"/>
  <c r="DQ232" i="52"/>
  <c r="DQ231" i="52"/>
  <c r="DQ230" i="52"/>
  <c r="DQ229" i="52"/>
  <c r="DQ228" i="52"/>
  <c r="DQ227" i="52"/>
  <c r="DQ226" i="52"/>
  <c r="DQ225" i="52"/>
  <c r="DQ224" i="52"/>
  <c r="DQ223" i="52"/>
  <c r="DQ222" i="52"/>
  <c r="DQ221" i="52"/>
  <c r="DQ220" i="52"/>
  <c r="DQ219" i="52"/>
  <c r="DQ218" i="52"/>
  <c r="DQ217" i="52"/>
  <c r="DQ216" i="52"/>
  <c r="DQ215" i="52"/>
  <c r="DQ214" i="52"/>
  <c r="DQ213" i="52"/>
  <c r="DQ212" i="52"/>
  <c r="DQ211" i="52"/>
  <c r="DQ210" i="52"/>
  <c r="DQ209" i="52"/>
  <c r="DQ208" i="52"/>
  <c r="DQ207" i="52"/>
  <c r="DQ206" i="52"/>
  <c r="DQ205" i="52"/>
  <c r="DQ204" i="52"/>
  <c r="DQ203" i="52"/>
  <c r="DQ202" i="52"/>
  <c r="DQ201" i="52"/>
  <c r="DQ200" i="52"/>
  <c r="DQ199" i="52"/>
  <c r="DQ198" i="52"/>
  <c r="DQ197" i="52"/>
  <c r="DQ196" i="52"/>
  <c r="DQ195" i="52"/>
  <c r="DQ194" i="52"/>
  <c r="DQ193" i="52"/>
  <c r="DQ192" i="52"/>
  <c r="DQ191" i="52"/>
  <c r="DQ190" i="52"/>
  <c r="DQ189" i="52"/>
  <c r="DQ188" i="52"/>
  <c r="DQ187" i="52"/>
  <c r="DQ186" i="52"/>
  <c r="DQ185" i="52"/>
  <c r="DQ184" i="52"/>
  <c r="DQ183" i="52"/>
  <c r="DQ182" i="52"/>
  <c r="DQ181" i="52"/>
  <c r="DQ180" i="52"/>
  <c r="DQ179" i="52"/>
  <c r="DQ178" i="52"/>
  <c r="DQ177" i="52"/>
  <c r="DQ176" i="52"/>
  <c r="DQ175" i="52"/>
  <c r="DQ174" i="52"/>
  <c r="DQ173" i="52"/>
  <c r="DQ172" i="52"/>
  <c r="DQ171" i="52"/>
  <c r="DQ170" i="52"/>
  <c r="DQ169" i="52"/>
  <c r="DQ168" i="52"/>
  <c r="DQ167" i="52"/>
  <c r="DQ166" i="52"/>
  <c r="DQ165" i="52"/>
  <c r="DQ164" i="52"/>
  <c r="DQ163" i="52"/>
  <c r="DQ162" i="52"/>
  <c r="DQ161" i="52"/>
  <c r="DQ160" i="52"/>
  <c r="DQ159" i="52"/>
  <c r="DQ158" i="52"/>
  <c r="DQ157" i="52"/>
  <c r="DQ156" i="52"/>
  <c r="DQ155" i="52"/>
  <c r="DQ154" i="52"/>
  <c r="DQ153" i="52"/>
  <c r="DQ152" i="52"/>
  <c r="DQ151" i="52"/>
  <c r="DQ150" i="52"/>
  <c r="DQ149" i="52"/>
  <c r="DQ148" i="52"/>
  <c r="DQ147" i="52"/>
  <c r="DQ146" i="52"/>
  <c r="DQ145" i="52"/>
  <c r="DQ144" i="52"/>
  <c r="DQ143" i="52"/>
  <c r="DQ142" i="52"/>
  <c r="DQ141" i="52"/>
  <c r="DQ140" i="52"/>
  <c r="DQ139" i="52"/>
  <c r="DQ138" i="52"/>
  <c r="DQ137" i="52"/>
  <c r="DQ136" i="52"/>
  <c r="DQ135" i="52"/>
  <c r="DQ134" i="52"/>
  <c r="DQ133" i="52"/>
  <c r="DQ132" i="52"/>
  <c r="DQ131" i="52"/>
  <c r="DQ130" i="52"/>
  <c r="DQ129" i="52"/>
  <c r="DQ128" i="52"/>
  <c r="DQ127" i="52"/>
  <c r="DQ126" i="52"/>
  <c r="DQ125" i="52"/>
  <c r="DQ124" i="52"/>
  <c r="DQ123" i="52"/>
  <c r="DQ122" i="52"/>
  <c r="DQ121" i="52"/>
  <c r="DQ120" i="52"/>
  <c r="DQ119" i="52"/>
  <c r="DQ118" i="52"/>
  <c r="DQ117" i="52"/>
  <c r="DQ116" i="52"/>
  <c r="DQ115" i="52"/>
  <c r="DQ114" i="52"/>
  <c r="DQ113" i="52"/>
  <c r="DQ112" i="52"/>
  <c r="DQ111" i="52"/>
  <c r="DQ110" i="52"/>
  <c r="DQ109" i="52"/>
  <c r="DQ108" i="52"/>
  <c r="DQ107" i="52"/>
  <c r="DQ106" i="52"/>
  <c r="DQ105" i="52"/>
  <c r="DQ104" i="52"/>
  <c r="DQ103" i="52"/>
  <c r="DQ102" i="52"/>
  <c r="DQ101" i="52"/>
  <c r="DQ100" i="52"/>
  <c r="DQ99" i="52"/>
  <c r="DQ98" i="52"/>
  <c r="DQ97" i="52"/>
  <c r="DQ96" i="52"/>
  <c r="DQ95" i="52"/>
  <c r="DQ94" i="52"/>
  <c r="DQ93" i="52"/>
  <c r="DQ92" i="52"/>
  <c r="DQ91" i="52"/>
  <c r="DQ90" i="52"/>
  <c r="DQ89" i="52"/>
  <c r="DQ88" i="52"/>
  <c r="DQ87" i="52"/>
  <c r="DQ86" i="52"/>
  <c r="DQ85" i="52"/>
  <c r="DQ84" i="52"/>
  <c r="DQ83" i="52"/>
  <c r="DQ82" i="52"/>
  <c r="DQ81" i="52"/>
  <c r="DQ80" i="52"/>
  <c r="DQ79" i="52"/>
  <c r="DQ78" i="52"/>
  <c r="DQ77" i="52"/>
  <c r="DQ76" i="52"/>
  <c r="DQ75" i="52"/>
  <c r="DQ74" i="52"/>
  <c r="DQ73" i="52"/>
  <c r="DQ72" i="52"/>
  <c r="DQ71" i="52"/>
  <c r="DQ70" i="52"/>
  <c r="DQ69" i="52"/>
  <c r="DQ68" i="52"/>
  <c r="DQ67" i="52"/>
  <c r="DQ66" i="52"/>
  <c r="DQ65" i="52"/>
  <c r="DQ64" i="52"/>
  <c r="DQ63" i="52"/>
  <c r="DQ62" i="52"/>
  <c r="DQ61" i="52"/>
  <c r="DQ60" i="52"/>
  <c r="DQ59" i="52"/>
  <c r="DQ58" i="52"/>
  <c r="DQ57" i="52"/>
  <c r="DQ56" i="52"/>
  <c r="DQ55" i="52"/>
  <c r="DQ54" i="52"/>
  <c r="DQ53" i="52"/>
  <c r="DQ52" i="52"/>
  <c r="DQ51" i="52"/>
  <c r="DQ50" i="52"/>
  <c r="DQ49" i="52"/>
  <c r="DQ48" i="52"/>
  <c r="DQ47" i="52"/>
  <c r="DQ46" i="52"/>
  <c r="DQ45" i="52"/>
  <c r="DQ44" i="52"/>
  <c r="DQ43" i="52"/>
  <c r="DQ42" i="52"/>
  <c r="DQ41" i="52"/>
  <c r="DQ40" i="52"/>
  <c r="DQ39" i="52"/>
  <c r="DQ38" i="52"/>
  <c r="DQ37" i="52"/>
  <c r="DQ36" i="52"/>
  <c r="DQ35" i="52"/>
  <c r="DQ34" i="52"/>
  <c r="DQ33" i="52"/>
  <c r="DQ32" i="52"/>
  <c r="DQ31" i="52"/>
  <c r="DQ30" i="52"/>
  <c r="DQ29" i="52"/>
  <c r="DQ28" i="52"/>
  <c r="DQ27" i="52"/>
  <c r="DQ26" i="52"/>
  <c r="DQ25" i="52"/>
  <c r="DQ24" i="52"/>
  <c r="DQ23" i="52"/>
  <c r="DQ22" i="52"/>
  <c r="DQ21" i="52"/>
  <c r="DQ20" i="52"/>
  <c r="DQ19" i="52"/>
  <c r="DQ18" i="52"/>
  <c r="DQ17" i="52"/>
  <c r="DQ16" i="52"/>
  <c r="DQ15" i="52"/>
  <c r="DQ14" i="52"/>
  <c r="DQ13" i="52"/>
  <c r="DQ12" i="52"/>
  <c r="DQ11" i="52"/>
  <c r="DQ10" i="52"/>
  <c r="DQ9" i="52"/>
  <c r="DQ8" i="52" a="1"/>
  <c r="DQ8" i="52"/>
  <c r="DP247" i="52"/>
  <c r="DP246" i="52"/>
  <c r="DP245" i="52"/>
  <c r="DP244" i="52"/>
  <c r="DP243" i="52"/>
  <c r="DP242" i="52"/>
  <c r="DP241" i="52"/>
  <c r="DP240" i="52"/>
  <c r="DP239" i="52"/>
  <c r="DP238" i="52"/>
  <c r="DP237" i="52"/>
  <c r="DP236" i="52"/>
  <c r="DP235" i="52"/>
  <c r="DP234" i="52"/>
  <c r="DP233" i="52"/>
  <c r="DP232" i="52"/>
  <c r="DP231" i="52"/>
  <c r="DP230" i="52"/>
  <c r="DP229" i="52"/>
  <c r="DP228" i="52"/>
  <c r="DP227" i="52"/>
  <c r="DP226" i="52"/>
  <c r="DP225" i="52"/>
  <c r="DP224" i="52"/>
  <c r="DP223" i="52"/>
  <c r="DP222" i="52"/>
  <c r="DP221" i="52"/>
  <c r="DP220" i="52"/>
  <c r="DP219" i="52"/>
  <c r="DP218" i="52"/>
  <c r="DP217" i="52"/>
  <c r="DP216" i="52"/>
  <c r="DP215" i="52"/>
  <c r="DP214" i="52"/>
  <c r="DP213" i="52"/>
  <c r="DP212" i="52"/>
  <c r="DP211" i="52"/>
  <c r="DP210" i="52"/>
  <c r="DP209" i="52"/>
  <c r="DP208" i="52"/>
  <c r="DP207" i="52"/>
  <c r="DP206" i="52"/>
  <c r="DP205" i="52"/>
  <c r="DP204" i="52"/>
  <c r="DP203" i="52"/>
  <c r="DP202" i="52"/>
  <c r="DP201" i="52"/>
  <c r="DP200" i="52"/>
  <c r="DP199" i="52"/>
  <c r="DP198" i="52"/>
  <c r="DP197" i="52"/>
  <c r="DP196" i="52"/>
  <c r="DP195" i="52"/>
  <c r="DP194" i="52"/>
  <c r="DP193" i="52"/>
  <c r="DP192" i="52"/>
  <c r="DP191" i="52"/>
  <c r="DP190" i="52"/>
  <c r="DP189" i="52"/>
  <c r="DP188" i="52"/>
  <c r="DP187" i="52"/>
  <c r="DP186" i="52"/>
  <c r="DP185" i="52"/>
  <c r="DP184" i="52"/>
  <c r="DP183" i="52"/>
  <c r="DP182" i="52"/>
  <c r="DP181" i="52"/>
  <c r="DP180" i="52"/>
  <c r="DP179" i="52"/>
  <c r="DP178" i="52"/>
  <c r="DP177" i="52"/>
  <c r="DP176" i="52"/>
  <c r="DP175" i="52"/>
  <c r="DP174" i="52"/>
  <c r="DP173" i="52"/>
  <c r="DP172" i="52"/>
  <c r="DP171" i="52"/>
  <c r="DP170" i="52"/>
  <c r="DP169" i="52"/>
  <c r="DP168" i="52"/>
  <c r="DP167" i="52"/>
  <c r="DP166" i="52"/>
  <c r="DP165" i="52"/>
  <c r="DP164" i="52"/>
  <c r="DP163" i="52"/>
  <c r="DP162" i="52"/>
  <c r="DP161" i="52"/>
  <c r="DP160" i="52"/>
  <c r="DP159" i="52"/>
  <c r="DP158" i="52"/>
  <c r="DP157" i="52"/>
  <c r="DP156" i="52"/>
  <c r="DP155" i="52"/>
  <c r="DP154" i="52"/>
  <c r="DP153" i="52"/>
  <c r="DP152" i="52"/>
  <c r="DP151" i="52"/>
  <c r="DP150" i="52"/>
  <c r="DP149" i="52"/>
  <c r="DP148" i="52"/>
  <c r="DP147" i="52"/>
  <c r="DP146" i="52"/>
  <c r="DP145" i="52"/>
  <c r="DP144" i="52"/>
  <c r="DP143" i="52"/>
  <c r="DP142" i="52"/>
  <c r="DP141" i="52"/>
  <c r="DP140" i="52"/>
  <c r="DP139" i="52"/>
  <c r="DP138" i="52"/>
  <c r="DP137" i="52"/>
  <c r="DP136" i="52"/>
  <c r="DP135" i="52"/>
  <c r="DP134" i="52"/>
  <c r="DP133" i="52"/>
  <c r="DP132" i="52"/>
  <c r="DP131" i="52"/>
  <c r="DP130" i="52"/>
  <c r="DP129" i="52"/>
  <c r="DP128" i="52"/>
  <c r="DP127" i="52"/>
  <c r="DP126" i="52"/>
  <c r="DP125" i="52"/>
  <c r="DP124" i="52"/>
  <c r="DP123" i="52"/>
  <c r="DP122" i="52"/>
  <c r="DP121" i="52"/>
  <c r="DP120" i="52"/>
  <c r="DP119" i="52"/>
  <c r="DP118" i="52"/>
  <c r="DP117" i="52"/>
  <c r="DP116" i="52"/>
  <c r="DP115" i="52"/>
  <c r="DP114" i="52"/>
  <c r="DP113" i="52"/>
  <c r="DP112" i="52"/>
  <c r="DP111" i="52"/>
  <c r="DP110" i="52"/>
  <c r="DP109" i="52"/>
  <c r="DP108" i="52"/>
  <c r="DP107" i="52"/>
  <c r="DP106" i="52"/>
  <c r="DP105" i="52"/>
  <c r="DP104" i="52"/>
  <c r="DP103" i="52"/>
  <c r="DP102" i="52"/>
  <c r="DP101" i="52"/>
  <c r="DP100" i="52"/>
  <c r="DP99" i="52"/>
  <c r="DP98" i="52"/>
  <c r="DP97" i="52"/>
  <c r="DP96" i="52"/>
  <c r="DP95" i="52"/>
  <c r="DP94" i="52"/>
  <c r="DP93" i="52"/>
  <c r="DP92" i="52"/>
  <c r="DP91" i="52"/>
  <c r="DP90" i="52"/>
  <c r="DP89" i="52"/>
  <c r="DP88" i="52"/>
  <c r="DP87" i="52"/>
  <c r="DP86" i="52"/>
  <c r="DP85" i="52"/>
  <c r="DP84" i="52"/>
  <c r="DP83" i="52"/>
  <c r="DP82" i="52"/>
  <c r="DP81" i="52"/>
  <c r="DP80" i="52"/>
  <c r="DP79" i="52"/>
  <c r="DP78" i="52"/>
  <c r="DP77" i="52"/>
  <c r="DP76" i="52"/>
  <c r="DP75" i="52"/>
  <c r="DP74" i="52"/>
  <c r="DP73" i="52"/>
  <c r="DP72" i="52"/>
  <c r="DP71" i="52"/>
  <c r="DP70" i="52"/>
  <c r="DP69" i="52"/>
  <c r="DP68" i="52"/>
  <c r="DP67" i="52"/>
  <c r="DP66" i="52"/>
  <c r="DP65" i="52"/>
  <c r="DP64" i="52"/>
  <c r="DP63" i="52"/>
  <c r="DP62" i="52"/>
  <c r="DP61" i="52"/>
  <c r="DP60" i="52"/>
  <c r="DP59" i="52"/>
  <c r="DP58" i="52"/>
  <c r="DP57" i="52"/>
  <c r="DP56" i="52"/>
  <c r="DP55" i="52"/>
  <c r="DP54" i="52"/>
  <c r="DP53" i="52"/>
  <c r="DP52" i="52"/>
  <c r="DP51" i="52"/>
  <c r="DP50" i="52"/>
  <c r="DP49" i="52"/>
  <c r="DP48" i="52"/>
  <c r="DP47" i="52"/>
  <c r="DP46" i="52"/>
  <c r="DP45" i="52"/>
  <c r="DP44" i="52"/>
  <c r="DP43" i="52"/>
  <c r="DP42" i="52"/>
  <c r="DP41" i="52"/>
  <c r="DP40" i="52"/>
  <c r="DP39" i="52"/>
  <c r="DP38" i="52"/>
  <c r="DP37" i="52"/>
  <c r="DP36" i="52"/>
  <c r="DP35" i="52"/>
  <c r="DP34" i="52"/>
  <c r="DP33" i="52"/>
  <c r="DP32" i="52"/>
  <c r="DP31" i="52"/>
  <c r="DP30" i="52"/>
  <c r="DP29" i="52"/>
  <c r="DP28" i="52"/>
  <c r="DP27" i="52"/>
  <c r="DP26" i="52"/>
  <c r="DP25" i="52"/>
  <c r="DP24" i="52"/>
  <c r="DP23" i="52"/>
  <c r="DP22" i="52"/>
  <c r="DP21" i="52"/>
  <c r="DP20" i="52"/>
  <c r="DP19" i="52"/>
  <c r="DP18" i="52"/>
  <c r="DP17" i="52"/>
  <c r="DP16" i="52"/>
  <c r="DP15" i="52"/>
  <c r="DP14" i="52"/>
  <c r="DP13" i="52"/>
  <c r="DP12" i="52"/>
  <c r="DP11" i="52"/>
  <c r="DP10" i="52"/>
  <c r="DP9" i="52"/>
  <c r="DP8" i="52" a="1"/>
  <c r="DP8" i="52"/>
  <c r="DO247" i="52"/>
  <c r="DO246" i="52"/>
  <c r="DO245" i="52"/>
  <c r="DO244" i="52"/>
  <c r="DO243" i="52"/>
  <c r="DO242" i="52"/>
  <c r="DO241" i="52"/>
  <c r="DO240" i="52"/>
  <c r="DO239" i="52"/>
  <c r="DO238" i="52"/>
  <c r="DO237" i="52"/>
  <c r="DO236" i="52"/>
  <c r="DO235" i="52"/>
  <c r="DO234" i="52"/>
  <c r="DO233" i="52"/>
  <c r="DO232" i="52"/>
  <c r="DO231" i="52"/>
  <c r="DO230" i="52"/>
  <c r="DO229" i="52"/>
  <c r="DO228" i="52"/>
  <c r="DO227" i="52"/>
  <c r="DO226" i="52"/>
  <c r="DO225" i="52"/>
  <c r="DO224" i="52"/>
  <c r="DO223" i="52"/>
  <c r="DO222" i="52"/>
  <c r="DO221" i="52"/>
  <c r="DO220" i="52"/>
  <c r="DO219" i="52"/>
  <c r="DO218" i="52"/>
  <c r="DO217" i="52"/>
  <c r="DO216" i="52"/>
  <c r="DO215" i="52"/>
  <c r="DO214" i="52"/>
  <c r="DO213" i="52"/>
  <c r="DO212" i="52"/>
  <c r="DO211" i="52"/>
  <c r="DO210" i="52"/>
  <c r="DO209" i="52"/>
  <c r="DO208" i="52"/>
  <c r="DO207" i="52"/>
  <c r="DO206" i="52"/>
  <c r="DO205" i="52"/>
  <c r="DO204" i="52"/>
  <c r="DO203" i="52"/>
  <c r="DO202" i="52"/>
  <c r="DO201" i="52"/>
  <c r="DO200" i="52"/>
  <c r="DO199" i="52"/>
  <c r="DO198" i="52"/>
  <c r="DO197" i="52"/>
  <c r="DO196" i="52"/>
  <c r="DO195" i="52"/>
  <c r="DO194" i="52"/>
  <c r="DO193" i="52"/>
  <c r="DO192" i="52"/>
  <c r="DO191" i="52"/>
  <c r="DO190" i="52"/>
  <c r="DO189" i="52"/>
  <c r="DO188" i="52"/>
  <c r="DO187" i="52"/>
  <c r="DO186" i="52"/>
  <c r="DO185" i="52"/>
  <c r="DO184" i="52"/>
  <c r="DO183" i="52"/>
  <c r="DO182" i="52"/>
  <c r="DO181" i="52"/>
  <c r="DO180" i="52"/>
  <c r="DO179" i="52"/>
  <c r="DO178" i="52"/>
  <c r="DO177" i="52"/>
  <c r="DO176" i="52"/>
  <c r="DO175" i="52"/>
  <c r="DO174" i="52"/>
  <c r="DO173" i="52"/>
  <c r="DO172" i="52"/>
  <c r="DO171" i="52"/>
  <c r="DO170" i="52"/>
  <c r="DO169" i="52"/>
  <c r="DO168" i="52"/>
  <c r="DO167" i="52"/>
  <c r="DO166" i="52"/>
  <c r="DO165" i="52"/>
  <c r="DO164" i="52"/>
  <c r="DO163" i="52"/>
  <c r="DO162" i="52"/>
  <c r="DO161" i="52"/>
  <c r="DO160" i="52"/>
  <c r="DO159" i="52"/>
  <c r="DO158" i="52"/>
  <c r="DO157" i="52"/>
  <c r="DO156" i="52"/>
  <c r="DO155" i="52"/>
  <c r="DO154" i="52"/>
  <c r="DO153" i="52"/>
  <c r="DO152" i="52"/>
  <c r="DO151" i="52"/>
  <c r="DO150" i="52"/>
  <c r="DO149" i="52"/>
  <c r="DO148" i="52"/>
  <c r="DO147" i="52"/>
  <c r="DO146" i="52"/>
  <c r="DO145" i="52"/>
  <c r="DO144" i="52"/>
  <c r="DO143" i="52"/>
  <c r="DO142" i="52"/>
  <c r="DO141" i="52"/>
  <c r="DO140" i="52"/>
  <c r="DO139" i="52"/>
  <c r="DO138" i="52"/>
  <c r="DO137" i="52"/>
  <c r="DO136" i="52"/>
  <c r="DO135" i="52"/>
  <c r="DO134" i="52"/>
  <c r="DO133" i="52"/>
  <c r="DO132" i="52"/>
  <c r="DO131" i="52"/>
  <c r="DO130" i="52"/>
  <c r="DO129" i="52"/>
  <c r="DO128" i="52"/>
  <c r="DO127" i="52"/>
  <c r="DO126" i="52"/>
  <c r="DO125" i="52"/>
  <c r="DO124" i="52"/>
  <c r="DO123" i="52"/>
  <c r="DO122" i="52"/>
  <c r="DO121" i="52"/>
  <c r="DO120" i="52"/>
  <c r="DO119" i="52"/>
  <c r="DO118" i="52"/>
  <c r="DO117" i="52"/>
  <c r="DO116" i="52"/>
  <c r="DO115" i="52"/>
  <c r="DO114" i="52"/>
  <c r="DO113" i="52"/>
  <c r="DO112" i="52"/>
  <c r="DO111" i="52"/>
  <c r="DO110" i="52"/>
  <c r="DO109" i="52"/>
  <c r="DO108" i="52"/>
  <c r="DO107" i="52"/>
  <c r="DO106" i="52"/>
  <c r="DO105" i="52"/>
  <c r="DO104" i="52"/>
  <c r="DO103" i="52"/>
  <c r="DO102" i="52"/>
  <c r="DO101" i="52"/>
  <c r="DO100" i="52"/>
  <c r="DO99" i="52"/>
  <c r="DO98" i="52"/>
  <c r="DO97" i="52"/>
  <c r="DO96" i="52"/>
  <c r="DO95" i="52"/>
  <c r="DO94" i="52"/>
  <c r="DO93" i="52"/>
  <c r="DO92" i="52"/>
  <c r="DO91" i="52"/>
  <c r="DO90" i="52"/>
  <c r="DO89" i="52"/>
  <c r="DO88" i="52"/>
  <c r="DO87" i="52"/>
  <c r="DO86" i="52"/>
  <c r="DO85" i="52"/>
  <c r="DO84" i="52"/>
  <c r="DO83" i="52"/>
  <c r="DO82" i="52"/>
  <c r="DO81" i="52"/>
  <c r="DO80" i="52"/>
  <c r="DO79" i="52"/>
  <c r="DO78" i="52"/>
  <c r="DO77" i="52"/>
  <c r="DO76" i="52"/>
  <c r="DO75" i="52"/>
  <c r="DO74" i="52"/>
  <c r="DO73" i="52"/>
  <c r="DO72" i="52"/>
  <c r="DO71" i="52"/>
  <c r="DO70" i="52"/>
  <c r="DO69" i="52"/>
  <c r="DO68" i="52"/>
  <c r="DO67" i="52"/>
  <c r="DO66" i="52"/>
  <c r="DO65" i="52"/>
  <c r="DO64" i="52"/>
  <c r="DO63" i="52"/>
  <c r="DO62" i="52"/>
  <c r="DO61" i="52"/>
  <c r="DO60" i="52"/>
  <c r="DO59" i="52"/>
  <c r="DO58" i="52"/>
  <c r="DO57" i="52"/>
  <c r="DO56" i="52"/>
  <c r="DO55" i="52"/>
  <c r="DO54" i="52"/>
  <c r="DO53" i="52"/>
  <c r="DO52" i="52"/>
  <c r="DO51" i="52"/>
  <c r="DO50" i="52"/>
  <c r="DO49" i="52"/>
  <c r="DO48" i="52"/>
  <c r="DO47" i="52"/>
  <c r="DO46" i="52"/>
  <c r="DO45" i="52"/>
  <c r="DO44" i="52"/>
  <c r="DO43" i="52"/>
  <c r="DO42" i="52"/>
  <c r="DO41" i="52"/>
  <c r="DO40" i="52"/>
  <c r="DO39" i="52"/>
  <c r="DO38" i="52"/>
  <c r="DO37" i="52"/>
  <c r="DO36" i="52"/>
  <c r="DO35" i="52"/>
  <c r="DO34" i="52"/>
  <c r="DO33" i="52"/>
  <c r="DO32" i="52"/>
  <c r="DO31" i="52"/>
  <c r="DO30" i="52"/>
  <c r="DO29" i="52"/>
  <c r="DO28" i="52"/>
  <c r="DO27" i="52"/>
  <c r="DO26" i="52"/>
  <c r="DO25" i="52"/>
  <c r="DO24" i="52"/>
  <c r="DO23" i="52"/>
  <c r="DO22" i="52"/>
  <c r="DO21" i="52"/>
  <c r="DO20" i="52"/>
  <c r="DO19" i="52"/>
  <c r="DO18" i="52"/>
  <c r="DO17" i="52"/>
  <c r="DO16" i="52"/>
  <c r="DO15" i="52"/>
  <c r="DO14" i="52"/>
  <c r="DO13" i="52"/>
  <c r="DO12" i="52"/>
  <c r="DO11" i="52"/>
  <c r="DO10" i="52"/>
  <c r="DO9" i="52"/>
  <c r="DO8" i="52" a="1"/>
  <c r="DO8" i="52"/>
  <c r="DN247" i="52"/>
  <c r="DN246" i="52"/>
  <c r="DN245" i="52"/>
  <c r="DN244" i="52"/>
  <c r="DN243" i="52"/>
  <c r="DN242" i="52"/>
  <c r="DN241" i="52"/>
  <c r="DN240" i="52"/>
  <c r="DN239" i="52"/>
  <c r="DN238" i="52"/>
  <c r="DN237" i="52"/>
  <c r="DN236" i="52"/>
  <c r="DN235" i="52"/>
  <c r="DN234" i="52"/>
  <c r="DN233" i="52"/>
  <c r="DN232" i="52"/>
  <c r="DN231" i="52"/>
  <c r="DN230" i="52"/>
  <c r="DN229" i="52"/>
  <c r="DN228" i="52"/>
  <c r="DN227" i="52"/>
  <c r="DN226" i="52"/>
  <c r="DN225" i="52"/>
  <c r="DN224" i="52"/>
  <c r="DN223" i="52"/>
  <c r="DN222" i="52"/>
  <c r="DN221" i="52"/>
  <c r="DN220" i="52"/>
  <c r="DN219" i="52"/>
  <c r="DN218" i="52"/>
  <c r="DN217" i="52"/>
  <c r="DN216" i="52"/>
  <c r="DN215" i="52"/>
  <c r="DN214" i="52"/>
  <c r="DN213" i="52"/>
  <c r="DN212" i="52"/>
  <c r="DN211" i="52"/>
  <c r="DN210" i="52"/>
  <c r="DN209" i="52"/>
  <c r="DN208" i="52"/>
  <c r="DN207" i="52"/>
  <c r="DN206" i="52"/>
  <c r="DN205" i="52"/>
  <c r="DN204" i="52"/>
  <c r="DN203" i="52"/>
  <c r="DN202" i="52"/>
  <c r="DN201" i="52"/>
  <c r="DN200" i="52"/>
  <c r="DN199" i="52"/>
  <c r="DN198" i="52"/>
  <c r="DN197" i="52"/>
  <c r="DN196" i="52"/>
  <c r="DN195" i="52"/>
  <c r="DN194" i="52"/>
  <c r="DN193" i="52"/>
  <c r="DN192" i="52"/>
  <c r="DN191" i="52"/>
  <c r="DN190" i="52"/>
  <c r="DN189" i="52"/>
  <c r="DN188" i="52"/>
  <c r="DN187" i="52"/>
  <c r="DN186" i="52"/>
  <c r="DN185" i="52"/>
  <c r="DN184" i="52"/>
  <c r="DN183" i="52"/>
  <c r="DN182" i="52"/>
  <c r="DN181" i="52"/>
  <c r="DN180" i="52"/>
  <c r="DN179" i="52"/>
  <c r="DN178" i="52"/>
  <c r="DN177" i="52"/>
  <c r="DN176" i="52"/>
  <c r="DN175" i="52"/>
  <c r="DN174" i="52"/>
  <c r="DN173" i="52"/>
  <c r="DN172" i="52"/>
  <c r="DN171" i="52"/>
  <c r="DN170" i="52"/>
  <c r="DN169" i="52"/>
  <c r="DN168" i="52"/>
  <c r="DN167" i="52"/>
  <c r="DN166" i="52"/>
  <c r="DN165" i="52"/>
  <c r="DN164" i="52"/>
  <c r="DN163" i="52"/>
  <c r="DN162" i="52"/>
  <c r="DN161" i="52"/>
  <c r="DN160" i="52"/>
  <c r="DN159" i="52"/>
  <c r="DN158" i="52"/>
  <c r="DN157" i="52"/>
  <c r="DN156" i="52"/>
  <c r="DN155" i="52"/>
  <c r="DN154" i="52"/>
  <c r="DN153" i="52"/>
  <c r="DN152" i="52"/>
  <c r="DN151" i="52"/>
  <c r="DN150" i="52"/>
  <c r="DN149" i="52"/>
  <c r="DN148" i="52"/>
  <c r="DN147" i="52"/>
  <c r="DN146" i="52"/>
  <c r="DN145" i="52"/>
  <c r="DN144" i="52"/>
  <c r="DN143" i="52"/>
  <c r="DN142" i="52"/>
  <c r="DN141" i="52"/>
  <c r="DN140" i="52"/>
  <c r="DN139" i="52"/>
  <c r="DN138" i="52"/>
  <c r="DN137" i="52"/>
  <c r="DN136" i="52"/>
  <c r="DN135" i="52"/>
  <c r="DN134" i="52"/>
  <c r="DN133" i="52"/>
  <c r="DN132" i="52"/>
  <c r="DN131" i="52"/>
  <c r="DN130" i="52"/>
  <c r="DN129" i="52"/>
  <c r="DN128" i="52"/>
  <c r="DN127" i="52"/>
  <c r="DN126" i="52"/>
  <c r="DN125" i="52"/>
  <c r="DN124" i="52"/>
  <c r="DN123" i="52"/>
  <c r="DN122" i="52"/>
  <c r="DN121" i="52"/>
  <c r="DN120" i="52"/>
  <c r="DN119" i="52"/>
  <c r="DN118" i="52"/>
  <c r="DN117" i="52"/>
  <c r="DN116" i="52"/>
  <c r="DN115" i="52"/>
  <c r="DN114" i="52"/>
  <c r="DN113" i="52"/>
  <c r="DN112" i="52"/>
  <c r="DN111" i="52"/>
  <c r="DN110" i="52"/>
  <c r="DN109" i="52"/>
  <c r="DN108" i="52"/>
  <c r="DN107" i="52"/>
  <c r="DN106" i="52"/>
  <c r="DN105" i="52"/>
  <c r="DN104" i="52"/>
  <c r="DN103" i="52"/>
  <c r="DN102" i="52"/>
  <c r="DN101" i="52"/>
  <c r="DN100" i="52"/>
  <c r="DN99" i="52"/>
  <c r="DN98" i="52"/>
  <c r="DN97" i="52"/>
  <c r="DN96" i="52"/>
  <c r="DN95" i="52"/>
  <c r="DN94" i="52"/>
  <c r="DN93" i="52"/>
  <c r="DN92" i="52"/>
  <c r="DN91" i="52"/>
  <c r="DN90" i="52"/>
  <c r="DN89" i="52"/>
  <c r="DN88" i="52"/>
  <c r="DN87" i="52"/>
  <c r="DN86" i="52"/>
  <c r="DN85" i="52"/>
  <c r="DN84" i="52"/>
  <c r="DN83" i="52"/>
  <c r="DN82" i="52"/>
  <c r="DN81" i="52"/>
  <c r="DN80" i="52"/>
  <c r="DN79" i="52"/>
  <c r="DN78" i="52"/>
  <c r="DN77" i="52"/>
  <c r="DN76" i="52"/>
  <c r="DN75" i="52"/>
  <c r="DN74" i="52"/>
  <c r="DN73" i="52"/>
  <c r="DN72" i="52"/>
  <c r="DN71" i="52"/>
  <c r="DN70" i="52"/>
  <c r="DN69" i="52"/>
  <c r="DN68" i="52"/>
  <c r="DN67" i="52"/>
  <c r="DN66" i="52"/>
  <c r="DN65" i="52"/>
  <c r="DN64" i="52"/>
  <c r="DN63" i="52"/>
  <c r="DN62" i="52"/>
  <c r="DN61" i="52"/>
  <c r="DN60" i="52"/>
  <c r="DN59" i="52"/>
  <c r="DN58" i="52"/>
  <c r="DN57" i="52"/>
  <c r="DN56" i="52"/>
  <c r="DN55" i="52"/>
  <c r="DN54" i="52"/>
  <c r="DN53" i="52"/>
  <c r="DN52" i="52"/>
  <c r="DN51" i="52"/>
  <c r="DN50" i="52"/>
  <c r="DN49" i="52"/>
  <c r="DN48" i="52"/>
  <c r="DN47" i="52"/>
  <c r="DN46" i="52"/>
  <c r="DN45" i="52"/>
  <c r="DN44" i="52"/>
  <c r="DN43" i="52"/>
  <c r="DN42" i="52"/>
  <c r="DN41" i="52"/>
  <c r="DN40" i="52"/>
  <c r="DN39" i="52"/>
  <c r="DN38" i="52"/>
  <c r="DN37" i="52"/>
  <c r="DN36" i="52"/>
  <c r="DN35" i="52"/>
  <c r="DN34" i="52"/>
  <c r="DN33" i="52"/>
  <c r="DN32" i="52"/>
  <c r="DN31" i="52"/>
  <c r="DN30" i="52"/>
  <c r="DN29" i="52"/>
  <c r="DN28" i="52"/>
  <c r="DN27" i="52"/>
  <c r="DN26" i="52"/>
  <c r="DN25" i="52"/>
  <c r="DN24" i="52"/>
  <c r="DN23" i="52"/>
  <c r="DN22" i="52"/>
  <c r="DN21" i="52"/>
  <c r="DN20" i="52"/>
  <c r="DN19" i="52"/>
  <c r="DN18" i="52"/>
  <c r="DN17" i="52"/>
  <c r="DN16" i="52"/>
  <c r="DN15" i="52"/>
  <c r="DN14" i="52"/>
  <c r="DN13" i="52"/>
  <c r="DN12" i="52"/>
  <c r="DN11" i="52"/>
  <c r="DN10" i="52"/>
  <c r="DN9" i="52"/>
  <c r="DN8" i="52" a="1"/>
  <c r="DN8" i="52"/>
  <c r="DM247" i="52"/>
  <c r="DM246" i="52"/>
  <c r="DM245" i="52"/>
  <c r="DM244" i="52"/>
  <c r="DM243" i="52"/>
  <c r="DM242" i="52"/>
  <c r="DM241" i="52"/>
  <c r="DM240" i="52"/>
  <c r="DM239" i="52"/>
  <c r="DM238" i="52"/>
  <c r="DM237" i="52"/>
  <c r="DM236" i="52"/>
  <c r="DM235" i="52"/>
  <c r="DM234" i="52"/>
  <c r="DM233" i="52"/>
  <c r="DM232" i="52"/>
  <c r="DM231" i="52"/>
  <c r="DM230" i="52"/>
  <c r="DM229" i="52"/>
  <c r="DM228" i="52"/>
  <c r="DM227" i="52"/>
  <c r="DM226" i="52"/>
  <c r="DM225" i="52"/>
  <c r="DM224" i="52"/>
  <c r="DM223" i="52"/>
  <c r="DM222" i="52"/>
  <c r="DM221" i="52"/>
  <c r="DM220" i="52"/>
  <c r="DM219" i="52"/>
  <c r="DM218" i="52"/>
  <c r="DM217" i="52"/>
  <c r="DM216" i="52"/>
  <c r="DM215" i="52"/>
  <c r="DM214" i="52"/>
  <c r="DM213" i="52"/>
  <c r="DM212" i="52"/>
  <c r="DM211" i="52"/>
  <c r="DM210" i="52"/>
  <c r="DM209" i="52"/>
  <c r="DM208" i="52"/>
  <c r="DM207" i="52"/>
  <c r="DM206" i="52"/>
  <c r="DM205" i="52"/>
  <c r="DM204" i="52"/>
  <c r="DM203" i="52"/>
  <c r="DM202" i="52"/>
  <c r="DM201" i="52"/>
  <c r="DM200" i="52"/>
  <c r="DM199" i="52"/>
  <c r="DM198" i="52"/>
  <c r="DM197" i="52"/>
  <c r="DM196" i="52"/>
  <c r="DM195" i="52"/>
  <c r="DM194" i="52"/>
  <c r="DM193" i="52"/>
  <c r="DM192" i="52"/>
  <c r="DM191" i="52"/>
  <c r="DM190" i="52"/>
  <c r="DM189" i="52"/>
  <c r="DM188" i="52"/>
  <c r="DM187" i="52"/>
  <c r="DM186" i="52"/>
  <c r="DM185" i="52"/>
  <c r="DM184" i="52"/>
  <c r="DM183" i="52"/>
  <c r="DM182" i="52"/>
  <c r="DM181" i="52"/>
  <c r="DM180" i="52"/>
  <c r="DM179" i="52"/>
  <c r="DM178" i="52"/>
  <c r="DM177" i="52"/>
  <c r="DM176" i="52"/>
  <c r="DM175" i="52"/>
  <c r="DM174" i="52"/>
  <c r="DM173" i="52"/>
  <c r="DM172" i="52"/>
  <c r="DM171" i="52"/>
  <c r="DM170" i="52"/>
  <c r="DM169" i="52"/>
  <c r="DM168" i="52"/>
  <c r="DM167" i="52"/>
  <c r="DM166" i="52"/>
  <c r="DM165" i="52"/>
  <c r="DM164" i="52"/>
  <c r="DM163" i="52"/>
  <c r="DM162" i="52"/>
  <c r="DM161" i="52"/>
  <c r="DM160" i="52"/>
  <c r="DM159" i="52"/>
  <c r="DM158" i="52"/>
  <c r="DM157" i="52"/>
  <c r="DM156" i="52"/>
  <c r="DM155" i="52"/>
  <c r="DM154" i="52"/>
  <c r="DM153" i="52"/>
  <c r="DM152" i="52"/>
  <c r="DM151" i="52"/>
  <c r="DM150" i="52"/>
  <c r="DM149" i="52"/>
  <c r="DM148" i="52"/>
  <c r="DM147" i="52"/>
  <c r="DM146" i="52"/>
  <c r="DM145" i="52"/>
  <c r="DM144" i="52"/>
  <c r="DM143" i="52"/>
  <c r="DM142" i="52"/>
  <c r="DM141" i="52"/>
  <c r="DM140" i="52"/>
  <c r="DM139" i="52"/>
  <c r="DM138" i="52"/>
  <c r="DM137" i="52"/>
  <c r="DM136" i="52"/>
  <c r="DM135" i="52"/>
  <c r="DM134" i="52"/>
  <c r="DM133" i="52"/>
  <c r="DM132" i="52"/>
  <c r="DM131" i="52"/>
  <c r="DM130" i="52"/>
  <c r="DM129" i="52"/>
  <c r="DM128" i="52"/>
  <c r="DM127" i="52"/>
  <c r="DM126" i="52"/>
  <c r="DM125" i="52"/>
  <c r="DM124" i="52"/>
  <c r="DM123" i="52"/>
  <c r="DM122" i="52"/>
  <c r="DM121" i="52"/>
  <c r="DM120" i="52"/>
  <c r="DM119" i="52"/>
  <c r="DM118" i="52"/>
  <c r="DM117" i="52"/>
  <c r="DM116" i="52"/>
  <c r="DM115" i="52"/>
  <c r="DM114" i="52"/>
  <c r="DM113" i="52"/>
  <c r="DM112" i="52"/>
  <c r="DM111" i="52"/>
  <c r="DM110" i="52"/>
  <c r="DM109" i="52"/>
  <c r="DM108" i="52"/>
  <c r="DM107" i="52"/>
  <c r="DM106" i="52"/>
  <c r="DM105" i="52"/>
  <c r="DM104" i="52"/>
  <c r="DM103" i="52"/>
  <c r="DM102" i="52"/>
  <c r="DM101" i="52"/>
  <c r="DM100" i="52"/>
  <c r="DM99" i="52"/>
  <c r="DM98" i="52"/>
  <c r="DM97" i="52"/>
  <c r="DM96" i="52"/>
  <c r="DM95" i="52"/>
  <c r="DM94" i="52"/>
  <c r="DM93" i="52"/>
  <c r="DM92" i="52"/>
  <c r="DM91" i="52"/>
  <c r="DM90" i="52"/>
  <c r="DM89" i="52"/>
  <c r="DM88" i="52"/>
  <c r="DM87" i="52"/>
  <c r="DM86" i="52"/>
  <c r="DM85" i="52"/>
  <c r="DM84" i="52"/>
  <c r="DM83" i="52"/>
  <c r="DM82" i="52"/>
  <c r="DM81" i="52"/>
  <c r="DM80" i="52"/>
  <c r="DM79" i="52"/>
  <c r="DM78" i="52"/>
  <c r="DM77" i="52"/>
  <c r="DM76" i="52"/>
  <c r="DM75" i="52"/>
  <c r="DM74" i="52"/>
  <c r="DM73" i="52"/>
  <c r="DM72" i="52"/>
  <c r="DM71" i="52"/>
  <c r="DM70" i="52"/>
  <c r="DM69" i="52"/>
  <c r="DM68" i="52"/>
  <c r="DM67" i="52"/>
  <c r="DM66" i="52"/>
  <c r="DM65" i="52"/>
  <c r="DM64" i="52"/>
  <c r="DM63" i="52"/>
  <c r="DM62" i="52"/>
  <c r="DM61" i="52"/>
  <c r="DM60" i="52"/>
  <c r="DM59" i="52"/>
  <c r="DM58" i="52"/>
  <c r="DM57" i="52"/>
  <c r="DM56" i="52"/>
  <c r="DM55" i="52"/>
  <c r="DM54" i="52"/>
  <c r="DM53" i="52"/>
  <c r="DM52" i="52"/>
  <c r="DM51" i="52"/>
  <c r="DM50" i="52"/>
  <c r="DM49" i="52"/>
  <c r="DM48" i="52"/>
  <c r="DM47" i="52"/>
  <c r="DM46" i="52"/>
  <c r="DM45" i="52"/>
  <c r="DM44" i="52"/>
  <c r="DM43" i="52"/>
  <c r="DM42" i="52"/>
  <c r="DM41" i="52"/>
  <c r="DM40" i="52"/>
  <c r="DM39" i="52"/>
  <c r="DM38" i="52"/>
  <c r="DM37" i="52"/>
  <c r="DM36" i="52"/>
  <c r="DM35" i="52"/>
  <c r="DM34" i="52"/>
  <c r="DM33" i="52"/>
  <c r="DM32" i="52"/>
  <c r="DM31" i="52"/>
  <c r="DM30" i="52"/>
  <c r="DM29" i="52"/>
  <c r="DM28" i="52"/>
  <c r="DM27" i="52"/>
  <c r="DM26" i="52"/>
  <c r="DM25" i="52"/>
  <c r="DM24" i="52"/>
  <c r="DM23" i="52"/>
  <c r="DM22" i="52"/>
  <c r="DM21" i="52"/>
  <c r="DM20" i="52"/>
  <c r="DM19" i="52"/>
  <c r="DM18" i="52"/>
  <c r="DM17" i="52"/>
  <c r="DM16" i="52"/>
  <c r="DM15" i="52"/>
  <c r="DM14" i="52"/>
  <c r="DM13" i="52"/>
  <c r="DM12" i="52"/>
  <c r="DM11" i="52"/>
  <c r="DM10" i="52"/>
  <c r="DM9" i="52"/>
  <c r="DM8" i="52" a="1"/>
  <c r="DM8" i="52"/>
  <c r="DL247" i="52"/>
  <c r="DL246" i="52"/>
  <c r="DL245" i="52"/>
  <c r="DL244" i="52"/>
  <c r="DL243" i="52"/>
  <c r="DL242" i="52"/>
  <c r="DL241" i="52"/>
  <c r="DL240" i="52"/>
  <c r="DL239" i="52"/>
  <c r="DL238" i="52"/>
  <c r="DL237" i="52"/>
  <c r="DL236" i="52"/>
  <c r="DL235" i="52"/>
  <c r="DL234" i="52"/>
  <c r="DL233" i="52"/>
  <c r="DL232" i="52"/>
  <c r="DL231" i="52"/>
  <c r="DL230" i="52"/>
  <c r="DL229" i="52"/>
  <c r="DL228" i="52"/>
  <c r="DL227" i="52"/>
  <c r="DL226" i="52"/>
  <c r="DL225" i="52"/>
  <c r="DL224" i="52"/>
  <c r="DL223" i="52"/>
  <c r="DL222" i="52"/>
  <c r="DL221" i="52"/>
  <c r="DL220" i="52"/>
  <c r="DL219" i="52"/>
  <c r="DL218" i="52"/>
  <c r="DL217" i="52"/>
  <c r="DL216" i="52"/>
  <c r="DL215" i="52"/>
  <c r="DL214" i="52"/>
  <c r="DL213" i="52"/>
  <c r="DL212" i="52"/>
  <c r="DL211" i="52"/>
  <c r="DL210" i="52"/>
  <c r="DL209" i="52"/>
  <c r="DL208" i="52"/>
  <c r="DL207" i="52"/>
  <c r="DL206" i="52"/>
  <c r="DL205" i="52"/>
  <c r="DL204" i="52"/>
  <c r="DL203" i="52"/>
  <c r="DL202" i="52"/>
  <c r="DL201" i="52"/>
  <c r="DL200" i="52"/>
  <c r="DL199" i="52"/>
  <c r="DL198" i="52"/>
  <c r="DL197" i="52"/>
  <c r="DL196" i="52"/>
  <c r="DL195" i="52"/>
  <c r="DL194" i="52"/>
  <c r="DL193" i="52"/>
  <c r="DL192" i="52"/>
  <c r="DL191" i="52"/>
  <c r="DL190" i="52"/>
  <c r="DL189" i="52"/>
  <c r="DL188" i="52"/>
  <c r="DL187" i="52"/>
  <c r="DL186" i="52"/>
  <c r="DL185" i="52"/>
  <c r="DL184" i="52"/>
  <c r="DL183" i="52"/>
  <c r="DL182" i="52"/>
  <c r="DL181" i="52"/>
  <c r="DL180" i="52"/>
  <c r="DL179" i="52"/>
  <c r="DL178" i="52"/>
  <c r="DL177" i="52"/>
  <c r="DL176" i="52"/>
  <c r="DL175" i="52"/>
  <c r="DL174" i="52"/>
  <c r="DL173" i="52"/>
  <c r="DL172" i="52"/>
  <c r="DL171" i="52"/>
  <c r="DL170" i="52"/>
  <c r="DL169" i="52"/>
  <c r="DL168" i="52"/>
  <c r="DL167" i="52"/>
  <c r="DL166" i="52"/>
  <c r="DL165" i="52"/>
  <c r="DL164" i="52"/>
  <c r="DL163" i="52"/>
  <c r="DL162" i="52"/>
  <c r="DL161" i="52"/>
  <c r="DL160" i="52"/>
  <c r="DL159" i="52"/>
  <c r="DL158" i="52"/>
  <c r="DL157" i="52"/>
  <c r="DL156" i="52"/>
  <c r="DL155" i="52"/>
  <c r="DL154" i="52"/>
  <c r="DL153" i="52"/>
  <c r="DL152" i="52"/>
  <c r="DL151" i="52"/>
  <c r="DL150" i="52"/>
  <c r="DL149" i="52"/>
  <c r="DL148" i="52"/>
  <c r="DL147" i="52"/>
  <c r="DL146" i="52"/>
  <c r="DL145" i="52"/>
  <c r="DL144" i="52"/>
  <c r="DL143" i="52"/>
  <c r="DL142" i="52"/>
  <c r="DL141" i="52"/>
  <c r="DL140" i="52"/>
  <c r="DL139" i="52"/>
  <c r="DL138" i="52"/>
  <c r="DL137" i="52"/>
  <c r="DL136" i="52"/>
  <c r="DL135" i="52"/>
  <c r="DL134" i="52"/>
  <c r="DL133" i="52"/>
  <c r="DL132" i="52"/>
  <c r="DL131" i="52"/>
  <c r="DL130" i="52"/>
  <c r="DL129" i="52"/>
  <c r="DL128" i="52"/>
  <c r="DL127" i="52"/>
  <c r="DL126" i="52"/>
  <c r="DL125" i="52"/>
  <c r="DL124" i="52"/>
  <c r="DL123" i="52"/>
  <c r="DL122" i="52"/>
  <c r="DL121" i="52"/>
  <c r="DL120" i="52"/>
  <c r="DL119" i="52"/>
  <c r="DL118" i="52"/>
  <c r="DL117" i="52"/>
  <c r="DL116" i="52"/>
  <c r="DL115" i="52"/>
  <c r="DL114" i="52"/>
  <c r="DL113" i="52"/>
  <c r="DL112" i="52"/>
  <c r="DL111" i="52"/>
  <c r="DL110" i="52"/>
  <c r="DL109" i="52"/>
  <c r="DL108" i="52"/>
  <c r="DL107" i="52"/>
  <c r="DL106" i="52"/>
  <c r="DL105" i="52"/>
  <c r="DL104" i="52"/>
  <c r="DL103" i="52"/>
  <c r="DL102" i="52"/>
  <c r="DL101" i="52"/>
  <c r="DL100" i="52"/>
  <c r="DL99" i="52"/>
  <c r="DL98" i="52"/>
  <c r="DL97" i="52"/>
  <c r="DL96" i="52"/>
  <c r="DL95" i="52"/>
  <c r="DL94" i="52"/>
  <c r="DL93" i="52"/>
  <c r="DL92" i="52"/>
  <c r="DL91" i="52"/>
  <c r="DL90" i="52"/>
  <c r="DL89" i="52"/>
  <c r="DL88" i="52"/>
  <c r="DL87" i="52"/>
  <c r="DL86" i="52"/>
  <c r="DL85" i="52"/>
  <c r="DL84" i="52"/>
  <c r="DL83" i="52"/>
  <c r="DL82" i="52"/>
  <c r="DL81" i="52"/>
  <c r="DL80" i="52"/>
  <c r="DL79" i="52"/>
  <c r="DL78" i="52"/>
  <c r="DL77" i="52"/>
  <c r="DL76" i="52"/>
  <c r="DL75" i="52"/>
  <c r="DL74" i="52"/>
  <c r="DL73" i="52"/>
  <c r="DL72" i="52"/>
  <c r="DL71" i="52"/>
  <c r="DL70" i="52"/>
  <c r="DL69" i="52"/>
  <c r="DL68" i="52"/>
  <c r="DL67" i="52"/>
  <c r="DL66" i="52"/>
  <c r="DL65" i="52"/>
  <c r="DL64" i="52"/>
  <c r="DL63" i="52"/>
  <c r="DL62" i="52"/>
  <c r="DL61" i="52"/>
  <c r="DL60" i="52"/>
  <c r="DL59" i="52"/>
  <c r="DL58" i="52"/>
  <c r="DL57" i="52"/>
  <c r="DL56" i="52"/>
  <c r="DL55" i="52"/>
  <c r="DL54" i="52"/>
  <c r="DL53" i="52"/>
  <c r="DL52" i="52"/>
  <c r="DL51" i="52"/>
  <c r="DL50" i="52"/>
  <c r="DL49" i="52"/>
  <c r="DL48" i="52"/>
  <c r="DL47" i="52"/>
  <c r="DL46" i="52"/>
  <c r="DL45" i="52"/>
  <c r="DL44" i="52"/>
  <c r="DL43" i="52"/>
  <c r="DL42" i="52"/>
  <c r="DL41" i="52"/>
  <c r="DL40" i="52"/>
  <c r="DL39" i="52"/>
  <c r="DL38" i="52"/>
  <c r="DL37" i="52"/>
  <c r="DL36" i="52"/>
  <c r="DL35" i="52"/>
  <c r="DL34" i="52"/>
  <c r="DL33" i="52"/>
  <c r="DL32" i="52"/>
  <c r="DL31" i="52"/>
  <c r="DL30" i="52"/>
  <c r="DL29" i="52"/>
  <c r="DL28" i="52"/>
  <c r="DL27" i="52"/>
  <c r="DL26" i="52"/>
  <c r="DL25" i="52"/>
  <c r="DL24" i="52"/>
  <c r="DL23" i="52"/>
  <c r="DL22" i="52"/>
  <c r="DL21" i="52"/>
  <c r="DL20" i="52"/>
  <c r="DL19" i="52"/>
  <c r="DL18" i="52"/>
  <c r="DL17" i="52"/>
  <c r="DL16" i="52"/>
  <c r="DL15" i="52"/>
  <c r="DL14" i="52"/>
  <c r="DL13" i="52"/>
  <c r="DL12" i="52"/>
  <c r="DL11" i="52"/>
  <c r="DL10" i="52"/>
  <c r="DL9" i="52"/>
  <c r="DL8" i="52" a="1"/>
  <c r="DL8" i="52"/>
  <c r="AE247" i="52"/>
  <c r="AE246" i="52"/>
  <c r="AE245" i="52"/>
  <c r="AE244" i="52"/>
  <c r="AE243" i="52"/>
  <c r="AE242" i="52"/>
  <c r="AE241" i="52"/>
  <c r="AE240" i="52"/>
  <c r="AE239" i="52"/>
  <c r="AE238" i="52"/>
  <c r="AE237" i="52"/>
  <c r="AE236" i="52"/>
  <c r="AE235" i="52"/>
  <c r="AE234" i="52"/>
  <c r="AE233" i="52"/>
  <c r="AE232" i="52"/>
  <c r="AE231" i="52"/>
  <c r="AE230" i="52"/>
  <c r="AE229" i="52"/>
  <c r="AE228" i="52"/>
  <c r="AE227" i="52"/>
  <c r="AE226" i="52"/>
  <c r="AE225" i="52"/>
  <c r="AE224" i="52"/>
  <c r="AE223" i="52"/>
  <c r="AE222" i="52"/>
  <c r="AE221" i="52"/>
  <c r="AE220" i="52"/>
  <c r="AE219" i="52"/>
  <c r="AE218" i="52"/>
  <c r="AE217" i="52"/>
  <c r="AE216" i="52"/>
  <c r="AE215" i="52"/>
  <c r="AE214" i="52"/>
  <c r="AE213" i="52"/>
  <c r="AE212" i="52"/>
  <c r="AE211" i="52"/>
  <c r="AE210" i="52"/>
  <c r="AE209" i="52"/>
  <c r="AE208" i="52"/>
  <c r="AE207" i="52"/>
  <c r="AE206" i="52"/>
  <c r="AE205" i="52"/>
  <c r="AE204" i="52"/>
  <c r="AE203" i="52"/>
  <c r="AE202" i="52"/>
  <c r="AE201" i="52"/>
  <c r="AE200" i="52"/>
  <c r="AE199" i="52"/>
  <c r="AE198" i="52"/>
  <c r="AE197" i="52"/>
  <c r="AE196" i="52"/>
  <c r="AE195" i="52"/>
  <c r="AE194" i="52"/>
  <c r="AE193" i="52"/>
  <c r="AE192" i="52"/>
  <c r="AE191" i="52"/>
  <c r="AE190" i="52"/>
  <c r="AE189" i="52"/>
  <c r="AE188" i="52"/>
  <c r="AE187" i="52"/>
  <c r="AE186" i="52"/>
  <c r="AE185" i="52"/>
  <c r="AE184" i="52"/>
  <c r="AE183" i="52"/>
  <c r="AE182" i="52"/>
  <c r="AE181" i="52"/>
  <c r="AE180" i="52"/>
  <c r="AE179" i="52"/>
  <c r="AE178" i="52"/>
  <c r="AE177" i="52"/>
  <c r="AE176" i="52"/>
  <c r="AE175" i="52"/>
  <c r="AE174" i="52"/>
  <c r="AE173" i="52"/>
  <c r="AE172" i="52"/>
  <c r="AE171" i="52"/>
  <c r="AE170" i="52"/>
  <c r="AE169" i="52"/>
  <c r="AE168" i="52"/>
  <c r="AE167" i="52"/>
  <c r="AE166" i="52"/>
  <c r="AE165" i="52"/>
  <c r="AE164" i="52"/>
  <c r="AE163" i="52"/>
  <c r="AE162" i="52"/>
  <c r="AE161" i="52"/>
  <c r="AE160" i="52"/>
  <c r="AE159" i="52"/>
  <c r="AE158" i="52"/>
  <c r="AE157" i="52"/>
  <c r="AE156" i="52"/>
  <c r="AE155" i="52"/>
  <c r="AE154" i="52"/>
  <c r="AE153" i="52"/>
  <c r="AE152" i="52"/>
  <c r="AE151" i="52"/>
  <c r="AE150" i="52"/>
  <c r="AE149" i="52"/>
  <c r="AE148" i="52"/>
  <c r="AE147" i="52"/>
  <c r="AE146" i="52"/>
  <c r="AE145" i="52"/>
  <c r="AE144" i="52"/>
  <c r="AE143" i="52"/>
  <c r="AE142" i="52"/>
  <c r="AE141" i="52"/>
  <c r="AE140" i="52"/>
  <c r="AE139" i="52"/>
  <c r="AE138" i="52"/>
  <c r="AE137" i="52"/>
  <c r="AE136" i="52"/>
  <c r="AE135" i="52"/>
  <c r="AE134" i="52"/>
  <c r="AE133" i="52"/>
  <c r="AE132" i="52"/>
  <c r="AE131" i="52"/>
  <c r="AE130" i="52"/>
  <c r="AE129" i="52"/>
  <c r="AE128" i="52"/>
  <c r="AE127" i="52"/>
  <c r="AE126" i="52"/>
  <c r="AE125" i="52"/>
  <c r="AE124" i="52"/>
  <c r="AE123" i="52"/>
  <c r="AE122" i="52"/>
  <c r="AE121" i="52"/>
  <c r="AE120" i="52"/>
  <c r="AE119" i="52"/>
  <c r="AE118" i="52"/>
  <c r="AE117" i="52"/>
  <c r="AE116" i="52"/>
  <c r="AE115" i="52"/>
  <c r="AE114" i="52"/>
  <c r="AE113" i="52"/>
  <c r="AE112" i="52"/>
  <c r="AE111" i="52"/>
  <c r="AE110" i="52"/>
  <c r="AE109" i="52"/>
  <c r="AE108" i="52"/>
  <c r="AE107" i="52"/>
  <c r="AE106" i="52"/>
  <c r="AE105" i="52"/>
  <c r="AE104" i="52"/>
  <c r="AE103" i="52"/>
  <c r="AE102" i="52"/>
  <c r="AE101" i="52"/>
  <c r="AE100" i="52"/>
  <c r="AE99" i="52"/>
  <c r="AE98" i="52"/>
  <c r="AE97" i="52"/>
  <c r="AE96" i="52"/>
  <c r="AE95" i="52"/>
  <c r="AE94" i="52"/>
  <c r="AE93" i="52"/>
  <c r="AE92" i="52"/>
  <c r="AE91" i="52"/>
  <c r="AE90" i="52"/>
  <c r="AE89" i="52"/>
  <c r="AE88" i="52"/>
  <c r="AE87" i="52"/>
  <c r="AE86" i="52"/>
  <c r="AE85" i="52"/>
  <c r="AE84" i="52"/>
  <c r="AE83" i="52"/>
  <c r="AE82" i="52"/>
  <c r="AE81" i="52"/>
  <c r="AE80" i="52"/>
  <c r="AE79" i="52"/>
  <c r="AE78" i="52"/>
  <c r="AE77" i="52"/>
  <c r="AE76" i="52"/>
  <c r="AE75" i="52"/>
  <c r="AE74" i="52"/>
  <c r="AE73" i="52"/>
  <c r="AE72" i="52"/>
  <c r="AE71" i="52"/>
  <c r="AE70" i="52"/>
  <c r="AE69" i="52"/>
  <c r="AE68" i="52"/>
  <c r="AE67" i="52"/>
  <c r="AE66" i="52"/>
  <c r="AE65" i="52"/>
  <c r="AE64" i="52"/>
  <c r="AE63" i="52"/>
  <c r="AE62" i="52"/>
  <c r="AE61" i="52"/>
  <c r="AE60" i="52"/>
  <c r="AE59" i="52"/>
  <c r="AE58" i="52"/>
  <c r="AE57" i="52"/>
  <c r="AE56" i="52"/>
  <c r="AE55" i="52"/>
  <c r="AE54" i="52"/>
  <c r="AE53" i="52"/>
  <c r="AE52" i="52"/>
  <c r="AE51" i="52"/>
  <c r="AE50" i="52"/>
  <c r="AE49" i="52"/>
  <c r="AE48" i="52"/>
  <c r="AE47" i="52"/>
  <c r="AE46" i="52"/>
  <c r="AE45" i="52"/>
  <c r="AE44" i="52"/>
  <c r="AE43" i="52"/>
  <c r="AE42" i="52"/>
  <c r="AE41" i="52"/>
  <c r="AE40" i="52"/>
  <c r="AE39" i="52"/>
  <c r="AE38" i="52"/>
  <c r="AE37" i="52"/>
  <c r="AE36" i="52"/>
  <c r="AE35" i="52"/>
  <c r="AE34" i="52"/>
  <c r="AE33" i="52"/>
  <c r="AE32" i="52"/>
  <c r="AE31" i="52"/>
  <c r="AE30" i="52"/>
  <c r="AE29" i="52"/>
  <c r="AE28" i="52"/>
  <c r="AE27" i="52"/>
  <c r="AE26" i="52"/>
  <c r="AE25" i="52"/>
  <c r="AE24" i="52"/>
  <c r="AE23" i="52"/>
  <c r="AE22" i="52"/>
  <c r="AE21" i="52"/>
  <c r="AE20" i="52"/>
  <c r="AE19" i="52"/>
  <c r="AE18" i="52"/>
  <c r="AE17" i="52"/>
  <c r="AE16" i="52"/>
  <c r="AE15" i="52"/>
  <c r="AE14" i="52"/>
  <c r="AE13" i="52"/>
  <c r="AE12" i="52"/>
  <c r="AE11" i="52"/>
  <c r="AE10" i="52"/>
  <c r="AE9" i="52"/>
  <c r="AE8" i="52" a="1"/>
  <c r="AE8" i="52"/>
  <c r="A8" i="52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HD247" i="37"/>
  <c r="HD246" i="37"/>
  <c r="HD245" i="37"/>
  <c r="HD244" i="37"/>
  <c r="HD243" i="37"/>
  <c r="HD242" i="37"/>
  <c r="HD241" i="37"/>
  <c r="HD240" i="37"/>
  <c r="HD239" i="37"/>
  <c r="HD238" i="37"/>
  <c r="HD237" i="37"/>
  <c r="HD236" i="37"/>
  <c r="HD235" i="37"/>
  <c r="HD234" i="37"/>
  <c r="HD233" i="37"/>
  <c r="HD232" i="37"/>
  <c r="HD231" i="37"/>
  <c r="HD230" i="37"/>
  <c r="HD229" i="37"/>
  <c r="HD228" i="37"/>
  <c r="HD227" i="37"/>
  <c r="HD226" i="37"/>
  <c r="HD225" i="37"/>
  <c r="HD224" i="37"/>
  <c r="HD223" i="37"/>
  <c r="HD222" i="37"/>
  <c r="HD221" i="37"/>
  <c r="HD220" i="37"/>
  <c r="HD219" i="37"/>
  <c r="HD218" i="37"/>
  <c r="HD217" i="37"/>
  <c r="HD216" i="37"/>
  <c r="HD215" i="37"/>
  <c r="HD214" i="37"/>
  <c r="HD213" i="37"/>
  <c r="HD212" i="37"/>
  <c r="HD211" i="37"/>
  <c r="HD210" i="37"/>
  <c r="HD209" i="37"/>
  <c r="HD208" i="37"/>
  <c r="HD207" i="37"/>
  <c r="HD206" i="37"/>
  <c r="HD205" i="37"/>
  <c r="HD204" i="37"/>
  <c r="HD203" i="37"/>
  <c r="HD202" i="37"/>
  <c r="HD201" i="37"/>
  <c r="HD200" i="37"/>
  <c r="HD199" i="37"/>
  <c r="HD198" i="37"/>
  <c r="HD197" i="37"/>
  <c r="HD196" i="37"/>
  <c r="HD195" i="37"/>
  <c r="HD194" i="37"/>
  <c r="HD193" i="37"/>
  <c r="HD192" i="37"/>
  <c r="HD191" i="37"/>
  <c r="HD190" i="37"/>
  <c r="HD189" i="37"/>
  <c r="HD188" i="37"/>
  <c r="HD187" i="37"/>
  <c r="HD186" i="37"/>
  <c r="HD185" i="37"/>
  <c r="HD184" i="37"/>
  <c r="HD183" i="37"/>
  <c r="HD182" i="37"/>
  <c r="HD181" i="37"/>
  <c r="HD180" i="37"/>
  <c r="HD179" i="37"/>
  <c r="HD178" i="37"/>
  <c r="HD177" i="37"/>
  <c r="HD176" i="37"/>
  <c r="HD175" i="37"/>
  <c r="HD174" i="37"/>
  <c r="HD173" i="37"/>
  <c r="HD172" i="37"/>
  <c r="HD171" i="37"/>
  <c r="HD170" i="37"/>
  <c r="HD169" i="37"/>
  <c r="HD168" i="37"/>
  <c r="HD167" i="37"/>
  <c r="HD166" i="37"/>
  <c r="HD165" i="37"/>
  <c r="HD164" i="37"/>
  <c r="HD163" i="37"/>
  <c r="HD162" i="37"/>
  <c r="HD161" i="37"/>
  <c r="HD160" i="37"/>
  <c r="HD159" i="37"/>
  <c r="HD158" i="37"/>
  <c r="HD157" i="37"/>
  <c r="HD156" i="37"/>
  <c r="HD155" i="37"/>
  <c r="HD154" i="37"/>
  <c r="HD153" i="37"/>
  <c r="HD152" i="37"/>
  <c r="HD151" i="37"/>
  <c r="HD150" i="37"/>
  <c r="HD149" i="37"/>
  <c r="HD148" i="37"/>
  <c r="HD147" i="37"/>
  <c r="HD146" i="37"/>
  <c r="HD145" i="37"/>
  <c r="HD144" i="37"/>
  <c r="HD143" i="37"/>
  <c r="HD142" i="37"/>
  <c r="HD141" i="37"/>
  <c r="HD140" i="37"/>
  <c r="HD139" i="37"/>
  <c r="HD138" i="37"/>
  <c r="HD137" i="37"/>
  <c r="HD136" i="37"/>
  <c r="HD135" i="37"/>
  <c r="HD134" i="37"/>
  <c r="HD133" i="37"/>
  <c r="HD132" i="37"/>
  <c r="HD131" i="37"/>
  <c r="HD130" i="37"/>
  <c r="HD129" i="37"/>
  <c r="HD128" i="37"/>
  <c r="HD127" i="37"/>
  <c r="HD126" i="37"/>
  <c r="HD125" i="37"/>
  <c r="HD124" i="37"/>
  <c r="HD123" i="37"/>
  <c r="HD122" i="37"/>
  <c r="HD121" i="37"/>
  <c r="HD120" i="37"/>
  <c r="HD119" i="37"/>
  <c r="HD118" i="37"/>
  <c r="HD117" i="37"/>
  <c r="HD116" i="37"/>
  <c r="HD115" i="37"/>
  <c r="HD114" i="37"/>
  <c r="HD113" i="37"/>
  <c r="HD112" i="37"/>
  <c r="HD111" i="37"/>
  <c r="HD110" i="37"/>
  <c r="HD109" i="37"/>
  <c r="HD108" i="37"/>
  <c r="HD107" i="37"/>
  <c r="HD106" i="37"/>
  <c r="HD105" i="37"/>
  <c r="HD104" i="37"/>
  <c r="HD103" i="37"/>
  <c r="HD102" i="37"/>
  <c r="HD101" i="37"/>
  <c r="HD100" i="37"/>
  <c r="HD99" i="37"/>
  <c r="HD98" i="37"/>
  <c r="HD97" i="37"/>
  <c r="HD96" i="37"/>
  <c r="HD95" i="37"/>
  <c r="HD94" i="37"/>
  <c r="HD93" i="37"/>
  <c r="HD92" i="37"/>
  <c r="HD91" i="37"/>
  <c r="HD90" i="37"/>
  <c r="HD89" i="37"/>
  <c r="HD88" i="37"/>
  <c r="HD87" i="37"/>
  <c r="HD86" i="37"/>
  <c r="HD85" i="37"/>
  <c r="HD84" i="37"/>
  <c r="HD83" i="37"/>
  <c r="HD82" i="37"/>
  <c r="HD81" i="37"/>
  <c r="HD80" i="37"/>
  <c r="HD79" i="37"/>
  <c r="HD78" i="37"/>
  <c r="HD77" i="37"/>
  <c r="HD76" i="37"/>
  <c r="HD75" i="37"/>
  <c r="HD74" i="37"/>
  <c r="HD73" i="37"/>
  <c r="HD72" i="37"/>
  <c r="HD71" i="37"/>
  <c r="HD70" i="37"/>
  <c r="HD69" i="37"/>
  <c r="HD68" i="37"/>
  <c r="HD67" i="37"/>
  <c r="HD66" i="37"/>
  <c r="HD65" i="37"/>
  <c r="HD64" i="37"/>
  <c r="HD63" i="37"/>
  <c r="HD62" i="37"/>
  <c r="HD61" i="37"/>
  <c r="HD60" i="37"/>
  <c r="HD59" i="37"/>
  <c r="HD58" i="37"/>
  <c r="HD57" i="37"/>
  <c r="HD56" i="37"/>
  <c r="HD55" i="37"/>
  <c r="HD54" i="37"/>
  <c r="HD53" i="37"/>
  <c r="HD52" i="37"/>
  <c r="HD51" i="37"/>
  <c r="HD50" i="37"/>
  <c r="HD49" i="37"/>
  <c r="HD48" i="37"/>
  <c r="HD47" i="37"/>
  <c r="HD46" i="37"/>
  <c r="HD45" i="37"/>
  <c r="HD44" i="37"/>
  <c r="HD43" i="37"/>
  <c r="HD42" i="37"/>
  <c r="HD41" i="37"/>
  <c r="HD40" i="37"/>
  <c r="HD39" i="37"/>
  <c r="HD38" i="37"/>
  <c r="HD37" i="37"/>
  <c r="HD36" i="37"/>
  <c r="HD35" i="37"/>
  <c r="HD34" i="37"/>
  <c r="HD33" i="37"/>
  <c r="HD32" i="37"/>
  <c r="HD31" i="37"/>
  <c r="HD30" i="37"/>
  <c r="HD29" i="37"/>
  <c r="HD28" i="37"/>
  <c r="HD27" i="37"/>
  <c r="HD26" i="37"/>
  <c r="HD25" i="37"/>
  <c r="HD24" i="37"/>
  <c r="HD23" i="37"/>
  <c r="HD22" i="37"/>
  <c r="HD21" i="37"/>
  <c r="HD20" i="37"/>
  <c r="HD19" i="37"/>
  <c r="HD18" i="37"/>
  <c r="HD17" i="37"/>
  <c r="HD16" i="37"/>
  <c r="HD15" i="37"/>
  <c r="HD14" i="37"/>
  <c r="HD13" i="37"/>
  <c r="HD12" i="37"/>
  <c r="HD11" i="37"/>
  <c r="HD10" i="37"/>
  <c r="HD9" i="37"/>
  <c r="HD8" i="37" a="1"/>
  <c r="HD8" i="37"/>
  <c r="HC247" i="37"/>
  <c r="HC246" i="37"/>
  <c r="HC245" i="37"/>
  <c r="HC244" i="37"/>
  <c r="HC243" i="37"/>
  <c r="HC242" i="37"/>
  <c r="HC241" i="37"/>
  <c r="HC240" i="37"/>
  <c r="HC239" i="37"/>
  <c r="HC238" i="37"/>
  <c r="HC237" i="37"/>
  <c r="HC236" i="37"/>
  <c r="HC235" i="37"/>
  <c r="HC234" i="37"/>
  <c r="HC233" i="37"/>
  <c r="HC232" i="37"/>
  <c r="HC231" i="37"/>
  <c r="HC230" i="37"/>
  <c r="HC229" i="37"/>
  <c r="HC228" i="37"/>
  <c r="HC227" i="37"/>
  <c r="HC226" i="37"/>
  <c r="HC225" i="37"/>
  <c r="HC224" i="37"/>
  <c r="HC223" i="37"/>
  <c r="HC222" i="37"/>
  <c r="HC221" i="37"/>
  <c r="HC220" i="37"/>
  <c r="HC219" i="37"/>
  <c r="HC218" i="37"/>
  <c r="HC217" i="37"/>
  <c r="HC216" i="37"/>
  <c r="HC215" i="37"/>
  <c r="HC214" i="37"/>
  <c r="HC213" i="37"/>
  <c r="HC212" i="37"/>
  <c r="HC211" i="37"/>
  <c r="HC210" i="37"/>
  <c r="HC209" i="37"/>
  <c r="HC208" i="37"/>
  <c r="HC207" i="37"/>
  <c r="HC206" i="37"/>
  <c r="HC205" i="37"/>
  <c r="HC204" i="37"/>
  <c r="HC203" i="37"/>
  <c r="HC202" i="37"/>
  <c r="HC201" i="37"/>
  <c r="HC200" i="37"/>
  <c r="HC199" i="37"/>
  <c r="HC198" i="37"/>
  <c r="HC197" i="37"/>
  <c r="HC196" i="37"/>
  <c r="HC195" i="37"/>
  <c r="HC194" i="37"/>
  <c r="HC193" i="37"/>
  <c r="HC192" i="37"/>
  <c r="HC191" i="37"/>
  <c r="HC190" i="37"/>
  <c r="HC189" i="37"/>
  <c r="HC188" i="37"/>
  <c r="HC187" i="37"/>
  <c r="HC186" i="37"/>
  <c r="HC185" i="37"/>
  <c r="HC184" i="37"/>
  <c r="HC183" i="37"/>
  <c r="HC182" i="37"/>
  <c r="HC181" i="37"/>
  <c r="HC180" i="37"/>
  <c r="HC179" i="37"/>
  <c r="HC178" i="37"/>
  <c r="HC177" i="37"/>
  <c r="HC176" i="37"/>
  <c r="HC175" i="37"/>
  <c r="HC174" i="37"/>
  <c r="HC173" i="37"/>
  <c r="HC172" i="37"/>
  <c r="HC171" i="37"/>
  <c r="HC170" i="37"/>
  <c r="HC169" i="37"/>
  <c r="HC168" i="37"/>
  <c r="HC167" i="37"/>
  <c r="HC166" i="37"/>
  <c r="HC165" i="37"/>
  <c r="HC164" i="37"/>
  <c r="HC163" i="37"/>
  <c r="HC162" i="37"/>
  <c r="HC161" i="37"/>
  <c r="HC160" i="37"/>
  <c r="HC159" i="37"/>
  <c r="HC158" i="37"/>
  <c r="HC157" i="37"/>
  <c r="HC156" i="37"/>
  <c r="HC155" i="37"/>
  <c r="HC154" i="37"/>
  <c r="HC153" i="37"/>
  <c r="HC152" i="37"/>
  <c r="HC151" i="37"/>
  <c r="HC150" i="37"/>
  <c r="HC149" i="37"/>
  <c r="HC148" i="37"/>
  <c r="HC147" i="37"/>
  <c r="HC146" i="37"/>
  <c r="HC145" i="37"/>
  <c r="HC144" i="37"/>
  <c r="HC143" i="37"/>
  <c r="HC142" i="37"/>
  <c r="HC141" i="37"/>
  <c r="HC140" i="37"/>
  <c r="HC139" i="37"/>
  <c r="HC138" i="37"/>
  <c r="HC137" i="37"/>
  <c r="HC136" i="37"/>
  <c r="HC135" i="37"/>
  <c r="HC134" i="37"/>
  <c r="HC133" i="37"/>
  <c r="HC132" i="37"/>
  <c r="HC131" i="37"/>
  <c r="HC130" i="37"/>
  <c r="HC129" i="37"/>
  <c r="HC128" i="37"/>
  <c r="HC127" i="37"/>
  <c r="HC126" i="37"/>
  <c r="HC125" i="37"/>
  <c r="HC124" i="37"/>
  <c r="HC123" i="37"/>
  <c r="HC122" i="37"/>
  <c r="HC121" i="37"/>
  <c r="HC120" i="37"/>
  <c r="HC119" i="37"/>
  <c r="HC118" i="37"/>
  <c r="HC117" i="37"/>
  <c r="HC116" i="37"/>
  <c r="HC115" i="37"/>
  <c r="HC114" i="37"/>
  <c r="HC113" i="37"/>
  <c r="HC112" i="37"/>
  <c r="HC111" i="37"/>
  <c r="HC110" i="37"/>
  <c r="HC109" i="37"/>
  <c r="HC108" i="37"/>
  <c r="HC107" i="37"/>
  <c r="HC106" i="37"/>
  <c r="HC105" i="37"/>
  <c r="HC104" i="37"/>
  <c r="HC103" i="37"/>
  <c r="HC102" i="37"/>
  <c r="HC101" i="37"/>
  <c r="HC100" i="37"/>
  <c r="HC99" i="37"/>
  <c r="HC98" i="37"/>
  <c r="HC97" i="37"/>
  <c r="HC96" i="37"/>
  <c r="HC95" i="37"/>
  <c r="HC94" i="37"/>
  <c r="HC93" i="37"/>
  <c r="HC92" i="37"/>
  <c r="HC91" i="37"/>
  <c r="HC90" i="37"/>
  <c r="HC89" i="37"/>
  <c r="HC88" i="37"/>
  <c r="HC87" i="37"/>
  <c r="HC86" i="37"/>
  <c r="HC85" i="37"/>
  <c r="HC84" i="37"/>
  <c r="HC83" i="37"/>
  <c r="HC82" i="37"/>
  <c r="HC81" i="37"/>
  <c r="HC80" i="37"/>
  <c r="HC79" i="37"/>
  <c r="HC78" i="37"/>
  <c r="HC77" i="37"/>
  <c r="HC76" i="37"/>
  <c r="HC75" i="37"/>
  <c r="HC74" i="37"/>
  <c r="HC73" i="37"/>
  <c r="HC72" i="37"/>
  <c r="HC71" i="37"/>
  <c r="HC70" i="37"/>
  <c r="HC69" i="37"/>
  <c r="HC68" i="37"/>
  <c r="HC67" i="37"/>
  <c r="HC66" i="37"/>
  <c r="HC65" i="37"/>
  <c r="HC64" i="37"/>
  <c r="HC63" i="37"/>
  <c r="HC62" i="37"/>
  <c r="HC61" i="37"/>
  <c r="HC60" i="37"/>
  <c r="HC59" i="37"/>
  <c r="HC58" i="37"/>
  <c r="HC57" i="37"/>
  <c r="HC56" i="37"/>
  <c r="HC55" i="37"/>
  <c r="HC54" i="37"/>
  <c r="HC53" i="37"/>
  <c r="HC52" i="37"/>
  <c r="HC51" i="37"/>
  <c r="HC50" i="37"/>
  <c r="HC49" i="37"/>
  <c r="HC48" i="37"/>
  <c r="HC47" i="37"/>
  <c r="HC46" i="37"/>
  <c r="HC45" i="37"/>
  <c r="HC44" i="37"/>
  <c r="HC43" i="37"/>
  <c r="HC42" i="37"/>
  <c r="HC41" i="37"/>
  <c r="HC40" i="37"/>
  <c r="HC39" i="37"/>
  <c r="HC38" i="37"/>
  <c r="HC37" i="37"/>
  <c r="HC36" i="37"/>
  <c r="HC35" i="37"/>
  <c r="HC34" i="37"/>
  <c r="HC33" i="37"/>
  <c r="HC32" i="37"/>
  <c r="HC31" i="37"/>
  <c r="HC30" i="37"/>
  <c r="HC29" i="37"/>
  <c r="HC28" i="37"/>
  <c r="HC27" i="37"/>
  <c r="HC26" i="37"/>
  <c r="HC25" i="37"/>
  <c r="HC24" i="37"/>
  <c r="HC23" i="37"/>
  <c r="HC22" i="37"/>
  <c r="HC21" i="37"/>
  <c r="HC20" i="37"/>
  <c r="HC19" i="37"/>
  <c r="HC18" i="37"/>
  <c r="HC17" i="37"/>
  <c r="HC16" i="37"/>
  <c r="HC15" i="37"/>
  <c r="HC14" i="37"/>
  <c r="HC13" i="37"/>
  <c r="HC12" i="37"/>
  <c r="HC11" i="37"/>
  <c r="HC10" i="37"/>
  <c r="HC9" i="37"/>
  <c r="HC8" i="37" a="1"/>
  <c r="HC8" i="37"/>
  <c r="HB247" i="37"/>
  <c r="HB246" i="37"/>
  <c r="HB245" i="37"/>
  <c r="HB244" i="37"/>
  <c r="HB243" i="37"/>
  <c r="HB242" i="37"/>
  <c r="HB241" i="37"/>
  <c r="HB240" i="37"/>
  <c r="HB239" i="37"/>
  <c r="HB238" i="37"/>
  <c r="HB237" i="37"/>
  <c r="HB236" i="37"/>
  <c r="HB235" i="37"/>
  <c r="HB234" i="37"/>
  <c r="HB233" i="37"/>
  <c r="HB232" i="37"/>
  <c r="HB231" i="37"/>
  <c r="HB230" i="37"/>
  <c r="HB229" i="37"/>
  <c r="HB228" i="37"/>
  <c r="HB227" i="37"/>
  <c r="HB226" i="37"/>
  <c r="HB225" i="37"/>
  <c r="HB224" i="37"/>
  <c r="HB223" i="37"/>
  <c r="HB222" i="37"/>
  <c r="HB221" i="37"/>
  <c r="HB220" i="37"/>
  <c r="HB219" i="37"/>
  <c r="HB218" i="37"/>
  <c r="HB217" i="37"/>
  <c r="HB216" i="37"/>
  <c r="HB215" i="37"/>
  <c r="HB214" i="37"/>
  <c r="HB213" i="37"/>
  <c r="HB212" i="37"/>
  <c r="HB211" i="37"/>
  <c r="HB210" i="37"/>
  <c r="HB209" i="37"/>
  <c r="HB208" i="37"/>
  <c r="HB207" i="37"/>
  <c r="HB206" i="37"/>
  <c r="HB205" i="37"/>
  <c r="HB204" i="37"/>
  <c r="HB203" i="37"/>
  <c r="HB202" i="37"/>
  <c r="HB201" i="37"/>
  <c r="HB200" i="37"/>
  <c r="HB199" i="37"/>
  <c r="HB198" i="37"/>
  <c r="HB197" i="37"/>
  <c r="HB196" i="37"/>
  <c r="HB195" i="37"/>
  <c r="HB194" i="37"/>
  <c r="HB193" i="37"/>
  <c r="HB192" i="37"/>
  <c r="HB191" i="37"/>
  <c r="HB190" i="37"/>
  <c r="HB189" i="37"/>
  <c r="HB188" i="37"/>
  <c r="HB187" i="37"/>
  <c r="HB186" i="37"/>
  <c r="HB185" i="37"/>
  <c r="HB184" i="37"/>
  <c r="HB183" i="37"/>
  <c r="HB182" i="37"/>
  <c r="HB181" i="37"/>
  <c r="HB180" i="37"/>
  <c r="HB179" i="37"/>
  <c r="HB178" i="37"/>
  <c r="HB177" i="37"/>
  <c r="HB176" i="37"/>
  <c r="HB175" i="37"/>
  <c r="HB174" i="37"/>
  <c r="HB173" i="37"/>
  <c r="HB172" i="37"/>
  <c r="HB171" i="37"/>
  <c r="HB170" i="37"/>
  <c r="HB169" i="37"/>
  <c r="HB168" i="37"/>
  <c r="HB167" i="37"/>
  <c r="HB166" i="37"/>
  <c r="HB165" i="37"/>
  <c r="HB164" i="37"/>
  <c r="HB163" i="37"/>
  <c r="HB162" i="37"/>
  <c r="HB161" i="37"/>
  <c r="HB160" i="37"/>
  <c r="HB159" i="37"/>
  <c r="HB158" i="37"/>
  <c r="HB157" i="37"/>
  <c r="HB156" i="37"/>
  <c r="HB155" i="37"/>
  <c r="HB154" i="37"/>
  <c r="HB153" i="37"/>
  <c r="HB152" i="37"/>
  <c r="HB151" i="37"/>
  <c r="HB150" i="37"/>
  <c r="HB149" i="37"/>
  <c r="HB148" i="37"/>
  <c r="HB147" i="37"/>
  <c r="HB146" i="37"/>
  <c r="HB145" i="37"/>
  <c r="HB144" i="37"/>
  <c r="HB143" i="37"/>
  <c r="HB142" i="37"/>
  <c r="HB141" i="37"/>
  <c r="HB140" i="37"/>
  <c r="HB139" i="37"/>
  <c r="HB138" i="37"/>
  <c r="HB137" i="37"/>
  <c r="HB136" i="37"/>
  <c r="HB135" i="37"/>
  <c r="HB134" i="37"/>
  <c r="HB133" i="37"/>
  <c r="HB132" i="37"/>
  <c r="HB131" i="37"/>
  <c r="HB130" i="37"/>
  <c r="HB129" i="37"/>
  <c r="HB128" i="37"/>
  <c r="HB127" i="37"/>
  <c r="HB126" i="37"/>
  <c r="HB125" i="37"/>
  <c r="HB124" i="37"/>
  <c r="HB123" i="37"/>
  <c r="HB122" i="37"/>
  <c r="HB121" i="37"/>
  <c r="HB120" i="37"/>
  <c r="HB119" i="37"/>
  <c r="HB118" i="37"/>
  <c r="HB117" i="37"/>
  <c r="HB116" i="37"/>
  <c r="HB115" i="37"/>
  <c r="HB114" i="37"/>
  <c r="HB113" i="37"/>
  <c r="HB112" i="37"/>
  <c r="HB111" i="37"/>
  <c r="HB110" i="37"/>
  <c r="HB109" i="37"/>
  <c r="HB108" i="37"/>
  <c r="HB107" i="37"/>
  <c r="HB106" i="37"/>
  <c r="HB105" i="37"/>
  <c r="HB104" i="37"/>
  <c r="HB103" i="37"/>
  <c r="HB102" i="37"/>
  <c r="HB101" i="37"/>
  <c r="HB100" i="37"/>
  <c r="HB99" i="37"/>
  <c r="HB98" i="37"/>
  <c r="HB97" i="37"/>
  <c r="HB96" i="37"/>
  <c r="HB95" i="37"/>
  <c r="HB94" i="37"/>
  <c r="HB93" i="37"/>
  <c r="HB92" i="37"/>
  <c r="HB91" i="37"/>
  <c r="HB90" i="37"/>
  <c r="HB89" i="37"/>
  <c r="HB88" i="37"/>
  <c r="HB87" i="37"/>
  <c r="HB86" i="37"/>
  <c r="HB85" i="37"/>
  <c r="HB84" i="37"/>
  <c r="HB83" i="37"/>
  <c r="HB82" i="37"/>
  <c r="HB81" i="37"/>
  <c r="HB80" i="37"/>
  <c r="HB79" i="37"/>
  <c r="HB78" i="37"/>
  <c r="HB77" i="37"/>
  <c r="HB76" i="37"/>
  <c r="HB75" i="37"/>
  <c r="HB74" i="37"/>
  <c r="HB73" i="37"/>
  <c r="HB72" i="37"/>
  <c r="HB71" i="37"/>
  <c r="HB70" i="37"/>
  <c r="HB69" i="37"/>
  <c r="HB68" i="37"/>
  <c r="HB67" i="37"/>
  <c r="HB66" i="37"/>
  <c r="HB65" i="37"/>
  <c r="HB64" i="37"/>
  <c r="HB63" i="37"/>
  <c r="HB62" i="37"/>
  <c r="HB61" i="37"/>
  <c r="HB60" i="37"/>
  <c r="HB59" i="37"/>
  <c r="HB58" i="37"/>
  <c r="HB57" i="37"/>
  <c r="HB56" i="37"/>
  <c r="HB55" i="37"/>
  <c r="HB54" i="37"/>
  <c r="HB53" i="37"/>
  <c r="HB52" i="37"/>
  <c r="HB51" i="37"/>
  <c r="HB50" i="37"/>
  <c r="HB49" i="37"/>
  <c r="HB48" i="37"/>
  <c r="HB47" i="37"/>
  <c r="HB46" i="37"/>
  <c r="HB45" i="37"/>
  <c r="HB44" i="37"/>
  <c r="HB43" i="37"/>
  <c r="HB42" i="37"/>
  <c r="HB41" i="37"/>
  <c r="HB40" i="37"/>
  <c r="HB39" i="37"/>
  <c r="HB38" i="37"/>
  <c r="HB37" i="37"/>
  <c r="HB36" i="37"/>
  <c r="HB35" i="37"/>
  <c r="HB34" i="37"/>
  <c r="HB33" i="37"/>
  <c r="HB32" i="37"/>
  <c r="HB31" i="37"/>
  <c r="HB30" i="37"/>
  <c r="HB29" i="37"/>
  <c r="HB28" i="37"/>
  <c r="HB27" i="37"/>
  <c r="HB26" i="37"/>
  <c r="HB25" i="37"/>
  <c r="HB24" i="37"/>
  <c r="HB23" i="37"/>
  <c r="HB22" i="37"/>
  <c r="HB21" i="37"/>
  <c r="HB20" i="37"/>
  <c r="HB19" i="37"/>
  <c r="HB18" i="37"/>
  <c r="HB17" i="37"/>
  <c r="HB16" i="37"/>
  <c r="HB15" i="37"/>
  <c r="HB14" i="37"/>
  <c r="HB13" i="37"/>
  <c r="HB12" i="37"/>
  <c r="HB11" i="37"/>
  <c r="HB10" i="37"/>
  <c r="HB9" i="37"/>
  <c r="HB8" i="37" a="1"/>
  <c r="HB8" i="37"/>
  <c r="HA247" i="37"/>
  <c r="HA246" i="37"/>
  <c r="HA245" i="37"/>
  <c r="HA244" i="37"/>
  <c r="HA243" i="37"/>
  <c r="HA242" i="37"/>
  <c r="HA241" i="37"/>
  <c r="HA240" i="37"/>
  <c r="HA239" i="37"/>
  <c r="HA238" i="37"/>
  <c r="HA237" i="37"/>
  <c r="HA236" i="37"/>
  <c r="HA235" i="37"/>
  <c r="HA234" i="37"/>
  <c r="HA233" i="37"/>
  <c r="HA232" i="37"/>
  <c r="HA231" i="37"/>
  <c r="HA230" i="37"/>
  <c r="HA229" i="37"/>
  <c r="HA228" i="37"/>
  <c r="HA227" i="37"/>
  <c r="HA226" i="37"/>
  <c r="HA225" i="37"/>
  <c r="HA224" i="37"/>
  <c r="HA223" i="37"/>
  <c r="HA222" i="37"/>
  <c r="HA221" i="37"/>
  <c r="HA220" i="37"/>
  <c r="HA219" i="37"/>
  <c r="HA218" i="37"/>
  <c r="HA217" i="37"/>
  <c r="HA216" i="37"/>
  <c r="HA215" i="37"/>
  <c r="HA214" i="37"/>
  <c r="HA213" i="37"/>
  <c r="HA212" i="37"/>
  <c r="HA211" i="37"/>
  <c r="HA210" i="37"/>
  <c r="HA209" i="37"/>
  <c r="HA208" i="37"/>
  <c r="HA207" i="37"/>
  <c r="HA206" i="37"/>
  <c r="HA205" i="37"/>
  <c r="HA204" i="37"/>
  <c r="HA203" i="37"/>
  <c r="HA202" i="37"/>
  <c r="HA201" i="37"/>
  <c r="HA200" i="37"/>
  <c r="HA199" i="37"/>
  <c r="HA198" i="37"/>
  <c r="HA197" i="37"/>
  <c r="HA196" i="37"/>
  <c r="HA195" i="37"/>
  <c r="HA194" i="37"/>
  <c r="HA193" i="37"/>
  <c r="HA192" i="37"/>
  <c r="HA191" i="37"/>
  <c r="HA190" i="37"/>
  <c r="HA189" i="37"/>
  <c r="HA188" i="37"/>
  <c r="HA187" i="37"/>
  <c r="HA186" i="37"/>
  <c r="HA185" i="37"/>
  <c r="HA184" i="37"/>
  <c r="HA183" i="37"/>
  <c r="HA182" i="37"/>
  <c r="HA181" i="37"/>
  <c r="HA180" i="37"/>
  <c r="HA179" i="37"/>
  <c r="HA178" i="37"/>
  <c r="HA177" i="37"/>
  <c r="HA176" i="37"/>
  <c r="HA175" i="37"/>
  <c r="HA174" i="37"/>
  <c r="HA173" i="37"/>
  <c r="HA172" i="37"/>
  <c r="HA171" i="37"/>
  <c r="HA170" i="37"/>
  <c r="HA169" i="37"/>
  <c r="HA168" i="37"/>
  <c r="HA167" i="37"/>
  <c r="HA166" i="37"/>
  <c r="HA165" i="37"/>
  <c r="HA164" i="37"/>
  <c r="HA163" i="37"/>
  <c r="HA162" i="37"/>
  <c r="HA161" i="37"/>
  <c r="HA160" i="37"/>
  <c r="HA159" i="37"/>
  <c r="HA158" i="37"/>
  <c r="HA157" i="37"/>
  <c r="HA156" i="37"/>
  <c r="HA155" i="37"/>
  <c r="HA154" i="37"/>
  <c r="HA153" i="37"/>
  <c r="HA152" i="37"/>
  <c r="HA151" i="37"/>
  <c r="HA150" i="37"/>
  <c r="HA149" i="37"/>
  <c r="HA148" i="37"/>
  <c r="HA147" i="37"/>
  <c r="HA146" i="37"/>
  <c r="HA145" i="37"/>
  <c r="HA144" i="37"/>
  <c r="HA143" i="37"/>
  <c r="HA142" i="37"/>
  <c r="HA141" i="37"/>
  <c r="HA140" i="37"/>
  <c r="HA139" i="37"/>
  <c r="HA138" i="37"/>
  <c r="HA137" i="37"/>
  <c r="HA136" i="37"/>
  <c r="HA135" i="37"/>
  <c r="HA134" i="37"/>
  <c r="HA133" i="37"/>
  <c r="HA132" i="37"/>
  <c r="HA131" i="37"/>
  <c r="HA130" i="37"/>
  <c r="HA129" i="37"/>
  <c r="HA128" i="37"/>
  <c r="HA127" i="37"/>
  <c r="HA126" i="37"/>
  <c r="HA125" i="37"/>
  <c r="HA124" i="37"/>
  <c r="HA123" i="37"/>
  <c r="HA122" i="37"/>
  <c r="HA121" i="37"/>
  <c r="HA120" i="37"/>
  <c r="HA119" i="37"/>
  <c r="HA118" i="37"/>
  <c r="HA117" i="37"/>
  <c r="HA116" i="37"/>
  <c r="HA115" i="37"/>
  <c r="HA114" i="37"/>
  <c r="HA113" i="37"/>
  <c r="HA112" i="37"/>
  <c r="HA111" i="37"/>
  <c r="HA110" i="37"/>
  <c r="HA109" i="37"/>
  <c r="HA108" i="37"/>
  <c r="HA107" i="37"/>
  <c r="HA106" i="37"/>
  <c r="HA105" i="37"/>
  <c r="HA104" i="37"/>
  <c r="HA103" i="37"/>
  <c r="HA102" i="37"/>
  <c r="HA101" i="37"/>
  <c r="HA100" i="37"/>
  <c r="HA99" i="37"/>
  <c r="HA98" i="37"/>
  <c r="HA97" i="37"/>
  <c r="HA96" i="37"/>
  <c r="HA95" i="37"/>
  <c r="HA94" i="37"/>
  <c r="HA93" i="37"/>
  <c r="HA92" i="37"/>
  <c r="HA91" i="37"/>
  <c r="HA90" i="37"/>
  <c r="HA89" i="37"/>
  <c r="HA88" i="37"/>
  <c r="HA87" i="37"/>
  <c r="HA86" i="37"/>
  <c r="HA85" i="37"/>
  <c r="HA84" i="37"/>
  <c r="HA83" i="37"/>
  <c r="HA82" i="37"/>
  <c r="HA81" i="37"/>
  <c r="HA80" i="37"/>
  <c r="HA79" i="37"/>
  <c r="HA78" i="37"/>
  <c r="HA77" i="37"/>
  <c r="HA76" i="37"/>
  <c r="HA75" i="37"/>
  <c r="HA74" i="37"/>
  <c r="HA73" i="37"/>
  <c r="HA72" i="37"/>
  <c r="HA71" i="37"/>
  <c r="HA70" i="37"/>
  <c r="HA69" i="37"/>
  <c r="HA68" i="37"/>
  <c r="HA67" i="37"/>
  <c r="HA66" i="37"/>
  <c r="HA65" i="37"/>
  <c r="HA64" i="37"/>
  <c r="HA63" i="37"/>
  <c r="HA62" i="37"/>
  <c r="HA61" i="37"/>
  <c r="HA60" i="37"/>
  <c r="HA59" i="37"/>
  <c r="HA58" i="37"/>
  <c r="HA57" i="37"/>
  <c r="HA56" i="37"/>
  <c r="HA55" i="37"/>
  <c r="HA54" i="37"/>
  <c r="HA53" i="37"/>
  <c r="HA52" i="37"/>
  <c r="HA51" i="37"/>
  <c r="HA50" i="37"/>
  <c r="HA49" i="37"/>
  <c r="HA48" i="37"/>
  <c r="HA47" i="37"/>
  <c r="HA46" i="37"/>
  <c r="HA45" i="37"/>
  <c r="HA44" i="37"/>
  <c r="HA43" i="37"/>
  <c r="HA42" i="37"/>
  <c r="HA41" i="37"/>
  <c r="HA40" i="37"/>
  <c r="HA39" i="37"/>
  <c r="HA38" i="37"/>
  <c r="HA37" i="37"/>
  <c r="HA36" i="37"/>
  <c r="HA35" i="37"/>
  <c r="HA34" i="37"/>
  <c r="HA33" i="37"/>
  <c r="HA32" i="37"/>
  <c r="HA31" i="37"/>
  <c r="HA30" i="37"/>
  <c r="HA29" i="37"/>
  <c r="HA28" i="37"/>
  <c r="HA27" i="37"/>
  <c r="HA26" i="37"/>
  <c r="HA25" i="37"/>
  <c r="HA24" i="37"/>
  <c r="HA23" i="37"/>
  <c r="HA22" i="37"/>
  <c r="HA21" i="37"/>
  <c r="HA20" i="37"/>
  <c r="HA19" i="37"/>
  <c r="HA18" i="37"/>
  <c r="HA17" i="37"/>
  <c r="HA16" i="37"/>
  <c r="HA15" i="37"/>
  <c r="HA14" i="37"/>
  <c r="HA13" i="37"/>
  <c r="HA12" i="37"/>
  <c r="HA11" i="37"/>
  <c r="HA10" i="37"/>
  <c r="HA9" i="37"/>
  <c r="HA8" i="37" a="1"/>
  <c r="HA8" i="37"/>
  <c r="GZ247" i="37"/>
  <c r="GZ246" i="37"/>
  <c r="GZ245" i="37"/>
  <c r="GZ244" i="37"/>
  <c r="GZ243" i="37"/>
  <c r="GZ242" i="37"/>
  <c r="GZ241" i="37"/>
  <c r="GZ240" i="37"/>
  <c r="GZ239" i="37"/>
  <c r="GZ238" i="37"/>
  <c r="GZ237" i="37"/>
  <c r="GZ236" i="37"/>
  <c r="GZ235" i="37"/>
  <c r="GZ234" i="37"/>
  <c r="GZ233" i="37"/>
  <c r="GZ232" i="37"/>
  <c r="GZ231" i="37"/>
  <c r="GZ230" i="37"/>
  <c r="GZ229" i="37"/>
  <c r="GZ228" i="37"/>
  <c r="GZ227" i="37"/>
  <c r="GZ226" i="37"/>
  <c r="GZ225" i="37"/>
  <c r="GZ224" i="37"/>
  <c r="GZ223" i="37"/>
  <c r="GZ222" i="37"/>
  <c r="GZ221" i="37"/>
  <c r="GZ220" i="37"/>
  <c r="GZ219" i="37"/>
  <c r="GZ218" i="37"/>
  <c r="GZ217" i="37"/>
  <c r="GZ216" i="37"/>
  <c r="GZ215" i="37"/>
  <c r="GZ214" i="37"/>
  <c r="GZ213" i="37"/>
  <c r="GZ212" i="37"/>
  <c r="GZ211" i="37"/>
  <c r="GZ210" i="37"/>
  <c r="GZ209" i="37"/>
  <c r="GZ208" i="37"/>
  <c r="GZ207" i="37"/>
  <c r="GZ206" i="37"/>
  <c r="GZ205" i="37"/>
  <c r="GZ204" i="37"/>
  <c r="GZ203" i="37"/>
  <c r="GZ202" i="37"/>
  <c r="GZ201" i="37"/>
  <c r="GZ200" i="37"/>
  <c r="GZ199" i="37"/>
  <c r="GZ198" i="37"/>
  <c r="GZ197" i="37"/>
  <c r="GZ196" i="37"/>
  <c r="GZ195" i="37"/>
  <c r="GZ194" i="37"/>
  <c r="GZ193" i="37"/>
  <c r="GZ192" i="37"/>
  <c r="GZ191" i="37"/>
  <c r="GZ190" i="37"/>
  <c r="GZ189" i="37"/>
  <c r="GZ188" i="37"/>
  <c r="GZ187" i="37"/>
  <c r="GZ186" i="37"/>
  <c r="GZ185" i="37"/>
  <c r="GZ184" i="37"/>
  <c r="GZ183" i="37"/>
  <c r="GZ182" i="37"/>
  <c r="GZ181" i="37"/>
  <c r="GZ180" i="37"/>
  <c r="GZ179" i="37"/>
  <c r="GZ178" i="37"/>
  <c r="GZ177" i="37"/>
  <c r="GZ176" i="37"/>
  <c r="GZ175" i="37"/>
  <c r="GZ174" i="37"/>
  <c r="GZ173" i="37"/>
  <c r="GZ172" i="37"/>
  <c r="GZ171" i="37"/>
  <c r="GZ170" i="37"/>
  <c r="GZ169" i="37"/>
  <c r="GZ168" i="37"/>
  <c r="GZ167" i="37"/>
  <c r="GZ166" i="37"/>
  <c r="GZ165" i="37"/>
  <c r="GZ164" i="37"/>
  <c r="GZ163" i="37"/>
  <c r="GZ162" i="37"/>
  <c r="GZ161" i="37"/>
  <c r="GZ160" i="37"/>
  <c r="GZ159" i="37"/>
  <c r="GZ158" i="37"/>
  <c r="GZ157" i="37"/>
  <c r="GZ156" i="37"/>
  <c r="GZ155" i="37"/>
  <c r="GZ154" i="37"/>
  <c r="GZ153" i="37"/>
  <c r="GZ152" i="37"/>
  <c r="GZ151" i="37"/>
  <c r="GZ150" i="37"/>
  <c r="GZ149" i="37"/>
  <c r="GZ148" i="37"/>
  <c r="GZ147" i="37"/>
  <c r="GZ146" i="37"/>
  <c r="GZ145" i="37"/>
  <c r="GZ144" i="37"/>
  <c r="GZ143" i="37"/>
  <c r="GZ142" i="37"/>
  <c r="GZ141" i="37"/>
  <c r="GZ140" i="37"/>
  <c r="GZ139" i="37"/>
  <c r="GZ138" i="37"/>
  <c r="GZ137" i="37"/>
  <c r="GZ136" i="37"/>
  <c r="GZ135" i="37"/>
  <c r="GZ134" i="37"/>
  <c r="GZ133" i="37"/>
  <c r="GZ132" i="37"/>
  <c r="GZ131" i="37"/>
  <c r="GZ130" i="37"/>
  <c r="GZ129" i="37"/>
  <c r="GZ128" i="37"/>
  <c r="GZ127" i="37"/>
  <c r="GZ126" i="37"/>
  <c r="GZ125" i="37"/>
  <c r="GZ124" i="37"/>
  <c r="GZ123" i="37"/>
  <c r="GZ122" i="37"/>
  <c r="GZ121" i="37"/>
  <c r="GZ120" i="37"/>
  <c r="GZ119" i="37"/>
  <c r="GZ118" i="37"/>
  <c r="GZ117" i="37"/>
  <c r="GZ116" i="37"/>
  <c r="GZ115" i="37"/>
  <c r="GZ114" i="37"/>
  <c r="GZ113" i="37"/>
  <c r="GZ112" i="37"/>
  <c r="GZ111" i="37"/>
  <c r="GZ110" i="37"/>
  <c r="GZ109" i="37"/>
  <c r="GZ108" i="37"/>
  <c r="GZ107" i="37"/>
  <c r="GZ106" i="37"/>
  <c r="GZ105" i="37"/>
  <c r="GZ104" i="37"/>
  <c r="GZ103" i="37"/>
  <c r="GZ102" i="37"/>
  <c r="GZ101" i="37"/>
  <c r="GZ100" i="37"/>
  <c r="GZ99" i="37"/>
  <c r="GZ98" i="37"/>
  <c r="GZ97" i="37"/>
  <c r="GZ96" i="37"/>
  <c r="GZ95" i="37"/>
  <c r="GZ94" i="37"/>
  <c r="GZ93" i="37"/>
  <c r="GZ92" i="37"/>
  <c r="GZ91" i="37"/>
  <c r="GZ90" i="37"/>
  <c r="GZ89" i="37"/>
  <c r="GZ88" i="37"/>
  <c r="GZ87" i="37"/>
  <c r="GZ86" i="37"/>
  <c r="GZ85" i="37"/>
  <c r="GZ84" i="37"/>
  <c r="GZ83" i="37"/>
  <c r="GZ82" i="37"/>
  <c r="GZ81" i="37"/>
  <c r="GZ80" i="37"/>
  <c r="GZ79" i="37"/>
  <c r="GZ78" i="37"/>
  <c r="GZ77" i="37"/>
  <c r="GZ76" i="37"/>
  <c r="GZ75" i="37"/>
  <c r="GZ74" i="37"/>
  <c r="GZ73" i="37"/>
  <c r="GZ72" i="37"/>
  <c r="GZ71" i="37"/>
  <c r="GZ70" i="37"/>
  <c r="GZ69" i="37"/>
  <c r="GZ68" i="37"/>
  <c r="GZ67" i="37"/>
  <c r="GZ66" i="37"/>
  <c r="GZ65" i="37"/>
  <c r="GZ64" i="37"/>
  <c r="GZ63" i="37"/>
  <c r="GZ62" i="37"/>
  <c r="GZ61" i="37"/>
  <c r="GZ60" i="37"/>
  <c r="GZ59" i="37"/>
  <c r="GZ58" i="37"/>
  <c r="GZ57" i="37"/>
  <c r="GZ56" i="37"/>
  <c r="GZ55" i="37"/>
  <c r="GZ54" i="37"/>
  <c r="GZ53" i="37"/>
  <c r="GZ52" i="37"/>
  <c r="GZ51" i="37"/>
  <c r="GZ50" i="37"/>
  <c r="GZ49" i="37"/>
  <c r="GZ48" i="37"/>
  <c r="GZ47" i="37"/>
  <c r="GZ46" i="37"/>
  <c r="GZ45" i="37"/>
  <c r="GZ44" i="37"/>
  <c r="GZ43" i="37"/>
  <c r="GZ42" i="37"/>
  <c r="GZ41" i="37"/>
  <c r="GZ40" i="37"/>
  <c r="GZ39" i="37"/>
  <c r="GZ38" i="37"/>
  <c r="GZ37" i="37"/>
  <c r="GZ36" i="37"/>
  <c r="GZ35" i="37"/>
  <c r="GZ34" i="37"/>
  <c r="GZ33" i="37"/>
  <c r="GZ32" i="37"/>
  <c r="GZ31" i="37"/>
  <c r="GZ30" i="37"/>
  <c r="GZ29" i="37"/>
  <c r="GZ28" i="37"/>
  <c r="GZ27" i="37"/>
  <c r="GZ26" i="37"/>
  <c r="GZ25" i="37"/>
  <c r="GZ24" i="37"/>
  <c r="GZ23" i="37"/>
  <c r="GZ22" i="37"/>
  <c r="GZ21" i="37"/>
  <c r="GZ20" i="37"/>
  <c r="GZ19" i="37"/>
  <c r="GZ18" i="37"/>
  <c r="GZ17" i="37"/>
  <c r="GZ16" i="37"/>
  <c r="GZ15" i="37"/>
  <c r="GZ14" i="37"/>
  <c r="GZ13" i="37"/>
  <c r="GZ12" i="37"/>
  <c r="GZ11" i="37"/>
  <c r="GZ10" i="37"/>
  <c r="GZ9" i="37"/>
  <c r="GZ8" i="37" a="1"/>
  <c r="GZ8" i="37"/>
  <c r="GY247" i="37"/>
  <c r="GY246" i="37"/>
  <c r="GY245" i="37"/>
  <c r="GY244" i="37"/>
  <c r="GY243" i="37"/>
  <c r="GY242" i="37"/>
  <c r="GY241" i="37"/>
  <c r="GY240" i="37"/>
  <c r="GY239" i="37"/>
  <c r="GY238" i="37"/>
  <c r="GY237" i="37"/>
  <c r="GY236" i="37"/>
  <c r="GY235" i="37"/>
  <c r="GY234" i="37"/>
  <c r="GY233" i="37"/>
  <c r="GY232" i="37"/>
  <c r="GY231" i="37"/>
  <c r="GY230" i="37"/>
  <c r="GY229" i="37"/>
  <c r="GY228" i="37"/>
  <c r="GY227" i="37"/>
  <c r="GY226" i="37"/>
  <c r="GY225" i="37"/>
  <c r="GY224" i="37"/>
  <c r="GY223" i="37"/>
  <c r="GY222" i="37"/>
  <c r="GY221" i="37"/>
  <c r="GY220" i="37"/>
  <c r="GY219" i="37"/>
  <c r="GY218" i="37"/>
  <c r="GY217" i="37"/>
  <c r="GY216" i="37"/>
  <c r="GY215" i="37"/>
  <c r="GY214" i="37"/>
  <c r="GY213" i="37"/>
  <c r="GY212" i="37"/>
  <c r="GY211" i="37"/>
  <c r="GY210" i="37"/>
  <c r="GY209" i="37"/>
  <c r="GY208" i="37"/>
  <c r="GY207" i="37"/>
  <c r="GY206" i="37"/>
  <c r="GY205" i="37"/>
  <c r="GY204" i="37"/>
  <c r="GY203" i="37"/>
  <c r="GY202" i="37"/>
  <c r="GY201" i="37"/>
  <c r="GY200" i="37"/>
  <c r="GY199" i="37"/>
  <c r="GY198" i="37"/>
  <c r="GY197" i="37"/>
  <c r="GY196" i="37"/>
  <c r="GY195" i="37"/>
  <c r="GY194" i="37"/>
  <c r="GY193" i="37"/>
  <c r="GY192" i="37"/>
  <c r="GY191" i="37"/>
  <c r="GY190" i="37"/>
  <c r="GY189" i="37"/>
  <c r="GY188" i="37"/>
  <c r="GY187" i="37"/>
  <c r="GY186" i="37"/>
  <c r="GY185" i="37"/>
  <c r="GY184" i="37"/>
  <c r="GY183" i="37"/>
  <c r="GY182" i="37"/>
  <c r="GY181" i="37"/>
  <c r="GY180" i="37"/>
  <c r="GY179" i="37"/>
  <c r="GY178" i="37"/>
  <c r="GY177" i="37"/>
  <c r="GY176" i="37"/>
  <c r="GY175" i="37"/>
  <c r="GY174" i="37"/>
  <c r="GY173" i="37"/>
  <c r="GY172" i="37"/>
  <c r="GY171" i="37"/>
  <c r="GY170" i="37"/>
  <c r="GY169" i="37"/>
  <c r="GY168" i="37"/>
  <c r="GY167" i="37"/>
  <c r="GY166" i="37"/>
  <c r="GY165" i="37"/>
  <c r="GY164" i="37"/>
  <c r="GY163" i="37"/>
  <c r="GY162" i="37"/>
  <c r="GY161" i="37"/>
  <c r="GY160" i="37"/>
  <c r="GY159" i="37"/>
  <c r="GY158" i="37"/>
  <c r="GY157" i="37"/>
  <c r="GY156" i="37"/>
  <c r="GY155" i="37"/>
  <c r="GY154" i="37"/>
  <c r="GY153" i="37"/>
  <c r="GY152" i="37"/>
  <c r="GY151" i="37"/>
  <c r="GY150" i="37"/>
  <c r="GY149" i="37"/>
  <c r="GY148" i="37"/>
  <c r="GY147" i="37"/>
  <c r="GY146" i="37"/>
  <c r="GY145" i="37"/>
  <c r="GY144" i="37"/>
  <c r="GY143" i="37"/>
  <c r="GY142" i="37"/>
  <c r="GY141" i="37"/>
  <c r="GY140" i="37"/>
  <c r="GY139" i="37"/>
  <c r="GY138" i="37"/>
  <c r="GY137" i="37"/>
  <c r="GY136" i="37"/>
  <c r="GY135" i="37"/>
  <c r="GY134" i="37"/>
  <c r="GY133" i="37"/>
  <c r="GY132" i="37"/>
  <c r="GY131" i="37"/>
  <c r="GY130" i="37"/>
  <c r="GY129" i="37"/>
  <c r="GY128" i="37"/>
  <c r="GY127" i="37"/>
  <c r="GY126" i="37"/>
  <c r="GY125" i="37"/>
  <c r="GY124" i="37"/>
  <c r="GY123" i="37"/>
  <c r="GY122" i="37"/>
  <c r="GY121" i="37"/>
  <c r="GY120" i="37"/>
  <c r="GY119" i="37"/>
  <c r="GY118" i="37"/>
  <c r="GY117" i="37"/>
  <c r="GY116" i="37"/>
  <c r="GY115" i="37"/>
  <c r="GY114" i="37"/>
  <c r="GY113" i="37"/>
  <c r="GY112" i="37"/>
  <c r="GY111" i="37"/>
  <c r="GY110" i="37"/>
  <c r="GY109" i="37"/>
  <c r="GY108" i="37"/>
  <c r="GY107" i="37"/>
  <c r="GY106" i="37"/>
  <c r="GY105" i="37"/>
  <c r="GY104" i="37"/>
  <c r="GY103" i="37"/>
  <c r="GY102" i="37"/>
  <c r="GY101" i="37"/>
  <c r="GY100" i="37"/>
  <c r="GY99" i="37"/>
  <c r="GY98" i="37"/>
  <c r="GY97" i="37"/>
  <c r="GY96" i="37"/>
  <c r="GY95" i="37"/>
  <c r="GY94" i="37"/>
  <c r="GY93" i="37"/>
  <c r="GY92" i="37"/>
  <c r="GY91" i="37"/>
  <c r="GY90" i="37"/>
  <c r="GY89" i="37"/>
  <c r="GY88" i="37"/>
  <c r="GY87" i="37"/>
  <c r="GY86" i="37"/>
  <c r="GY85" i="37"/>
  <c r="GY84" i="37"/>
  <c r="GY83" i="37"/>
  <c r="GY82" i="37"/>
  <c r="GY81" i="37"/>
  <c r="GY80" i="37"/>
  <c r="GY79" i="37"/>
  <c r="GY78" i="37"/>
  <c r="GY77" i="37"/>
  <c r="GY76" i="37"/>
  <c r="GY75" i="37"/>
  <c r="GY74" i="37"/>
  <c r="GY73" i="37"/>
  <c r="GY72" i="37"/>
  <c r="GY71" i="37"/>
  <c r="GY70" i="37"/>
  <c r="GY69" i="37"/>
  <c r="GY68" i="37"/>
  <c r="GY67" i="37"/>
  <c r="GY66" i="37"/>
  <c r="GY65" i="37"/>
  <c r="GY64" i="37"/>
  <c r="GY63" i="37"/>
  <c r="GY62" i="37"/>
  <c r="GY61" i="37"/>
  <c r="GY60" i="37"/>
  <c r="GY59" i="37"/>
  <c r="GY58" i="37"/>
  <c r="GY57" i="37"/>
  <c r="GY56" i="37"/>
  <c r="GY55" i="37"/>
  <c r="GY54" i="37"/>
  <c r="GY53" i="37"/>
  <c r="GY52" i="37"/>
  <c r="GY51" i="37"/>
  <c r="GY50" i="37"/>
  <c r="GY49" i="37"/>
  <c r="GY48" i="37"/>
  <c r="GY47" i="37"/>
  <c r="GY46" i="37"/>
  <c r="GY45" i="37"/>
  <c r="GY44" i="37"/>
  <c r="GY43" i="37"/>
  <c r="GY42" i="37"/>
  <c r="GY41" i="37"/>
  <c r="GY40" i="37"/>
  <c r="GY39" i="37"/>
  <c r="GY38" i="37"/>
  <c r="GY37" i="37"/>
  <c r="GY36" i="37"/>
  <c r="GY35" i="37"/>
  <c r="GY34" i="37"/>
  <c r="GY33" i="37"/>
  <c r="GY32" i="37"/>
  <c r="GY31" i="37"/>
  <c r="GY30" i="37"/>
  <c r="GY29" i="37"/>
  <c r="GY28" i="37"/>
  <c r="GY27" i="37"/>
  <c r="GY26" i="37"/>
  <c r="GY25" i="37"/>
  <c r="GY24" i="37"/>
  <c r="GY23" i="37"/>
  <c r="GY22" i="37"/>
  <c r="GY21" i="37"/>
  <c r="GY20" i="37"/>
  <c r="GY19" i="37"/>
  <c r="GY18" i="37"/>
  <c r="GY17" i="37"/>
  <c r="GY16" i="37"/>
  <c r="GY15" i="37"/>
  <c r="GY14" i="37"/>
  <c r="GY13" i="37"/>
  <c r="GY12" i="37"/>
  <c r="GY11" i="37"/>
  <c r="GY10" i="37"/>
  <c r="GY9" i="37"/>
  <c r="GY8" i="37" a="1"/>
  <c r="GY8" i="37"/>
  <c r="GX247" i="37"/>
  <c r="GX246" i="37"/>
  <c r="GX245" i="37"/>
  <c r="GX244" i="37"/>
  <c r="GX243" i="37"/>
  <c r="GX242" i="37"/>
  <c r="GX241" i="37"/>
  <c r="GX240" i="37"/>
  <c r="GX239" i="37"/>
  <c r="GX238" i="37"/>
  <c r="GX237" i="37"/>
  <c r="GX236" i="37"/>
  <c r="GX235" i="37"/>
  <c r="GX234" i="37"/>
  <c r="GX233" i="37"/>
  <c r="GX232" i="37"/>
  <c r="GX231" i="37"/>
  <c r="GX230" i="37"/>
  <c r="GX229" i="37"/>
  <c r="GX228" i="37"/>
  <c r="GX227" i="37"/>
  <c r="GX226" i="37"/>
  <c r="GX225" i="37"/>
  <c r="GX224" i="37"/>
  <c r="GX223" i="37"/>
  <c r="GX222" i="37"/>
  <c r="GX221" i="37"/>
  <c r="GX220" i="37"/>
  <c r="GX219" i="37"/>
  <c r="GX218" i="37"/>
  <c r="GX217" i="37"/>
  <c r="GX216" i="37"/>
  <c r="GX215" i="37"/>
  <c r="GX214" i="37"/>
  <c r="GX213" i="37"/>
  <c r="GX212" i="37"/>
  <c r="GX211" i="37"/>
  <c r="GX210" i="37"/>
  <c r="GX209" i="37"/>
  <c r="GX208" i="37"/>
  <c r="GX207" i="37"/>
  <c r="GX206" i="37"/>
  <c r="GX205" i="37"/>
  <c r="GX204" i="37"/>
  <c r="GX203" i="37"/>
  <c r="GX202" i="37"/>
  <c r="GX201" i="37"/>
  <c r="GX200" i="37"/>
  <c r="GX199" i="37"/>
  <c r="GX198" i="37"/>
  <c r="GX197" i="37"/>
  <c r="GX196" i="37"/>
  <c r="GX195" i="37"/>
  <c r="GX194" i="37"/>
  <c r="GX193" i="37"/>
  <c r="GX192" i="37"/>
  <c r="GX191" i="37"/>
  <c r="GX190" i="37"/>
  <c r="GX189" i="37"/>
  <c r="GX188" i="37"/>
  <c r="GX187" i="37"/>
  <c r="GX186" i="37"/>
  <c r="GX185" i="37"/>
  <c r="GX184" i="37"/>
  <c r="GX183" i="37"/>
  <c r="GX182" i="37"/>
  <c r="GX181" i="37"/>
  <c r="GX180" i="37"/>
  <c r="GX179" i="37"/>
  <c r="GX178" i="37"/>
  <c r="GX177" i="37"/>
  <c r="GX176" i="37"/>
  <c r="GX175" i="37"/>
  <c r="GX174" i="37"/>
  <c r="GX173" i="37"/>
  <c r="GX172" i="37"/>
  <c r="GX171" i="37"/>
  <c r="GX170" i="37"/>
  <c r="GX169" i="37"/>
  <c r="GX168" i="37"/>
  <c r="GX167" i="37"/>
  <c r="GX166" i="37"/>
  <c r="GX165" i="37"/>
  <c r="GX164" i="37"/>
  <c r="GX163" i="37"/>
  <c r="GX162" i="37"/>
  <c r="GX161" i="37"/>
  <c r="GX160" i="37"/>
  <c r="GX159" i="37"/>
  <c r="GX158" i="37"/>
  <c r="GX157" i="37"/>
  <c r="GX156" i="37"/>
  <c r="GX155" i="37"/>
  <c r="GX154" i="37"/>
  <c r="GX153" i="37"/>
  <c r="GX152" i="37"/>
  <c r="GX151" i="37"/>
  <c r="GX150" i="37"/>
  <c r="GX149" i="37"/>
  <c r="GX148" i="37"/>
  <c r="GX147" i="37"/>
  <c r="GX146" i="37"/>
  <c r="GX145" i="37"/>
  <c r="GX144" i="37"/>
  <c r="GX143" i="37"/>
  <c r="GX142" i="37"/>
  <c r="GX141" i="37"/>
  <c r="GX140" i="37"/>
  <c r="GX139" i="37"/>
  <c r="GX138" i="37"/>
  <c r="GX137" i="37"/>
  <c r="GX136" i="37"/>
  <c r="GX135" i="37"/>
  <c r="GX134" i="37"/>
  <c r="GX133" i="37"/>
  <c r="GX132" i="37"/>
  <c r="GX131" i="37"/>
  <c r="GX130" i="37"/>
  <c r="GX129" i="37"/>
  <c r="GX128" i="37"/>
  <c r="GX127" i="37"/>
  <c r="GX126" i="37"/>
  <c r="GX125" i="37"/>
  <c r="GX124" i="37"/>
  <c r="GX123" i="37"/>
  <c r="GX122" i="37"/>
  <c r="GX121" i="37"/>
  <c r="GX120" i="37"/>
  <c r="GX119" i="37"/>
  <c r="GX118" i="37"/>
  <c r="GX117" i="37"/>
  <c r="GX116" i="37"/>
  <c r="GX115" i="37"/>
  <c r="GX114" i="37"/>
  <c r="GX113" i="37"/>
  <c r="GX112" i="37"/>
  <c r="GX111" i="37"/>
  <c r="GX110" i="37"/>
  <c r="GX109" i="37"/>
  <c r="GX108" i="37"/>
  <c r="GX107" i="37"/>
  <c r="GX106" i="37"/>
  <c r="GX105" i="37"/>
  <c r="GX104" i="37"/>
  <c r="GX103" i="37"/>
  <c r="GX102" i="37"/>
  <c r="GX101" i="37"/>
  <c r="GX100" i="37"/>
  <c r="GX99" i="37"/>
  <c r="GX98" i="37"/>
  <c r="GX97" i="37"/>
  <c r="GX96" i="37"/>
  <c r="GX95" i="37"/>
  <c r="GX94" i="37"/>
  <c r="GX93" i="37"/>
  <c r="GX92" i="37"/>
  <c r="GX91" i="37"/>
  <c r="GX90" i="37"/>
  <c r="GX89" i="37"/>
  <c r="GX88" i="37"/>
  <c r="GX87" i="37"/>
  <c r="GX86" i="37"/>
  <c r="GX85" i="37"/>
  <c r="GX84" i="37"/>
  <c r="GX83" i="37"/>
  <c r="GX82" i="37"/>
  <c r="GX81" i="37"/>
  <c r="GX80" i="37"/>
  <c r="GX79" i="37"/>
  <c r="GX78" i="37"/>
  <c r="GX77" i="37"/>
  <c r="GX76" i="37"/>
  <c r="GX75" i="37"/>
  <c r="GX74" i="37"/>
  <c r="GX73" i="37"/>
  <c r="GX72" i="37"/>
  <c r="GX71" i="37"/>
  <c r="GX70" i="37"/>
  <c r="GX69" i="37"/>
  <c r="GX68" i="37"/>
  <c r="GX67" i="37"/>
  <c r="GX66" i="37"/>
  <c r="GX65" i="37"/>
  <c r="GX64" i="37"/>
  <c r="GX63" i="37"/>
  <c r="GX62" i="37"/>
  <c r="GX61" i="37"/>
  <c r="GX60" i="37"/>
  <c r="GX59" i="37"/>
  <c r="GX58" i="37"/>
  <c r="GX57" i="37"/>
  <c r="GX56" i="37"/>
  <c r="GX55" i="37"/>
  <c r="GX54" i="37"/>
  <c r="GX53" i="37"/>
  <c r="GX52" i="37"/>
  <c r="GX51" i="37"/>
  <c r="GX50" i="37"/>
  <c r="GX49" i="37"/>
  <c r="GX48" i="37"/>
  <c r="GX47" i="37"/>
  <c r="GX46" i="37"/>
  <c r="GX45" i="37"/>
  <c r="GX44" i="37"/>
  <c r="GX43" i="37"/>
  <c r="GX42" i="37"/>
  <c r="GX41" i="37"/>
  <c r="GX40" i="37"/>
  <c r="GX39" i="37"/>
  <c r="GX38" i="37"/>
  <c r="GX37" i="37"/>
  <c r="GX36" i="37"/>
  <c r="GX35" i="37"/>
  <c r="GX34" i="37"/>
  <c r="GX33" i="37"/>
  <c r="GX32" i="37"/>
  <c r="GX31" i="37"/>
  <c r="GX30" i="37"/>
  <c r="GX29" i="37"/>
  <c r="GX28" i="37"/>
  <c r="GX27" i="37"/>
  <c r="GX26" i="37"/>
  <c r="GX25" i="37"/>
  <c r="GX24" i="37"/>
  <c r="GX23" i="37"/>
  <c r="GX22" i="37"/>
  <c r="GX21" i="37"/>
  <c r="GX20" i="37"/>
  <c r="GX19" i="37"/>
  <c r="GX18" i="37"/>
  <c r="GX17" i="37"/>
  <c r="GX16" i="37"/>
  <c r="GX15" i="37"/>
  <c r="GX14" i="37"/>
  <c r="GX13" i="37"/>
  <c r="GX12" i="37"/>
  <c r="GX11" i="37"/>
  <c r="GX10" i="37"/>
  <c r="GX9" i="37"/>
  <c r="GX8" i="37" a="1"/>
  <c r="GX8" i="37"/>
  <c r="GW247" i="37"/>
  <c r="GW246" i="37"/>
  <c r="GW245" i="37"/>
  <c r="GW244" i="37"/>
  <c r="GW243" i="37"/>
  <c r="GW242" i="37"/>
  <c r="GW241" i="37"/>
  <c r="GW240" i="37"/>
  <c r="GW239" i="37"/>
  <c r="GW238" i="37"/>
  <c r="GW237" i="37"/>
  <c r="GW236" i="37"/>
  <c r="GW235" i="37"/>
  <c r="GW234" i="37"/>
  <c r="GW233" i="37"/>
  <c r="GW232" i="37"/>
  <c r="GW231" i="37"/>
  <c r="GW230" i="37"/>
  <c r="GW229" i="37"/>
  <c r="GW228" i="37"/>
  <c r="GW227" i="37"/>
  <c r="GW226" i="37"/>
  <c r="GW225" i="37"/>
  <c r="GW224" i="37"/>
  <c r="GW223" i="37"/>
  <c r="GW222" i="37"/>
  <c r="GW221" i="37"/>
  <c r="GW220" i="37"/>
  <c r="GW219" i="37"/>
  <c r="GW218" i="37"/>
  <c r="GW217" i="37"/>
  <c r="GW216" i="37"/>
  <c r="GW215" i="37"/>
  <c r="GW214" i="37"/>
  <c r="GW213" i="37"/>
  <c r="GW212" i="37"/>
  <c r="GW211" i="37"/>
  <c r="GW210" i="37"/>
  <c r="GW209" i="37"/>
  <c r="GW208" i="37"/>
  <c r="GW207" i="37"/>
  <c r="GW206" i="37"/>
  <c r="GW205" i="37"/>
  <c r="GW204" i="37"/>
  <c r="GW203" i="37"/>
  <c r="GW202" i="37"/>
  <c r="GW201" i="37"/>
  <c r="GW200" i="37"/>
  <c r="GW199" i="37"/>
  <c r="GW198" i="37"/>
  <c r="GW197" i="37"/>
  <c r="GW196" i="37"/>
  <c r="GW195" i="37"/>
  <c r="GW194" i="37"/>
  <c r="GW193" i="37"/>
  <c r="GW192" i="37"/>
  <c r="GW191" i="37"/>
  <c r="GW190" i="37"/>
  <c r="GW189" i="37"/>
  <c r="GW188" i="37"/>
  <c r="GW187" i="37"/>
  <c r="GW186" i="37"/>
  <c r="GW185" i="37"/>
  <c r="GW184" i="37"/>
  <c r="GW183" i="37"/>
  <c r="GW182" i="37"/>
  <c r="GW181" i="37"/>
  <c r="GW180" i="37"/>
  <c r="GW179" i="37"/>
  <c r="GW178" i="37"/>
  <c r="GW177" i="37"/>
  <c r="GW176" i="37"/>
  <c r="GW175" i="37"/>
  <c r="GW174" i="37"/>
  <c r="GW173" i="37"/>
  <c r="GW172" i="37"/>
  <c r="GW171" i="37"/>
  <c r="GW170" i="37"/>
  <c r="GW169" i="37"/>
  <c r="GW168" i="37"/>
  <c r="GW167" i="37"/>
  <c r="GW166" i="37"/>
  <c r="GW165" i="37"/>
  <c r="GW164" i="37"/>
  <c r="GW163" i="37"/>
  <c r="GW162" i="37"/>
  <c r="GW161" i="37"/>
  <c r="GW160" i="37"/>
  <c r="GW159" i="37"/>
  <c r="GW158" i="37"/>
  <c r="GW157" i="37"/>
  <c r="GW156" i="37"/>
  <c r="GW155" i="37"/>
  <c r="GW154" i="37"/>
  <c r="GW153" i="37"/>
  <c r="GW152" i="37"/>
  <c r="GW151" i="37"/>
  <c r="GW150" i="37"/>
  <c r="GW149" i="37"/>
  <c r="GW148" i="37"/>
  <c r="GW147" i="37"/>
  <c r="GW146" i="37"/>
  <c r="GW145" i="37"/>
  <c r="GW144" i="37"/>
  <c r="GW143" i="37"/>
  <c r="GW142" i="37"/>
  <c r="GW141" i="37"/>
  <c r="GW140" i="37"/>
  <c r="GW139" i="37"/>
  <c r="GW138" i="37"/>
  <c r="GW137" i="37"/>
  <c r="GW136" i="37"/>
  <c r="GW135" i="37"/>
  <c r="GW134" i="37"/>
  <c r="GW133" i="37"/>
  <c r="GW132" i="37"/>
  <c r="GW131" i="37"/>
  <c r="GW130" i="37"/>
  <c r="GW129" i="37"/>
  <c r="GW128" i="37"/>
  <c r="GW127" i="37"/>
  <c r="GW126" i="37"/>
  <c r="GW125" i="37"/>
  <c r="GW124" i="37"/>
  <c r="GW123" i="37"/>
  <c r="GW122" i="37"/>
  <c r="GW121" i="37"/>
  <c r="GW120" i="37"/>
  <c r="GW119" i="37"/>
  <c r="GW118" i="37"/>
  <c r="GW117" i="37"/>
  <c r="GW116" i="37"/>
  <c r="GW115" i="37"/>
  <c r="GW114" i="37"/>
  <c r="GW113" i="37"/>
  <c r="GW112" i="37"/>
  <c r="GW111" i="37"/>
  <c r="GW110" i="37"/>
  <c r="GW109" i="37"/>
  <c r="GW108" i="37"/>
  <c r="GW107" i="37"/>
  <c r="GW106" i="37"/>
  <c r="GW105" i="37"/>
  <c r="GW104" i="37"/>
  <c r="GW103" i="37"/>
  <c r="GW102" i="37"/>
  <c r="GW101" i="37"/>
  <c r="GW100" i="37"/>
  <c r="GW99" i="37"/>
  <c r="GW98" i="37"/>
  <c r="GW97" i="37"/>
  <c r="GW96" i="37"/>
  <c r="GW95" i="37"/>
  <c r="GW94" i="37"/>
  <c r="GW93" i="37"/>
  <c r="GW92" i="37"/>
  <c r="GW91" i="37"/>
  <c r="GW90" i="37"/>
  <c r="GW89" i="37"/>
  <c r="GW88" i="37"/>
  <c r="GW87" i="37"/>
  <c r="GW86" i="37"/>
  <c r="GW85" i="37"/>
  <c r="GW84" i="37"/>
  <c r="GW83" i="37"/>
  <c r="GW82" i="37"/>
  <c r="GW81" i="37"/>
  <c r="GW80" i="37"/>
  <c r="GW79" i="37"/>
  <c r="GW78" i="37"/>
  <c r="GW77" i="37"/>
  <c r="GW76" i="37"/>
  <c r="GW75" i="37"/>
  <c r="GW74" i="37"/>
  <c r="GW73" i="37"/>
  <c r="GW72" i="37"/>
  <c r="GW71" i="37"/>
  <c r="GW70" i="37"/>
  <c r="GW69" i="37"/>
  <c r="GW68" i="37"/>
  <c r="GW67" i="37"/>
  <c r="GW66" i="37"/>
  <c r="GW65" i="37"/>
  <c r="GW64" i="37"/>
  <c r="GW63" i="37"/>
  <c r="GW62" i="37"/>
  <c r="GW61" i="37"/>
  <c r="GW60" i="37"/>
  <c r="GW59" i="37"/>
  <c r="GW58" i="37"/>
  <c r="GW57" i="37"/>
  <c r="GW56" i="37"/>
  <c r="GW55" i="37"/>
  <c r="GW54" i="37"/>
  <c r="GW53" i="37"/>
  <c r="GW52" i="37"/>
  <c r="GW51" i="37"/>
  <c r="GW50" i="37"/>
  <c r="GW49" i="37"/>
  <c r="GW48" i="37"/>
  <c r="GW47" i="37"/>
  <c r="GW46" i="37"/>
  <c r="GW45" i="37"/>
  <c r="GW44" i="37"/>
  <c r="GW43" i="37"/>
  <c r="GW42" i="37"/>
  <c r="GW41" i="37"/>
  <c r="GW40" i="37"/>
  <c r="GW39" i="37"/>
  <c r="GW38" i="37"/>
  <c r="GW37" i="37"/>
  <c r="GW36" i="37"/>
  <c r="GW35" i="37"/>
  <c r="GW34" i="37"/>
  <c r="GW33" i="37"/>
  <c r="GW32" i="37"/>
  <c r="GW31" i="37"/>
  <c r="GW30" i="37"/>
  <c r="GW29" i="37"/>
  <c r="GW28" i="37"/>
  <c r="GW27" i="37"/>
  <c r="GW26" i="37"/>
  <c r="GW25" i="37"/>
  <c r="GW24" i="37"/>
  <c r="GW23" i="37"/>
  <c r="GW22" i="37"/>
  <c r="GW21" i="37"/>
  <c r="GW20" i="37"/>
  <c r="GW19" i="37"/>
  <c r="GW18" i="37"/>
  <c r="GW17" i="37"/>
  <c r="GW16" i="37"/>
  <c r="GW15" i="37"/>
  <c r="GW14" i="37"/>
  <c r="GW13" i="37"/>
  <c r="GW12" i="37"/>
  <c r="GW11" i="37"/>
  <c r="GW10" i="37"/>
  <c r="GW9" i="37"/>
  <c r="GW8" i="37" a="1"/>
  <c r="GW8" i="37"/>
  <c r="GV247" i="37"/>
  <c r="GV246" i="37"/>
  <c r="GV245" i="37"/>
  <c r="GV244" i="37"/>
  <c r="GV243" i="37"/>
  <c r="GV242" i="37"/>
  <c r="GV241" i="37"/>
  <c r="GV240" i="37"/>
  <c r="GV239" i="37"/>
  <c r="GV238" i="37"/>
  <c r="GV237" i="37"/>
  <c r="GV236" i="37"/>
  <c r="GV235" i="37"/>
  <c r="GV234" i="37"/>
  <c r="GV233" i="37"/>
  <c r="GV232" i="37"/>
  <c r="GV231" i="37"/>
  <c r="GV230" i="37"/>
  <c r="GV229" i="37"/>
  <c r="GV228" i="37"/>
  <c r="GV227" i="37"/>
  <c r="GV226" i="37"/>
  <c r="GV225" i="37"/>
  <c r="GV224" i="37"/>
  <c r="GV223" i="37"/>
  <c r="GV222" i="37"/>
  <c r="GV221" i="37"/>
  <c r="GV220" i="37"/>
  <c r="GV219" i="37"/>
  <c r="GV218" i="37"/>
  <c r="GV217" i="37"/>
  <c r="GV216" i="37"/>
  <c r="GV215" i="37"/>
  <c r="GV214" i="37"/>
  <c r="GV213" i="37"/>
  <c r="GV212" i="37"/>
  <c r="GV211" i="37"/>
  <c r="GV210" i="37"/>
  <c r="GV209" i="37"/>
  <c r="GV208" i="37"/>
  <c r="GV207" i="37"/>
  <c r="GV206" i="37"/>
  <c r="GV205" i="37"/>
  <c r="GV204" i="37"/>
  <c r="GV203" i="37"/>
  <c r="GV202" i="37"/>
  <c r="GV201" i="37"/>
  <c r="GV200" i="37"/>
  <c r="GV199" i="37"/>
  <c r="GV198" i="37"/>
  <c r="GV197" i="37"/>
  <c r="GV196" i="37"/>
  <c r="GV195" i="37"/>
  <c r="GV194" i="37"/>
  <c r="GV193" i="37"/>
  <c r="GV192" i="37"/>
  <c r="GV191" i="37"/>
  <c r="GV190" i="37"/>
  <c r="GV189" i="37"/>
  <c r="GV188" i="37"/>
  <c r="GV187" i="37"/>
  <c r="GV186" i="37"/>
  <c r="GV185" i="37"/>
  <c r="GV184" i="37"/>
  <c r="GV183" i="37"/>
  <c r="GV182" i="37"/>
  <c r="GV181" i="37"/>
  <c r="GV180" i="37"/>
  <c r="GV179" i="37"/>
  <c r="GV178" i="37"/>
  <c r="GV177" i="37"/>
  <c r="GV176" i="37"/>
  <c r="GV175" i="37"/>
  <c r="GV174" i="37"/>
  <c r="GV173" i="37"/>
  <c r="GV172" i="37"/>
  <c r="GV171" i="37"/>
  <c r="GV170" i="37"/>
  <c r="GV169" i="37"/>
  <c r="GV168" i="37"/>
  <c r="GV167" i="37"/>
  <c r="GV166" i="37"/>
  <c r="GV165" i="37"/>
  <c r="GV164" i="37"/>
  <c r="GV163" i="37"/>
  <c r="GV162" i="37"/>
  <c r="GV161" i="37"/>
  <c r="GV160" i="37"/>
  <c r="GV159" i="37"/>
  <c r="GV158" i="37"/>
  <c r="GV157" i="37"/>
  <c r="GV156" i="37"/>
  <c r="GV155" i="37"/>
  <c r="GV154" i="37"/>
  <c r="GV153" i="37"/>
  <c r="GV152" i="37"/>
  <c r="GV151" i="37"/>
  <c r="GV150" i="37"/>
  <c r="GV149" i="37"/>
  <c r="GV148" i="37"/>
  <c r="GV147" i="37"/>
  <c r="GV146" i="37"/>
  <c r="GV145" i="37"/>
  <c r="GV144" i="37"/>
  <c r="GV143" i="37"/>
  <c r="GV142" i="37"/>
  <c r="GV141" i="37"/>
  <c r="GV140" i="37"/>
  <c r="GV139" i="37"/>
  <c r="GV138" i="37"/>
  <c r="GV137" i="37"/>
  <c r="GV136" i="37"/>
  <c r="GV135" i="37"/>
  <c r="GV134" i="37"/>
  <c r="GV133" i="37"/>
  <c r="GV132" i="37"/>
  <c r="GV131" i="37"/>
  <c r="GV130" i="37"/>
  <c r="GV129" i="37"/>
  <c r="GV128" i="37"/>
  <c r="GV127" i="37"/>
  <c r="GV126" i="37"/>
  <c r="GV125" i="37"/>
  <c r="GV124" i="37"/>
  <c r="GV123" i="37"/>
  <c r="GV122" i="37"/>
  <c r="GV121" i="37"/>
  <c r="GV120" i="37"/>
  <c r="GV119" i="37"/>
  <c r="GV118" i="37"/>
  <c r="GV117" i="37"/>
  <c r="GV116" i="37"/>
  <c r="GV115" i="37"/>
  <c r="GV114" i="37"/>
  <c r="GV113" i="37"/>
  <c r="GV112" i="37"/>
  <c r="GV111" i="37"/>
  <c r="GV110" i="37"/>
  <c r="GV109" i="37"/>
  <c r="GV108" i="37"/>
  <c r="GV107" i="37"/>
  <c r="GV106" i="37"/>
  <c r="GV105" i="37"/>
  <c r="GV104" i="37"/>
  <c r="GV103" i="37"/>
  <c r="GV102" i="37"/>
  <c r="GV101" i="37"/>
  <c r="GV100" i="37"/>
  <c r="GV99" i="37"/>
  <c r="GV98" i="37"/>
  <c r="GV97" i="37"/>
  <c r="GV96" i="37"/>
  <c r="GV95" i="37"/>
  <c r="GV94" i="37"/>
  <c r="GV93" i="37"/>
  <c r="GV92" i="37"/>
  <c r="GV91" i="37"/>
  <c r="GV90" i="37"/>
  <c r="GV89" i="37"/>
  <c r="GV88" i="37"/>
  <c r="GV87" i="37"/>
  <c r="GV86" i="37"/>
  <c r="GV85" i="37"/>
  <c r="GV84" i="37"/>
  <c r="GV83" i="37"/>
  <c r="GV82" i="37"/>
  <c r="GV81" i="37"/>
  <c r="GV80" i="37"/>
  <c r="GV79" i="37"/>
  <c r="GV78" i="37"/>
  <c r="GV77" i="37"/>
  <c r="GV76" i="37"/>
  <c r="GV75" i="37"/>
  <c r="GV74" i="37"/>
  <c r="GV73" i="37"/>
  <c r="GV72" i="37"/>
  <c r="GV71" i="37"/>
  <c r="GV70" i="37"/>
  <c r="GV69" i="37"/>
  <c r="GV68" i="37"/>
  <c r="GV67" i="37"/>
  <c r="GV66" i="37"/>
  <c r="GV65" i="37"/>
  <c r="GV64" i="37"/>
  <c r="GV63" i="37"/>
  <c r="GV62" i="37"/>
  <c r="GV61" i="37"/>
  <c r="GV60" i="37"/>
  <c r="GV59" i="37"/>
  <c r="GV58" i="37"/>
  <c r="GV57" i="37"/>
  <c r="GV56" i="37"/>
  <c r="GV55" i="37"/>
  <c r="GV54" i="37"/>
  <c r="GV53" i="37"/>
  <c r="GV52" i="37"/>
  <c r="GV51" i="37"/>
  <c r="GV50" i="37"/>
  <c r="GV49" i="37"/>
  <c r="GV48" i="37"/>
  <c r="GV47" i="37"/>
  <c r="GV46" i="37"/>
  <c r="GV45" i="37"/>
  <c r="GV44" i="37"/>
  <c r="GV43" i="37"/>
  <c r="GV42" i="37"/>
  <c r="GV41" i="37"/>
  <c r="GV40" i="37"/>
  <c r="GV39" i="37"/>
  <c r="GV38" i="37"/>
  <c r="GV37" i="37"/>
  <c r="GV36" i="37"/>
  <c r="GV35" i="37"/>
  <c r="GV34" i="37"/>
  <c r="GV33" i="37"/>
  <c r="GV32" i="37"/>
  <c r="GV31" i="37"/>
  <c r="GV30" i="37"/>
  <c r="GV29" i="37"/>
  <c r="GV28" i="37"/>
  <c r="GV27" i="37"/>
  <c r="GV26" i="37"/>
  <c r="GV25" i="37"/>
  <c r="GV24" i="37"/>
  <c r="GV23" i="37"/>
  <c r="GV22" i="37"/>
  <c r="GV21" i="37"/>
  <c r="GV20" i="37"/>
  <c r="GV19" i="37"/>
  <c r="GV18" i="37"/>
  <c r="GV17" i="37"/>
  <c r="GV16" i="37"/>
  <c r="GV15" i="37"/>
  <c r="GV14" i="37"/>
  <c r="GV13" i="37"/>
  <c r="GV12" i="37"/>
  <c r="GV11" i="37"/>
  <c r="GV10" i="37"/>
  <c r="GV9" i="37"/>
  <c r="GV8" i="37" a="1"/>
  <c r="GV8" i="37"/>
  <c r="GU247" i="37"/>
  <c r="GU246" i="37"/>
  <c r="GU245" i="37"/>
  <c r="GU244" i="37"/>
  <c r="GU243" i="37"/>
  <c r="GU242" i="37"/>
  <c r="GU241" i="37"/>
  <c r="GU240" i="37"/>
  <c r="GU239" i="37"/>
  <c r="GU238" i="37"/>
  <c r="GU237" i="37"/>
  <c r="GU236" i="37"/>
  <c r="GU235" i="37"/>
  <c r="GU234" i="37"/>
  <c r="GU233" i="37"/>
  <c r="GU232" i="37"/>
  <c r="GU231" i="37"/>
  <c r="GU230" i="37"/>
  <c r="GU229" i="37"/>
  <c r="GU228" i="37"/>
  <c r="GU227" i="37"/>
  <c r="GU226" i="37"/>
  <c r="GU225" i="37"/>
  <c r="GU224" i="37"/>
  <c r="GU223" i="37"/>
  <c r="GU222" i="37"/>
  <c r="GU221" i="37"/>
  <c r="GU220" i="37"/>
  <c r="GU219" i="37"/>
  <c r="GU218" i="37"/>
  <c r="GU217" i="37"/>
  <c r="GU216" i="37"/>
  <c r="GU215" i="37"/>
  <c r="GU214" i="37"/>
  <c r="GU213" i="37"/>
  <c r="GU212" i="37"/>
  <c r="GU211" i="37"/>
  <c r="GU210" i="37"/>
  <c r="GU209" i="37"/>
  <c r="GU208" i="37"/>
  <c r="GU207" i="37"/>
  <c r="GU206" i="37"/>
  <c r="GU205" i="37"/>
  <c r="GU204" i="37"/>
  <c r="GU203" i="37"/>
  <c r="GU202" i="37"/>
  <c r="GU201" i="37"/>
  <c r="GU200" i="37"/>
  <c r="GU199" i="37"/>
  <c r="GU198" i="37"/>
  <c r="GU197" i="37"/>
  <c r="GU196" i="37"/>
  <c r="GU195" i="37"/>
  <c r="GU194" i="37"/>
  <c r="GU193" i="37"/>
  <c r="GU192" i="37"/>
  <c r="GU191" i="37"/>
  <c r="GU190" i="37"/>
  <c r="GU189" i="37"/>
  <c r="GU188" i="37"/>
  <c r="GU187" i="37"/>
  <c r="GU186" i="37"/>
  <c r="GU185" i="37"/>
  <c r="GU184" i="37"/>
  <c r="GU183" i="37"/>
  <c r="GU182" i="37"/>
  <c r="GU181" i="37"/>
  <c r="GU180" i="37"/>
  <c r="GU179" i="37"/>
  <c r="GU178" i="37"/>
  <c r="GU177" i="37"/>
  <c r="GU176" i="37"/>
  <c r="GU175" i="37"/>
  <c r="GU174" i="37"/>
  <c r="GU173" i="37"/>
  <c r="GU172" i="37"/>
  <c r="GU171" i="37"/>
  <c r="GU170" i="37"/>
  <c r="GU169" i="37"/>
  <c r="GU168" i="37"/>
  <c r="GU167" i="37"/>
  <c r="GU166" i="37"/>
  <c r="GU165" i="37"/>
  <c r="GU164" i="37"/>
  <c r="GU163" i="37"/>
  <c r="GU162" i="37"/>
  <c r="GU161" i="37"/>
  <c r="GU160" i="37"/>
  <c r="GU159" i="37"/>
  <c r="GU158" i="37"/>
  <c r="GU157" i="37"/>
  <c r="GU156" i="37"/>
  <c r="GU155" i="37"/>
  <c r="GU154" i="37"/>
  <c r="GU153" i="37"/>
  <c r="GU152" i="37"/>
  <c r="GU151" i="37"/>
  <c r="GU150" i="37"/>
  <c r="GU149" i="37"/>
  <c r="GU148" i="37"/>
  <c r="GU147" i="37"/>
  <c r="GU146" i="37"/>
  <c r="GU145" i="37"/>
  <c r="GU144" i="37"/>
  <c r="GU143" i="37"/>
  <c r="GU142" i="37"/>
  <c r="GU141" i="37"/>
  <c r="GU140" i="37"/>
  <c r="GU139" i="37"/>
  <c r="GU138" i="37"/>
  <c r="GU137" i="37"/>
  <c r="GU136" i="37"/>
  <c r="GU135" i="37"/>
  <c r="GU134" i="37"/>
  <c r="GU133" i="37"/>
  <c r="GU132" i="37"/>
  <c r="GU131" i="37"/>
  <c r="GU130" i="37"/>
  <c r="GU129" i="37"/>
  <c r="GU128" i="37"/>
  <c r="GU127" i="37"/>
  <c r="GU126" i="37"/>
  <c r="GU125" i="37"/>
  <c r="GU124" i="37"/>
  <c r="GU123" i="37"/>
  <c r="GU122" i="37"/>
  <c r="GU121" i="37"/>
  <c r="GU120" i="37"/>
  <c r="GU119" i="37"/>
  <c r="GU118" i="37"/>
  <c r="GU117" i="37"/>
  <c r="GU116" i="37"/>
  <c r="GU115" i="37"/>
  <c r="GU114" i="37"/>
  <c r="GU113" i="37"/>
  <c r="GU112" i="37"/>
  <c r="GU111" i="37"/>
  <c r="GU110" i="37"/>
  <c r="GU109" i="37"/>
  <c r="GU108" i="37"/>
  <c r="GU107" i="37"/>
  <c r="GU106" i="37"/>
  <c r="GU105" i="37"/>
  <c r="GU104" i="37"/>
  <c r="GU103" i="37"/>
  <c r="GU102" i="37"/>
  <c r="GU101" i="37"/>
  <c r="GU100" i="37"/>
  <c r="GU99" i="37"/>
  <c r="GU98" i="37"/>
  <c r="GU97" i="37"/>
  <c r="GU96" i="37"/>
  <c r="GU95" i="37"/>
  <c r="GU94" i="37"/>
  <c r="GU93" i="37"/>
  <c r="GU92" i="37"/>
  <c r="GU91" i="37"/>
  <c r="GU90" i="37"/>
  <c r="GU89" i="37"/>
  <c r="GU88" i="37"/>
  <c r="GU87" i="37"/>
  <c r="GU86" i="37"/>
  <c r="GU85" i="37"/>
  <c r="GU84" i="37"/>
  <c r="GU83" i="37"/>
  <c r="GU82" i="37"/>
  <c r="GU81" i="37"/>
  <c r="GU80" i="37"/>
  <c r="GU79" i="37"/>
  <c r="GU78" i="37"/>
  <c r="GU77" i="37"/>
  <c r="GU76" i="37"/>
  <c r="GU75" i="37"/>
  <c r="GU74" i="37"/>
  <c r="GU73" i="37"/>
  <c r="GU72" i="37"/>
  <c r="GU71" i="37"/>
  <c r="GU70" i="37"/>
  <c r="GU69" i="37"/>
  <c r="GU68" i="37"/>
  <c r="GU67" i="37"/>
  <c r="GU66" i="37"/>
  <c r="GU65" i="37"/>
  <c r="GU64" i="37"/>
  <c r="GU63" i="37"/>
  <c r="GU62" i="37"/>
  <c r="GU61" i="37"/>
  <c r="GU60" i="37"/>
  <c r="GU59" i="37"/>
  <c r="GU58" i="37"/>
  <c r="GU57" i="37"/>
  <c r="GU56" i="37"/>
  <c r="GU55" i="37"/>
  <c r="GU54" i="37"/>
  <c r="GU53" i="37"/>
  <c r="GU52" i="37"/>
  <c r="GU51" i="37"/>
  <c r="GU50" i="37"/>
  <c r="GU49" i="37"/>
  <c r="GU48" i="37"/>
  <c r="GU47" i="37"/>
  <c r="GU46" i="37"/>
  <c r="GU45" i="37"/>
  <c r="GU44" i="37"/>
  <c r="GU43" i="37"/>
  <c r="GU42" i="37"/>
  <c r="GU41" i="37"/>
  <c r="GU40" i="37"/>
  <c r="GU39" i="37"/>
  <c r="GU38" i="37"/>
  <c r="GU37" i="37"/>
  <c r="GU36" i="37"/>
  <c r="GU35" i="37"/>
  <c r="GU34" i="37"/>
  <c r="GU33" i="37"/>
  <c r="GU32" i="37"/>
  <c r="GU31" i="37"/>
  <c r="GU30" i="37"/>
  <c r="GU29" i="37"/>
  <c r="GU28" i="37"/>
  <c r="GU27" i="37"/>
  <c r="GU26" i="37"/>
  <c r="GU25" i="37"/>
  <c r="GU24" i="37"/>
  <c r="GU23" i="37"/>
  <c r="GU22" i="37"/>
  <c r="GU21" i="37"/>
  <c r="GU20" i="37"/>
  <c r="GU19" i="37"/>
  <c r="GU18" i="37"/>
  <c r="GU17" i="37"/>
  <c r="GU16" i="37"/>
  <c r="GU15" i="37"/>
  <c r="GU14" i="37"/>
  <c r="GU13" i="37"/>
  <c r="GU12" i="37"/>
  <c r="GU11" i="37"/>
  <c r="GU10" i="37"/>
  <c r="GU9" i="37"/>
  <c r="GU8" i="37" a="1"/>
  <c r="GU8" i="37"/>
  <c r="GT247" i="37"/>
  <c r="GT246" i="37"/>
  <c r="GT245" i="37"/>
  <c r="GT244" i="37"/>
  <c r="GT243" i="37"/>
  <c r="GT242" i="37"/>
  <c r="GT241" i="37"/>
  <c r="GT240" i="37"/>
  <c r="GT239" i="37"/>
  <c r="GT238" i="37"/>
  <c r="GT237" i="37"/>
  <c r="GT236" i="37"/>
  <c r="GT235" i="37"/>
  <c r="GT234" i="37"/>
  <c r="GT233" i="37"/>
  <c r="GT232" i="37"/>
  <c r="GT231" i="37"/>
  <c r="GT230" i="37"/>
  <c r="GT229" i="37"/>
  <c r="GT228" i="37"/>
  <c r="GT227" i="37"/>
  <c r="GT226" i="37"/>
  <c r="GT225" i="37"/>
  <c r="GT224" i="37"/>
  <c r="GT223" i="37"/>
  <c r="GT222" i="37"/>
  <c r="GT221" i="37"/>
  <c r="GT220" i="37"/>
  <c r="GT219" i="37"/>
  <c r="GT218" i="37"/>
  <c r="GT217" i="37"/>
  <c r="GT216" i="37"/>
  <c r="GT215" i="37"/>
  <c r="GT214" i="37"/>
  <c r="GT213" i="37"/>
  <c r="GT212" i="37"/>
  <c r="GT211" i="37"/>
  <c r="GT210" i="37"/>
  <c r="GT209" i="37"/>
  <c r="GT208" i="37"/>
  <c r="GT207" i="37"/>
  <c r="GT206" i="37"/>
  <c r="GT205" i="37"/>
  <c r="GT204" i="37"/>
  <c r="GT203" i="37"/>
  <c r="GT202" i="37"/>
  <c r="GT201" i="37"/>
  <c r="GT200" i="37"/>
  <c r="GT199" i="37"/>
  <c r="GT198" i="37"/>
  <c r="GT197" i="37"/>
  <c r="GT196" i="37"/>
  <c r="GT195" i="37"/>
  <c r="GT194" i="37"/>
  <c r="GT193" i="37"/>
  <c r="GT192" i="37"/>
  <c r="GT191" i="37"/>
  <c r="GT190" i="37"/>
  <c r="GT189" i="37"/>
  <c r="GT188" i="37"/>
  <c r="GT187" i="37"/>
  <c r="GT186" i="37"/>
  <c r="GT185" i="37"/>
  <c r="GT184" i="37"/>
  <c r="GT183" i="37"/>
  <c r="GT182" i="37"/>
  <c r="GT181" i="37"/>
  <c r="GT180" i="37"/>
  <c r="GT179" i="37"/>
  <c r="GT178" i="37"/>
  <c r="GT177" i="37"/>
  <c r="GT176" i="37"/>
  <c r="GT175" i="37"/>
  <c r="GT174" i="37"/>
  <c r="GT173" i="37"/>
  <c r="GT172" i="37"/>
  <c r="GT171" i="37"/>
  <c r="GT170" i="37"/>
  <c r="GT169" i="37"/>
  <c r="GT168" i="37"/>
  <c r="GT167" i="37"/>
  <c r="GT166" i="37"/>
  <c r="GT165" i="37"/>
  <c r="GT164" i="37"/>
  <c r="GT163" i="37"/>
  <c r="GT162" i="37"/>
  <c r="GT161" i="37"/>
  <c r="GT160" i="37"/>
  <c r="GT159" i="37"/>
  <c r="GT158" i="37"/>
  <c r="GT157" i="37"/>
  <c r="GT156" i="37"/>
  <c r="GT155" i="37"/>
  <c r="GT154" i="37"/>
  <c r="GT153" i="37"/>
  <c r="GT152" i="37"/>
  <c r="GT151" i="37"/>
  <c r="GT150" i="37"/>
  <c r="GT149" i="37"/>
  <c r="GT148" i="37"/>
  <c r="GT147" i="37"/>
  <c r="GT146" i="37"/>
  <c r="GT145" i="37"/>
  <c r="GT144" i="37"/>
  <c r="GT143" i="37"/>
  <c r="GT142" i="37"/>
  <c r="GT141" i="37"/>
  <c r="GT140" i="37"/>
  <c r="GT139" i="37"/>
  <c r="GT138" i="37"/>
  <c r="GT137" i="37"/>
  <c r="GT136" i="37"/>
  <c r="GT135" i="37"/>
  <c r="GT134" i="37"/>
  <c r="GT133" i="37"/>
  <c r="GT132" i="37"/>
  <c r="GT131" i="37"/>
  <c r="GT130" i="37"/>
  <c r="GT129" i="37"/>
  <c r="GT128" i="37"/>
  <c r="GT127" i="37"/>
  <c r="GT126" i="37"/>
  <c r="GT125" i="37"/>
  <c r="GT124" i="37"/>
  <c r="GT123" i="37"/>
  <c r="GT122" i="37"/>
  <c r="GT121" i="37"/>
  <c r="GT120" i="37"/>
  <c r="GT119" i="37"/>
  <c r="GT118" i="37"/>
  <c r="GT117" i="37"/>
  <c r="GT116" i="37"/>
  <c r="GT115" i="37"/>
  <c r="GT114" i="37"/>
  <c r="GT113" i="37"/>
  <c r="GT112" i="37"/>
  <c r="GT111" i="37"/>
  <c r="GT110" i="37"/>
  <c r="GT109" i="37"/>
  <c r="GT108" i="37"/>
  <c r="GT107" i="37"/>
  <c r="GT106" i="37"/>
  <c r="GT105" i="37"/>
  <c r="GT104" i="37"/>
  <c r="GT103" i="37"/>
  <c r="GT102" i="37"/>
  <c r="GT101" i="37"/>
  <c r="GT100" i="37"/>
  <c r="GT99" i="37"/>
  <c r="GT98" i="37"/>
  <c r="GT97" i="37"/>
  <c r="GT96" i="37"/>
  <c r="GT95" i="37"/>
  <c r="GT94" i="37"/>
  <c r="GT93" i="37"/>
  <c r="GT92" i="37"/>
  <c r="GT91" i="37"/>
  <c r="GT90" i="37"/>
  <c r="GT89" i="37"/>
  <c r="GT88" i="37"/>
  <c r="GT87" i="37"/>
  <c r="GT86" i="37"/>
  <c r="GT85" i="37"/>
  <c r="GT84" i="37"/>
  <c r="GT83" i="37"/>
  <c r="GT82" i="37"/>
  <c r="GT81" i="37"/>
  <c r="GT80" i="37"/>
  <c r="GT79" i="37"/>
  <c r="GT78" i="37"/>
  <c r="GT77" i="37"/>
  <c r="GT76" i="37"/>
  <c r="GT75" i="37"/>
  <c r="GT74" i="37"/>
  <c r="GT73" i="37"/>
  <c r="GT72" i="37"/>
  <c r="GT71" i="37"/>
  <c r="GT70" i="37"/>
  <c r="GT69" i="37"/>
  <c r="GT68" i="37"/>
  <c r="GT67" i="37"/>
  <c r="GT66" i="37"/>
  <c r="GT65" i="37"/>
  <c r="GT64" i="37"/>
  <c r="GT63" i="37"/>
  <c r="GT62" i="37"/>
  <c r="GT61" i="37"/>
  <c r="GT60" i="37"/>
  <c r="GT59" i="37"/>
  <c r="GT58" i="37"/>
  <c r="GT57" i="37"/>
  <c r="GT56" i="37"/>
  <c r="GT55" i="37"/>
  <c r="GT54" i="37"/>
  <c r="GT53" i="37"/>
  <c r="GT52" i="37"/>
  <c r="GT51" i="37"/>
  <c r="GT50" i="37"/>
  <c r="GT49" i="37"/>
  <c r="GT48" i="37"/>
  <c r="GT47" i="37"/>
  <c r="GT46" i="37"/>
  <c r="GT45" i="37"/>
  <c r="GT44" i="37"/>
  <c r="GT43" i="37"/>
  <c r="GT42" i="37"/>
  <c r="GT41" i="37"/>
  <c r="GT40" i="37"/>
  <c r="GT39" i="37"/>
  <c r="GT38" i="37"/>
  <c r="GT37" i="37"/>
  <c r="GT36" i="37"/>
  <c r="GT35" i="37"/>
  <c r="GT34" i="37"/>
  <c r="GT33" i="37"/>
  <c r="GT32" i="37"/>
  <c r="GT31" i="37"/>
  <c r="GT30" i="37"/>
  <c r="GT29" i="37"/>
  <c r="GT28" i="37"/>
  <c r="GT27" i="37"/>
  <c r="GT26" i="37"/>
  <c r="GT25" i="37"/>
  <c r="GT24" i="37"/>
  <c r="GT23" i="37"/>
  <c r="GT22" i="37"/>
  <c r="GT21" i="37"/>
  <c r="GT20" i="37"/>
  <c r="GT19" i="37"/>
  <c r="GT18" i="37"/>
  <c r="GT17" i="37"/>
  <c r="GT16" i="37"/>
  <c r="GT15" i="37"/>
  <c r="GT14" i="37"/>
  <c r="GT13" i="37"/>
  <c r="GT12" i="37"/>
  <c r="GT11" i="37"/>
  <c r="GT10" i="37"/>
  <c r="GT9" i="37"/>
  <c r="GT8" i="37" a="1"/>
  <c r="GT8" i="37"/>
  <c r="GS247" i="37"/>
  <c r="GS246" i="37"/>
  <c r="GS245" i="37"/>
  <c r="GS244" i="37"/>
  <c r="GS243" i="37"/>
  <c r="GS242" i="37"/>
  <c r="GS241" i="37"/>
  <c r="GS240" i="37"/>
  <c r="GS239" i="37"/>
  <c r="GS238" i="37"/>
  <c r="GS237" i="37"/>
  <c r="GS236" i="37"/>
  <c r="GS235" i="37"/>
  <c r="GS234" i="37"/>
  <c r="GS233" i="37"/>
  <c r="GS232" i="37"/>
  <c r="GS231" i="37"/>
  <c r="GS230" i="37"/>
  <c r="GS229" i="37"/>
  <c r="GS228" i="37"/>
  <c r="GS227" i="37"/>
  <c r="GS226" i="37"/>
  <c r="GS225" i="37"/>
  <c r="GS224" i="37"/>
  <c r="GS223" i="37"/>
  <c r="GS222" i="37"/>
  <c r="GS221" i="37"/>
  <c r="GS220" i="37"/>
  <c r="GS219" i="37"/>
  <c r="GS218" i="37"/>
  <c r="GS217" i="37"/>
  <c r="GS216" i="37"/>
  <c r="GS215" i="37"/>
  <c r="GS214" i="37"/>
  <c r="GS213" i="37"/>
  <c r="GS212" i="37"/>
  <c r="GS211" i="37"/>
  <c r="GS210" i="37"/>
  <c r="GS209" i="37"/>
  <c r="GS208" i="37"/>
  <c r="GS207" i="37"/>
  <c r="GS206" i="37"/>
  <c r="GS205" i="37"/>
  <c r="GS204" i="37"/>
  <c r="GS203" i="37"/>
  <c r="GS202" i="37"/>
  <c r="GS201" i="37"/>
  <c r="GS200" i="37"/>
  <c r="GS199" i="37"/>
  <c r="GS198" i="37"/>
  <c r="GS197" i="37"/>
  <c r="GS196" i="37"/>
  <c r="GS195" i="37"/>
  <c r="GS194" i="37"/>
  <c r="GS193" i="37"/>
  <c r="GS192" i="37"/>
  <c r="GS191" i="37"/>
  <c r="GS190" i="37"/>
  <c r="GS189" i="37"/>
  <c r="GS188" i="37"/>
  <c r="GS187" i="37"/>
  <c r="GS186" i="37"/>
  <c r="GS185" i="37"/>
  <c r="GS184" i="37"/>
  <c r="GS183" i="37"/>
  <c r="GS182" i="37"/>
  <c r="GS181" i="37"/>
  <c r="GS180" i="37"/>
  <c r="GS179" i="37"/>
  <c r="GS178" i="37"/>
  <c r="GS177" i="37"/>
  <c r="GS176" i="37"/>
  <c r="GS175" i="37"/>
  <c r="GS174" i="37"/>
  <c r="GS173" i="37"/>
  <c r="GS172" i="37"/>
  <c r="GS171" i="37"/>
  <c r="GS170" i="37"/>
  <c r="GS169" i="37"/>
  <c r="GS168" i="37"/>
  <c r="GS167" i="37"/>
  <c r="GS166" i="37"/>
  <c r="GS165" i="37"/>
  <c r="GS164" i="37"/>
  <c r="GS163" i="37"/>
  <c r="GS162" i="37"/>
  <c r="GS161" i="37"/>
  <c r="GS160" i="37"/>
  <c r="GS159" i="37"/>
  <c r="GS158" i="37"/>
  <c r="GS157" i="37"/>
  <c r="GS156" i="37"/>
  <c r="GS155" i="37"/>
  <c r="GS154" i="37"/>
  <c r="GS153" i="37"/>
  <c r="GS152" i="37"/>
  <c r="GS151" i="37"/>
  <c r="GS150" i="37"/>
  <c r="GS149" i="37"/>
  <c r="GS148" i="37"/>
  <c r="GS147" i="37"/>
  <c r="GS146" i="37"/>
  <c r="GS145" i="37"/>
  <c r="GS144" i="37"/>
  <c r="GS143" i="37"/>
  <c r="GS142" i="37"/>
  <c r="GS141" i="37"/>
  <c r="GS140" i="37"/>
  <c r="GS139" i="37"/>
  <c r="GS138" i="37"/>
  <c r="GS137" i="37"/>
  <c r="GS136" i="37"/>
  <c r="GS135" i="37"/>
  <c r="GS134" i="37"/>
  <c r="GS133" i="37"/>
  <c r="GS132" i="37"/>
  <c r="GS131" i="37"/>
  <c r="GS130" i="37"/>
  <c r="GS129" i="37"/>
  <c r="GS128" i="37"/>
  <c r="GS127" i="37"/>
  <c r="GS126" i="37"/>
  <c r="GS125" i="37"/>
  <c r="GS124" i="37"/>
  <c r="GS123" i="37"/>
  <c r="GS122" i="37"/>
  <c r="GS121" i="37"/>
  <c r="GS120" i="37"/>
  <c r="GS119" i="37"/>
  <c r="GS118" i="37"/>
  <c r="GS117" i="37"/>
  <c r="GS116" i="37"/>
  <c r="GS115" i="37"/>
  <c r="GS114" i="37"/>
  <c r="GS113" i="37"/>
  <c r="GS112" i="37"/>
  <c r="GS111" i="37"/>
  <c r="GS110" i="37"/>
  <c r="GS109" i="37"/>
  <c r="GS108" i="37"/>
  <c r="GS107" i="37"/>
  <c r="GS106" i="37"/>
  <c r="GS105" i="37"/>
  <c r="GS104" i="37"/>
  <c r="GS103" i="37"/>
  <c r="GS102" i="37"/>
  <c r="GS101" i="37"/>
  <c r="GS100" i="37"/>
  <c r="GS99" i="37"/>
  <c r="GS98" i="37"/>
  <c r="GS97" i="37"/>
  <c r="GS96" i="37"/>
  <c r="GS95" i="37"/>
  <c r="GS94" i="37"/>
  <c r="GS93" i="37"/>
  <c r="GS92" i="37"/>
  <c r="GS91" i="37"/>
  <c r="GS90" i="37"/>
  <c r="GS89" i="37"/>
  <c r="GS88" i="37"/>
  <c r="GS87" i="37"/>
  <c r="GS86" i="37"/>
  <c r="GS85" i="37"/>
  <c r="GS84" i="37"/>
  <c r="GS83" i="37"/>
  <c r="GS82" i="37"/>
  <c r="GS81" i="37"/>
  <c r="GS80" i="37"/>
  <c r="GS79" i="37"/>
  <c r="GS78" i="37"/>
  <c r="GS77" i="37"/>
  <c r="GS76" i="37"/>
  <c r="GS75" i="37"/>
  <c r="GS74" i="37"/>
  <c r="GS73" i="37"/>
  <c r="GS72" i="37"/>
  <c r="GS71" i="37"/>
  <c r="GS70" i="37"/>
  <c r="GS69" i="37"/>
  <c r="GS68" i="37"/>
  <c r="GS67" i="37"/>
  <c r="GS66" i="37"/>
  <c r="GS65" i="37"/>
  <c r="GS64" i="37"/>
  <c r="GS63" i="37"/>
  <c r="GS62" i="37"/>
  <c r="GS61" i="37"/>
  <c r="GS60" i="37"/>
  <c r="GS59" i="37"/>
  <c r="GS58" i="37"/>
  <c r="GS57" i="37"/>
  <c r="GS56" i="37"/>
  <c r="GS55" i="37"/>
  <c r="GS54" i="37"/>
  <c r="GS53" i="37"/>
  <c r="GS52" i="37"/>
  <c r="GS51" i="37"/>
  <c r="GS50" i="37"/>
  <c r="GS49" i="37"/>
  <c r="GS48" i="37"/>
  <c r="GS47" i="37"/>
  <c r="GS46" i="37"/>
  <c r="GS45" i="37"/>
  <c r="GS44" i="37"/>
  <c r="GS43" i="37"/>
  <c r="GS42" i="37"/>
  <c r="GS41" i="37"/>
  <c r="GS40" i="37"/>
  <c r="GS39" i="37"/>
  <c r="GS38" i="37"/>
  <c r="GS37" i="37"/>
  <c r="GS36" i="37"/>
  <c r="GS35" i="37"/>
  <c r="GS34" i="37"/>
  <c r="GS33" i="37"/>
  <c r="GS32" i="37"/>
  <c r="GS31" i="37"/>
  <c r="GS30" i="37"/>
  <c r="GS29" i="37"/>
  <c r="GS28" i="37"/>
  <c r="GS27" i="37"/>
  <c r="GS26" i="37"/>
  <c r="GS25" i="37"/>
  <c r="GS24" i="37"/>
  <c r="GS23" i="37"/>
  <c r="GS22" i="37"/>
  <c r="GS21" i="37"/>
  <c r="GS20" i="37"/>
  <c r="GS19" i="37"/>
  <c r="GS18" i="37"/>
  <c r="GS17" i="37"/>
  <c r="GS16" i="37"/>
  <c r="GS15" i="37"/>
  <c r="GS14" i="37"/>
  <c r="GS13" i="37"/>
  <c r="GS12" i="37"/>
  <c r="GS11" i="37"/>
  <c r="GS10" i="37"/>
  <c r="GS9" i="37"/>
  <c r="GS8" i="37" a="1"/>
  <c r="GS8" i="37"/>
  <c r="GR247" i="37"/>
  <c r="GR246" i="37"/>
  <c r="GR245" i="37"/>
  <c r="GR244" i="37"/>
  <c r="GR243" i="37"/>
  <c r="GR242" i="37"/>
  <c r="GR241" i="37"/>
  <c r="GR240" i="37"/>
  <c r="GR239" i="37"/>
  <c r="GR238" i="37"/>
  <c r="GR237" i="37"/>
  <c r="GR236" i="37"/>
  <c r="GR235" i="37"/>
  <c r="GR234" i="37"/>
  <c r="GR233" i="37"/>
  <c r="GR232" i="37"/>
  <c r="GR231" i="37"/>
  <c r="GR230" i="37"/>
  <c r="GR229" i="37"/>
  <c r="GR228" i="37"/>
  <c r="GR227" i="37"/>
  <c r="GR226" i="37"/>
  <c r="GR225" i="37"/>
  <c r="GR224" i="37"/>
  <c r="GR223" i="37"/>
  <c r="GR222" i="37"/>
  <c r="GR221" i="37"/>
  <c r="GR220" i="37"/>
  <c r="GR219" i="37"/>
  <c r="GR218" i="37"/>
  <c r="GR217" i="37"/>
  <c r="GR216" i="37"/>
  <c r="GR215" i="37"/>
  <c r="GR214" i="37"/>
  <c r="GR213" i="37"/>
  <c r="GR212" i="37"/>
  <c r="GR211" i="37"/>
  <c r="GR210" i="37"/>
  <c r="GR209" i="37"/>
  <c r="GR208" i="37"/>
  <c r="GR207" i="37"/>
  <c r="GR206" i="37"/>
  <c r="GR205" i="37"/>
  <c r="GR204" i="37"/>
  <c r="GR203" i="37"/>
  <c r="GR202" i="37"/>
  <c r="GR201" i="37"/>
  <c r="GR200" i="37"/>
  <c r="GR199" i="37"/>
  <c r="GR198" i="37"/>
  <c r="GR197" i="37"/>
  <c r="GR196" i="37"/>
  <c r="GR195" i="37"/>
  <c r="GR194" i="37"/>
  <c r="GR193" i="37"/>
  <c r="GR192" i="37"/>
  <c r="GR191" i="37"/>
  <c r="GR190" i="37"/>
  <c r="GR189" i="37"/>
  <c r="GR188" i="37"/>
  <c r="GR187" i="37"/>
  <c r="GR186" i="37"/>
  <c r="GR185" i="37"/>
  <c r="GR184" i="37"/>
  <c r="GR183" i="37"/>
  <c r="GR182" i="37"/>
  <c r="GR181" i="37"/>
  <c r="GR180" i="37"/>
  <c r="GR179" i="37"/>
  <c r="GR178" i="37"/>
  <c r="GR177" i="37"/>
  <c r="GR176" i="37"/>
  <c r="GR175" i="37"/>
  <c r="GR174" i="37"/>
  <c r="GR173" i="37"/>
  <c r="GR172" i="37"/>
  <c r="GR171" i="37"/>
  <c r="GR170" i="37"/>
  <c r="GR169" i="37"/>
  <c r="GR168" i="37"/>
  <c r="GR167" i="37"/>
  <c r="GR166" i="37"/>
  <c r="GR165" i="37"/>
  <c r="GR164" i="37"/>
  <c r="GR163" i="37"/>
  <c r="GR162" i="37"/>
  <c r="GR161" i="37"/>
  <c r="GR160" i="37"/>
  <c r="GR159" i="37"/>
  <c r="GR158" i="37"/>
  <c r="GR157" i="37"/>
  <c r="GR156" i="37"/>
  <c r="GR155" i="37"/>
  <c r="GR154" i="37"/>
  <c r="GR153" i="37"/>
  <c r="GR152" i="37"/>
  <c r="GR151" i="37"/>
  <c r="GR150" i="37"/>
  <c r="GR149" i="37"/>
  <c r="GR148" i="37"/>
  <c r="GR147" i="37"/>
  <c r="GR146" i="37"/>
  <c r="GR145" i="37"/>
  <c r="GR144" i="37"/>
  <c r="GR143" i="37"/>
  <c r="GR142" i="37"/>
  <c r="GR141" i="37"/>
  <c r="GR140" i="37"/>
  <c r="GR139" i="37"/>
  <c r="GR138" i="37"/>
  <c r="GR137" i="37"/>
  <c r="GR136" i="37"/>
  <c r="GR135" i="37"/>
  <c r="GR134" i="37"/>
  <c r="GR133" i="37"/>
  <c r="GR132" i="37"/>
  <c r="GR131" i="37"/>
  <c r="GR130" i="37"/>
  <c r="GR129" i="37"/>
  <c r="GR128" i="37"/>
  <c r="GR127" i="37"/>
  <c r="GR126" i="37"/>
  <c r="GR125" i="37"/>
  <c r="GR124" i="37"/>
  <c r="GR123" i="37"/>
  <c r="GR122" i="37"/>
  <c r="GR121" i="37"/>
  <c r="GR120" i="37"/>
  <c r="GR119" i="37"/>
  <c r="GR118" i="37"/>
  <c r="GR117" i="37"/>
  <c r="GR116" i="37"/>
  <c r="GR115" i="37"/>
  <c r="GR114" i="37"/>
  <c r="GR113" i="37"/>
  <c r="GR112" i="37"/>
  <c r="GR111" i="37"/>
  <c r="GR110" i="37"/>
  <c r="GR109" i="37"/>
  <c r="GR108" i="37"/>
  <c r="GR107" i="37"/>
  <c r="GR106" i="37"/>
  <c r="GR105" i="37"/>
  <c r="GR104" i="37"/>
  <c r="GR103" i="37"/>
  <c r="GR102" i="37"/>
  <c r="GR101" i="37"/>
  <c r="GR100" i="37"/>
  <c r="GR99" i="37"/>
  <c r="GR98" i="37"/>
  <c r="GR97" i="37"/>
  <c r="GR96" i="37"/>
  <c r="GR95" i="37"/>
  <c r="GR94" i="37"/>
  <c r="GR93" i="37"/>
  <c r="GR92" i="37"/>
  <c r="GR91" i="37"/>
  <c r="GR90" i="37"/>
  <c r="GR89" i="37"/>
  <c r="GR88" i="37"/>
  <c r="GR87" i="37"/>
  <c r="GR86" i="37"/>
  <c r="GR85" i="37"/>
  <c r="GR84" i="37"/>
  <c r="GR83" i="37"/>
  <c r="GR82" i="37"/>
  <c r="GR81" i="37"/>
  <c r="GR80" i="37"/>
  <c r="GR79" i="37"/>
  <c r="GR78" i="37"/>
  <c r="GR77" i="37"/>
  <c r="GR76" i="37"/>
  <c r="GR75" i="37"/>
  <c r="GR74" i="37"/>
  <c r="GR73" i="37"/>
  <c r="GR72" i="37"/>
  <c r="GR71" i="37"/>
  <c r="GR70" i="37"/>
  <c r="GR69" i="37"/>
  <c r="GR68" i="37"/>
  <c r="GR67" i="37"/>
  <c r="GR66" i="37"/>
  <c r="GR65" i="37"/>
  <c r="GR64" i="37"/>
  <c r="GR63" i="37"/>
  <c r="GR62" i="37"/>
  <c r="GR61" i="37"/>
  <c r="GR60" i="37"/>
  <c r="GR59" i="37"/>
  <c r="GR58" i="37"/>
  <c r="GR57" i="37"/>
  <c r="GR56" i="37"/>
  <c r="GR55" i="37"/>
  <c r="GR54" i="37"/>
  <c r="GR53" i="37"/>
  <c r="GR52" i="37"/>
  <c r="GR51" i="37"/>
  <c r="GR50" i="37"/>
  <c r="GR49" i="37"/>
  <c r="GR48" i="37"/>
  <c r="GR47" i="37"/>
  <c r="GR46" i="37"/>
  <c r="GR45" i="37"/>
  <c r="GR44" i="37"/>
  <c r="GR43" i="37"/>
  <c r="GR42" i="37"/>
  <c r="GR41" i="37"/>
  <c r="GR40" i="37"/>
  <c r="GR39" i="37"/>
  <c r="GR38" i="37"/>
  <c r="GR37" i="37"/>
  <c r="GR36" i="37"/>
  <c r="GR35" i="37"/>
  <c r="GR34" i="37"/>
  <c r="GR33" i="37"/>
  <c r="GR32" i="37"/>
  <c r="GR31" i="37"/>
  <c r="GR30" i="37"/>
  <c r="GR29" i="37"/>
  <c r="GR28" i="37"/>
  <c r="GR27" i="37"/>
  <c r="GR26" i="37"/>
  <c r="GR25" i="37"/>
  <c r="GR24" i="37"/>
  <c r="GR23" i="37"/>
  <c r="GR22" i="37"/>
  <c r="GR21" i="37"/>
  <c r="GR20" i="37"/>
  <c r="GR19" i="37"/>
  <c r="GR18" i="37"/>
  <c r="GR17" i="37"/>
  <c r="GR16" i="37"/>
  <c r="GR15" i="37"/>
  <c r="GR14" i="37"/>
  <c r="GR13" i="37"/>
  <c r="GR12" i="37"/>
  <c r="GR11" i="37"/>
  <c r="GR10" i="37"/>
  <c r="GR9" i="37"/>
  <c r="GR8" i="37" a="1"/>
  <c r="GR8" i="37"/>
  <c r="DX247" i="37"/>
  <c r="DX246" i="37"/>
  <c r="DX245" i="37"/>
  <c r="DX244" i="37"/>
  <c r="DX243" i="37"/>
  <c r="DX242" i="37"/>
  <c r="DX241" i="37"/>
  <c r="DX240" i="37"/>
  <c r="DX239" i="37"/>
  <c r="DX238" i="37"/>
  <c r="DX237" i="37"/>
  <c r="DX236" i="37"/>
  <c r="DX235" i="37"/>
  <c r="DX234" i="37"/>
  <c r="DX233" i="37"/>
  <c r="DX232" i="37"/>
  <c r="DX231" i="37"/>
  <c r="DX230" i="37"/>
  <c r="DX229" i="37"/>
  <c r="DX228" i="37"/>
  <c r="DX227" i="37"/>
  <c r="DX226" i="37"/>
  <c r="DX225" i="37"/>
  <c r="DX224" i="37"/>
  <c r="DX223" i="37"/>
  <c r="DX222" i="37"/>
  <c r="DX221" i="37"/>
  <c r="DX220" i="37"/>
  <c r="DX219" i="37"/>
  <c r="DX218" i="37"/>
  <c r="DX217" i="37"/>
  <c r="DX216" i="37"/>
  <c r="DX215" i="37"/>
  <c r="DX214" i="37"/>
  <c r="DX213" i="37"/>
  <c r="DX212" i="37"/>
  <c r="DX211" i="37"/>
  <c r="DX210" i="37"/>
  <c r="DX209" i="37"/>
  <c r="DX208" i="37"/>
  <c r="DX207" i="37"/>
  <c r="DX206" i="37"/>
  <c r="DX205" i="37"/>
  <c r="DX204" i="37"/>
  <c r="DX203" i="37"/>
  <c r="DX202" i="37"/>
  <c r="DX201" i="37"/>
  <c r="DX200" i="37"/>
  <c r="DX199" i="37"/>
  <c r="DX198" i="37"/>
  <c r="DX197" i="37"/>
  <c r="DX196" i="37"/>
  <c r="DX195" i="37"/>
  <c r="DX194" i="37"/>
  <c r="DX193" i="37"/>
  <c r="DX192" i="37"/>
  <c r="DX191" i="37"/>
  <c r="DX190" i="37"/>
  <c r="DX189" i="37"/>
  <c r="DX188" i="37"/>
  <c r="DX187" i="37"/>
  <c r="DX186" i="37"/>
  <c r="DX185" i="37"/>
  <c r="DX184" i="37"/>
  <c r="DX183" i="37"/>
  <c r="DX182" i="37"/>
  <c r="DX181" i="37"/>
  <c r="DX180" i="37"/>
  <c r="DX179" i="37"/>
  <c r="DX178" i="37"/>
  <c r="DX177" i="37"/>
  <c r="DX176" i="37"/>
  <c r="DX175" i="37"/>
  <c r="DX174" i="37"/>
  <c r="DX173" i="37"/>
  <c r="DX172" i="37"/>
  <c r="DX171" i="37"/>
  <c r="DX170" i="37"/>
  <c r="DX169" i="37"/>
  <c r="DX168" i="37"/>
  <c r="DX167" i="37"/>
  <c r="DX166" i="37"/>
  <c r="DX165" i="37"/>
  <c r="DX164" i="37"/>
  <c r="DX163" i="37"/>
  <c r="DX162" i="37"/>
  <c r="DX161" i="37"/>
  <c r="DX160" i="37"/>
  <c r="DX159" i="37"/>
  <c r="DX158" i="37"/>
  <c r="DX157" i="37"/>
  <c r="DX156" i="37"/>
  <c r="DX155" i="37"/>
  <c r="DX154" i="37"/>
  <c r="DX153" i="37"/>
  <c r="DX152" i="37"/>
  <c r="DX151" i="37"/>
  <c r="DX150" i="37"/>
  <c r="DX149" i="37"/>
  <c r="DX148" i="37"/>
  <c r="DX147" i="37"/>
  <c r="DX146" i="37"/>
  <c r="DX145" i="37"/>
  <c r="DX144" i="37"/>
  <c r="DX143" i="37"/>
  <c r="DX142" i="37"/>
  <c r="DX141" i="37"/>
  <c r="DX140" i="37"/>
  <c r="DX139" i="37"/>
  <c r="DX138" i="37"/>
  <c r="DX137" i="37"/>
  <c r="DX136" i="37"/>
  <c r="DX135" i="37"/>
  <c r="DX134" i="37"/>
  <c r="DX133" i="37"/>
  <c r="DX132" i="37"/>
  <c r="DX131" i="37"/>
  <c r="DX130" i="37"/>
  <c r="DX129" i="37"/>
  <c r="DX128" i="37"/>
  <c r="DX127" i="37"/>
  <c r="DX126" i="37"/>
  <c r="DX125" i="37"/>
  <c r="DX124" i="37"/>
  <c r="DX123" i="37"/>
  <c r="DX122" i="37"/>
  <c r="DX121" i="37"/>
  <c r="DX120" i="37"/>
  <c r="DX119" i="37"/>
  <c r="DX118" i="37"/>
  <c r="DX117" i="37"/>
  <c r="DX116" i="37"/>
  <c r="DX115" i="37"/>
  <c r="DX114" i="37"/>
  <c r="DX113" i="37"/>
  <c r="DX112" i="37"/>
  <c r="DX111" i="37"/>
  <c r="DX110" i="37"/>
  <c r="DX109" i="37"/>
  <c r="DX108" i="37"/>
  <c r="DX107" i="37"/>
  <c r="DX106" i="37"/>
  <c r="DX105" i="37"/>
  <c r="DX104" i="37"/>
  <c r="DX103" i="37"/>
  <c r="DX102" i="37"/>
  <c r="DX101" i="37"/>
  <c r="DX100" i="37"/>
  <c r="DX99" i="37"/>
  <c r="DX98" i="37"/>
  <c r="DX97" i="37"/>
  <c r="DX96" i="37"/>
  <c r="DX95" i="37"/>
  <c r="DX94" i="37"/>
  <c r="DX93" i="37"/>
  <c r="DX92" i="37"/>
  <c r="DX91" i="37"/>
  <c r="DX90" i="37"/>
  <c r="DX89" i="37"/>
  <c r="DX88" i="37"/>
  <c r="DX87" i="37"/>
  <c r="DX86" i="37"/>
  <c r="DX85" i="37"/>
  <c r="DX84" i="37"/>
  <c r="DX83" i="37"/>
  <c r="DX82" i="37"/>
  <c r="DX81" i="37"/>
  <c r="DX80" i="37"/>
  <c r="DX79" i="37"/>
  <c r="DX78" i="37"/>
  <c r="DX77" i="37"/>
  <c r="DX76" i="37"/>
  <c r="DX75" i="37"/>
  <c r="DX74" i="37"/>
  <c r="DX73" i="37"/>
  <c r="DX72" i="37"/>
  <c r="DX71" i="37"/>
  <c r="DX70" i="37"/>
  <c r="DX69" i="37"/>
  <c r="DX68" i="37"/>
  <c r="DX67" i="37"/>
  <c r="DX66" i="37"/>
  <c r="DX65" i="37"/>
  <c r="DX64" i="37"/>
  <c r="DX63" i="37"/>
  <c r="DX62" i="37"/>
  <c r="DX61" i="37"/>
  <c r="DX60" i="37"/>
  <c r="DX59" i="37"/>
  <c r="DX58" i="37"/>
  <c r="DX57" i="37"/>
  <c r="DX56" i="37"/>
  <c r="DX55" i="37"/>
  <c r="DX54" i="37"/>
  <c r="DX53" i="37"/>
  <c r="DX52" i="37"/>
  <c r="DX51" i="37"/>
  <c r="DX50" i="37"/>
  <c r="DX49" i="37"/>
  <c r="DX48" i="37"/>
  <c r="DX47" i="37"/>
  <c r="DX46" i="37"/>
  <c r="DX45" i="37"/>
  <c r="DX44" i="37"/>
  <c r="DX43" i="37"/>
  <c r="DX42" i="37"/>
  <c r="DX41" i="37"/>
  <c r="DX40" i="37"/>
  <c r="DX39" i="37"/>
  <c r="DX38" i="37"/>
  <c r="DX37" i="37"/>
  <c r="DX36" i="37"/>
  <c r="DX35" i="37"/>
  <c r="DX34" i="37"/>
  <c r="DX33" i="37"/>
  <c r="DX32" i="37"/>
  <c r="DX31" i="37"/>
  <c r="DX30" i="37"/>
  <c r="DX29" i="37"/>
  <c r="DX28" i="37"/>
  <c r="DX27" i="37"/>
  <c r="DX26" i="37"/>
  <c r="DX25" i="37"/>
  <c r="DX24" i="37"/>
  <c r="DX23" i="37"/>
  <c r="DX22" i="37"/>
  <c r="DX21" i="37"/>
  <c r="DX20" i="37"/>
  <c r="DX19" i="37"/>
  <c r="DX18" i="37"/>
  <c r="DX17" i="37"/>
  <c r="DX16" i="37"/>
  <c r="DX15" i="37"/>
  <c r="DX14" i="37"/>
  <c r="DX13" i="37"/>
  <c r="DX12" i="37"/>
  <c r="DX11" i="37"/>
  <c r="DX10" i="37"/>
  <c r="DX9" i="37"/>
  <c r="DX8" i="37" a="1"/>
  <c r="DX8" i="37"/>
  <c r="DW247" i="37"/>
  <c r="DW246" i="37"/>
  <c r="DW245" i="37"/>
  <c r="DW244" i="37"/>
  <c r="DW243" i="37"/>
  <c r="DW242" i="37"/>
  <c r="DW241" i="37"/>
  <c r="DW240" i="37"/>
  <c r="DW239" i="37"/>
  <c r="DW238" i="37"/>
  <c r="DW237" i="37"/>
  <c r="DW236" i="37"/>
  <c r="DW235" i="37"/>
  <c r="DW234" i="37"/>
  <c r="DW233" i="37"/>
  <c r="DW232" i="37"/>
  <c r="DW231" i="37"/>
  <c r="DW230" i="37"/>
  <c r="DW229" i="37"/>
  <c r="DW228" i="37"/>
  <c r="DW227" i="37"/>
  <c r="DW226" i="37"/>
  <c r="DW225" i="37"/>
  <c r="DW224" i="37"/>
  <c r="DW223" i="37"/>
  <c r="DW222" i="37"/>
  <c r="DW221" i="37"/>
  <c r="DW220" i="37"/>
  <c r="DW219" i="37"/>
  <c r="DW218" i="37"/>
  <c r="DW217" i="37"/>
  <c r="DW216" i="37"/>
  <c r="DW215" i="37"/>
  <c r="DW214" i="37"/>
  <c r="DW213" i="37"/>
  <c r="DW212" i="37"/>
  <c r="DW211" i="37"/>
  <c r="DW210" i="37"/>
  <c r="DW209" i="37"/>
  <c r="DW208" i="37"/>
  <c r="DW207" i="37"/>
  <c r="DW206" i="37"/>
  <c r="DW205" i="37"/>
  <c r="DW204" i="37"/>
  <c r="DW203" i="37"/>
  <c r="DW202" i="37"/>
  <c r="DW201" i="37"/>
  <c r="DW200" i="37"/>
  <c r="DW199" i="37"/>
  <c r="DW198" i="37"/>
  <c r="DW197" i="37"/>
  <c r="DW196" i="37"/>
  <c r="DW195" i="37"/>
  <c r="DW194" i="37"/>
  <c r="DW193" i="37"/>
  <c r="DW192" i="37"/>
  <c r="DW191" i="37"/>
  <c r="DW190" i="37"/>
  <c r="DW189" i="37"/>
  <c r="DW188" i="37"/>
  <c r="DW187" i="37"/>
  <c r="DW186" i="37"/>
  <c r="DW185" i="37"/>
  <c r="DW184" i="37"/>
  <c r="DW183" i="37"/>
  <c r="DW182" i="37"/>
  <c r="DW181" i="37"/>
  <c r="DW180" i="37"/>
  <c r="DW179" i="37"/>
  <c r="DW178" i="37"/>
  <c r="DW177" i="37"/>
  <c r="DW176" i="37"/>
  <c r="DW175" i="37"/>
  <c r="DW174" i="37"/>
  <c r="DW173" i="37"/>
  <c r="DW172" i="37"/>
  <c r="DW171" i="37"/>
  <c r="DW170" i="37"/>
  <c r="DW169" i="37"/>
  <c r="DW168" i="37"/>
  <c r="DW167" i="37"/>
  <c r="DW166" i="37"/>
  <c r="DW165" i="37"/>
  <c r="DW164" i="37"/>
  <c r="DW163" i="37"/>
  <c r="DW162" i="37"/>
  <c r="DW161" i="37"/>
  <c r="DW160" i="37"/>
  <c r="DW159" i="37"/>
  <c r="DW158" i="37"/>
  <c r="DW157" i="37"/>
  <c r="DW156" i="37"/>
  <c r="DW155" i="37"/>
  <c r="DW154" i="37"/>
  <c r="DW153" i="37"/>
  <c r="DW152" i="37"/>
  <c r="DW151" i="37"/>
  <c r="DW150" i="37"/>
  <c r="DW149" i="37"/>
  <c r="DW148" i="37"/>
  <c r="DW147" i="37"/>
  <c r="DW146" i="37"/>
  <c r="DW145" i="37"/>
  <c r="DW144" i="37"/>
  <c r="DW143" i="37"/>
  <c r="DW142" i="37"/>
  <c r="DW141" i="37"/>
  <c r="DW140" i="37"/>
  <c r="DW139" i="37"/>
  <c r="DW138" i="37"/>
  <c r="DW137" i="37"/>
  <c r="DW136" i="37"/>
  <c r="DW135" i="37"/>
  <c r="DW134" i="37"/>
  <c r="DW133" i="37"/>
  <c r="DW132" i="37"/>
  <c r="DW131" i="37"/>
  <c r="DW130" i="37"/>
  <c r="DW129" i="37"/>
  <c r="DW128" i="37"/>
  <c r="DW127" i="37"/>
  <c r="DW126" i="37"/>
  <c r="DW125" i="37"/>
  <c r="DW124" i="37"/>
  <c r="DW123" i="37"/>
  <c r="DW122" i="37"/>
  <c r="DW121" i="37"/>
  <c r="DW120" i="37"/>
  <c r="DW119" i="37"/>
  <c r="DW118" i="37"/>
  <c r="DW117" i="37"/>
  <c r="DW116" i="37"/>
  <c r="DW115" i="37"/>
  <c r="DW114" i="37"/>
  <c r="DW113" i="37"/>
  <c r="DW112" i="37"/>
  <c r="DW111" i="37"/>
  <c r="DW110" i="37"/>
  <c r="DW109" i="37"/>
  <c r="DW108" i="37"/>
  <c r="DW107" i="37"/>
  <c r="DW106" i="37"/>
  <c r="DW105" i="37"/>
  <c r="DW104" i="37"/>
  <c r="DW103" i="37"/>
  <c r="DW102" i="37"/>
  <c r="DW101" i="37"/>
  <c r="DW100" i="37"/>
  <c r="DW99" i="37"/>
  <c r="DW98" i="37"/>
  <c r="DW97" i="37"/>
  <c r="DW96" i="37"/>
  <c r="DW95" i="37"/>
  <c r="DW94" i="37"/>
  <c r="DW93" i="37"/>
  <c r="DW92" i="37"/>
  <c r="DW91" i="37"/>
  <c r="DW90" i="37"/>
  <c r="DW89" i="37"/>
  <c r="DW88" i="37"/>
  <c r="DW87" i="37"/>
  <c r="DW86" i="37"/>
  <c r="DW85" i="37"/>
  <c r="DW84" i="37"/>
  <c r="DW83" i="37"/>
  <c r="DW82" i="37"/>
  <c r="DW81" i="37"/>
  <c r="DW80" i="37"/>
  <c r="DW79" i="37"/>
  <c r="DW78" i="37"/>
  <c r="DW77" i="37"/>
  <c r="DW76" i="37"/>
  <c r="DW75" i="37"/>
  <c r="DW74" i="37"/>
  <c r="DW73" i="37"/>
  <c r="DW72" i="37"/>
  <c r="DW71" i="37"/>
  <c r="DW70" i="37"/>
  <c r="DW69" i="37"/>
  <c r="DW68" i="37"/>
  <c r="DW67" i="37"/>
  <c r="DW66" i="37"/>
  <c r="DW65" i="37"/>
  <c r="DW64" i="37"/>
  <c r="DW63" i="37"/>
  <c r="DW62" i="37"/>
  <c r="DW61" i="37"/>
  <c r="DW60" i="37"/>
  <c r="DW59" i="37"/>
  <c r="DW58" i="37"/>
  <c r="DW57" i="37"/>
  <c r="DW56" i="37"/>
  <c r="DW55" i="37"/>
  <c r="DW54" i="37"/>
  <c r="DW53" i="37"/>
  <c r="DW52" i="37"/>
  <c r="DW51" i="37"/>
  <c r="DW50" i="37"/>
  <c r="DW49" i="37"/>
  <c r="DW48" i="37"/>
  <c r="DW47" i="37"/>
  <c r="DW46" i="37"/>
  <c r="DW45" i="37"/>
  <c r="DW44" i="37"/>
  <c r="DW43" i="37"/>
  <c r="DW42" i="37"/>
  <c r="DW41" i="37"/>
  <c r="DW40" i="37"/>
  <c r="DW39" i="37"/>
  <c r="DW38" i="37"/>
  <c r="DW37" i="37"/>
  <c r="DW36" i="37"/>
  <c r="DW35" i="37"/>
  <c r="DW34" i="37"/>
  <c r="DW33" i="37"/>
  <c r="DW32" i="37"/>
  <c r="DW31" i="37"/>
  <c r="DW30" i="37"/>
  <c r="DW29" i="37"/>
  <c r="DW28" i="37"/>
  <c r="DW27" i="37"/>
  <c r="DW26" i="37"/>
  <c r="DW25" i="37"/>
  <c r="DW24" i="37"/>
  <c r="DW23" i="37"/>
  <c r="DW22" i="37"/>
  <c r="DW21" i="37"/>
  <c r="DW20" i="37"/>
  <c r="DW19" i="37"/>
  <c r="DW18" i="37"/>
  <c r="DW17" i="37"/>
  <c r="DW16" i="37"/>
  <c r="DW15" i="37"/>
  <c r="DW14" i="37"/>
  <c r="DW13" i="37"/>
  <c r="DW12" i="37"/>
  <c r="DW11" i="37"/>
  <c r="DW10" i="37"/>
  <c r="DW9" i="37"/>
  <c r="DW8" i="37" a="1"/>
  <c r="DW8" i="37"/>
  <c r="DV247" i="37"/>
  <c r="DV246" i="37"/>
  <c r="DV245" i="37"/>
  <c r="DV244" i="37"/>
  <c r="DV243" i="37"/>
  <c r="DV242" i="37"/>
  <c r="DV241" i="37"/>
  <c r="DV240" i="37"/>
  <c r="DV239" i="37"/>
  <c r="DV238" i="37"/>
  <c r="DV237" i="37"/>
  <c r="DV236" i="37"/>
  <c r="DV235" i="37"/>
  <c r="DV234" i="37"/>
  <c r="DV233" i="37"/>
  <c r="DV232" i="37"/>
  <c r="DV231" i="37"/>
  <c r="DV230" i="37"/>
  <c r="DV229" i="37"/>
  <c r="DV228" i="37"/>
  <c r="DV227" i="37"/>
  <c r="DV226" i="37"/>
  <c r="DV225" i="37"/>
  <c r="DV224" i="37"/>
  <c r="DV223" i="37"/>
  <c r="DV222" i="37"/>
  <c r="DV221" i="37"/>
  <c r="DV220" i="37"/>
  <c r="DV219" i="37"/>
  <c r="DV218" i="37"/>
  <c r="DV217" i="37"/>
  <c r="DV216" i="37"/>
  <c r="DV215" i="37"/>
  <c r="DV214" i="37"/>
  <c r="DV213" i="37"/>
  <c r="DV212" i="37"/>
  <c r="DV211" i="37"/>
  <c r="DV210" i="37"/>
  <c r="DV209" i="37"/>
  <c r="DV208" i="37"/>
  <c r="DV207" i="37"/>
  <c r="DV206" i="37"/>
  <c r="DV205" i="37"/>
  <c r="DV204" i="37"/>
  <c r="DV203" i="37"/>
  <c r="DV202" i="37"/>
  <c r="DV201" i="37"/>
  <c r="DV200" i="37"/>
  <c r="DV199" i="37"/>
  <c r="DV198" i="37"/>
  <c r="DV197" i="37"/>
  <c r="DV196" i="37"/>
  <c r="DV195" i="37"/>
  <c r="DV194" i="37"/>
  <c r="DV193" i="37"/>
  <c r="DV192" i="37"/>
  <c r="DV191" i="37"/>
  <c r="DV190" i="37"/>
  <c r="DV189" i="37"/>
  <c r="DV188" i="37"/>
  <c r="DV187" i="37"/>
  <c r="DV186" i="37"/>
  <c r="DV185" i="37"/>
  <c r="DV184" i="37"/>
  <c r="DV183" i="37"/>
  <c r="DV182" i="37"/>
  <c r="DV181" i="37"/>
  <c r="DV180" i="37"/>
  <c r="DV179" i="37"/>
  <c r="DV178" i="37"/>
  <c r="DV177" i="37"/>
  <c r="DV176" i="37"/>
  <c r="DV175" i="37"/>
  <c r="DV174" i="37"/>
  <c r="DV173" i="37"/>
  <c r="DV172" i="37"/>
  <c r="DV171" i="37"/>
  <c r="DV170" i="37"/>
  <c r="DV169" i="37"/>
  <c r="DV168" i="37"/>
  <c r="DV167" i="37"/>
  <c r="DV166" i="37"/>
  <c r="DV165" i="37"/>
  <c r="DV164" i="37"/>
  <c r="DV163" i="37"/>
  <c r="DV162" i="37"/>
  <c r="DV161" i="37"/>
  <c r="DV160" i="37"/>
  <c r="DV159" i="37"/>
  <c r="DV158" i="37"/>
  <c r="DV157" i="37"/>
  <c r="DV156" i="37"/>
  <c r="DV155" i="37"/>
  <c r="DV154" i="37"/>
  <c r="DV153" i="37"/>
  <c r="DV152" i="37"/>
  <c r="DV151" i="37"/>
  <c r="DV150" i="37"/>
  <c r="DV149" i="37"/>
  <c r="DV148" i="37"/>
  <c r="DV147" i="37"/>
  <c r="DV146" i="37"/>
  <c r="DV145" i="37"/>
  <c r="DV144" i="37"/>
  <c r="DV143" i="37"/>
  <c r="DV142" i="37"/>
  <c r="DV141" i="37"/>
  <c r="DV140" i="37"/>
  <c r="DV139" i="37"/>
  <c r="DV138" i="37"/>
  <c r="DV137" i="37"/>
  <c r="DV136" i="37"/>
  <c r="DV135" i="37"/>
  <c r="DV134" i="37"/>
  <c r="DV133" i="37"/>
  <c r="DV132" i="37"/>
  <c r="DV131" i="37"/>
  <c r="DV130" i="37"/>
  <c r="DV129" i="37"/>
  <c r="DV128" i="37"/>
  <c r="DV127" i="37"/>
  <c r="DV126" i="37"/>
  <c r="DV125" i="37"/>
  <c r="DV124" i="37"/>
  <c r="DV123" i="37"/>
  <c r="DV122" i="37"/>
  <c r="DV121" i="37"/>
  <c r="DV120" i="37"/>
  <c r="DV119" i="37"/>
  <c r="DV118" i="37"/>
  <c r="DV117" i="37"/>
  <c r="DV116" i="37"/>
  <c r="DV115" i="37"/>
  <c r="DV114" i="37"/>
  <c r="DV113" i="37"/>
  <c r="DV112" i="37"/>
  <c r="DV111" i="37"/>
  <c r="DV110" i="37"/>
  <c r="DV109" i="37"/>
  <c r="DV108" i="37"/>
  <c r="DV107" i="37"/>
  <c r="DV106" i="37"/>
  <c r="DV105" i="37"/>
  <c r="DV104" i="37"/>
  <c r="DV103" i="37"/>
  <c r="DV102" i="37"/>
  <c r="DV101" i="37"/>
  <c r="DV100" i="37"/>
  <c r="DV99" i="37"/>
  <c r="DV98" i="37"/>
  <c r="DV97" i="37"/>
  <c r="DV96" i="37"/>
  <c r="DV95" i="37"/>
  <c r="DV94" i="37"/>
  <c r="DV93" i="37"/>
  <c r="DV92" i="37"/>
  <c r="DV91" i="37"/>
  <c r="DV90" i="37"/>
  <c r="DV89" i="37"/>
  <c r="DV88" i="37"/>
  <c r="DV87" i="37"/>
  <c r="DV86" i="37"/>
  <c r="DV85" i="37"/>
  <c r="DV84" i="37"/>
  <c r="DV83" i="37"/>
  <c r="DV82" i="37"/>
  <c r="DV81" i="37"/>
  <c r="DV80" i="37"/>
  <c r="DV79" i="37"/>
  <c r="DV78" i="37"/>
  <c r="DV77" i="37"/>
  <c r="DV76" i="37"/>
  <c r="DV75" i="37"/>
  <c r="DV74" i="37"/>
  <c r="DV73" i="37"/>
  <c r="DV72" i="37"/>
  <c r="DV71" i="37"/>
  <c r="DV70" i="37"/>
  <c r="DV69" i="37"/>
  <c r="DV68" i="37"/>
  <c r="DV67" i="37"/>
  <c r="DV66" i="37"/>
  <c r="DV65" i="37"/>
  <c r="DV64" i="37"/>
  <c r="DV63" i="37"/>
  <c r="DV62" i="37"/>
  <c r="DV61" i="37"/>
  <c r="DV60" i="37"/>
  <c r="DV59" i="37"/>
  <c r="DV58" i="37"/>
  <c r="DV57" i="37"/>
  <c r="DV56" i="37"/>
  <c r="DV55" i="37"/>
  <c r="DV54" i="37"/>
  <c r="DV53" i="37"/>
  <c r="DV52" i="37"/>
  <c r="DV51" i="37"/>
  <c r="DV50" i="37"/>
  <c r="DV49" i="37"/>
  <c r="DV48" i="37"/>
  <c r="DV47" i="37"/>
  <c r="DV46" i="37"/>
  <c r="DV45" i="37"/>
  <c r="DV44" i="37"/>
  <c r="DV43" i="37"/>
  <c r="DV42" i="37"/>
  <c r="DV41" i="37"/>
  <c r="DV40" i="37"/>
  <c r="DV39" i="37"/>
  <c r="DV38" i="37"/>
  <c r="DV37" i="37"/>
  <c r="DV36" i="37"/>
  <c r="DV35" i="37"/>
  <c r="DV34" i="37"/>
  <c r="DV33" i="37"/>
  <c r="DV32" i="37"/>
  <c r="DV31" i="37"/>
  <c r="DV30" i="37"/>
  <c r="DV29" i="37"/>
  <c r="DV28" i="37"/>
  <c r="DV27" i="37"/>
  <c r="DV26" i="37"/>
  <c r="DV25" i="37"/>
  <c r="DV24" i="37"/>
  <c r="DV23" i="37"/>
  <c r="DV22" i="37"/>
  <c r="DV21" i="37"/>
  <c r="DV20" i="37"/>
  <c r="DV19" i="37"/>
  <c r="DV18" i="37"/>
  <c r="DV17" i="37"/>
  <c r="DV16" i="37"/>
  <c r="DV15" i="37"/>
  <c r="DV14" i="37"/>
  <c r="DV13" i="37"/>
  <c r="DV12" i="37"/>
  <c r="DV11" i="37"/>
  <c r="DV10" i="37"/>
  <c r="DV9" i="37"/>
  <c r="DV8" i="37" a="1"/>
  <c r="DV8" i="37"/>
  <c r="DU247" i="37"/>
  <c r="DU246" i="37"/>
  <c r="DU245" i="37"/>
  <c r="DU244" i="37"/>
  <c r="DU243" i="37"/>
  <c r="DU242" i="37"/>
  <c r="DU241" i="37"/>
  <c r="DU240" i="37"/>
  <c r="DU239" i="37"/>
  <c r="DU238" i="37"/>
  <c r="DU237" i="37"/>
  <c r="DU236" i="37"/>
  <c r="DU235" i="37"/>
  <c r="DU234" i="37"/>
  <c r="DU233" i="37"/>
  <c r="DU232" i="37"/>
  <c r="DU231" i="37"/>
  <c r="DU230" i="37"/>
  <c r="DU229" i="37"/>
  <c r="DU228" i="37"/>
  <c r="DU227" i="37"/>
  <c r="DU226" i="37"/>
  <c r="DU225" i="37"/>
  <c r="DU224" i="37"/>
  <c r="DU223" i="37"/>
  <c r="DU222" i="37"/>
  <c r="DU221" i="37"/>
  <c r="DU220" i="37"/>
  <c r="DU219" i="37"/>
  <c r="DU218" i="37"/>
  <c r="DU217" i="37"/>
  <c r="DU216" i="37"/>
  <c r="DU215" i="37"/>
  <c r="DU214" i="37"/>
  <c r="DU213" i="37"/>
  <c r="DU212" i="37"/>
  <c r="DU211" i="37"/>
  <c r="DU210" i="37"/>
  <c r="DU209" i="37"/>
  <c r="DU208" i="37"/>
  <c r="DU207" i="37"/>
  <c r="DU206" i="37"/>
  <c r="DU205" i="37"/>
  <c r="DU204" i="37"/>
  <c r="DU203" i="37"/>
  <c r="DU202" i="37"/>
  <c r="DU201" i="37"/>
  <c r="DU200" i="37"/>
  <c r="DU199" i="37"/>
  <c r="DU198" i="37"/>
  <c r="DU197" i="37"/>
  <c r="DU196" i="37"/>
  <c r="DU195" i="37"/>
  <c r="DU194" i="37"/>
  <c r="DU193" i="37"/>
  <c r="DU192" i="37"/>
  <c r="DU191" i="37"/>
  <c r="DU190" i="37"/>
  <c r="DU189" i="37"/>
  <c r="DU188" i="37"/>
  <c r="DU187" i="37"/>
  <c r="DU186" i="37"/>
  <c r="DU185" i="37"/>
  <c r="DU184" i="37"/>
  <c r="DU183" i="37"/>
  <c r="DU182" i="37"/>
  <c r="DU181" i="37"/>
  <c r="DU180" i="37"/>
  <c r="DU179" i="37"/>
  <c r="DU178" i="37"/>
  <c r="DU177" i="37"/>
  <c r="DU176" i="37"/>
  <c r="DU175" i="37"/>
  <c r="DU174" i="37"/>
  <c r="DU173" i="37"/>
  <c r="DU172" i="37"/>
  <c r="DU171" i="37"/>
  <c r="DU170" i="37"/>
  <c r="DU169" i="37"/>
  <c r="DU168" i="37"/>
  <c r="DU167" i="37"/>
  <c r="DU166" i="37"/>
  <c r="DU165" i="37"/>
  <c r="DU164" i="37"/>
  <c r="DU163" i="37"/>
  <c r="DU162" i="37"/>
  <c r="DU161" i="37"/>
  <c r="DU160" i="37"/>
  <c r="DU159" i="37"/>
  <c r="DU158" i="37"/>
  <c r="DU157" i="37"/>
  <c r="DU156" i="37"/>
  <c r="DU155" i="37"/>
  <c r="DU154" i="37"/>
  <c r="DU153" i="37"/>
  <c r="DU152" i="37"/>
  <c r="DU151" i="37"/>
  <c r="DU150" i="37"/>
  <c r="DU149" i="37"/>
  <c r="DU148" i="37"/>
  <c r="DU147" i="37"/>
  <c r="DU146" i="37"/>
  <c r="DU145" i="37"/>
  <c r="DU144" i="37"/>
  <c r="DU143" i="37"/>
  <c r="DU142" i="37"/>
  <c r="DU141" i="37"/>
  <c r="DU140" i="37"/>
  <c r="DU139" i="37"/>
  <c r="DU138" i="37"/>
  <c r="DU137" i="37"/>
  <c r="DU136" i="37"/>
  <c r="DU135" i="37"/>
  <c r="DU134" i="37"/>
  <c r="DU133" i="37"/>
  <c r="DU132" i="37"/>
  <c r="DU131" i="37"/>
  <c r="DU130" i="37"/>
  <c r="DU129" i="37"/>
  <c r="DU128" i="37"/>
  <c r="DU127" i="37"/>
  <c r="DU126" i="37"/>
  <c r="DU125" i="37"/>
  <c r="DU124" i="37"/>
  <c r="DU123" i="37"/>
  <c r="DU122" i="37"/>
  <c r="DU121" i="37"/>
  <c r="DU120" i="37"/>
  <c r="DU119" i="37"/>
  <c r="DU118" i="37"/>
  <c r="DU117" i="37"/>
  <c r="DU116" i="37"/>
  <c r="DU115" i="37"/>
  <c r="DU114" i="37"/>
  <c r="DU113" i="37"/>
  <c r="DU112" i="37"/>
  <c r="DU111" i="37"/>
  <c r="DU110" i="37"/>
  <c r="DU109" i="37"/>
  <c r="DU108" i="37"/>
  <c r="DU107" i="37"/>
  <c r="DU106" i="37"/>
  <c r="DU105" i="37"/>
  <c r="DU104" i="37"/>
  <c r="DU103" i="37"/>
  <c r="DU102" i="37"/>
  <c r="DU101" i="37"/>
  <c r="DU100" i="37"/>
  <c r="DU99" i="37"/>
  <c r="DU98" i="37"/>
  <c r="DU97" i="37"/>
  <c r="DU96" i="37"/>
  <c r="DU95" i="37"/>
  <c r="DU94" i="37"/>
  <c r="DU93" i="37"/>
  <c r="DU92" i="37"/>
  <c r="DU91" i="37"/>
  <c r="DU90" i="37"/>
  <c r="DU89" i="37"/>
  <c r="DU88" i="37"/>
  <c r="DU87" i="37"/>
  <c r="DU86" i="37"/>
  <c r="DU85" i="37"/>
  <c r="DU84" i="37"/>
  <c r="DU83" i="37"/>
  <c r="DU82" i="37"/>
  <c r="DU81" i="37"/>
  <c r="DU80" i="37"/>
  <c r="DU79" i="37"/>
  <c r="DU78" i="37"/>
  <c r="DU77" i="37"/>
  <c r="DU76" i="37"/>
  <c r="DU75" i="37"/>
  <c r="DU74" i="37"/>
  <c r="DU73" i="37"/>
  <c r="DU72" i="37"/>
  <c r="DU71" i="37"/>
  <c r="DU70" i="37"/>
  <c r="DU69" i="37"/>
  <c r="DU68" i="37"/>
  <c r="DU67" i="37"/>
  <c r="DU66" i="37"/>
  <c r="DU65" i="37"/>
  <c r="DU64" i="37"/>
  <c r="DU63" i="37"/>
  <c r="DU62" i="37"/>
  <c r="DU61" i="37"/>
  <c r="DU60" i="37"/>
  <c r="DU59" i="37"/>
  <c r="DU58" i="37"/>
  <c r="DU57" i="37"/>
  <c r="DU56" i="37"/>
  <c r="DU55" i="37"/>
  <c r="DU54" i="37"/>
  <c r="DU53" i="37"/>
  <c r="DU52" i="37"/>
  <c r="DU51" i="37"/>
  <c r="DU50" i="37"/>
  <c r="DU49" i="37"/>
  <c r="DU48" i="37"/>
  <c r="DU47" i="37"/>
  <c r="DU46" i="37"/>
  <c r="DU45" i="37"/>
  <c r="DU44" i="37"/>
  <c r="DU43" i="37"/>
  <c r="DU42" i="37"/>
  <c r="DU41" i="37"/>
  <c r="DU40" i="37"/>
  <c r="DU39" i="37"/>
  <c r="DU38" i="37"/>
  <c r="DU37" i="37"/>
  <c r="DU36" i="37"/>
  <c r="DU35" i="37"/>
  <c r="DU34" i="37"/>
  <c r="DU33" i="37"/>
  <c r="DU32" i="37"/>
  <c r="DU31" i="37"/>
  <c r="DU30" i="37"/>
  <c r="DU29" i="37"/>
  <c r="DU28" i="37"/>
  <c r="DU27" i="37"/>
  <c r="DU26" i="37"/>
  <c r="DU25" i="37"/>
  <c r="DU24" i="37"/>
  <c r="DU23" i="37"/>
  <c r="DU22" i="37"/>
  <c r="DU21" i="37"/>
  <c r="DU20" i="37"/>
  <c r="DU19" i="37"/>
  <c r="DU18" i="37"/>
  <c r="DU17" i="37"/>
  <c r="DU16" i="37"/>
  <c r="DU15" i="37"/>
  <c r="DU14" i="37"/>
  <c r="DU13" i="37"/>
  <c r="DU12" i="37"/>
  <c r="DU11" i="37"/>
  <c r="DU10" i="37"/>
  <c r="DU9" i="37"/>
  <c r="DU8" i="37" a="1"/>
  <c r="DU8" i="37"/>
  <c r="DT247" i="37"/>
  <c r="DT246" i="37"/>
  <c r="DT245" i="37"/>
  <c r="DT244" i="37"/>
  <c r="DT243" i="37"/>
  <c r="DT242" i="37"/>
  <c r="DT241" i="37"/>
  <c r="DT240" i="37"/>
  <c r="DT239" i="37"/>
  <c r="DT238" i="37"/>
  <c r="DT237" i="37"/>
  <c r="DT236" i="37"/>
  <c r="DT235" i="37"/>
  <c r="DT234" i="37"/>
  <c r="DT233" i="37"/>
  <c r="DT232" i="37"/>
  <c r="DT231" i="37"/>
  <c r="DT230" i="37"/>
  <c r="DT229" i="37"/>
  <c r="DT228" i="37"/>
  <c r="DT227" i="37"/>
  <c r="DT226" i="37"/>
  <c r="DT225" i="37"/>
  <c r="DT224" i="37"/>
  <c r="DT223" i="37"/>
  <c r="DT222" i="37"/>
  <c r="DT221" i="37"/>
  <c r="DT220" i="37"/>
  <c r="DT219" i="37"/>
  <c r="DT218" i="37"/>
  <c r="DT217" i="37"/>
  <c r="DT216" i="37"/>
  <c r="DT215" i="37"/>
  <c r="DT214" i="37"/>
  <c r="DT213" i="37"/>
  <c r="DT212" i="37"/>
  <c r="DT211" i="37"/>
  <c r="DT210" i="37"/>
  <c r="DT209" i="37"/>
  <c r="DT208" i="37"/>
  <c r="DT207" i="37"/>
  <c r="DT206" i="37"/>
  <c r="DT205" i="37"/>
  <c r="DT204" i="37"/>
  <c r="DT203" i="37"/>
  <c r="DT202" i="37"/>
  <c r="DT201" i="37"/>
  <c r="DT200" i="37"/>
  <c r="DT199" i="37"/>
  <c r="DT198" i="37"/>
  <c r="DT197" i="37"/>
  <c r="DT196" i="37"/>
  <c r="DT195" i="37"/>
  <c r="DT194" i="37"/>
  <c r="DT193" i="37"/>
  <c r="DT192" i="37"/>
  <c r="DT191" i="37"/>
  <c r="DT190" i="37"/>
  <c r="DT189" i="37"/>
  <c r="DT188" i="37"/>
  <c r="DT187" i="37"/>
  <c r="DT186" i="37"/>
  <c r="DT185" i="37"/>
  <c r="DT184" i="37"/>
  <c r="DT183" i="37"/>
  <c r="DT182" i="37"/>
  <c r="DT181" i="37"/>
  <c r="DT180" i="37"/>
  <c r="DT179" i="37"/>
  <c r="DT178" i="37"/>
  <c r="DT177" i="37"/>
  <c r="DT176" i="37"/>
  <c r="DT175" i="37"/>
  <c r="DT174" i="37"/>
  <c r="DT173" i="37"/>
  <c r="DT172" i="37"/>
  <c r="DT171" i="37"/>
  <c r="DT170" i="37"/>
  <c r="DT169" i="37"/>
  <c r="DT168" i="37"/>
  <c r="DT167" i="37"/>
  <c r="DT166" i="37"/>
  <c r="DT165" i="37"/>
  <c r="DT164" i="37"/>
  <c r="DT163" i="37"/>
  <c r="DT162" i="37"/>
  <c r="DT161" i="37"/>
  <c r="DT160" i="37"/>
  <c r="DT159" i="37"/>
  <c r="DT158" i="37"/>
  <c r="DT157" i="37"/>
  <c r="DT156" i="37"/>
  <c r="DT155" i="37"/>
  <c r="DT154" i="37"/>
  <c r="DT153" i="37"/>
  <c r="DT152" i="37"/>
  <c r="DT151" i="37"/>
  <c r="DT150" i="37"/>
  <c r="DT149" i="37"/>
  <c r="DT148" i="37"/>
  <c r="DT147" i="37"/>
  <c r="DT146" i="37"/>
  <c r="DT145" i="37"/>
  <c r="DT144" i="37"/>
  <c r="DT143" i="37"/>
  <c r="DT142" i="37"/>
  <c r="DT141" i="37"/>
  <c r="DT140" i="37"/>
  <c r="DT139" i="37"/>
  <c r="DT138" i="37"/>
  <c r="DT137" i="37"/>
  <c r="DT136" i="37"/>
  <c r="DT135" i="37"/>
  <c r="DT134" i="37"/>
  <c r="DT133" i="37"/>
  <c r="DT132" i="37"/>
  <c r="DT131" i="37"/>
  <c r="DT130" i="37"/>
  <c r="DT129" i="37"/>
  <c r="DT128" i="37"/>
  <c r="DT127" i="37"/>
  <c r="DT126" i="37"/>
  <c r="DT125" i="37"/>
  <c r="DT124" i="37"/>
  <c r="DT123" i="37"/>
  <c r="DT122" i="37"/>
  <c r="DT121" i="37"/>
  <c r="DT120" i="37"/>
  <c r="DT119" i="37"/>
  <c r="DT118" i="37"/>
  <c r="DT117" i="37"/>
  <c r="DT116" i="37"/>
  <c r="DT115" i="37"/>
  <c r="DT114" i="37"/>
  <c r="DT113" i="37"/>
  <c r="DT112" i="37"/>
  <c r="DT111" i="37"/>
  <c r="DT110" i="37"/>
  <c r="DT109" i="37"/>
  <c r="DT108" i="37"/>
  <c r="DT107" i="37"/>
  <c r="DT106" i="37"/>
  <c r="DT105" i="37"/>
  <c r="DT104" i="37"/>
  <c r="DT103" i="37"/>
  <c r="DT102" i="37"/>
  <c r="DT101" i="37"/>
  <c r="DT100" i="37"/>
  <c r="DT99" i="37"/>
  <c r="DT98" i="37"/>
  <c r="DT97" i="37"/>
  <c r="DT96" i="37"/>
  <c r="DT95" i="37"/>
  <c r="DT94" i="37"/>
  <c r="DT93" i="37"/>
  <c r="DT92" i="37"/>
  <c r="DT91" i="37"/>
  <c r="DT90" i="37"/>
  <c r="DT89" i="37"/>
  <c r="DT88" i="37"/>
  <c r="DT87" i="37"/>
  <c r="DT86" i="37"/>
  <c r="DT85" i="37"/>
  <c r="DT84" i="37"/>
  <c r="DT83" i="37"/>
  <c r="DT82" i="37"/>
  <c r="DT81" i="37"/>
  <c r="DT80" i="37"/>
  <c r="DT79" i="37"/>
  <c r="DT78" i="37"/>
  <c r="DT77" i="37"/>
  <c r="DT76" i="37"/>
  <c r="DT75" i="37"/>
  <c r="DT74" i="37"/>
  <c r="DT73" i="37"/>
  <c r="DT72" i="37"/>
  <c r="DT71" i="37"/>
  <c r="DT70" i="37"/>
  <c r="DT69" i="37"/>
  <c r="DT68" i="37"/>
  <c r="DT67" i="37"/>
  <c r="DT66" i="37"/>
  <c r="DT65" i="37"/>
  <c r="DT64" i="37"/>
  <c r="DT63" i="37"/>
  <c r="DT62" i="37"/>
  <c r="DT61" i="37"/>
  <c r="DT60" i="37"/>
  <c r="DT59" i="37"/>
  <c r="DT58" i="37"/>
  <c r="DT57" i="37"/>
  <c r="DT56" i="37"/>
  <c r="DT55" i="37"/>
  <c r="DT54" i="37"/>
  <c r="DT53" i="37"/>
  <c r="DT52" i="37"/>
  <c r="DT51" i="37"/>
  <c r="DT50" i="37"/>
  <c r="DT49" i="37"/>
  <c r="DT48" i="37"/>
  <c r="DT47" i="37"/>
  <c r="DT46" i="37"/>
  <c r="DT45" i="37"/>
  <c r="DT44" i="37"/>
  <c r="DT43" i="37"/>
  <c r="DT42" i="37"/>
  <c r="DT41" i="37"/>
  <c r="DT40" i="37"/>
  <c r="DT39" i="37"/>
  <c r="DT38" i="37"/>
  <c r="DT37" i="37"/>
  <c r="DT36" i="37"/>
  <c r="DT35" i="37"/>
  <c r="DT34" i="37"/>
  <c r="DT33" i="37"/>
  <c r="DT32" i="37"/>
  <c r="DT31" i="37"/>
  <c r="DT30" i="37"/>
  <c r="DT29" i="37"/>
  <c r="DT28" i="37"/>
  <c r="DT27" i="37"/>
  <c r="DT26" i="37"/>
  <c r="DT25" i="37"/>
  <c r="DT24" i="37"/>
  <c r="DT23" i="37"/>
  <c r="DT22" i="37"/>
  <c r="DT21" i="37"/>
  <c r="DT20" i="37"/>
  <c r="DT19" i="37"/>
  <c r="DT18" i="37"/>
  <c r="DT17" i="37"/>
  <c r="DT16" i="37"/>
  <c r="DT15" i="37"/>
  <c r="DT14" i="37"/>
  <c r="DT13" i="37"/>
  <c r="DT12" i="37"/>
  <c r="DT11" i="37"/>
  <c r="DT10" i="37"/>
  <c r="DT9" i="37"/>
  <c r="DT8" i="37" a="1"/>
  <c r="DT8" i="37"/>
  <c r="DS247" i="37"/>
  <c r="DS246" i="37"/>
  <c r="DS245" i="37"/>
  <c r="DS244" i="37"/>
  <c r="DS243" i="37"/>
  <c r="DS242" i="37"/>
  <c r="DS241" i="37"/>
  <c r="DS240" i="37"/>
  <c r="DS239" i="37"/>
  <c r="DS238" i="37"/>
  <c r="DS237" i="37"/>
  <c r="DS236" i="37"/>
  <c r="DS235" i="37"/>
  <c r="DS234" i="37"/>
  <c r="DS233" i="37"/>
  <c r="DS232" i="37"/>
  <c r="DS231" i="37"/>
  <c r="DS230" i="37"/>
  <c r="DS229" i="37"/>
  <c r="DS228" i="37"/>
  <c r="DS227" i="37"/>
  <c r="DS226" i="37"/>
  <c r="DS225" i="37"/>
  <c r="DS224" i="37"/>
  <c r="DS223" i="37"/>
  <c r="DS222" i="37"/>
  <c r="DS221" i="37"/>
  <c r="DS220" i="37"/>
  <c r="DS219" i="37"/>
  <c r="DS218" i="37"/>
  <c r="DS217" i="37"/>
  <c r="DS216" i="37"/>
  <c r="DS215" i="37"/>
  <c r="DS214" i="37"/>
  <c r="DS213" i="37"/>
  <c r="DS212" i="37"/>
  <c r="DS211" i="37"/>
  <c r="DS210" i="37"/>
  <c r="DS209" i="37"/>
  <c r="DS208" i="37"/>
  <c r="DS207" i="37"/>
  <c r="DS206" i="37"/>
  <c r="DS205" i="37"/>
  <c r="DS204" i="37"/>
  <c r="DS203" i="37"/>
  <c r="DS202" i="37"/>
  <c r="DS201" i="37"/>
  <c r="DS200" i="37"/>
  <c r="DS199" i="37"/>
  <c r="DS198" i="37"/>
  <c r="DS197" i="37"/>
  <c r="DS196" i="37"/>
  <c r="DS195" i="37"/>
  <c r="DS194" i="37"/>
  <c r="DS193" i="37"/>
  <c r="DS192" i="37"/>
  <c r="DS191" i="37"/>
  <c r="DS190" i="37"/>
  <c r="DS189" i="37"/>
  <c r="DS188" i="37"/>
  <c r="DS187" i="37"/>
  <c r="DS186" i="37"/>
  <c r="DS185" i="37"/>
  <c r="DS184" i="37"/>
  <c r="DS183" i="37"/>
  <c r="DS182" i="37"/>
  <c r="DS181" i="37"/>
  <c r="DS180" i="37"/>
  <c r="DS179" i="37"/>
  <c r="DS178" i="37"/>
  <c r="DS177" i="37"/>
  <c r="DS176" i="37"/>
  <c r="DS175" i="37"/>
  <c r="DS174" i="37"/>
  <c r="DS173" i="37"/>
  <c r="DS172" i="37"/>
  <c r="DS171" i="37"/>
  <c r="DS170" i="37"/>
  <c r="DS169" i="37"/>
  <c r="DS168" i="37"/>
  <c r="DS167" i="37"/>
  <c r="DS166" i="37"/>
  <c r="DS165" i="37"/>
  <c r="DS164" i="37"/>
  <c r="DS163" i="37"/>
  <c r="DS162" i="37"/>
  <c r="DS161" i="37"/>
  <c r="DS160" i="37"/>
  <c r="DS159" i="37"/>
  <c r="DS158" i="37"/>
  <c r="DS157" i="37"/>
  <c r="DS156" i="37"/>
  <c r="DS155" i="37"/>
  <c r="DS154" i="37"/>
  <c r="DS153" i="37"/>
  <c r="DS152" i="37"/>
  <c r="DS151" i="37"/>
  <c r="DS150" i="37"/>
  <c r="DS149" i="37"/>
  <c r="DS148" i="37"/>
  <c r="DS147" i="37"/>
  <c r="DS146" i="37"/>
  <c r="DS145" i="37"/>
  <c r="DS144" i="37"/>
  <c r="DS143" i="37"/>
  <c r="DS142" i="37"/>
  <c r="DS141" i="37"/>
  <c r="DS140" i="37"/>
  <c r="DS139" i="37"/>
  <c r="DS138" i="37"/>
  <c r="DS137" i="37"/>
  <c r="DS136" i="37"/>
  <c r="DS135" i="37"/>
  <c r="DS134" i="37"/>
  <c r="DS133" i="37"/>
  <c r="DS132" i="37"/>
  <c r="DS131" i="37"/>
  <c r="DS130" i="37"/>
  <c r="DS129" i="37"/>
  <c r="DS128" i="37"/>
  <c r="DS127" i="37"/>
  <c r="DS126" i="37"/>
  <c r="DS125" i="37"/>
  <c r="DS124" i="37"/>
  <c r="DS123" i="37"/>
  <c r="DS122" i="37"/>
  <c r="DS121" i="37"/>
  <c r="DS120" i="37"/>
  <c r="DS119" i="37"/>
  <c r="DS118" i="37"/>
  <c r="DS117" i="37"/>
  <c r="DS116" i="37"/>
  <c r="DS115" i="37"/>
  <c r="DS114" i="37"/>
  <c r="DS113" i="37"/>
  <c r="DS112" i="37"/>
  <c r="DS111" i="37"/>
  <c r="DS110" i="37"/>
  <c r="DS109" i="37"/>
  <c r="DS108" i="37"/>
  <c r="DS107" i="37"/>
  <c r="DS106" i="37"/>
  <c r="DS105" i="37"/>
  <c r="DS104" i="37"/>
  <c r="DS103" i="37"/>
  <c r="DS102" i="37"/>
  <c r="DS101" i="37"/>
  <c r="DS100" i="37"/>
  <c r="DS99" i="37"/>
  <c r="DS98" i="37"/>
  <c r="DS97" i="37"/>
  <c r="DS96" i="37"/>
  <c r="DS95" i="37"/>
  <c r="DS94" i="37"/>
  <c r="DS93" i="37"/>
  <c r="DS92" i="37"/>
  <c r="DS91" i="37"/>
  <c r="DS90" i="37"/>
  <c r="DS89" i="37"/>
  <c r="DS88" i="37"/>
  <c r="DS87" i="37"/>
  <c r="DS86" i="37"/>
  <c r="DS85" i="37"/>
  <c r="DS84" i="37"/>
  <c r="DS83" i="37"/>
  <c r="DS82" i="37"/>
  <c r="DS81" i="37"/>
  <c r="DS80" i="37"/>
  <c r="DS79" i="37"/>
  <c r="DS78" i="37"/>
  <c r="DS77" i="37"/>
  <c r="DS76" i="37"/>
  <c r="DS75" i="37"/>
  <c r="DS74" i="37"/>
  <c r="DS73" i="37"/>
  <c r="DS72" i="37"/>
  <c r="DS71" i="37"/>
  <c r="DS70" i="37"/>
  <c r="DS69" i="37"/>
  <c r="DS68" i="37"/>
  <c r="DS67" i="37"/>
  <c r="DS66" i="37"/>
  <c r="DS65" i="37"/>
  <c r="DS64" i="37"/>
  <c r="DS63" i="37"/>
  <c r="DS62" i="37"/>
  <c r="DS61" i="37"/>
  <c r="DS60" i="37"/>
  <c r="DS59" i="37"/>
  <c r="DS58" i="37"/>
  <c r="DS57" i="37"/>
  <c r="DS56" i="37"/>
  <c r="DS55" i="37"/>
  <c r="DS54" i="37"/>
  <c r="DS53" i="37"/>
  <c r="DS52" i="37"/>
  <c r="DS51" i="37"/>
  <c r="DS50" i="37"/>
  <c r="DS49" i="37"/>
  <c r="DS48" i="37"/>
  <c r="DS47" i="37"/>
  <c r="DS46" i="37"/>
  <c r="DS45" i="37"/>
  <c r="DS44" i="37"/>
  <c r="DS43" i="37"/>
  <c r="DS42" i="37"/>
  <c r="DS41" i="37"/>
  <c r="DS40" i="37"/>
  <c r="DS39" i="37"/>
  <c r="DS38" i="37"/>
  <c r="DS37" i="37"/>
  <c r="DS36" i="37"/>
  <c r="DS35" i="37"/>
  <c r="DS34" i="37"/>
  <c r="DS33" i="37"/>
  <c r="DS32" i="37"/>
  <c r="DS31" i="37"/>
  <c r="DS30" i="37"/>
  <c r="DS29" i="37"/>
  <c r="DS28" i="37"/>
  <c r="DS27" i="37"/>
  <c r="DS26" i="37"/>
  <c r="DS25" i="37"/>
  <c r="DS24" i="37"/>
  <c r="DS23" i="37"/>
  <c r="DS22" i="37"/>
  <c r="DS21" i="37"/>
  <c r="DS20" i="37"/>
  <c r="DS19" i="37"/>
  <c r="DS18" i="37"/>
  <c r="DS17" i="37"/>
  <c r="DS16" i="37"/>
  <c r="DS15" i="37"/>
  <c r="DS14" i="37"/>
  <c r="DS13" i="37"/>
  <c r="DS12" i="37"/>
  <c r="DS11" i="37"/>
  <c r="DS10" i="37"/>
  <c r="DS9" i="37"/>
  <c r="DS8" i="37" a="1"/>
  <c r="DS8" i="37"/>
  <c r="DR247" i="37"/>
  <c r="DR246" i="37"/>
  <c r="DR245" i="37"/>
  <c r="DR244" i="37"/>
  <c r="DR243" i="37"/>
  <c r="DR242" i="37"/>
  <c r="DR241" i="37"/>
  <c r="DR240" i="37"/>
  <c r="DR239" i="37"/>
  <c r="DR238" i="37"/>
  <c r="DR237" i="37"/>
  <c r="DR236" i="37"/>
  <c r="DR235" i="37"/>
  <c r="DR234" i="37"/>
  <c r="DR233" i="37"/>
  <c r="DR232" i="37"/>
  <c r="DR231" i="37"/>
  <c r="DR230" i="37"/>
  <c r="DR229" i="37"/>
  <c r="DR228" i="37"/>
  <c r="DR227" i="37"/>
  <c r="DR226" i="37"/>
  <c r="DR225" i="37"/>
  <c r="DR224" i="37"/>
  <c r="DR223" i="37"/>
  <c r="DR222" i="37"/>
  <c r="DR221" i="37"/>
  <c r="DR220" i="37"/>
  <c r="DR219" i="37"/>
  <c r="DR218" i="37"/>
  <c r="DR217" i="37"/>
  <c r="DR216" i="37"/>
  <c r="DR215" i="37"/>
  <c r="DR214" i="37"/>
  <c r="DR213" i="37"/>
  <c r="DR212" i="37"/>
  <c r="DR211" i="37"/>
  <c r="DR210" i="37"/>
  <c r="DR209" i="37"/>
  <c r="DR208" i="37"/>
  <c r="DR207" i="37"/>
  <c r="DR206" i="37"/>
  <c r="DR205" i="37"/>
  <c r="DR204" i="37"/>
  <c r="DR203" i="37"/>
  <c r="DR202" i="37"/>
  <c r="DR201" i="37"/>
  <c r="DR200" i="37"/>
  <c r="DR199" i="37"/>
  <c r="DR198" i="37"/>
  <c r="DR197" i="37"/>
  <c r="DR196" i="37"/>
  <c r="DR195" i="37"/>
  <c r="DR194" i="37"/>
  <c r="DR193" i="37"/>
  <c r="DR192" i="37"/>
  <c r="DR191" i="37"/>
  <c r="DR190" i="37"/>
  <c r="DR189" i="37"/>
  <c r="DR188" i="37"/>
  <c r="DR187" i="37"/>
  <c r="DR186" i="37"/>
  <c r="DR185" i="37"/>
  <c r="DR184" i="37"/>
  <c r="DR183" i="37"/>
  <c r="DR182" i="37"/>
  <c r="DR181" i="37"/>
  <c r="DR180" i="37"/>
  <c r="DR179" i="37"/>
  <c r="DR178" i="37"/>
  <c r="DR177" i="37"/>
  <c r="DR176" i="37"/>
  <c r="DR175" i="37"/>
  <c r="DR174" i="37"/>
  <c r="DR173" i="37"/>
  <c r="DR172" i="37"/>
  <c r="DR171" i="37"/>
  <c r="DR170" i="37"/>
  <c r="DR169" i="37"/>
  <c r="DR168" i="37"/>
  <c r="DR167" i="37"/>
  <c r="DR166" i="37"/>
  <c r="DR165" i="37"/>
  <c r="DR164" i="37"/>
  <c r="DR163" i="37"/>
  <c r="DR162" i="37"/>
  <c r="DR161" i="37"/>
  <c r="DR160" i="37"/>
  <c r="DR159" i="37"/>
  <c r="DR158" i="37"/>
  <c r="DR157" i="37"/>
  <c r="DR156" i="37"/>
  <c r="DR155" i="37"/>
  <c r="DR154" i="37"/>
  <c r="DR153" i="37"/>
  <c r="DR152" i="37"/>
  <c r="DR151" i="37"/>
  <c r="DR150" i="37"/>
  <c r="DR149" i="37"/>
  <c r="DR148" i="37"/>
  <c r="DR147" i="37"/>
  <c r="DR146" i="37"/>
  <c r="DR145" i="37"/>
  <c r="DR144" i="37"/>
  <c r="DR143" i="37"/>
  <c r="DR142" i="37"/>
  <c r="DR141" i="37"/>
  <c r="DR140" i="37"/>
  <c r="DR139" i="37"/>
  <c r="DR138" i="37"/>
  <c r="DR137" i="37"/>
  <c r="DR136" i="37"/>
  <c r="DR135" i="37"/>
  <c r="DR134" i="37"/>
  <c r="DR133" i="37"/>
  <c r="DR132" i="37"/>
  <c r="DR131" i="37"/>
  <c r="DR130" i="37"/>
  <c r="DR129" i="37"/>
  <c r="DR128" i="37"/>
  <c r="DR127" i="37"/>
  <c r="DR126" i="37"/>
  <c r="DR125" i="37"/>
  <c r="DR124" i="37"/>
  <c r="DR123" i="37"/>
  <c r="DR122" i="37"/>
  <c r="DR121" i="37"/>
  <c r="DR120" i="37"/>
  <c r="DR119" i="37"/>
  <c r="DR118" i="37"/>
  <c r="DR117" i="37"/>
  <c r="DR116" i="37"/>
  <c r="DR115" i="37"/>
  <c r="DR114" i="37"/>
  <c r="DR113" i="37"/>
  <c r="DR112" i="37"/>
  <c r="DR111" i="37"/>
  <c r="DR110" i="37"/>
  <c r="DR109" i="37"/>
  <c r="DR108" i="37"/>
  <c r="DR107" i="37"/>
  <c r="DR106" i="37"/>
  <c r="DR105" i="37"/>
  <c r="DR104" i="37"/>
  <c r="DR103" i="37"/>
  <c r="DR102" i="37"/>
  <c r="DR101" i="37"/>
  <c r="DR100" i="37"/>
  <c r="DR99" i="37"/>
  <c r="DR98" i="37"/>
  <c r="DR97" i="37"/>
  <c r="DR96" i="37"/>
  <c r="DR95" i="37"/>
  <c r="DR94" i="37"/>
  <c r="DR93" i="37"/>
  <c r="DR92" i="37"/>
  <c r="DR91" i="37"/>
  <c r="DR90" i="37"/>
  <c r="DR89" i="37"/>
  <c r="DR88" i="37"/>
  <c r="DR87" i="37"/>
  <c r="DR86" i="37"/>
  <c r="DR85" i="37"/>
  <c r="DR84" i="37"/>
  <c r="DR83" i="37"/>
  <c r="DR82" i="37"/>
  <c r="DR81" i="37"/>
  <c r="DR80" i="37"/>
  <c r="DR79" i="37"/>
  <c r="DR78" i="37"/>
  <c r="DR77" i="37"/>
  <c r="DR76" i="37"/>
  <c r="DR75" i="37"/>
  <c r="DR74" i="37"/>
  <c r="DR73" i="37"/>
  <c r="DR72" i="37"/>
  <c r="DR71" i="37"/>
  <c r="DR70" i="37"/>
  <c r="DR69" i="37"/>
  <c r="DR68" i="37"/>
  <c r="DR67" i="37"/>
  <c r="DR66" i="37"/>
  <c r="DR65" i="37"/>
  <c r="DR64" i="37"/>
  <c r="DR63" i="37"/>
  <c r="DR62" i="37"/>
  <c r="DR61" i="37"/>
  <c r="DR60" i="37"/>
  <c r="DR59" i="37"/>
  <c r="DR58" i="37"/>
  <c r="DR57" i="37"/>
  <c r="DR56" i="37"/>
  <c r="DR55" i="37"/>
  <c r="DR54" i="37"/>
  <c r="DR53" i="37"/>
  <c r="DR52" i="37"/>
  <c r="DR51" i="37"/>
  <c r="DR50" i="37"/>
  <c r="DR49" i="37"/>
  <c r="DR48" i="37"/>
  <c r="DR47" i="37"/>
  <c r="DR46" i="37"/>
  <c r="DR45" i="37"/>
  <c r="DR44" i="37"/>
  <c r="DR43" i="37"/>
  <c r="DR42" i="37"/>
  <c r="DR41" i="37"/>
  <c r="DR40" i="37"/>
  <c r="DR39" i="37"/>
  <c r="DR38" i="37"/>
  <c r="DR37" i="37"/>
  <c r="DR36" i="37"/>
  <c r="DR35" i="37"/>
  <c r="DR34" i="37"/>
  <c r="DR33" i="37"/>
  <c r="DR32" i="37"/>
  <c r="DR31" i="37"/>
  <c r="DR30" i="37"/>
  <c r="DR29" i="37"/>
  <c r="DR28" i="37"/>
  <c r="DR27" i="37"/>
  <c r="DR26" i="37"/>
  <c r="DR25" i="37"/>
  <c r="DR24" i="37"/>
  <c r="DR23" i="37"/>
  <c r="DR22" i="37"/>
  <c r="DR21" i="37"/>
  <c r="DR20" i="37"/>
  <c r="DR19" i="37"/>
  <c r="DR18" i="37"/>
  <c r="DR17" i="37"/>
  <c r="DR16" i="37"/>
  <c r="DR15" i="37"/>
  <c r="DR14" i="37"/>
  <c r="DR13" i="37"/>
  <c r="DR12" i="37"/>
  <c r="DR11" i="37"/>
  <c r="DR10" i="37"/>
  <c r="DR9" i="37"/>
  <c r="DR8" i="37" a="1"/>
  <c r="DR8" i="37"/>
  <c r="DQ247" i="37"/>
  <c r="DQ246" i="37"/>
  <c r="DQ245" i="37"/>
  <c r="DQ244" i="37"/>
  <c r="DQ243" i="37"/>
  <c r="DQ242" i="37"/>
  <c r="DQ241" i="37"/>
  <c r="DQ240" i="37"/>
  <c r="DQ239" i="37"/>
  <c r="DQ238" i="37"/>
  <c r="DQ237" i="37"/>
  <c r="DQ236" i="37"/>
  <c r="DQ235" i="37"/>
  <c r="DQ234" i="37"/>
  <c r="DQ233" i="37"/>
  <c r="DQ232" i="37"/>
  <c r="DQ231" i="37"/>
  <c r="DQ230" i="37"/>
  <c r="DQ229" i="37"/>
  <c r="DQ228" i="37"/>
  <c r="DQ227" i="37"/>
  <c r="DQ226" i="37"/>
  <c r="DQ225" i="37"/>
  <c r="DQ224" i="37"/>
  <c r="DQ223" i="37"/>
  <c r="DQ222" i="37"/>
  <c r="DQ221" i="37"/>
  <c r="DQ220" i="37"/>
  <c r="DQ219" i="37"/>
  <c r="DQ218" i="37"/>
  <c r="DQ217" i="37"/>
  <c r="DQ216" i="37"/>
  <c r="DQ215" i="37"/>
  <c r="DQ214" i="37"/>
  <c r="DQ213" i="37"/>
  <c r="DQ212" i="37"/>
  <c r="DQ211" i="37"/>
  <c r="DQ210" i="37"/>
  <c r="DQ209" i="37"/>
  <c r="DQ208" i="37"/>
  <c r="DQ207" i="37"/>
  <c r="DQ206" i="37"/>
  <c r="DQ205" i="37"/>
  <c r="DQ204" i="37"/>
  <c r="DQ203" i="37"/>
  <c r="DQ202" i="37"/>
  <c r="DQ201" i="37"/>
  <c r="DQ200" i="37"/>
  <c r="DQ199" i="37"/>
  <c r="DQ198" i="37"/>
  <c r="DQ197" i="37"/>
  <c r="DQ196" i="37"/>
  <c r="DQ195" i="37"/>
  <c r="DQ194" i="37"/>
  <c r="DQ193" i="37"/>
  <c r="DQ192" i="37"/>
  <c r="DQ191" i="37"/>
  <c r="DQ190" i="37"/>
  <c r="DQ189" i="37"/>
  <c r="DQ188" i="37"/>
  <c r="DQ187" i="37"/>
  <c r="DQ186" i="37"/>
  <c r="DQ185" i="37"/>
  <c r="DQ184" i="37"/>
  <c r="DQ183" i="37"/>
  <c r="DQ182" i="37"/>
  <c r="DQ181" i="37"/>
  <c r="DQ180" i="37"/>
  <c r="DQ179" i="37"/>
  <c r="DQ178" i="37"/>
  <c r="DQ177" i="37"/>
  <c r="DQ176" i="37"/>
  <c r="DQ175" i="37"/>
  <c r="DQ174" i="37"/>
  <c r="DQ173" i="37"/>
  <c r="DQ172" i="37"/>
  <c r="DQ171" i="37"/>
  <c r="DQ170" i="37"/>
  <c r="DQ169" i="37"/>
  <c r="DQ168" i="37"/>
  <c r="DQ167" i="37"/>
  <c r="DQ166" i="37"/>
  <c r="DQ165" i="37"/>
  <c r="DQ164" i="37"/>
  <c r="DQ163" i="37"/>
  <c r="DQ162" i="37"/>
  <c r="DQ161" i="37"/>
  <c r="DQ160" i="37"/>
  <c r="DQ159" i="37"/>
  <c r="DQ158" i="37"/>
  <c r="DQ157" i="37"/>
  <c r="DQ156" i="37"/>
  <c r="DQ155" i="37"/>
  <c r="DQ154" i="37"/>
  <c r="DQ153" i="37"/>
  <c r="DQ152" i="37"/>
  <c r="DQ151" i="37"/>
  <c r="DQ150" i="37"/>
  <c r="DQ149" i="37"/>
  <c r="DQ148" i="37"/>
  <c r="DQ147" i="37"/>
  <c r="DQ146" i="37"/>
  <c r="DQ145" i="37"/>
  <c r="DQ144" i="37"/>
  <c r="DQ143" i="37"/>
  <c r="DQ142" i="37"/>
  <c r="DQ141" i="37"/>
  <c r="DQ140" i="37"/>
  <c r="DQ139" i="37"/>
  <c r="DQ138" i="37"/>
  <c r="DQ137" i="37"/>
  <c r="DQ136" i="37"/>
  <c r="DQ135" i="37"/>
  <c r="DQ134" i="37"/>
  <c r="DQ133" i="37"/>
  <c r="DQ132" i="37"/>
  <c r="DQ131" i="37"/>
  <c r="DQ130" i="37"/>
  <c r="DQ129" i="37"/>
  <c r="DQ128" i="37"/>
  <c r="DQ127" i="37"/>
  <c r="DQ126" i="37"/>
  <c r="DQ125" i="37"/>
  <c r="DQ124" i="37"/>
  <c r="DQ123" i="37"/>
  <c r="DQ122" i="37"/>
  <c r="DQ121" i="37"/>
  <c r="DQ120" i="37"/>
  <c r="DQ119" i="37"/>
  <c r="DQ118" i="37"/>
  <c r="DQ117" i="37"/>
  <c r="DQ116" i="37"/>
  <c r="DQ115" i="37"/>
  <c r="DQ114" i="37"/>
  <c r="DQ113" i="37"/>
  <c r="DQ112" i="37"/>
  <c r="DQ111" i="37"/>
  <c r="DQ110" i="37"/>
  <c r="DQ109" i="37"/>
  <c r="DQ108" i="37"/>
  <c r="DQ107" i="37"/>
  <c r="DQ106" i="37"/>
  <c r="DQ105" i="37"/>
  <c r="DQ104" i="37"/>
  <c r="DQ103" i="37"/>
  <c r="DQ102" i="37"/>
  <c r="DQ101" i="37"/>
  <c r="DQ100" i="37"/>
  <c r="DQ99" i="37"/>
  <c r="DQ98" i="37"/>
  <c r="DQ97" i="37"/>
  <c r="DQ96" i="37"/>
  <c r="DQ95" i="37"/>
  <c r="DQ94" i="37"/>
  <c r="DQ93" i="37"/>
  <c r="DQ92" i="37"/>
  <c r="DQ91" i="37"/>
  <c r="DQ90" i="37"/>
  <c r="DQ89" i="37"/>
  <c r="DQ88" i="37"/>
  <c r="DQ87" i="37"/>
  <c r="DQ86" i="37"/>
  <c r="DQ85" i="37"/>
  <c r="DQ84" i="37"/>
  <c r="DQ83" i="37"/>
  <c r="DQ82" i="37"/>
  <c r="DQ81" i="37"/>
  <c r="DQ80" i="37"/>
  <c r="DQ79" i="37"/>
  <c r="DQ78" i="37"/>
  <c r="DQ77" i="37"/>
  <c r="DQ76" i="37"/>
  <c r="DQ75" i="37"/>
  <c r="DQ74" i="37"/>
  <c r="DQ73" i="37"/>
  <c r="DQ72" i="37"/>
  <c r="DQ71" i="37"/>
  <c r="DQ70" i="37"/>
  <c r="DQ69" i="37"/>
  <c r="DQ68" i="37"/>
  <c r="DQ67" i="37"/>
  <c r="DQ66" i="37"/>
  <c r="DQ65" i="37"/>
  <c r="DQ64" i="37"/>
  <c r="DQ63" i="37"/>
  <c r="DQ62" i="37"/>
  <c r="DQ61" i="37"/>
  <c r="DQ60" i="37"/>
  <c r="DQ59" i="37"/>
  <c r="DQ58" i="37"/>
  <c r="DQ57" i="37"/>
  <c r="DQ56" i="37"/>
  <c r="DQ55" i="37"/>
  <c r="DQ54" i="37"/>
  <c r="DQ53" i="37"/>
  <c r="DQ52" i="37"/>
  <c r="DQ51" i="37"/>
  <c r="DQ50" i="37"/>
  <c r="DQ49" i="37"/>
  <c r="DQ48" i="37"/>
  <c r="DQ47" i="37"/>
  <c r="DQ46" i="37"/>
  <c r="DQ45" i="37"/>
  <c r="DQ44" i="37"/>
  <c r="DQ43" i="37"/>
  <c r="DQ42" i="37"/>
  <c r="DQ41" i="37"/>
  <c r="DQ40" i="37"/>
  <c r="DQ39" i="37"/>
  <c r="DQ38" i="37"/>
  <c r="DQ37" i="37"/>
  <c r="DQ36" i="37"/>
  <c r="DQ35" i="37"/>
  <c r="DQ34" i="37"/>
  <c r="DQ33" i="37"/>
  <c r="DQ32" i="37"/>
  <c r="DQ31" i="37"/>
  <c r="DQ30" i="37"/>
  <c r="DQ29" i="37"/>
  <c r="DQ28" i="37"/>
  <c r="DQ27" i="37"/>
  <c r="DQ26" i="37"/>
  <c r="DQ25" i="37"/>
  <c r="DQ24" i="37"/>
  <c r="DQ23" i="37"/>
  <c r="DQ22" i="37"/>
  <c r="DQ21" i="37"/>
  <c r="DQ20" i="37"/>
  <c r="DQ19" i="37"/>
  <c r="DQ18" i="37"/>
  <c r="DQ17" i="37"/>
  <c r="DQ16" i="37"/>
  <c r="DQ15" i="37"/>
  <c r="DQ14" i="37"/>
  <c r="DQ13" i="37"/>
  <c r="DQ12" i="37"/>
  <c r="DQ11" i="37"/>
  <c r="DQ10" i="37"/>
  <c r="DQ9" i="37"/>
  <c r="DQ8" i="37" a="1"/>
  <c r="DQ8" i="37"/>
  <c r="DP247" i="37"/>
  <c r="DP246" i="37"/>
  <c r="DP245" i="37"/>
  <c r="DP244" i="37"/>
  <c r="DP243" i="37"/>
  <c r="DP242" i="37"/>
  <c r="DP241" i="37"/>
  <c r="DP240" i="37"/>
  <c r="DP239" i="37"/>
  <c r="DP238" i="37"/>
  <c r="DP237" i="37"/>
  <c r="DP236" i="37"/>
  <c r="DP235" i="37"/>
  <c r="DP234" i="37"/>
  <c r="DP233" i="37"/>
  <c r="DP232" i="37"/>
  <c r="DP231" i="37"/>
  <c r="DP230" i="37"/>
  <c r="DP229" i="37"/>
  <c r="DP228" i="37"/>
  <c r="DP227" i="37"/>
  <c r="DP226" i="37"/>
  <c r="DP225" i="37"/>
  <c r="DP224" i="37"/>
  <c r="DP223" i="37"/>
  <c r="DP222" i="37"/>
  <c r="DP221" i="37"/>
  <c r="DP220" i="37"/>
  <c r="DP219" i="37"/>
  <c r="DP218" i="37"/>
  <c r="DP217" i="37"/>
  <c r="DP216" i="37"/>
  <c r="DP215" i="37"/>
  <c r="DP214" i="37"/>
  <c r="DP213" i="37"/>
  <c r="DP212" i="37"/>
  <c r="DP211" i="37"/>
  <c r="DP210" i="37"/>
  <c r="DP209" i="37"/>
  <c r="DP208" i="37"/>
  <c r="DP207" i="37"/>
  <c r="DP206" i="37"/>
  <c r="DP205" i="37"/>
  <c r="DP204" i="37"/>
  <c r="DP203" i="37"/>
  <c r="DP202" i="37"/>
  <c r="DP201" i="37"/>
  <c r="DP200" i="37"/>
  <c r="DP199" i="37"/>
  <c r="DP198" i="37"/>
  <c r="DP197" i="37"/>
  <c r="DP196" i="37"/>
  <c r="DP195" i="37"/>
  <c r="DP194" i="37"/>
  <c r="DP193" i="37"/>
  <c r="DP192" i="37"/>
  <c r="DP191" i="37"/>
  <c r="DP190" i="37"/>
  <c r="DP189" i="37"/>
  <c r="DP188" i="37"/>
  <c r="DP187" i="37"/>
  <c r="DP186" i="37"/>
  <c r="DP185" i="37"/>
  <c r="DP184" i="37"/>
  <c r="DP183" i="37"/>
  <c r="DP182" i="37"/>
  <c r="DP181" i="37"/>
  <c r="DP180" i="37"/>
  <c r="DP179" i="37"/>
  <c r="DP178" i="37"/>
  <c r="DP177" i="37"/>
  <c r="DP176" i="37"/>
  <c r="DP175" i="37"/>
  <c r="DP174" i="37"/>
  <c r="DP173" i="37"/>
  <c r="DP172" i="37"/>
  <c r="DP171" i="37"/>
  <c r="DP170" i="37"/>
  <c r="DP169" i="37"/>
  <c r="DP168" i="37"/>
  <c r="DP167" i="37"/>
  <c r="DP166" i="37"/>
  <c r="DP165" i="37"/>
  <c r="DP164" i="37"/>
  <c r="DP163" i="37"/>
  <c r="DP162" i="37"/>
  <c r="DP161" i="37"/>
  <c r="DP160" i="37"/>
  <c r="DP159" i="37"/>
  <c r="DP158" i="37"/>
  <c r="DP157" i="37"/>
  <c r="DP156" i="37"/>
  <c r="DP155" i="37"/>
  <c r="DP154" i="37"/>
  <c r="DP153" i="37"/>
  <c r="DP152" i="37"/>
  <c r="DP151" i="37"/>
  <c r="DP150" i="37"/>
  <c r="DP149" i="37"/>
  <c r="DP148" i="37"/>
  <c r="DP147" i="37"/>
  <c r="DP146" i="37"/>
  <c r="DP145" i="37"/>
  <c r="DP144" i="37"/>
  <c r="DP143" i="37"/>
  <c r="DP142" i="37"/>
  <c r="DP141" i="37"/>
  <c r="DP140" i="37"/>
  <c r="DP139" i="37"/>
  <c r="DP138" i="37"/>
  <c r="DP137" i="37"/>
  <c r="DP136" i="37"/>
  <c r="DP135" i="37"/>
  <c r="DP134" i="37"/>
  <c r="DP133" i="37"/>
  <c r="DP132" i="37"/>
  <c r="DP131" i="37"/>
  <c r="DP130" i="37"/>
  <c r="DP129" i="37"/>
  <c r="DP128" i="37"/>
  <c r="DP127" i="37"/>
  <c r="DP126" i="37"/>
  <c r="DP125" i="37"/>
  <c r="DP124" i="37"/>
  <c r="DP123" i="37"/>
  <c r="DP122" i="37"/>
  <c r="DP121" i="37"/>
  <c r="DP120" i="37"/>
  <c r="DP119" i="37"/>
  <c r="DP118" i="37"/>
  <c r="DP117" i="37"/>
  <c r="DP116" i="37"/>
  <c r="DP115" i="37"/>
  <c r="DP114" i="37"/>
  <c r="DP113" i="37"/>
  <c r="DP112" i="37"/>
  <c r="DP111" i="37"/>
  <c r="DP110" i="37"/>
  <c r="DP109" i="37"/>
  <c r="DP108" i="37"/>
  <c r="DP107" i="37"/>
  <c r="DP106" i="37"/>
  <c r="DP105" i="37"/>
  <c r="DP104" i="37"/>
  <c r="DP103" i="37"/>
  <c r="DP102" i="37"/>
  <c r="DP101" i="37"/>
  <c r="DP100" i="37"/>
  <c r="DP99" i="37"/>
  <c r="DP98" i="37"/>
  <c r="DP97" i="37"/>
  <c r="DP96" i="37"/>
  <c r="DP95" i="37"/>
  <c r="DP94" i="37"/>
  <c r="DP93" i="37"/>
  <c r="DP92" i="37"/>
  <c r="DP91" i="37"/>
  <c r="DP90" i="37"/>
  <c r="DP89" i="37"/>
  <c r="DP88" i="37"/>
  <c r="DP87" i="37"/>
  <c r="DP86" i="37"/>
  <c r="DP85" i="37"/>
  <c r="DP84" i="37"/>
  <c r="DP83" i="37"/>
  <c r="DP82" i="37"/>
  <c r="DP81" i="37"/>
  <c r="DP80" i="37"/>
  <c r="DP79" i="37"/>
  <c r="DP78" i="37"/>
  <c r="DP77" i="37"/>
  <c r="DP76" i="37"/>
  <c r="DP75" i="37"/>
  <c r="DP74" i="37"/>
  <c r="DP73" i="37"/>
  <c r="DP72" i="37"/>
  <c r="DP71" i="37"/>
  <c r="DP70" i="37"/>
  <c r="DP69" i="37"/>
  <c r="DP68" i="37"/>
  <c r="DP67" i="37"/>
  <c r="DP66" i="37"/>
  <c r="DP65" i="37"/>
  <c r="DP64" i="37"/>
  <c r="DP63" i="37"/>
  <c r="DP62" i="37"/>
  <c r="DP61" i="37"/>
  <c r="DP60" i="37"/>
  <c r="DP59" i="37"/>
  <c r="DP58" i="37"/>
  <c r="DP57" i="37"/>
  <c r="DP56" i="37"/>
  <c r="DP55" i="37"/>
  <c r="DP54" i="37"/>
  <c r="DP53" i="37"/>
  <c r="DP52" i="37"/>
  <c r="DP51" i="37"/>
  <c r="DP50" i="37"/>
  <c r="DP49" i="37"/>
  <c r="DP48" i="37"/>
  <c r="DP47" i="37"/>
  <c r="DP46" i="37"/>
  <c r="DP45" i="37"/>
  <c r="DP44" i="37"/>
  <c r="DP43" i="37"/>
  <c r="DP42" i="37"/>
  <c r="DP41" i="37"/>
  <c r="DP40" i="37"/>
  <c r="DP39" i="37"/>
  <c r="DP38" i="37"/>
  <c r="DP37" i="37"/>
  <c r="DP36" i="37"/>
  <c r="DP35" i="37"/>
  <c r="DP34" i="37"/>
  <c r="DP33" i="37"/>
  <c r="DP32" i="37"/>
  <c r="DP31" i="37"/>
  <c r="DP30" i="37"/>
  <c r="DP29" i="37"/>
  <c r="DP28" i="37"/>
  <c r="DP27" i="37"/>
  <c r="DP26" i="37"/>
  <c r="DP25" i="37"/>
  <c r="DP24" i="37"/>
  <c r="DP23" i="37"/>
  <c r="DP22" i="37"/>
  <c r="DP21" i="37"/>
  <c r="DP20" i="37"/>
  <c r="DP19" i="37"/>
  <c r="DP18" i="37"/>
  <c r="DP17" i="37"/>
  <c r="DP16" i="37"/>
  <c r="DP15" i="37"/>
  <c r="DP14" i="37"/>
  <c r="DP13" i="37"/>
  <c r="DP12" i="37"/>
  <c r="DP11" i="37"/>
  <c r="DP10" i="37"/>
  <c r="DP9" i="37"/>
  <c r="DP8" i="37" a="1"/>
  <c r="DP8" i="37"/>
  <c r="DO247" i="37"/>
  <c r="DO246" i="37"/>
  <c r="DO245" i="37"/>
  <c r="DO244" i="37"/>
  <c r="DO243" i="37"/>
  <c r="DO242" i="37"/>
  <c r="DO241" i="37"/>
  <c r="DO240" i="37"/>
  <c r="DO239" i="37"/>
  <c r="DO238" i="37"/>
  <c r="DO237" i="37"/>
  <c r="DO236" i="37"/>
  <c r="DO235" i="37"/>
  <c r="DO234" i="37"/>
  <c r="DO233" i="37"/>
  <c r="DO232" i="37"/>
  <c r="DO231" i="37"/>
  <c r="DO230" i="37"/>
  <c r="DO229" i="37"/>
  <c r="DO228" i="37"/>
  <c r="DO227" i="37"/>
  <c r="DO226" i="37"/>
  <c r="DO225" i="37"/>
  <c r="DO224" i="37"/>
  <c r="DO223" i="37"/>
  <c r="DO222" i="37"/>
  <c r="DO221" i="37"/>
  <c r="DO220" i="37"/>
  <c r="DO219" i="37"/>
  <c r="DO218" i="37"/>
  <c r="DO217" i="37"/>
  <c r="DO216" i="37"/>
  <c r="DO215" i="37"/>
  <c r="DO214" i="37"/>
  <c r="DO213" i="37"/>
  <c r="DO212" i="37"/>
  <c r="DO211" i="37"/>
  <c r="DO210" i="37"/>
  <c r="DO209" i="37"/>
  <c r="DO208" i="37"/>
  <c r="DO207" i="37"/>
  <c r="DO206" i="37"/>
  <c r="DO205" i="37"/>
  <c r="DO204" i="37"/>
  <c r="DO203" i="37"/>
  <c r="DO202" i="37"/>
  <c r="DO201" i="37"/>
  <c r="DO200" i="37"/>
  <c r="DO199" i="37"/>
  <c r="DO198" i="37"/>
  <c r="DO197" i="37"/>
  <c r="DO196" i="37"/>
  <c r="DO195" i="37"/>
  <c r="DO194" i="37"/>
  <c r="DO193" i="37"/>
  <c r="DO192" i="37"/>
  <c r="DO191" i="37"/>
  <c r="DO190" i="37"/>
  <c r="DO189" i="37"/>
  <c r="DO188" i="37"/>
  <c r="DO187" i="37"/>
  <c r="DO186" i="37"/>
  <c r="DO185" i="37"/>
  <c r="DO184" i="37"/>
  <c r="DO183" i="37"/>
  <c r="DO182" i="37"/>
  <c r="DO181" i="37"/>
  <c r="DO180" i="37"/>
  <c r="DO179" i="37"/>
  <c r="DO178" i="37"/>
  <c r="DO177" i="37"/>
  <c r="DO176" i="37"/>
  <c r="DO175" i="37"/>
  <c r="DO174" i="37"/>
  <c r="DO173" i="37"/>
  <c r="DO172" i="37"/>
  <c r="DO171" i="37"/>
  <c r="DO170" i="37"/>
  <c r="DO169" i="37"/>
  <c r="DO168" i="37"/>
  <c r="DO167" i="37"/>
  <c r="DO166" i="37"/>
  <c r="DO165" i="37"/>
  <c r="DO164" i="37"/>
  <c r="DO163" i="37"/>
  <c r="DO162" i="37"/>
  <c r="DO161" i="37"/>
  <c r="DO160" i="37"/>
  <c r="DO159" i="37"/>
  <c r="DO158" i="37"/>
  <c r="DO157" i="37"/>
  <c r="DO156" i="37"/>
  <c r="DO155" i="37"/>
  <c r="DO154" i="37"/>
  <c r="DO153" i="37"/>
  <c r="DO152" i="37"/>
  <c r="DO151" i="37"/>
  <c r="DO150" i="37"/>
  <c r="DO149" i="37"/>
  <c r="DO148" i="37"/>
  <c r="DO147" i="37"/>
  <c r="DO146" i="37"/>
  <c r="DO145" i="37"/>
  <c r="DO144" i="37"/>
  <c r="DO143" i="37"/>
  <c r="DO142" i="37"/>
  <c r="DO141" i="37"/>
  <c r="DO140" i="37"/>
  <c r="DO139" i="37"/>
  <c r="DO138" i="37"/>
  <c r="DO137" i="37"/>
  <c r="DO136" i="37"/>
  <c r="DO135" i="37"/>
  <c r="DO134" i="37"/>
  <c r="DO133" i="37"/>
  <c r="DO132" i="37"/>
  <c r="DO131" i="37"/>
  <c r="DO130" i="37"/>
  <c r="DO129" i="37"/>
  <c r="DO128" i="37"/>
  <c r="DO127" i="37"/>
  <c r="DO126" i="37"/>
  <c r="DO125" i="37"/>
  <c r="DO124" i="37"/>
  <c r="DO123" i="37"/>
  <c r="DO122" i="37"/>
  <c r="DO121" i="37"/>
  <c r="DO120" i="37"/>
  <c r="DO119" i="37"/>
  <c r="DO118" i="37"/>
  <c r="DO117" i="37"/>
  <c r="DO116" i="37"/>
  <c r="DO115" i="37"/>
  <c r="DO114" i="37"/>
  <c r="DO113" i="37"/>
  <c r="DO112" i="37"/>
  <c r="DO111" i="37"/>
  <c r="DO110" i="37"/>
  <c r="DO109" i="37"/>
  <c r="DO108" i="37"/>
  <c r="DO107" i="37"/>
  <c r="DO106" i="37"/>
  <c r="DO105" i="37"/>
  <c r="DO104" i="37"/>
  <c r="DO103" i="37"/>
  <c r="DO102" i="37"/>
  <c r="DO101" i="37"/>
  <c r="DO100" i="37"/>
  <c r="DO99" i="37"/>
  <c r="DO98" i="37"/>
  <c r="DO97" i="37"/>
  <c r="DO96" i="37"/>
  <c r="DO95" i="37"/>
  <c r="DO94" i="37"/>
  <c r="DO93" i="37"/>
  <c r="DO92" i="37"/>
  <c r="DO91" i="37"/>
  <c r="DO90" i="37"/>
  <c r="DO89" i="37"/>
  <c r="DO88" i="37"/>
  <c r="DO87" i="37"/>
  <c r="DO86" i="37"/>
  <c r="DO85" i="37"/>
  <c r="DO84" i="37"/>
  <c r="DO83" i="37"/>
  <c r="DO82" i="37"/>
  <c r="DO81" i="37"/>
  <c r="DO80" i="37"/>
  <c r="DO79" i="37"/>
  <c r="DO78" i="37"/>
  <c r="DO77" i="37"/>
  <c r="DO76" i="37"/>
  <c r="DO75" i="37"/>
  <c r="DO74" i="37"/>
  <c r="DO73" i="37"/>
  <c r="DO72" i="37"/>
  <c r="DO71" i="37"/>
  <c r="DO70" i="37"/>
  <c r="DO69" i="37"/>
  <c r="DO68" i="37"/>
  <c r="DO67" i="37"/>
  <c r="DO66" i="37"/>
  <c r="DO65" i="37"/>
  <c r="DO64" i="37"/>
  <c r="DO63" i="37"/>
  <c r="DO62" i="37"/>
  <c r="DO61" i="37"/>
  <c r="DO60" i="37"/>
  <c r="DO59" i="37"/>
  <c r="DO58" i="37"/>
  <c r="DO57" i="37"/>
  <c r="DO56" i="37"/>
  <c r="DO55" i="37"/>
  <c r="DO54" i="37"/>
  <c r="DO53" i="37"/>
  <c r="DO52" i="37"/>
  <c r="DO51" i="37"/>
  <c r="DO50" i="37"/>
  <c r="DO49" i="37"/>
  <c r="DO48" i="37"/>
  <c r="DO47" i="37"/>
  <c r="DO46" i="37"/>
  <c r="DO45" i="37"/>
  <c r="DO44" i="37"/>
  <c r="DO43" i="37"/>
  <c r="DO42" i="37"/>
  <c r="DO41" i="37"/>
  <c r="DO40" i="37"/>
  <c r="DO39" i="37"/>
  <c r="DO38" i="37"/>
  <c r="DO37" i="37"/>
  <c r="DO36" i="37"/>
  <c r="DO35" i="37"/>
  <c r="DO34" i="37"/>
  <c r="DO33" i="37"/>
  <c r="DO32" i="37"/>
  <c r="DO31" i="37"/>
  <c r="DO30" i="37"/>
  <c r="DO29" i="37"/>
  <c r="DO28" i="37"/>
  <c r="DO27" i="37"/>
  <c r="DO26" i="37"/>
  <c r="DO25" i="37"/>
  <c r="DO24" i="37"/>
  <c r="DO23" i="37"/>
  <c r="DO22" i="37"/>
  <c r="DO21" i="37"/>
  <c r="DO20" i="37"/>
  <c r="DO19" i="37"/>
  <c r="DO18" i="37"/>
  <c r="DO17" i="37"/>
  <c r="DO16" i="37"/>
  <c r="DO15" i="37"/>
  <c r="DO14" i="37"/>
  <c r="DO13" i="37"/>
  <c r="DO12" i="37"/>
  <c r="DO11" i="37"/>
  <c r="DO10" i="37"/>
  <c r="DO9" i="37"/>
  <c r="DO8" i="37" a="1"/>
  <c r="DO8" i="37"/>
  <c r="DN247" i="37"/>
  <c r="DN246" i="37"/>
  <c r="DN245" i="37"/>
  <c r="DN244" i="37"/>
  <c r="DN243" i="37"/>
  <c r="DN242" i="37"/>
  <c r="DN241" i="37"/>
  <c r="DN240" i="37"/>
  <c r="DN239" i="37"/>
  <c r="DN238" i="37"/>
  <c r="DN237" i="37"/>
  <c r="DN236" i="37"/>
  <c r="DN235" i="37"/>
  <c r="DN234" i="37"/>
  <c r="DN233" i="37"/>
  <c r="DN232" i="37"/>
  <c r="DN231" i="37"/>
  <c r="DN230" i="37"/>
  <c r="DN229" i="37"/>
  <c r="DN228" i="37"/>
  <c r="DN227" i="37"/>
  <c r="DN226" i="37"/>
  <c r="DN225" i="37"/>
  <c r="DN224" i="37"/>
  <c r="DN223" i="37"/>
  <c r="DN222" i="37"/>
  <c r="DN221" i="37"/>
  <c r="DN220" i="37"/>
  <c r="DN219" i="37"/>
  <c r="DN218" i="37"/>
  <c r="DN217" i="37"/>
  <c r="DN216" i="37"/>
  <c r="DN215" i="37"/>
  <c r="DN214" i="37"/>
  <c r="DN213" i="37"/>
  <c r="DN212" i="37"/>
  <c r="DN211" i="37"/>
  <c r="DN210" i="37"/>
  <c r="DN209" i="37"/>
  <c r="DN208" i="37"/>
  <c r="DN207" i="37"/>
  <c r="DN206" i="37"/>
  <c r="DN205" i="37"/>
  <c r="DN204" i="37"/>
  <c r="DN203" i="37"/>
  <c r="DN202" i="37"/>
  <c r="DN201" i="37"/>
  <c r="DN200" i="37"/>
  <c r="DN199" i="37"/>
  <c r="DN198" i="37"/>
  <c r="DN197" i="37"/>
  <c r="DN196" i="37"/>
  <c r="DN195" i="37"/>
  <c r="DN194" i="37"/>
  <c r="DN193" i="37"/>
  <c r="DN192" i="37"/>
  <c r="DN191" i="37"/>
  <c r="DN190" i="37"/>
  <c r="DN189" i="37"/>
  <c r="DN188" i="37"/>
  <c r="DN187" i="37"/>
  <c r="DN186" i="37"/>
  <c r="DN185" i="37"/>
  <c r="DN184" i="37"/>
  <c r="DN183" i="37"/>
  <c r="DN182" i="37"/>
  <c r="DN181" i="37"/>
  <c r="DN180" i="37"/>
  <c r="DN179" i="37"/>
  <c r="DN178" i="37"/>
  <c r="DN177" i="37"/>
  <c r="DN176" i="37"/>
  <c r="DN175" i="37"/>
  <c r="DN174" i="37"/>
  <c r="DN173" i="37"/>
  <c r="DN172" i="37"/>
  <c r="DN171" i="37"/>
  <c r="DN170" i="37"/>
  <c r="DN169" i="37"/>
  <c r="DN168" i="37"/>
  <c r="DN167" i="37"/>
  <c r="DN166" i="37"/>
  <c r="DN165" i="37"/>
  <c r="DN164" i="37"/>
  <c r="DN163" i="37"/>
  <c r="DN162" i="37"/>
  <c r="DN161" i="37"/>
  <c r="DN160" i="37"/>
  <c r="DN159" i="37"/>
  <c r="DN158" i="37"/>
  <c r="DN157" i="37"/>
  <c r="DN156" i="37"/>
  <c r="DN155" i="37"/>
  <c r="DN154" i="37"/>
  <c r="DN153" i="37"/>
  <c r="DN152" i="37"/>
  <c r="DN151" i="37"/>
  <c r="DN150" i="37"/>
  <c r="DN149" i="37"/>
  <c r="DN148" i="37"/>
  <c r="DN147" i="37"/>
  <c r="DN146" i="37"/>
  <c r="DN145" i="37"/>
  <c r="DN144" i="37"/>
  <c r="DN143" i="37"/>
  <c r="DN142" i="37"/>
  <c r="DN141" i="37"/>
  <c r="DN140" i="37"/>
  <c r="DN139" i="37"/>
  <c r="DN138" i="37"/>
  <c r="DN137" i="37"/>
  <c r="DN136" i="37"/>
  <c r="DN135" i="37"/>
  <c r="DN134" i="37"/>
  <c r="DN133" i="37"/>
  <c r="DN132" i="37"/>
  <c r="DN131" i="37"/>
  <c r="DN130" i="37"/>
  <c r="DN129" i="37"/>
  <c r="DN128" i="37"/>
  <c r="DN127" i="37"/>
  <c r="DN126" i="37"/>
  <c r="DN125" i="37"/>
  <c r="DN124" i="37"/>
  <c r="DN123" i="37"/>
  <c r="DN122" i="37"/>
  <c r="DN121" i="37"/>
  <c r="DN120" i="37"/>
  <c r="DN119" i="37"/>
  <c r="DN118" i="37"/>
  <c r="DN117" i="37"/>
  <c r="DN116" i="37"/>
  <c r="DN115" i="37"/>
  <c r="DN114" i="37"/>
  <c r="DN113" i="37"/>
  <c r="DN112" i="37"/>
  <c r="DN111" i="37"/>
  <c r="DN110" i="37"/>
  <c r="DN109" i="37"/>
  <c r="DN108" i="37"/>
  <c r="DN107" i="37"/>
  <c r="DN106" i="37"/>
  <c r="DN105" i="37"/>
  <c r="DN104" i="37"/>
  <c r="DN103" i="37"/>
  <c r="DN102" i="37"/>
  <c r="DN101" i="37"/>
  <c r="DN100" i="37"/>
  <c r="DN99" i="37"/>
  <c r="DN98" i="37"/>
  <c r="DN97" i="37"/>
  <c r="DN96" i="37"/>
  <c r="DN95" i="37"/>
  <c r="DN94" i="37"/>
  <c r="DN93" i="37"/>
  <c r="DN92" i="37"/>
  <c r="DN91" i="37"/>
  <c r="DN90" i="37"/>
  <c r="DN89" i="37"/>
  <c r="DN88" i="37"/>
  <c r="DN87" i="37"/>
  <c r="DN86" i="37"/>
  <c r="DN85" i="37"/>
  <c r="DN84" i="37"/>
  <c r="DN83" i="37"/>
  <c r="DN82" i="37"/>
  <c r="DN81" i="37"/>
  <c r="DN80" i="37"/>
  <c r="DN79" i="37"/>
  <c r="DN78" i="37"/>
  <c r="DN77" i="37"/>
  <c r="DN76" i="37"/>
  <c r="DN75" i="37"/>
  <c r="DN74" i="37"/>
  <c r="DN73" i="37"/>
  <c r="DN72" i="37"/>
  <c r="DN71" i="37"/>
  <c r="DN70" i="37"/>
  <c r="DN69" i="37"/>
  <c r="DN68" i="37"/>
  <c r="DN67" i="37"/>
  <c r="DN66" i="37"/>
  <c r="DN65" i="37"/>
  <c r="DN64" i="37"/>
  <c r="DN63" i="37"/>
  <c r="DN62" i="37"/>
  <c r="DN61" i="37"/>
  <c r="DN60" i="37"/>
  <c r="DN59" i="37"/>
  <c r="DN58" i="37"/>
  <c r="DN57" i="37"/>
  <c r="DN56" i="37"/>
  <c r="DN55" i="37"/>
  <c r="DN54" i="37"/>
  <c r="DN53" i="37"/>
  <c r="DN52" i="37"/>
  <c r="DN51" i="37"/>
  <c r="DN50" i="37"/>
  <c r="DN49" i="37"/>
  <c r="DN48" i="37"/>
  <c r="DN47" i="37"/>
  <c r="DN46" i="37"/>
  <c r="DN45" i="37"/>
  <c r="DN44" i="37"/>
  <c r="DN43" i="37"/>
  <c r="DN42" i="37"/>
  <c r="DN41" i="37"/>
  <c r="DN40" i="37"/>
  <c r="DN39" i="37"/>
  <c r="DN38" i="37"/>
  <c r="DN37" i="37"/>
  <c r="DN36" i="37"/>
  <c r="DN35" i="37"/>
  <c r="DN34" i="37"/>
  <c r="DN33" i="37"/>
  <c r="DN32" i="37"/>
  <c r="DN31" i="37"/>
  <c r="DN30" i="37"/>
  <c r="DN29" i="37"/>
  <c r="DN28" i="37"/>
  <c r="DN27" i="37"/>
  <c r="DN26" i="37"/>
  <c r="DN25" i="37"/>
  <c r="DN24" i="37"/>
  <c r="DN23" i="37"/>
  <c r="DN22" i="37"/>
  <c r="DN21" i="37"/>
  <c r="DN20" i="37"/>
  <c r="DN19" i="37"/>
  <c r="DN18" i="37"/>
  <c r="DN17" i="37"/>
  <c r="DN16" i="37"/>
  <c r="DN15" i="37"/>
  <c r="DN14" i="37"/>
  <c r="DN13" i="37"/>
  <c r="DN12" i="37"/>
  <c r="DN11" i="37"/>
  <c r="DN10" i="37"/>
  <c r="DN9" i="37"/>
  <c r="DN8" i="37" a="1"/>
  <c r="DN8" i="37"/>
  <c r="DM247" i="37"/>
  <c r="DM246" i="37"/>
  <c r="DM245" i="37"/>
  <c r="DM244" i="37"/>
  <c r="DM243" i="37"/>
  <c r="DM242" i="37"/>
  <c r="DM241" i="37"/>
  <c r="DM240" i="37"/>
  <c r="DM239" i="37"/>
  <c r="DM238" i="37"/>
  <c r="DM237" i="37"/>
  <c r="DM236" i="37"/>
  <c r="DM235" i="37"/>
  <c r="DM234" i="37"/>
  <c r="DM233" i="37"/>
  <c r="DM232" i="37"/>
  <c r="DM231" i="37"/>
  <c r="DM230" i="37"/>
  <c r="DM229" i="37"/>
  <c r="DM228" i="37"/>
  <c r="DM227" i="37"/>
  <c r="DM226" i="37"/>
  <c r="DM225" i="37"/>
  <c r="DM224" i="37"/>
  <c r="DM223" i="37"/>
  <c r="DM222" i="37"/>
  <c r="DM221" i="37"/>
  <c r="DM220" i="37"/>
  <c r="DM219" i="37"/>
  <c r="DM218" i="37"/>
  <c r="DM217" i="37"/>
  <c r="DM216" i="37"/>
  <c r="DM215" i="37"/>
  <c r="DM214" i="37"/>
  <c r="DM213" i="37"/>
  <c r="DM212" i="37"/>
  <c r="DM211" i="37"/>
  <c r="DM210" i="37"/>
  <c r="DM209" i="37"/>
  <c r="DM208" i="37"/>
  <c r="DM207" i="37"/>
  <c r="DM206" i="37"/>
  <c r="DM205" i="37"/>
  <c r="DM204" i="37"/>
  <c r="DM203" i="37"/>
  <c r="DM202" i="37"/>
  <c r="DM201" i="37"/>
  <c r="DM200" i="37"/>
  <c r="DM199" i="37"/>
  <c r="DM198" i="37"/>
  <c r="DM197" i="37"/>
  <c r="DM196" i="37"/>
  <c r="DM195" i="37"/>
  <c r="DM194" i="37"/>
  <c r="DM193" i="37"/>
  <c r="DM192" i="37"/>
  <c r="DM191" i="37"/>
  <c r="DM190" i="37"/>
  <c r="DM189" i="37"/>
  <c r="DM188" i="37"/>
  <c r="DM187" i="37"/>
  <c r="DM186" i="37"/>
  <c r="DM185" i="37"/>
  <c r="DM184" i="37"/>
  <c r="DM183" i="37"/>
  <c r="DM182" i="37"/>
  <c r="DM181" i="37"/>
  <c r="DM180" i="37"/>
  <c r="DM179" i="37"/>
  <c r="DM178" i="37"/>
  <c r="DM177" i="37"/>
  <c r="DM176" i="37"/>
  <c r="DM175" i="37"/>
  <c r="DM174" i="37"/>
  <c r="DM173" i="37"/>
  <c r="DM172" i="37"/>
  <c r="DM171" i="37"/>
  <c r="DM170" i="37"/>
  <c r="DM169" i="37"/>
  <c r="DM168" i="37"/>
  <c r="DM167" i="37"/>
  <c r="DM166" i="37"/>
  <c r="DM165" i="37"/>
  <c r="DM164" i="37"/>
  <c r="DM163" i="37"/>
  <c r="DM162" i="37"/>
  <c r="DM161" i="37"/>
  <c r="DM160" i="37"/>
  <c r="DM159" i="37"/>
  <c r="DM158" i="37"/>
  <c r="DM157" i="37"/>
  <c r="DM156" i="37"/>
  <c r="DM155" i="37"/>
  <c r="DM154" i="37"/>
  <c r="DM153" i="37"/>
  <c r="DM152" i="37"/>
  <c r="DM151" i="37"/>
  <c r="DM150" i="37"/>
  <c r="DM149" i="37"/>
  <c r="DM148" i="37"/>
  <c r="DM147" i="37"/>
  <c r="DM146" i="37"/>
  <c r="DM145" i="37"/>
  <c r="DM144" i="37"/>
  <c r="DM143" i="37"/>
  <c r="DM142" i="37"/>
  <c r="DM141" i="37"/>
  <c r="DM140" i="37"/>
  <c r="DM139" i="37"/>
  <c r="DM138" i="37"/>
  <c r="DM137" i="37"/>
  <c r="DM136" i="37"/>
  <c r="DM135" i="37"/>
  <c r="DM134" i="37"/>
  <c r="DM133" i="37"/>
  <c r="DM132" i="37"/>
  <c r="DM131" i="37"/>
  <c r="DM130" i="37"/>
  <c r="DM129" i="37"/>
  <c r="DM128" i="37"/>
  <c r="DM127" i="37"/>
  <c r="DM126" i="37"/>
  <c r="DM125" i="37"/>
  <c r="DM124" i="37"/>
  <c r="DM123" i="37"/>
  <c r="DM122" i="37"/>
  <c r="DM121" i="37"/>
  <c r="DM120" i="37"/>
  <c r="DM119" i="37"/>
  <c r="DM118" i="37"/>
  <c r="DM117" i="37"/>
  <c r="DM116" i="37"/>
  <c r="DM115" i="37"/>
  <c r="DM114" i="37"/>
  <c r="DM113" i="37"/>
  <c r="DM112" i="37"/>
  <c r="DM111" i="37"/>
  <c r="DM110" i="37"/>
  <c r="DM109" i="37"/>
  <c r="DM108" i="37"/>
  <c r="DM107" i="37"/>
  <c r="DM106" i="37"/>
  <c r="DM105" i="37"/>
  <c r="DM104" i="37"/>
  <c r="DM103" i="37"/>
  <c r="DM102" i="37"/>
  <c r="DM101" i="37"/>
  <c r="DM100" i="37"/>
  <c r="DM99" i="37"/>
  <c r="DM98" i="37"/>
  <c r="DM97" i="37"/>
  <c r="DM96" i="37"/>
  <c r="DM95" i="37"/>
  <c r="DM94" i="37"/>
  <c r="DM93" i="37"/>
  <c r="DM92" i="37"/>
  <c r="DM91" i="37"/>
  <c r="DM90" i="37"/>
  <c r="DM89" i="37"/>
  <c r="DM88" i="37"/>
  <c r="DM87" i="37"/>
  <c r="DM86" i="37"/>
  <c r="DM85" i="37"/>
  <c r="DM84" i="37"/>
  <c r="DM83" i="37"/>
  <c r="DM82" i="37"/>
  <c r="DM81" i="37"/>
  <c r="DM80" i="37"/>
  <c r="DM79" i="37"/>
  <c r="DM78" i="37"/>
  <c r="DM77" i="37"/>
  <c r="DM76" i="37"/>
  <c r="DM75" i="37"/>
  <c r="DM74" i="37"/>
  <c r="DM73" i="37"/>
  <c r="DM72" i="37"/>
  <c r="DM71" i="37"/>
  <c r="DM70" i="37"/>
  <c r="DM69" i="37"/>
  <c r="DM68" i="37"/>
  <c r="DM67" i="37"/>
  <c r="DM66" i="37"/>
  <c r="DM65" i="37"/>
  <c r="DM64" i="37"/>
  <c r="DM63" i="37"/>
  <c r="DM62" i="37"/>
  <c r="DM61" i="37"/>
  <c r="DM60" i="37"/>
  <c r="DM59" i="37"/>
  <c r="DM58" i="37"/>
  <c r="DM57" i="37"/>
  <c r="DM56" i="37"/>
  <c r="DM55" i="37"/>
  <c r="DM54" i="37"/>
  <c r="DM53" i="37"/>
  <c r="DM52" i="37"/>
  <c r="DM51" i="37"/>
  <c r="DM50" i="37"/>
  <c r="DM49" i="37"/>
  <c r="DM48" i="37"/>
  <c r="DM47" i="37"/>
  <c r="DM46" i="37"/>
  <c r="DM45" i="37"/>
  <c r="DM44" i="37"/>
  <c r="DM43" i="37"/>
  <c r="DM42" i="37"/>
  <c r="DM41" i="37"/>
  <c r="DM40" i="37"/>
  <c r="DM39" i="37"/>
  <c r="DM38" i="37"/>
  <c r="DM37" i="37"/>
  <c r="DM36" i="37"/>
  <c r="DM35" i="37"/>
  <c r="DM34" i="37"/>
  <c r="DM33" i="37"/>
  <c r="DM32" i="37"/>
  <c r="DM31" i="37"/>
  <c r="DM30" i="37"/>
  <c r="DM29" i="37"/>
  <c r="DM28" i="37"/>
  <c r="DM27" i="37"/>
  <c r="DM26" i="37"/>
  <c r="DM25" i="37"/>
  <c r="DM24" i="37"/>
  <c r="DM23" i="37"/>
  <c r="DM22" i="37"/>
  <c r="DM21" i="37"/>
  <c r="DM20" i="37"/>
  <c r="DM19" i="37"/>
  <c r="DM18" i="37"/>
  <c r="DM17" i="37"/>
  <c r="DM16" i="37"/>
  <c r="DM15" i="37"/>
  <c r="DM14" i="37"/>
  <c r="DM13" i="37"/>
  <c r="DM12" i="37"/>
  <c r="DM11" i="37"/>
  <c r="DM10" i="37"/>
  <c r="DM9" i="37"/>
  <c r="DM8" i="37" a="1"/>
  <c r="DM8" i="37"/>
  <c r="DL247" i="37"/>
  <c r="DL246" i="37"/>
  <c r="DL245" i="37"/>
  <c r="DL244" i="37"/>
  <c r="DL243" i="37"/>
  <c r="DL242" i="37"/>
  <c r="DL241" i="37"/>
  <c r="DL240" i="37"/>
  <c r="DL239" i="37"/>
  <c r="DL238" i="37"/>
  <c r="DL237" i="37"/>
  <c r="DL236" i="37"/>
  <c r="DL235" i="37"/>
  <c r="DL234" i="37"/>
  <c r="DL233" i="37"/>
  <c r="DL232" i="37"/>
  <c r="DL231" i="37"/>
  <c r="DL230" i="37"/>
  <c r="DL229" i="37"/>
  <c r="DL228" i="37"/>
  <c r="DL227" i="37"/>
  <c r="DL226" i="37"/>
  <c r="DL225" i="37"/>
  <c r="DL224" i="37"/>
  <c r="DL223" i="37"/>
  <c r="DL222" i="37"/>
  <c r="DL221" i="37"/>
  <c r="DL220" i="37"/>
  <c r="DL219" i="37"/>
  <c r="DL218" i="37"/>
  <c r="DL217" i="37"/>
  <c r="DL216" i="37"/>
  <c r="DL215" i="37"/>
  <c r="DL214" i="37"/>
  <c r="DL213" i="37"/>
  <c r="DL212" i="37"/>
  <c r="DL211" i="37"/>
  <c r="DL210" i="37"/>
  <c r="DL209" i="37"/>
  <c r="DL208" i="37"/>
  <c r="DL207" i="37"/>
  <c r="DL206" i="37"/>
  <c r="DL205" i="37"/>
  <c r="DL204" i="37"/>
  <c r="DL203" i="37"/>
  <c r="DL202" i="37"/>
  <c r="DL201" i="37"/>
  <c r="DL200" i="37"/>
  <c r="DL199" i="37"/>
  <c r="DL198" i="37"/>
  <c r="DL197" i="37"/>
  <c r="DL196" i="37"/>
  <c r="DL195" i="37"/>
  <c r="DL194" i="37"/>
  <c r="DL193" i="37"/>
  <c r="DL192" i="37"/>
  <c r="DL191" i="37"/>
  <c r="DL190" i="37"/>
  <c r="DL189" i="37"/>
  <c r="DL188" i="37"/>
  <c r="DL187" i="37"/>
  <c r="DL186" i="37"/>
  <c r="DL185" i="37"/>
  <c r="DL184" i="37"/>
  <c r="DL183" i="37"/>
  <c r="DL182" i="37"/>
  <c r="DL181" i="37"/>
  <c r="DL180" i="37"/>
  <c r="DL179" i="37"/>
  <c r="DL178" i="37"/>
  <c r="DL177" i="37"/>
  <c r="DL176" i="37"/>
  <c r="DL175" i="37"/>
  <c r="DL174" i="37"/>
  <c r="DL173" i="37"/>
  <c r="DL172" i="37"/>
  <c r="DL171" i="37"/>
  <c r="DL170" i="37"/>
  <c r="DL169" i="37"/>
  <c r="DL168" i="37"/>
  <c r="DL167" i="37"/>
  <c r="DL166" i="37"/>
  <c r="DL165" i="37"/>
  <c r="DL164" i="37"/>
  <c r="DL163" i="37"/>
  <c r="DL162" i="37"/>
  <c r="DL161" i="37"/>
  <c r="DL160" i="37"/>
  <c r="DL159" i="37"/>
  <c r="DL158" i="37"/>
  <c r="DL157" i="37"/>
  <c r="DL156" i="37"/>
  <c r="DL155" i="37"/>
  <c r="DL154" i="37"/>
  <c r="DL153" i="37"/>
  <c r="DL152" i="37"/>
  <c r="DL151" i="37"/>
  <c r="DL150" i="37"/>
  <c r="DL149" i="37"/>
  <c r="DL148" i="37"/>
  <c r="DL147" i="37"/>
  <c r="DL146" i="37"/>
  <c r="DL145" i="37"/>
  <c r="DL144" i="37"/>
  <c r="DL143" i="37"/>
  <c r="DL142" i="37"/>
  <c r="DL141" i="37"/>
  <c r="DL140" i="37"/>
  <c r="DL139" i="37"/>
  <c r="DL138" i="37"/>
  <c r="DL137" i="37"/>
  <c r="DL136" i="37"/>
  <c r="DL135" i="37"/>
  <c r="DL134" i="37"/>
  <c r="DL133" i="37"/>
  <c r="DL132" i="37"/>
  <c r="DL131" i="37"/>
  <c r="DL130" i="37"/>
  <c r="DL129" i="37"/>
  <c r="DL128" i="37"/>
  <c r="DL127" i="37"/>
  <c r="DL126" i="37"/>
  <c r="DL125" i="37"/>
  <c r="DL124" i="37"/>
  <c r="DL123" i="37"/>
  <c r="DL122" i="37"/>
  <c r="DL121" i="37"/>
  <c r="DL120" i="37"/>
  <c r="DL119" i="37"/>
  <c r="DL118" i="37"/>
  <c r="DL117" i="37"/>
  <c r="DL116" i="37"/>
  <c r="DL115" i="37"/>
  <c r="DL114" i="37"/>
  <c r="DL113" i="37"/>
  <c r="DL112" i="37"/>
  <c r="DL111" i="37"/>
  <c r="DL110" i="37"/>
  <c r="DL109" i="37"/>
  <c r="DL108" i="37"/>
  <c r="DL107" i="37"/>
  <c r="DL106" i="37"/>
  <c r="DL105" i="37"/>
  <c r="DL104" i="37"/>
  <c r="DL103" i="37"/>
  <c r="DL102" i="37"/>
  <c r="DL101" i="37"/>
  <c r="DL100" i="37"/>
  <c r="DL99" i="37"/>
  <c r="DL98" i="37"/>
  <c r="DL97" i="37"/>
  <c r="DL96" i="37"/>
  <c r="DL95" i="37"/>
  <c r="DL94" i="37"/>
  <c r="DL93" i="37"/>
  <c r="DL92" i="37"/>
  <c r="DL91" i="37"/>
  <c r="DL90" i="37"/>
  <c r="DL89" i="37"/>
  <c r="DL88" i="37"/>
  <c r="DL87" i="37"/>
  <c r="DL86" i="37"/>
  <c r="DL85" i="37"/>
  <c r="DL84" i="37"/>
  <c r="DL83" i="37"/>
  <c r="DL82" i="37"/>
  <c r="DL81" i="37"/>
  <c r="DL80" i="37"/>
  <c r="DL79" i="37"/>
  <c r="DL78" i="37"/>
  <c r="DL77" i="37"/>
  <c r="DL76" i="37"/>
  <c r="DL75" i="37"/>
  <c r="DL74" i="37"/>
  <c r="DL73" i="37"/>
  <c r="DL72" i="37"/>
  <c r="DL71" i="37"/>
  <c r="DL70" i="37"/>
  <c r="DL69" i="37"/>
  <c r="DL68" i="37"/>
  <c r="DL67" i="37"/>
  <c r="DL66" i="37"/>
  <c r="DL65" i="37"/>
  <c r="DL64" i="37"/>
  <c r="DL63" i="37"/>
  <c r="DL62" i="37"/>
  <c r="DL61" i="37"/>
  <c r="DL60" i="37"/>
  <c r="DL59" i="37"/>
  <c r="DL58" i="37"/>
  <c r="DL57" i="37"/>
  <c r="DL56" i="37"/>
  <c r="DL55" i="37"/>
  <c r="DL54" i="37"/>
  <c r="DL53" i="37"/>
  <c r="DL52" i="37"/>
  <c r="DL51" i="37"/>
  <c r="DL50" i="37"/>
  <c r="DL49" i="37"/>
  <c r="DL48" i="37"/>
  <c r="DL47" i="37"/>
  <c r="DL46" i="37"/>
  <c r="DL45" i="37"/>
  <c r="DL44" i="37"/>
  <c r="DL43" i="37"/>
  <c r="DL42" i="37"/>
  <c r="DL41" i="37"/>
  <c r="DL40" i="37"/>
  <c r="DL39" i="37"/>
  <c r="DL38" i="37"/>
  <c r="DL37" i="37"/>
  <c r="DL36" i="37"/>
  <c r="DL35" i="37"/>
  <c r="DL34" i="37"/>
  <c r="DL33" i="37"/>
  <c r="DL32" i="37"/>
  <c r="DL31" i="37"/>
  <c r="DL30" i="37"/>
  <c r="DL29" i="37"/>
  <c r="DL28" i="37"/>
  <c r="DL27" i="37"/>
  <c r="DL26" i="37"/>
  <c r="DL25" i="37"/>
  <c r="DL24" i="37"/>
  <c r="DL23" i="37"/>
  <c r="DL22" i="37"/>
  <c r="DL21" i="37"/>
  <c r="DL20" i="37"/>
  <c r="DL19" i="37"/>
  <c r="DL18" i="37"/>
  <c r="DL17" i="37"/>
  <c r="DL16" i="37"/>
  <c r="DL15" i="37"/>
  <c r="DL14" i="37"/>
  <c r="DL13" i="37"/>
  <c r="DL12" i="37"/>
  <c r="DL11" i="37"/>
  <c r="DL10" i="37"/>
  <c r="DL9" i="37"/>
  <c r="DL8" i="37" a="1"/>
  <c r="DL8" i="37"/>
  <c r="CH247" i="37"/>
  <c r="CH246" i="37"/>
  <c r="CH245" i="37"/>
  <c r="CH244" i="37"/>
  <c r="CH243" i="37"/>
  <c r="CH242" i="37"/>
  <c r="CH241" i="37"/>
  <c r="CH240" i="37"/>
  <c r="CH239" i="37"/>
  <c r="CH238" i="37"/>
  <c r="CH237" i="37"/>
  <c r="CH236" i="37"/>
  <c r="CH235" i="37"/>
  <c r="CH234" i="37"/>
  <c r="CH233" i="37"/>
  <c r="CH232" i="37"/>
  <c r="CH231" i="37"/>
  <c r="CH230" i="37"/>
  <c r="CH229" i="37"/>
  <c r="CH228" i="37"/>
  <c r="CH227" i="37"/>
  <c r="CH226" i="37"/>
  <c r="CH225" i="37"/>
  <c r="CH224" i="37"/>
  <c r="CH223" i="37"/>
  <c r="CH222" i="37"/>
  <c r="CH221" i="37"/>
  <c r="CH220" i="37"/>
  <c r="CH219" i="37"/>
  <c r="CH218" i="37"/>
  <c r="CH217" i="37"/>
  <c r="CH216" i="37"/>
  <c r="CH215" i="37"/>
  <c r="CH214" i="37"/>
  <c r="CH213" i="37"/>
  <c r="CH212" i="37"/>
  <c r="CH211" i="37"/>
  <c r="CH210" i="37"/>
  <c r="CH209" i="37"/>
  <c r="CH208" i="37"/>
  <c r="CH207" i="37"/>
  <c r="CH206" i="37"/>
  <c r="CH205" i="37"/>
  <c r="CH204" i="37"/>
  <c r="CH203" i="37"/>
  <c r="CH202" i="37"/>
  <c r="CH201" i="37"/>
  <c r="CH200" i="37"/>
  <c r="CH199" i="37"/>
  <c r="CH198" i="37"/>
  <c r="CH197" i="37"/>
  <c r="CH196" i="37"/>
  <c r="CH195" i="37"/>
  <c r="CH194" i="37"/>
  <c r="CH193" i="37"/>
  <c r="CH192" i="37"/>
  <c r="CH191" i="37"/>
  <c r="CH190" i="37"/>
  <c r="CH189" i="37"/>
  <c r="CH188" i="37"/>
  <c r="CH187" i="37"/>
  <c r="CH186" i="37"/>
  <c r="CH185" i="37"/>
  <c r="CH184" i="37"/>
  <c r="CH183" i="37"/>
  <c r="CH182" i="37"/>
  <c r="CH181" i="37"/>
  <c r="CH180" i="37"/>
  <c r="CH179" i="37"/>
  <c r="CH178" i="37"/>
  <c r="CH177" i="37"/>
  <c r="CH176" i="37"/>
  <c r="CH175" i="37"/>
  <c r="CH174" i="37"/>
  <c r="CH173" i="37"/>
  <c r="CH172" i="37"/>
  <c r="CH171" i="37"/>
  <c r="CH170" i="37"/>
  <c r="CH169" i="37"/>
  <c r="CH168" i="37"/>
  <c r="CH167" i="37"/>
  <c r="CH166" i="37"/>
  <c r="CH165" i="37"/>
  <c r="CH164" i="37"/>
  <c r="CH163" i="37"/>
  <c r="CH162" i="37"/>
  <c r="CH161" i="37"/>
  <c r="CH160" i="37"/>
  <c r="CH159" i="37"/>
  <c r="CH158" i="37"/>
  <c r="CH157" i="37"/>
  <c r="CH156" i="37"/>
  <c r="CH155" i="37"/>
  <c r="CH154" i="37"/>
  <c r="CH153" i="37"/>
  <c r="CH152" i="37"/>
  <c r="CH151" i="37"/>
  <c r="CH150" i="37"/>
  <c r="CH149" i="37"/>
  <c r="CH148" i="37"/>
  <c r="CH147" i="37"/>
  <c r="CH146" i="37"/>
  <c r="CH145" i="37"/>
  <c r="CH144" i="37"/>
  <c r="CH143" i="37"/>
  <c r="CH142" i="37"/>
  <c r="CH141" i="37"/>
  <c r="CH140" i="37"/>
  <c r="CH139" i="37"/>
  <c r="CH138" i="37"/>
  <c r="CH137" i="37"/>
  <c r="CH136" i="37"/>
  <c r="CH135" i="37"/>
  <c r="CH134" i="37"/>
  <c r="CH133" i="37"/>
  <c r="CH132" i="37"/>
  <c r="CH131" i="37"/>
  <c r="CH130" i="37"/>
  <c r="CH129" i="37"/>
  <c r="CH128" i="37"/>
  <c r="CH127" i="37"/>
  <c r="CH126" i="37"/>
  <c r="CH125" i="37"/>
  <c r="CH124" i="37"/>
  <c r="CH123" i="37"/>
  <c r="CH122" i="37"/>
  <c r="CH121" i="37"/>
  <c r="CH120" i="37"/>
  <c r="CH119" i="37"/>
  <c r="CH118" i="37"/>
  <c r="CH117" i="37"/>
  <c r="CH116" i="37"/>
  <c r="CH115" i="37"/>
  <c r="CH114" i="37"/>
  <c r="CH113" i="37"/>
  <c r="CH112" i="37"/>
  <c r="CH111" i="37"/>
  <c r="CH110" i="37"/>
  <c r="CH109" i="37"/>
  <c r="CH108" i="37"/>
  <c r="CH107" i="37"/>
  <c r="CH106" i="37"/>
  <c r="CH105" i="37"/>
  <c r="CH104" i="37"/>
  <c r="CH103" i="37"/>
  <c r="CH102" i="37"/>
  <c r="CH101" i="37"/>
  <c r="CH100" i="37"/>
  <c r="CH99" i="37"/>
  <c r="CH98" i="37"/>
  <c r="CH97" i="37"/>
  <c r="CH96" i="37"/>
  <c r="CH95" i="37"/>
  <c r="CH94" i="37"/>
  <c r="CH93" i="37"/>
  <c r="CH92" i="37"/>
  <c r="CH91" i="37"/>
  <c r="CH90" i="37"/>
  <c r="CH89" i="37"/>
  <c r="CH88" i="37"/>
  <c r="CH87" i="37"/>
  <c r="CH86" i="37"/>
  <c r="CH85" i="37"/>
  <c r="CH84" i="37"/>
  <c r="CH83" i="37"/>
  <c r="CH82" i="37"/>
  <c r="CH81" i="37"/>
  <c r="CH80" i="37"/>
  <c r="CH79" i="37"/>
  <c r="CH78" i="37"/>
  <c r="CH77" i="37"/>
  <c r="CH76" i="37"/>
  <c r="CH75" i="37"/>
  <c r="CH74" i="37"/>
  <c r="CH73" i="37"/>
  <c r="CH72" i="37"/>
  <c r="CH71" i="37"/>
  <c r="CH70" i="37"/>
  <c r="CH69" i="37"/>
  <c r="CH68" i="37"/>
  <c r="CH67" i="37"/>
  <c r="CH66" i="37"/>
  <c r="CH65" i="37"/>
  <c r="CH64" i="37"/>
  <c r="CH63" i="37"/>
  <c r="CH62" i="37"/>
  <c r="CH61" i="37"/>
  <c r="CH60" i="37"/>
  <c r="CH59" i="37"/>
  <c r="CH58" i="37"/>
  <c r="CH57" i="37"/>
  <c r="CH56" i="37"/>
  <c r="CH55" i="37"/>
  <c r="CH54" i="37"/>
  <c r="CH53" i="37"/>
  <c r="CH52" i="37"/>
  <c r="CH51" i="37"/>
  <c r="CH50" i="37"/>
  <c r="CH49" i="37"/>
  <c r="CH48" i="37"/>
  <c r="CH47" i="37"/>
  <c r="CH46" i="37"/>
  <c r="CH45" i="37"/>
  <c r="CH44" i="37"/>
  <c r="CH43" i="37"/>
  <c r="CH42" i="37"/>
  <c r="CH41" i="37"/>
  <c r="CH40" i="37"/>
  <c r="CH39" i="37"/>
  <c r="CH38" i="37"/>
  <c r="CH37" i="37"/>
  <c r="CH36" i="37"/>
  <c r="CH35" i="37"/>
  <c r="CH34" i="37"/>
  <c r="CH33" i="37"/>
  <c r="CH32" i="37"/>
  <c r="CH31" i="37"/>
  <c r="CH30" i="37"/>
  <c r="CH29" i="37"/>
  <c r="CH28" i="37"/>
  <c r="CH27" i="37"/>
  <c r="CH26" i="37"/>
  <c r="CH25" i="37"/>
  <c r="CH24" i="37"/>
  <c r="CH23" i="37"/>
  <c r="CH22" i="37"/>
  <c r="CH21" i="37"/>
  <c r="CH20" i="37"/>
  <c r="CH19" i="37"/>
  <c r="CH18" i="37"/>
  <c r="CH17" i="37"/>
  <c r="CH16" i="37"/>
  <c r="CH15" i="37"/>
  <c r="CH14" i="37"/>
  <c r="CH13" i="37"/>
  <c r="CH12" i="37"/>
  <c r="CH11" i="37"/>
  <c r="CH10" i="37"/>
  <c r="CH9" i="37"/>
  <c r="CH8" i="37" a="1"/>
  <c r="CH8" i="37"/>
  <c r="CG247" i="37"/>
  <c r="CG246" i="37"/>
  <c r="CG245" i="37"/>
  <c r="CG244" i="37"/>
  <c r="CG243" i="37"/>
  <c r="CG242" i="37"/>
  <c r="CG241" i="37"/>
  <c r="CG240" i="37"/>
  <c r="CG239" i="37"/>
  <c r="CG238" i="37"/>
  <c r="CG237" i="37"/>
  <c r="CG236" i="37"/>
  <c r="CG235" i="37"/>
  <c r="CG234" i="37"/>
  <c r="CG233" i="37"/>
  <c r="CG232" i="37"/>
  <c r="CG231" i="37"/>
  <c r="CG230" i="37"/>
  <c r="CG229" i="37"/>
  <c r="CG228" i="37"/>
  <c r="CG227" i="37"/>
  <c r="CG226" i="37"/>
  <c r="CG225" i="37"/>
  <c r="CG224" i="37"/>
  <c r="CG223" i="37"/>
  <c r="CG222" i="37"/>
  <c r="CG221" i="37"/>
  <c r="CG220" i="37"/>
  <c r="CG219" i="37"/>
  <c r="CG218" i="37"/>
  <c r="CG217" i="37"/>
  <c r="CG216" i="37"/>
  <c r="CG215" i="37"/>
  <c r="CG214" i="37"/>
  <c r="CG213" i="37"/>
  <c r="CG212" i="37"/>
  <c r="CG211" i="37"/>
  <c r="CG210" i="37"/>
  <c r="CG209" i="37"/>
  <c r="CG208" i="37"/>
  <c r="CG207" i="37"/>
  <c r="CG206" i="37"/>
  <c r="CG205" i="37"/>
  <c r="CG204" i="37"/>
  <c r="CG203" i="37"/>
  <c r="CG202" i="37"/>
  <c r="CG201" i="37"/>
  <c r="CG200" i="37"/>
  <c r="CG199" i="37"/>
  <c r="CG198" i="37"/>
  <c r="CG197" i="37"/>
  <c r="CG196" i="37"/>
  <c r="CG195" i="37"/>
  <c r="CG194" i="37"/>
  <c r="CG193" i="37"/>
  <c r="CG192" i="37"/>
  <c r="CG191" i="37"/>
  <c r="CG190" i="37"/>
  <c r="CG189" i="37"/>
  <c r="CG188" i="37"/>
  <c r="CG187" i="37"/>
  <c r="CG186" i="37"/>
  <c r="CG185" i="37"/>
  <c r="CG184" i="37"/>
  <c r="CG183" i="37"/>
  <c r="CG182" i="37"/>
  <c r="CG181" i="37"/>
  <c r="CG180" i="37"/>
  <c r="CG179" i="37"/>
  <c r="CG178" i="37"/>
  <c r="CG177" i="37"/>
  <c r="CG176" i="37"/>
  <c r="CG175" i="37"/>
  <c r="CG174" i="37"/>
  <c r="CG173" i="37"/>
  <c r="CG172" i="37"/>
  <c r="CG171" i="37"/>
  <c r="CG170" i="37"/>
  <c r="CG169" i="37"/>
  <c r="CG168" i="37"/>
  <c r="CG167" i="37"/>
  <c r="CG166" i="37"/>
  <c r="CG165" i="37"/>
  <c r="CG164" i="37"/>
  <c r="CG163" i="37"/>
  <c r="CG162" i="37"/>
  <c r="CG161" i="37"/>
  <c r="CG160" i="37"/>
  <c r="CG159" i="37"/>
  <c r="CG158" i="37"/>
  <c r="CG157" i="37"/>
  <c r="CG156" i="37"/>
  <c r="CG155" i="37"/>
  <c r="CG154" i="37"/>
  <c r="CG153" i="37"/>
  <c r="CG152" i="37"/>
  <c r="CG151" i="37"/>
  <c r="CG150" i="37"/>
  <c r="CG149" i="37"/>
  <c r="CG148" i="37"/>
  <c r="CG147" i="37"/>
  <c r="CG146" i="37"/>
  <c r="CG145" i="37"/>
  <c r="CG144" i="37"/>
  <c r="CG143" i="37"/>
  <c r="CG142" i="37"/>
  <c r="CG141" i="37"/>
  <c r="CG140" i="37"/>
  <c r="CG139" i="37"/>
  <c r="CG138" i="37"/>
  <c r="CG137" i="37"/>
  <c r="CG136" i="37"/>
  <c r="CG135" i="37"/>
  <c r="CG134" i="37"/>
  <c r="CG133" i="37"/>
  <c r="CG132" i="37"/>
  <c r="CG131" i="37"/>
  <c r="CG130" i="37"/>
  <c r="CG129" i="37"/>
  <c r="CG128" i="37"/>
  <c r="CG127" i="37"/>
  <c r="CG126" i="37"/>
  <c r="CG125" i="37"/>
  <c r="CG124" i="37"/>
  <c r="CG123" i="37"/>
  <c r="CG122" i="37"/>
  <c r="CG121" i="37"/>
  <c r="CG120" i="37"/>
  <c r="CG119" i="37"/>
  <c r="CG118" i="37"/>
  <c r="CG117" i="37"/>
  <c r="CG116" i="37"/>
  <c r="CG115" i="37"/>
  <c r="CG114" i="37"/>
  <c r="CG113" i="37"/>
  <c r="CG112" i="37"/>
  <c r="CG111" i="37"/>
  <c r="CG110" i="37"/>
  <c r="CG109" i="37"/>
  <c r="CG108" i="37"/>
  <c r="CG107" i="37"/>
  <c r="CG106" i="37"/>
  <c r="CG105" i="37"/>
  <c r="CG104" i="37"/>
  <c r="CG103" i="37"/>
  <c r="CG102" i="37"/>
  <c r="CG101" i="37"/>
  <c r="CG100" i="37"/>
  <c r="CG99" i="37"/>
  <c r="CG98" i="37"/>
  <c r="CG97" i="37"/>
  <c r="CG96" i="37"/>
  <c r="CG95" i="37"/>
  <c r="CG94" i="37"/>
  <c r="CG93" i="37"/>
  <c r="CG92" i="37"/>
  <c r="CG91" i="37"/>
  <c r="CG90" i="37"/>
  <c r="CG89" i="37"/>
  <c r="CG88" i="37"/>
  <c r="CG87" i="37"/>
  <c r="CG86" i="37"/>
  <c r="CG85" i="37"/>
  <c r="CG84" i="37"/>
  <c r="CG83" i="37"/>
  <c r="CG82" i="37"/>
  <c r="CG81" i="37"/>
  <c r="CG80" i="37"/>
  <c r="CG79" i="37"/>
  <c r="CG78" i="37"/>
  <c r="CG77" i="37"/>
  <c r="CG76" i="37"/>
  <c r="CG75" i="37"/>
  <c r="CG74" i="37"/>
  <c r="CG73" i="37"/>
  <c r="CG72" i="37"/>
  <c r="CG71" i="37"/>
  <c r="CG70" i="37"/>
  <c r="CG69" i="37"/>
  <c r="CG68" i="37"/>
  <c r="CG67" i="37"/>
  <c r="CG66" i="37"/>
  <c r="CG65" i="37"/>
  <c r="CG64" i="37"/>
  <c r="CG63" i="37"/>
  <c r="CG62" i="37"/>
  <c r="CG61" i="37"/>
  <c r="CG60" i="37"/>
  <c r="CG59" i="37"/>
  <c r="CG58" i="37"/>
  <c r="CG57" i="37"/>
  <c r="CG56" i="37"/>
  <c r="CG55" i="37"/>
  <c r="CG54" i="37"/>
  <c r="CG53" i="37"/>
  <c r="CG52" i="37"/>
  <c r="CG51" i="37"/>
  <c r="CG50" i="37"/>
  <c r="CG49" i="37"/>
  <c r="CG48" i="37"/>
  <c r="CG47" i="37"/>
  <c r="CG46" i="37"/>
  <c r="CG45" i="37"/>
  <c r="CG44" i="37"/>
  <c r="CG43" i="37"/>
  <c r="CG42" i="37"/>
  <c r="CG41" i="37"/>
  <c r="CG40" i="37"/>
  <c r="CG39" i="37"/>
  <c r="CG38" i="37"/>
  <c r="CG37" i="37"/>
  <c r="CG36" i="37"/>
  <c r="CG35" i="37"/>
  <c r="CG34" i="37"/>
  <c r="CG33" i="37"/>
  <c r="CG32" i="37"/>
  <c r="CG31" i="37"/>
  <c r="CG30" i="37"/>
  <c r="CG29" i="37"/>
  <c r="CG28" i="37"/>
  <c r="CG27" i="37"/>
  <c r="CG26" i="37"/>
  <c r="CG25" i="37"/>
  <c r="CG24" i="37"/>
  <c r="CG23" i="37"/>
  <c r="CG22" i="37"/>
  <c r="CG21" i="37"/>
  <c r="CG20" i="37"/>
  <c r="CG19" i="37"/>
  <c r="CG18" i="37"/>
  <c r="CG17" i="37"/>
  <c r="CG16" i="37"/>
  <c r="CG15" i="37"/>
  <c r="CG14" i="37"/>
  <c r="CG13" i="37"/>
  <c r="CG12" i="37"/>
  <c r="CG11" i="37"/>
  <c r="CG10" i="37"/>
  <c r="CG9" i="37"/>
  <c r="CG8" i="37" a="1"/>
  <c r="CG8" i="37"/>
  <c r="CF247" i="37"/>
  <c r="CF246" i="37"/>
  <c r="CF245" i="37"/>
  <c r="CF244" i="37"/>
  <c r="CF243" i="37"/>
  <c r="CF242" i="37"/>
  <c r="CF241" i="37"/>
  <c r="CF240" i="37"/>
  <c r="CF239" i="37"/>
  <c r="CF238" i="37"/>
  <c r="CF237" i="37"/>
  <c r="CF236" i="37"/>
  <c r="CF235" i="37"/>
  <c r="CF234" i="37"/>
  <c r="CF233" i="37"/>
  <c r="CF232" i="37"/>
  <c r="CF231" i="37"/>
  <c r="CF230" i="37"/>
  <c r="CF229" i="37"/>
  <c r="CF228" i="37"/>
  <c r="CF227" i="37"/>
  <c r="CF226" i="37"/>
  <c r="CF225" i="37"/>
  <c r="CF224" i="37"/>
  <c r="CF223" i="37"/>
  <c r="CF222" i="37"/>
  <c r="CF221" i="37"/>
  <c r="CF220" i="37"/>
  <c r="CF219" i="37"/>
  <c r="CF218" i="37"/>
  <c r="CF217" i="37"/>
  <c r="CF216" i="37"/>
  <c r="CF215" i="37"/>
  <c r="CF214" i="37"/>
  <c r="CF213" i="37"/>
  <c r="CF212" i="37"/>
  <c r="CF211" i="37"/>
  <c r="CF210" i="37"/>
  <c r="CF209" i="37"/>
  <c r="CF208" i="37"/>
  <c r="CF207" i="37"/>
  <c r="CF206" i="37"/>
  <c r="CF205" i="37"/>
  <c r="CF204" i="37"/>
  <c r="CF203" i="37"/>
  <c r="CF202" i="37"/>
  <c r="CF201" i="37"/>
  <c r="CF200" i="37"/>
  <c r="CF199" i="37"/>
  <c r="CF198" i="37"/>
  <c r="CF197" i="37"/>
  <c r="CF196" i="37"/>
  <c r="CF195" i="37"/>
  <c r="CF194" i="37"/>
  <c r="CF193" i="37"/>
  <c r="CF192" i="37"/>
  <c r="CF191" i="37"/>
  <c r="CF190" i="37"/>
  <c r="CF189" i="37"/>
  <c r="CF188" i="37"/>
  <c r="CF187" i="37"/>
  <c r="CF186" i="37"/>
  <c r="CF185" i="37"/>
  <c r="CF184" i="37"/>
  <c r="CF183" i="37"/>
  <c r="CF182" i="37"/>
  <c r="CF181" i="37"/>
  <c r="CF180" i="37"/>
  <c r="CF179" i="37"/>
  <c r="CF178" i="37"/>
  <c r="CF177" i="37"/>
  <c r="CF176" i="37"/>
  <c r="CF175" i="37"/>
  <c r="CF174" i="37"/>
  <c r="CF173" i="37"/>
  <c r="CF172" i="37"/>
  <c r="CF171" i="37"/>
  <c r="CF170" i="37"/>
  <c r="CF169" i="37"/>
  <c r="CF168" i="37"/>
  <c r="CF167" i="37"/>
  <c r="CF166" i="37"/>
  <c r="CF165" i="37"/>
  <c r="CF164" i="37"/>
  <c r="CF163" i="37"/>
  <c r="CF162" i="37"/>
  <c r="CF161" i="37"/>
  <c r="CF160" i="37"/>
  <c r="CF159" i="37"/>
  <c r="CF158" i="37"/>
  <c r="CF157" i="37"/>
  <c r="CF156" i="37"/>
  <c r="CF155" i="37"/>
  <c r="CF154" i="37"/>
  <c r="CF153" i="37"/>
  <c r="CF152" i="37"/>
  <c r="CF151" i="37"/>
  <c r="CF150" i="37"/>
  <c r="CF149" i="37"/>
  <c r="CF148" i="37"/>
  <c r="CF147" i="37"/>
  <c r="CF146" i="37"/>
  <c r="CF145" i="37"/>
  <c r="CF144" i="37"/>
  <c r="CF143" i="37"/>
  <c r="CF142" i="37"/>
  <c r="CF141" i="37"/>
  <c r="CF140" i="37"/>
  <c r="CF139" i="37"/>
  <c r="CF138" i="37"/>
  <c r="CF137" i="37"/>
  <c r="CF136" i="37"/>
  <c r="CF135" i="37"/>
  <c r="CF134" i="37"/>
  <c r="CF133" i="37"/>
  <c r="CF132" i="37"/>
  <c r="CF131" i="37"/>
  <c r="CF130" i="37"/>
  <c r="CF129" i="37"/>
  <c r="CF128" i="37"/>
  <c r="CF127" i="37"/>
  <c r="CF126" i="37"/>
  <c r="CF125" i="37"/>
  <c r="CF124" i="37"/>
  <c r="CF123" i="37"/>
  <c r="CF122" i="37"/>
  <c r="CF121" i="37"/>
  <c r="CF120" i="37"/>
  <c r="CF119" i="37"/>
  <c r="CF118" i="37"/>
  <c r="CF117" i="37"/>
  <c r="CF116" i="37"/>
  <c r="CF115" i="37"/>
  <c r="CF114" i="37"/>
  <c r="CF113" i="37"/>
  <c r="CF112" i="37"/>
  <c r="CF111" i="37"/>
  <c r="CF110" i="37"/>
  <c r="CF109" i="37"/>
  <c r="CF108" i="37"/>
  <c r="CF107" i="37"/>
  <c r="CF106" i="37"/>
  <c r="CF105" i="37"/>
  <c r="CF104" i="37"/>
  <c r="CF103" i="37"/>
  <c r="CF102" i="37"/>
  <c r="CF101" i="37"/>
  <c r="CF100" i="37"/>
  <c r="CF99" i="37"/>
  <c r="CF98" i="37"/>
  <c r="CF97" i="37"/>
  <c r="CF96" i="37"/>
  <c r="CF95" i="37"/>
  <c r="CF94" i="37"/>
  <c r="CF93" i="37"/>
  <c r="CF92" i="37"/>
  <c r="CF91" i="37"/>
  <c r="CF90" i="37"/>
  <c r="CF89" i="37"/>
  <c r="CF88" i="37"/>
  <c r="CF87" i="37"/>
  <c r="CF86" i="37"/>
  <c r="CF85" i="37"/>
  <c r="CF84" i="37"/>
  <c r="CF83" i="37"/>
  <c r="CF82" i="37"/>
  <c r="CF81" i="37"/>
  <c r="CF80" i="37"/>
  <c r="CF79" i="37"/>
  <c r="CF78" i="37"/>
  <c r="CF77" i="37"/>
  <c r="CF76" i="37"/>
  <c r="CF75" i="37"/>
  <c r="CF74" i="37"/>
  <c r="CF73" i="37"/>
  <c r="CF72" i="37"/>
  <c r="CF71" i="37"/>
  <c r="CF70" i="37"/>
  <c r="CF69" i="37"/>
  <c r="CF68" i="37"/>
  <c r="CF67" i="37"/>
  <c r="CF66" i="37"/>
  <c r="CF65" i="37"/>
  <c r="CF64" i="37"/>
  <c r="CF63" i="37"/>
  <c r="CF62" i="37"/>
  <c r="CF61" i="37"/>
  <c r="CF60" i="37"/>
  <c r="CF59" i="37"/>
  <c r="CF58" i="37"/>
  <c r="CF57" i="37"/>
  <c r="CF56" i="37"/>
  <c r="CF55" i="37"/>
  <c r="CF54" i="37"/>
  <c r="CF53" i="37"/>
  <c r="CF52" i="37"/>
  <c r="CF51" i="37"/>
  <c r="CF50" i="37"/>
  <c r="CF49" i="37"/>
  <c r="CF48" i="37"/>
  <c r="CF47" i="37"/>
  <c r="CF46" i="37"/>
  <c r="CF45" i="37"/>
  <c r="CF44" i="37"/>
  <c r="CF43" i="37"/>
  <c r="CF42" i="37"/>
  <c r="CF41" i="37"/>
  <c r="CF40" i="37"/>
  <c r="CF39" i="37"/>
  <c r="CF38" i="37"/>
  <c r="CF37" i="37"/>
  <c r="CF36" i="37"/>
  <c r="CF35" i="37"/>
  <c r="CF34" i="37"/>
  <c r="CF33" i="37"/>
  <c r="CF32" i="37"/>
  <c r="CF31" i="37"/>
  <c r="CF30" i="37"/>
  <c r="CF29" i="37"/>
  <c r="CF28" i="37"/>
  <c r="CF27" i="37"/>
  <c r="CF26" i="37"/>
  <c r="CF25" i="37"/>
  <c r="CF24" i="37"/>
  <c r="CF23" i="37"/>
  <c r="CF22" i="37"/>
  <c r="CF21" i="37"/>
  <c r="CF20" i="37"/>
  <c r="CF19" i="37"/>
  <c r="CF18" i="37"/>
  <c r="CF17" i="37"/>
  <c r="CF16" i="37"/>
  <c r="CF15" i="37"/>
  <c r="CF14" i="37"/>
  <c r="CF13" i="37"/>
  <c r="CF12" i="37"/>
  <c r="CF11" i="37"/>
  <c r="CF10" i="37"/>
  <c r="CF9" i="37"/>
  <c r="CF8" i="37" a="1"/>
  <c r="CF8" i="37"/>
  <c r="CE247" i="37"/>
  <c r="CE246" i="37"/>
  <c r="CE245" i="37"/>
  <c r="CE244" i="37"/>
  <c r="CE243" i="37"/>
  <c r="CE242" i="37"/>
  <c r="CE241" i="37"/>
  <c r="CE240" i="37"/>
  <c r="CE239" i="37"/>
  <c r="CE238" i="37"/>
  <c r="CE237" i="37"/>
  <c r="CE236" i="37"/>
  <c r="CE235" i="37"/>
  <c r="CE234" i="37"/>
  <c r="CE233" i="37"/>
  <c r="CE232" i="37"/>
  <c r="CE231" i="37"/>
  <c r="CE230" i="37"/>
  <c r="CE229" i="37"/>
  <c r="CE228" i="37"/>
  <c r="CE227" i="37"/>
  <c r="CE226" i="37"/>
  <c r="CE225" i="37"/>
  <c r="CE224" i="37"/>
  <c r="CE223" i="37"/>
  <c r="CE222" i="37"/>
  <c r="CE221" i="37"/>
  <c r="CE220" i="37"/>
  <c r="CE219" i="37"/>
  <c r="CE218" i="37"/>
  <c r="CE217" i="37"/>
  <c r="CE216" i="37"/>
  <c r="CE215" i="37"/>
  <c r="CE214" i="37"/>
  <c r="CE213" i="37"/>
  <c r="CE212" i="37"/>
  <c r="CE211" i="37"/>
  <c r="CE210" i="37"/>
  <c r="CE209" i="37"/>
  <c r="CE208" i="37"/>
  <c r="CE207" i="37"/>
  <c r="CE206" i="37"/>
  <c r="CE205" i="37"/>
  <c r="CE204" i="37"/>
  <c r="CE203" i="37"/>
  <c r="CE202" i="37"/>
  <c r="CE201" i="37"/>
  <c r="CE200" i="37"/>
  <c r="CE199" i="37"/>
  <c r="CE198" i="37"/>
  <c r="CE197" i="37"/>
  <c r="CE196" i="37"/>
  <c r="CE195" i="37"/>
  <c r="CE194" i="37"/>
  <c r="CE193" i="37"/>
  <c r="CE192" i="37"/>
  <c r="CE191" i="37"/>
  <c r="CE190" i="37"/>
  <c r="CE189" i="37"/>
  <c r="CE188" i="37"/>
  <c r="CE187" i="37"/>
  <c r="CE186" i="37"/>
  <c r="CE185" i="37"/>
  <c r="CE184" i="37"/>
  <c r="CE183" i="37"/>
  <c r="CE182" i="37"/>
  <c r="CE181" i="37"/>
  <c r="CE180" i="37"/>
  <c r="CE179" i="37"/>
  <c r="CE178" i="37"/>
  <c r="CE177" i="37"/>
  <c r="CE176" i="37"/>
  <c r="CE175" i="37"/>
  <c r="CE174" i="37"/>
  <c r="CE173" i="37"/>
  <c r="CE172" i="37"/>
  <c r="CE171" i="37"/>
  <c r="CE170" i="37"/>
  <c r="CE169" i="37"/>
  <c r="CE168" i="37"/>
  <c r="CE167" i="37"/>
  <c r="CE166" i="37"/>
  <c r="CE165" i="37"/>
  <c r="CE164" i="37"/>
  <c r="CE163" i="37"/>
  <c r="CE162" i="37"/>
  <c r="CE161" i="37"/>
  <c r="CE160" i="37"/>
  <c r="CE159" i="37"/>
  <c r="CE158" i="37"/>
  <c r="CE157" i="37"/>
  <c r="CE156" i="37"/>
  <c r="CE155" i="37"/>
  <c r="CE154" i="37"/>
  <c r="CE153" i="37"/>
  <c r="CE152" i="37"/>
  <c r="CE151" i="37"/>
  <c r="CE150" i="37"/>
  <c r="CE149" i="37"/>
  <c r="CE148" i="37"/>
  <c r="CE147" i="37"/>
  <c r="CE146" i="37"/>
  <c r="CE145" i="37"/>
  <c r="CE144" i="37"/>
  <c r="CE143" i="37"/>
  <c r="CE142" i="37"/>
  <c r="CE141" i="37"/>
  <c r="CE140" i="37"/>
  <c r="CE139" i="37"/>
  <c r="CE138" i="37"/>
  <c r="CE137" i="37"/>
  <c r="CE136" i="37"/>
  <c r="CE135" i="37"/>
  <c r="CE134" i="37"/>
  <c r="CE133" i="37"/>
  <c r="CE132" i="37"/>
  <c r="CE131" i="37"/>
  <c r="CE130" i="37"/>
  <c r="CE129" i="37"/>
  <c r="CE128" i="37"/>
  <c r="CE127" i="37"/>
  <c r="CE126" i="37"/>
  <c r="CE125" i="37"/>
  <c r="CE124" i="37"/>
  <c r="CE123" i="37"/>
  <c r="CE122" i="37"/>
  <c r="CE121" i="37"/>
  <c r="CE120" i="37"/>
  <c r="CE119" i="37"/>
  <c r="CE118" i="37"/>
  <c r="CE117" i="37"/>
  <c r="CE116" i="37"/>
  <c r="CE115" i="37"/>
  <c r="CE114" i="37"/>
  <c r="CE113" i="37"/>
  <c r="CE112" i="37"/>
  <c r="CE111" i="37"/>
  <c r="CE110" i="37"/>
  <c r="CE109" i="37"/>
  <c r="CE108" i="37"/>
  <c r="CE107" i="37"/>
  <c r="CE106" i="37"/>
  <c r="CE105" i="37"/>
  <c r="CE104" i="37"/>
  <c r="CE103" i="37"/>
  <c r="CE102" i="37"/>
  <c r="CE101" i="37"/>
  <c r="CE100" i="37"/>
  <c r="CE99" i="37"/>
  <c r="CE98" i="37"/>
  <c r="CE97" i="37"/>
  <c r="CE96" i="37"/>
  <c r="CE95" i="37"/>
  <c r="CE94" i="37"/>
  <c r="CE93" i="37"/>
  <c r="CE92" i="37"/>
  <c r="CE91" i="37"/>
  <c r="CE90" i="37"/>
  <c r="CE89" i="37"/>
  <c r="CE88" i="37"/>
  <c r="CE87" i="37"/>
  <c r="CE86" i="37"/>
  <c r="CE85" i="37"/>
  <c r="CE84" i="37"/>
  <c r="CE83" i="37"/>
  <c r="CE82" i="37"/>
  <c r="CE81" i="37"/>
  <c r="CE80" i="37"/>
  <c r="CE79" i="37"/>
  <c r="CE78" i="37"/>
  <c r="CE77" i="37"/>
  <c r="CE76" i="37"/>
  <c r="CE75" i="37"/>
  <c r="CE74" i="37"/>
  <c r="CE73" i="37"/>
  <c r="CE72" i="37"/>
  <c r="CE71" i="37"/>
  <c r="CE70" i="37"/>
  <c r="CE69" i="37"/>
  <c r="CE68" i="37"/>
  <c r="CE67" i="37"/>
  <c r="CE66" i="37"/>
  <c r="CE65" i="37"/>
  <c r="CE64" i="37"/>
  <c r="CE63" i="37"/>
  <c r="CE62" i="37"/>
  <c r="CE61" i="37"/>
  <c r="CE60" i="37"/>
  <c r="CE59" i="37"/>
  <c r="CE58" i="37"/>
  <c r="CE57" i="37"/>
  <c r="CE56" i="37"/>
  <c r="CE55" i="37"/>
  <c r="CE54" i="37"/>
  <c r="CE53" i="37"/>
  <c r="CE52" i="37"/>
  <c r="CE51" i="37"/>
  <c r="CE50" i="37"/>
  <c r="CE49" i="37"/>
  <c r="CE48" i="37"/>
  <c r="CE47" i="37"/>
  <c r="CE46" i="37"/>
  <c r="CE45" i="37"/>
  <c r="CE44" i="37"/>
  <c r="CE43" i="37"/>
  <c r="CE42" i="37"/>
  <c r="CE41" i="37"/>
  <c r="CE40" i="37"/>
  <c r="CE39" i="37"/>
  <c r="CE38" i="37"/>
  <c r="CE37" i="37"/>
  <c r="CE36" i="37"/>
  <c r="CE35" i="37"/>
  <c r="CE34" i="37"/>
  <c r="CE33" i="37"/>
  <c r="CE32" i="37"/>
  <c r="CE31" i="37"/>
  <c r="CE30" i="37"/>
  <c r="CE29" i="37"/>
  <c r="CE28" i="37"/>
  <c r="CE27" i="37"/>
  <c r="CE26" i="37"/>
  <c r="CE25" i="37"/>
  <c r="CE24" i="37"/>
  <c r="CE23" i="37"/>
  <c r="CE22" i="37"/>
  <c r="CE21" i="37"/>
  <c r="CE20" i="37"/>
  <c r="CE19" i="37"/>
  <c r="CE18" i="37"/>
  <c r="CE17" i="37"/>
  <c r="CE16" i="37"/>
  <c r="CE15" i="37"/>
  <c r="CE14" i="37"/>
  <c r="CE13" i="37"/>
  <c r="CE12" i="37"/>
  <c r="CE11" i="37"/>
  <c r="CE10" i="37"/>
  <c r="CE9" i="37"/>
  <c r="CE8" i="37" a="1"/>
  <c r="CE8" i="37"/>
  <c r="CD247" i="37"/>
  <c r="CD246" i="37"/>
  <c r="CD245" i="37"/>
  <c r="CD244" i="37"/>
  <c r="CD243" i="37"/>
  <c r="CD242" i="37"/>
  <c r="CD241" i="37"/>
  <c r="CD240" i="37"/>
  <c r="CD239" i="37"/>
  <c r="CD238" i="37"/>
  <c r="CD237" i="37"/>
  <c r="CD236" i="37"/>
  <c r="CD235" i="37"/>
  <c r="CD234" i="37"/>
  <c r="CD233" i="37"/>
  <c r="CD232" i="37"/>
  <c r="CD231" i="37"/>
  <c r="CD230" i="37"/>
  <c r="CD229" i="37"/>
  <c r="CD228" i="37"/>
  <c r="CD227" i="37"/>
  <c r="CD226" i="37"/>
  <c r="CD225" i="37"/>
  <c r="CD224" i="37"/>
  <c r="CD223" i="37"/>
  <c r="CD222" i="37"/>
  <c r="CD221" i="37"/>
  <c r="CD220" i="37"/>
  <c r="CD219" i="37"/>
  <c r="CD218" i="37"/>
  <c r="CD217" i="37"/>
  <c r="CD216" i="37"/>
  <c r="CD215" i="37"/>
  <c r="CD214" i="37"/>
  <c r="CD213" i="37"/>
  <c r="CD212" i="37"/>
  <c r="CD211" i="37"/>
  <c r="CD210" i="37"/>
  <c r="CD209" i="37"/>
  <c r="CD208" i="37"/>
  <c r="CD207" i="37"/>
  <c r="CD206" i="37"/>
  <c r="CD205" i="37"/>
  <c r="CD204" i="37"/>
  <c r="CD203" i="37"/>
  <c r="CD202" i="37"/>
  <c r="CD201" i="37"/>
  <c r="CD200" i="37"/>
  <c r="CD199" i="37"/>
  <c r="CD198" i="37"/>
  <c r="CD197" i="37"/>
  <c r="CD196" i="37"/>
  <c r="CD195" i="37"/>
  <c r="CD194" i="37"/>
  <c r="CD193" i="37"/>
  <c r="CD192" i="37"/>
  <c r="CD191" i="37"/>
  <c r="CD190" i="37"/>
  <c r="CD189" i="37"/>
  <c r="CD188" i="37"/>
  <c r="CD187" i="37"/>
  <c r="CD186" i="37"/>
  <c r="CD185" i="37"/>
  <c r="CD184" i="37"/>
  <c r="CD183" i="37"/>
  <c r="CD182" i="37"/>
  <c r="CD181" i="37"/>
  <c r="CD180" i="37"/>
  <c r="CD179" i="37"/>
  <c r="CD178" i="37"/>
  <c r="CD177" i="37"/>
  <c r="CD176" i="37"/>
  <c r="CD175" i="37"/>
  <c r="CD174" i="37"/>
  <c r="CD173" i="37"/>
  <c r="CD172" i="37"/>
  <c r="CD171" i="37"/>
  <c r="CD170" i="37"/>
  <c r="CD169" i="37"/>
  <c r="CD168" i="37"/>
  <c r="CD167" i="37"/>
  <c r="CD166" i="37"/>
  <c r="CD165" i="37"/>
  <c r="CD164" i="37"/>
  <c r="CD163" i="37"/>
  <c r="CD162" i="37"/>
  <c r="CD161" i="37"/>
  <c r="CD160" i="37"/>
  <c r="CD159" i="37"/>
  <c r="CD158" i="37"/>
  <c r="CD157" i="37"/>
  <c r="CD156" i="37"/>
  <c r="CD155" i="37"/>
  <c r="CD154" i="37"/>
  <c r="CD153" i="37"/>
  <c r="CD152" i="37"/>
  <c r="CD151" i="37"/>
  <c r="CD150" i="37"/>
  <c r="CD149" i="37"/>
  <c r="CD148" i="37"/>
  <c r="CD147" i="37"/>
  <c r="CD146" i="37"/>
  <c r="CD145" i="37"/>
  <c r="CD144" i="37"/>
  <c r="CD143" i="37"/>
  <c r="CD142" i="37"/>
  <c r="CD141" i="37"/>
  <c r="CD140" i="37"/>
  <c r="CD139" i="37"/>
  <c r="CD138" i="37"/>
  <c r="CD137" i="37"/>
  <c r="CD136" i="37"/>
  <c r="CD135" i="37"/>
  <c r="CD134" i="37"/>
  <c r="CD133" i="37"/>
  <c r="CD132" i="37"/>
  <c r="CD131" i="37"/>
  <c r="CD130" i="37"/>
  <c r="CD129" i="37"/>
  <c r="CD128" i="37"/>
  <c r="CD127" i="37"/>
  <c r="CD126" i="37"/>
  <c r="CD125" i="37"/>
  <c r="CD124" i="37"/>
  <c r="CD123" i="37"/>
  <c r="CD122" i="37"/>
  <c r="CD121" i="37"/>
  <c r="CD120" i="37"/>
  <c r="CD119" i="37"/>
  <c r="CD118" i="37"/>
  <c r="CD117" i="37"/>
  <c r="CD116" i="37"/>
  <c r="CD115" i="37"/>
  <c r="CD114" i="37"/>
  <c r="CD113" i="37"/>
  <c r="CD112" i="37"/>
  <c r="CD111" i="37"/>
  <c r="CD110" i="37"/>
  <c r="CD109" i="37"/>
  <c r="CD108" i="37"/>
  <c r="CD107" i="37"/>
  <c r="CD106" i="37"/>
  <c r="CD105" i="37"/>
  <c r="CD104" i="37"/>
  <c r="CD103" i="37"/>
  <c r="CD102" i="37"/>
  <c r="CD101" i="37"/>
  <c r="CD100" i="37"/>
  <c r="CD99" i="37"/>
  <c r="CD98" i="37"/>
  <c r="CD97" i="37"/>
  <c r="CD96" i="37"/>
  <c r="CD95" i="37"/>
  <c r="CD94" i="37"/>
  <c r="CD93" i="37"/>
  <c r="CD92" i="37"/>
  <c r="CD91" i="37"/>
  <c r="CD90" i="37"/>
  <c r="CD89" i="37"/>
  <c r="CD88" i="37"/>
  <c r="CD87" i="37"/>
  <c r="CD86" i="37"/>
  <c r="CD85" i="37"/>
  <c r="CD84" i="37"/>
  <c r="CD83" i="37"/>
  <c r="CD82" i="37"/>
  <c r="CD81" i="37"/>
  <c r="CD80" i="37"/>
  <c r="CD79" i="37"/>
  <c r="CD78" i="37"/>
  <c r="CD77" i="37"/>
  <c r="CD76" i="37"/>
  <c r="CD75" i="37"/>
  <c r="CD74" i="37"/>
  <c r="CD73" i="37"/>
  <c r="CD72" i="37"/>
  <c r="CD71" i="37"/>
  <c r="CD70" i="37"/>
  <c r="CD69" i="37"/>
  <c r="CD68" i="37"/>
  <c r="CD67" i="37"/>
  <c r="CD66" i="37"/>
  <c r="CD65" i="37"/>
  <c r="CD64" i="37"/>
  <c r="CD63" i="37"/>
  <c r="CD62" i="37"/>
  <c r="CD61" i="37"/>
  <c r="CD60" i="37"/>
  <c r="CD59" i="37"/>
  <c r="CD58" i="37"/>
  <c r="CD57" i="37"/>
  <c r="CD56" i="37"/>
  <c r="CD55" i="37"/>
  <c r="CD54" i="37"/>
  <c r="CD53" i="37"/>
  <c r="CD52" i="37"/>
  <c r="CD51" i="37"/>
  <c r="CD50" i="37"/>
  <c r="CD49" i="37"/>
  <c r="CD48" i="37"/>
  <c r="CD47" i="37"/>
  <c r="CD46" i="37"/>
  <c r="CD45" i="37"/>
  <c r="CD44" i="37"/>
  <c r="CD43" i="37"/>
  <c r="CD42" i="37"/>
  <c r="CD41" i="37"/>
  <c r="CD40" i="37"/>
  <c r="CD39" i="37"/>
  <c r="CD38" i="37"/>
  <c r="CD37" i="37"/>
  <c r="CD36" i="37"/>
  <c r="CD35" i="37"/>
  <c r="CD34" i="37"/>
  <c r="CD33" i="37"/>
  <c r="CD32" i="37"/>
  <c r="CD31" i="37"/>
  <c r="CD30" i="37"/>
  <c r="CD29" i="37"/>
  <c r="CD28" i="37"/>
  <c r="CD27" i="37"/>
  <c r="CD26" i="37"/>
  <c r="CD25" i="37"/>
  <c r="CD24" i="37"/>
  <c r="CD23" i="37"/>
  <c r="CD22" i="37"/>
  <c r="CD21" i="37"/>
  <c r="CD20" i="37"/>
  <c r="CD19" i="37"/>
  <c r="CD18" i="37"/>
  <c r="CD17" i="37"/>
  <c r="CD16" i="37"/>
  <c r="CD15" i="37"/>
  <c r="CD14" i="37"/>
  <c r="CD13" i="37"/>
  <c r="CD12" i="37"/>
  <c r="CD11" i="37"/>
  <c r="CD10" i="37"/>
  <c r="CD9" i="37"/>
  <c r="CD8" i="37" a="1"/>
  <c r="CD8" i="37"/>
  <c r="CC247" i="37"/>
  <c r="CC246" i="37"/>
  <c r="CC245" i="37"/>
  <c r="CC244" i="37"/>
  <c r="CC243" i="37"/>
  <c r="CC242" i="37"/>
  <c r="CC241" i="37"/>
  <c r="CC240" i="37"/>
  <c r="CC239" i="37"/>
  <c r="CC238" i="37"/>
  <c r="CC237" i="37"/>
  <c r="CC236" i="37"/>
  <c r="CC235" i="37"/>
  <c r="CC234" i="37"/>
  <c r="CC233" i="37"/>
  <c r="CC232" i="37"/>
  <c r="CC231" i="37"/>
  <c r="CC230" i="37"/>
  <c r="CC229" i="37"/>
  <c r="CC228" i="37"/>
  <c r="CC227" i="37"/>
  <c r="CC226" i="37"/>
  <c r="CC225" i="37"/>
  <c r="CC224" i="37"/>
  <c r="CC223" i="37"/>
  <c r="CC222" i="37"/>
  <c r="CC221" i="37"/>
  <c r="CC220" i="37"/>
  <c r="CC219" i="37"/>
  <c r="CC218" i="37"/>
  <c r="CC217" i="37"/>
  <c r="CC216" i="37"/>
  <c r="CC215" i="37"/>
  <c r="CC214" i="37"/>
  <c r="CC213" i="37"/>
  <c r="CC212" i="37"/>
  <c r="CC211" i="37"/>
  <c r="CC210" i="37"/>
  <c r="CC209" i="37"/>
  <c r="CC208" i="37"/>
  <c r="CC207" i="37"/>
  <c r="CC206" i="37"/>
  <c r="CC205" i="37"/>
  <c r="CC204" i="37"/>
  <c r="CC203" i="37"/>
  <c r="CC202" i="37"/>
  <c r="CC201" i="37"/>
  <c r="CC200" i="37"/>
  <c r="CC199" i="37"/>
  <c r="CC198" i="37"/>
  <c r="CC197" i="37"/>
  <c r="CC196" i="37"/>
  <c r="CC195" i="37"/>
  <c r="CC194" i="37"/>
  <c r="CC193" i="37"/>
  <c r="CC192" i="37"/>
  <c r="CC191" i="37"/>
  <c r="CC190" i="37"/>
  <c r="CC189" i="37"/>
  <c r="CC188" i="37"/>
  <c r="CC187" i="37"/>
  <c r="CC186" i="37"/>
  <c r="CC185" i="37"/>
  <c r="CC184" i="37"/>
  <c r="CC183" i="37"/>
  <c r="CC182" i="37"/>
  <c r="CC181" i="37"/>
  <c r="CC180" i="37"/>
  <c r="CC179" i="37"/>
  <c r="CC178" i="37"/>
  <c r="CC177" i="37"/>
  <c r="CC176" i="37"/>
  <c r="CC175" i="37"/>
  <c r="CC174" i="37"/>
  <c r="CC173" i="37"/>
  <c r="CC172" i="37"/>
  <c r="CC171" i="37"/>
  <c r="CC170" i="37"/>
  <c r="CC169" i="37"/>
  <c r="CC168" i="37"/>
  <c r="CC167" i="37"/>
  <c r="CC166" i="37"/>
  <c r="CC165" i="37"/>
  <c r="CC164" i="37"/>
  <c r="CC163" i="37"/>
  <c r="CC162" i="37"/>
  <c r="CC161" i="37"/>
  <c r="CC160" i="37"/>
  <c r="CC159" i="37"/>
  <c r="CC158" i="37"/>
  <c r="CC157" i="37"/>
  <c r="CC156" i="37"/>
  <c r="CC155" i="37"/>
  <c r="CC154" i="37"/>
  <c r="CC153" i="37"/>
  <c r="CC152" i="37"/>
  <c r="CC151" i="37"/>
  <c r="CC150" i="37"/>
  <c r="CC149" i="37"/>
  <c r="CC148" i="37"/>
  <c r="CC147" i="37"/>
  <c r="CC146" i="37"/>
  <c r="CC145" i="37"/>
  <c r="CC144" i="37"/>
  <c r="CC143" i="37"/>
  <c r="CC142" i="37"/>
  <c r="CC141" i="37"/>
  <c r="CC140" i="37"/>
  <c r="CC139" i="37"/>
  <c r="CC138" i="37"/>
  <c r="CC137" i="37"/>
  <c r="CC136" i="37"/>
  <c r="CC135" i="37"/>
  <c r="CC134" i="37"/>
  <c r="CC133" i="37"/>
  <c r="CC132" i="37"/>
  <c r="CC131" i="37"/>
  <c r="CC130" i="37"/>
  <c r="CC129" i="37"/>
  <c r="CC128" i="37"/>
  <c r="CC127" i="37"/>
  <c r="CC126" i="37"/>
  <c r="CC125" i="37"/>
  <c r="CC124" i="37"/>
  <c r="CC123" i="37"/>
  <c r="CC122" i="37"/>
  <c r="CC121" i="37"/>
  <c r="CC120" i="37"/>
  <c r="CC119" i="37"/>
  <c r="CC118" i="37"/>
  <c r="CC117" i="37"/>
  <c r="CC116" i="37"/>
  <c r="CC115" i="37"/>
  <c r="CC114" i="37"/>
  <c r="CC113" i="37"/>
  <c r="CC112" i="37"/>
  <c r="CC111" i="37"/>
  <c r="CC110" i="37"/>
  <c r="CC109" i="37"/>
  <c r="CC108" i="37"/>
  <c r="CC107" i="37"/>
  <c r="CC106" i="37"/>
  <c r="CC105" i="37"/>
  <c r="CC104" i="37"/>
  <c r="CC103" i="37"/>
  <c r="CC102" i="37"/>
  <c r="CC101" i="37"/>
  <c r="CC100" i="37"/>
  <c r="CC99" i="37"/>
  <c r="CC98" i="37"/>
  <c r="CC97" i="37"/>
  <c r="CC96" i="37"/>
  <c r="CC95" i="37"/>
  <c r="CC94" i="37"/>
  <c r="CC93" i="37"/>
  <c r="CC92" i="37"/>
  <c r="CC91" i="37"/>
  <c r="CC90" i="37"/>
  <c r="CC89" i="37"/>
  <c r="CC88" i="37"/>
  <c r="CC87" i="37"/>
  <c r="CC86" i="37"/>
  <c r="CC85" i="37"/>
  <c r="CC84" i="37"/>
  <c r="CC83" i="37"/>
  <c r="CC82" i="37"/>
  <c r="CC81" i="37"/>
  <c r="CC80" i="37"/>
  <c r="CC79" i="37"/>
  <c r="CC78" i="37"/>
  <c r="CC77" i="37"/>
  <c r="CC76" i="37"/>
  <c r="CC75" i="37"/>
  <c r="CC74" i="37"/>
  <c r="CC73" i="37"/>
  <c r="CC72" i="37"/>
  <c r="CC71" i="37"/>
  <c r="CC70" i="37"/>
  <c r="CC69" i="37"/>
  <c r="CC68" i="37"/>
  <c r="CC67" i="37"/>
  <c r="CC66" i="37"/>
  <c r="CC65" i="37"/>
  <c r="CC64" i="37"/>
  <c r="CC63" i="37"/>
  <c r="CC62" i="37"/>
  <c r="CC61" i="37"/>
  <c r="CC60" i="37"/>
  <c r="CC59" i="37"/>
  <c r="CC58" i="37"/>
  <c r="CC57" i="37"/>
  <c r="CC56" i="37"/>
  <c r="CC55" i="37"/>
  <c r="CC54" i="37"/>
  <c r="CC53" i="37"/>
  <c r="CC52" i="37"/>
  <c r="CC51" i="37"/>
  <c r="CC50" i="37"/>
  <c r="CC49" i="37"/>
  <c r="CC48" i="37"/>
  <c r="CC47" i="37"/>
  <c r="CC46" i="37"/>
  <c r="CC45" i="37"/>
  <c r="CC44" i="37"/>
  <c r="CC43" i="37"/>
  <c r="CC42" i="37"/>
  <c r="CC41" i="37"/>
  <c r="CC40" i="37"/>
  <c r="CC39" i="37"/>
  <c r="CC38" i="37"/>
  <c r="CC37" i="37"/>
  <c r="CC36" i="37"/>
  <c r="CC35" i="37"/>
  <c r="CC34" i="37"/>
  <c r="CC33" i="37"/>
  <c r="CC32" i="37"/>
  <c r="CC31" i="37"/>
  <c r="CC30" i="37"/>
  <c r="CC29" i="37"/>
  <c r="CC28" i="37"/>
  <c r="CC27" i="37"/>
  <c r="CC26" i="37"/>
  <c r="CC25" i="37"/>
  <c r="CC24" i="37"/>
  <c r="CC23" i="37"/>
  <c r="CC22" i="37"/>
  <c r="CC21" i="37"/>
  <c r="CC20" i="37"/>
  <c r="CC19" i="37"/>
  <c r="CC18" i="37"/>
  <c r="CC17" i="37"/>
  <c r="CC16" i="37"/>
  <c r="CC15" i="37"/>
  <c r="CC14" i="37"/>
  <c r="CC13" i="37"/>
  <c r="CC12" i="37"/>
  <c r="CC11" i="37"/>
  <c r="CC10" i="37"/>
  <c r="CC9" i="37"/>
  <c r="CC8" i="37" a="1"/>
  <c r="CC8" i="37"/>
  <c r="CB247" i="37"/>
  <c r="CB246" i="37"/>
  <c r="CB245" i="37"/>
  <c r="CB244" i="37"/>
  <c r="CB243" i="37"/>
  <c r="CB242" i="37"/>
  <c r="CB241" i="37"/>
  <c r="CB240" i="37"/>
  <c r="CB239" i="37"/>
  <c r="CB238" i="37"/>
  <c r="CB237" i="37"/>
  <c r="CB236" i="37"/>
  <c r="CB235" i="37"/>
  <c r="CB234" i="37"/>
  <c r="CB233" i="37"/>
  <c r="CB232" i="37"/>
  <c r="CB231" i="37"/>
  <c r="CB230" i="37"/>
  <c r="CB229" i="37"/>
  <c r="CB228" i="37"/>
  <c r="CB227" i="37"/>
  <c r="CB226" i="37"/>
  <c r="CB225" i="37"/>
  <c r="CB224" i="37"/>
  <c r="CB223" i="37"/>
  <c r="CB222" i="37"/>
  <c r="CB221" i="37"/>
  <c r="CB220" i="37"/>
  <c r="CB219" i="37"/>
  <c r="CB218" i="37"/>
  <c r="CB217" i="37"/>
  <c r="CB216" i="37"/>
  <c r="CB215" i="37"/>
  <c r="CB214" i="37"/>
  <c r="CB213" i="37"/>
  <c r="CB212" i="37"/>
  <c r="CB211" i="37"/>
  <c r="CB210" i="37"/>
  <c r="CB209" i="37"/>
  <c r="CB208" i="37"/>
  <c r="CB207" i="37"/>
  <c r="CB206" i="37"/>
  <c r="CB205" i="37"/>
  <c r="CB204" i="37"/>
  <c r="CB203" i="37"/>
  <c r="CB202" i="37"/>
  <c r="CB201" i="37"/>
  <c r="CB200" i="37"/>
  <c r="CB199" i="37"/>
  <c r="CB198" i="37"/>
  <c r="CB197" i="37"/>
  <c r="CB196" i="37"/>
  <c r="CB195" i="37"/>
  <c r="CB194" i="37"/>
  <c r="CB193" i="37"/>
  <c r="CB192" i="37"/>
  <c r="CB191" i="37"/>
  <c r="CB190" i="37"/>
  <c r="CB189" i="37"/>
  <c r="CB188" i="37"/>
  <c r="CB187" i="37"/>
  <c r="CB186" i="37"/>
  <c r="CB185" i="37"/>
  <c r="CB184" i="37"/>
  <c r="CB183" i="37"/>
  <c r="CB182" i="37"/>
  <c r="CB181" i="37"/>
  <c r="CB180" i="37"/>
  <c r="CB179" i="37"/>
  <c r="CB178" i="37"/>
  <c r="CB177" i="37"/>
  <c r="CB176" i="37"/>
  <c r="CB175" i="37"/>
  <c r="CB174" i="37"/>
  <c r="CB173" i="37"/>
  <c r="CB172" i="37"/>
  <c r="CB171" i="37"/>
  <c r="CB170" i="37"/>
  <c r="CB169" i="37"/>
  <c r="CB168" i="37"/>
  <c r="CB167" i="37"/>
  <c r="CB166" i="37"/>
  <c r="CB165" i="37"/>
  <c r="CB164" i="37"/>
  <c r="CB163" i="37"/>
  <c r="CB162" i="37"/>
  <c r="CB161" i="37"/>
  <c r="CB160" i="37"/>
  <c r="CB159" i="37"/>
  <c r="CB158" i="37"/>
  <c r="CB157" i="37"/>
  <c r="CB156" i="37"/>
  <c r="CB155" i="37"/>
  <c r="CB154" i="37"/>
  <c r="CB153" i="37"/>
  <c r="CB152" i="37"/>
  <c r="CB151" i="37"/>
  <c r="CB150" i="37"/>
  <c r="CB149" i="37"/>
  <c r="CB148" i="37"/>
  <c r="CB147" i="37"/>
  <c r="CB146" i="37"/>
  <c r="CB145" i="37"/>
  <c r="CB144" i="37"/>
  <c r="CB143" i="37"/>
  <c r="CB142" i="37"/>
  <c r="CB141" i="37"/>
  <c r="CB140" i="37"/>
  <c r="CB139" i="37"/>
  <c r="CB138" i="37"/>
  <c r="CB137" i="37"/>
  <c r="CB136" i="37"/>
  <c r="CB135" i="37"/>
  <c r="CB134" i="37"/>
  <c r="CB133" i="37"/>
  <c r="CB132" i="37"/>
  <c r="CB131" i="37"/>
  <c r="CB130" i="37"/>
  <c r="CB129" i="37"/>
  <c r="CB128" i="37"/>
  <c r="CB127" i="37"/>
  <c r="CB126" i="37"/>
  <c r="CB125" i="37"/>
  <c r="CB124" i="37"/>
  <c r="CB123" i="37"/>
  <c r="CB122" i="37"/>
  <c r="CB121" i="37"/>
  <c r="CB120" i="37"/>
  <c r="CB119" i="37"/>
  <c r="CB118" i="37"/>
  <c r="CB117" i="37"/>
  <c r="CB116" i="37"/>
  <c r="CB115" i="37"/>
  <c r="CB114" i="37"/>
  <c r="CB113" i="37"/>
  <c r="CB112" i="37"/>
  <c r="CB111" i="37"/>
  <c r="CB110" i="37"/>
  <c r="CB109" i="37"/>
  <c r="CB108" i="37"/>
  <c r="CB107" i="37"/>
  <c r="CB106" i="37"/>
  <c r="CB105" i="37"/>
  <c r="CB104" i="37"/>
  <c r="CB103" i="37"/>
  <c r="CB102" i="37"/>
  <c r="CB101" i="37"/>
  <c r="CB100" i="37"/>
  <c r="CB99" i="37"/>
  <c r="CB98" i="37"/>
  <c r="CB97" i="37"/>
  <c r="CB96" i="37"/>
  <c r="CB95" i="37"/>
  <c r="CB94" i="37"/>
  <c r="CB93" i="37"/>
  <c r="CB92" i="37"/>
  <c r="CB91" i="37"/>
  <c r="CB90" i="37"/>
  <c r="CB89" i="37"/>
  <c r="CB88" i="37"/>
  <c r="CB87" i="37"/>
  <c r="CB86" i="37"/>
  <c r="CB85" i="37"/>
  <c r="CB84" i="37"/>
  <c r="CB83" i="37"/>
  <c r="CB82" i="37"/>
  <c r="CB81" i="37"/>
  <c r="CB80" i="37"/>
  <c r="CB79" i="37"/>
  <c r="CB78" i="37"/>
  <c r="CB77" i="37"/>
  <c r="CB76" i="37"/>
  <c r="CB75" i="37"/>
  <c r="CB74" i="37"/>
  <c r="CB73" i="37"/>
  <c r="CB72" i="37"/>
  <c r="CB71" i="37"/>
  <c r="CB70" i="37"/>
  <c r="CB69" i="37"/>
  <c r="CB68" i="37"/>
  <c r="CB67" i="37"/>
  <c r="CB66" i="37"/>
  <c r="CB65" i="37"/>
  <c r="CB64" i="37"/>
  <c r="CB63" i="37"/>
  <c r="CB62" i="37"/>
  <c r="CB61" i="37"/>
  <c r="CB60" i="37"/>
  <c r="CB59" i="37"/>
  <c r="CB58" i="37"/>
  <c r="CB57" i="37"/>
  <c r="CB56" i="37"/>
  <c r="CB55" i="37"/>
  <c r="CB54" i="37"/>
  <c r="CB53" i="37"/>
  <c r="CB52" i="37"/>
  <c r="CB51" i="37"/>
  <c r="CB50" i="37"/>
  <c r="CB49" i="37"/>
  <c r="CB48" i="37"/>
  <c r="CB47" i="37"/>
  <c r="CB46" i="37"/>
  <c r="CB45" i="37"/>
  <c r="CB44" i="37"/>
  <c r="CB43" i="37"/>
  <c r="CB42" i="37"/>
  <c r="CB41" i="37"/>
  <c r="CB40" i="37"/>
  <c r="CB39" i="37"/>
  <c r="CB38" i="37"/>
  <c r="CB37" i="37"/>
  <c r="CB36" i="37"/>
  <c r="CB35" i="37"/>
  <c r="CB34" i="37"/>
  <c r="CB33" i="37"/>
  <c r="CB32" i="37"/>
  <c r="CB31" i="37"/>
  <c r="CB30" i="37"/>
  <c r="CB29" i="37"/>
  <c r="CB28" i="37"/>
  <c r="CB27" i="37"/>
  <c r="CB26" i="37"/>
  <c r="CB25" i="37"/>
  <c r="CB24" i="37"/>
  <c r="CB23" i="37"/>
  <c r="CB22" i="37"/>
  <c r="CB21" i="37"/>
  <c r="CB20" i="37"/>
  <c r="CB19" i="37"/>
  <c r="CB18" i="37"/>
  <c r="CB17" i="37"/>
  <c r="CB16" i="37"/>
  <c r="CB15" i="37"/>
  <c r="CB14" i="37"/>
  <c r="CB13" i="37"/>
  <c r="CB12" i="37"/>
  <c r="CB11" i="37"/>
  <c r="CB10" i="37"/>
  <c r="CB9" i="37"/>
  <c r="CB8" i="37" a="1"/>
  <c r="CB8" i="37"/>
  <c r="CA247" i="37"/>
  <c r="CA246" i="37"/>
  <c r="CA245" i="37"/>
  <c r="CA244" i="37"/>
  <c r="CA243" i="37"/>
  <c r="CA242" i="37"/>
  <c r="CA241" i="37"/>
  <c r="CA240" i="37"/>
  <c r="CA239" i="37"/>
  <c r="CA238" i="37"/>
  <c r="CA237" i="37"/>
  <c r="CA236" i="37"/>
  <c r="CA235" i="37"/>
  <c r="CA234" i="37"/>
  <c r="CA233" i="37"/>
  <c r="CA232" i="37"/>
  <c r="CA231" i="37"/>
  <c r="CA230" i="37"/>
  <c r="CA229" i="37"/>
  <c r="CA228" i="37"/>
  <c r="CA227" i="37"/>
  <c r="CA226" i="37"/>
  <c r="CA225" i="37"/>
  <c r="CA224" i="37"/>
  <c r="CA223" i="37"/>
  <c r="CA222" i="37"/>
  <c r="CA221" i="37"/>
  <c r="CA220" i="37"/>
  <c r="CA219" i="37"/>
  <c r="CA218" i="37"/>
  <c r="CA217" i="37"/>
  <c r="CA216" i="37"/>
  <c r="CA215" i="37"/>
  <c r="CA214" i="37"/>
  <c r="CA213" i="37"/>
  <c r="CA212" i="37"/>
  <c r="CA211" i="37"/>
  <c r="CA210" i="37"/>
  <c r="CA209" i="37"/>
  <c r="CA208" i="37"/>
  <c r="CA207" i="37"/>
  <c r="CA206" i="37"/>
  <c r="CA205" i="37"/>
  <c r="CA204" i="37"/>
  <c r="CA203" i="37"/>
  <c r="CA202" i="37"/>
  <c r="CA201" i="37"/>
  <c r="CA200" i="37"/>
  <c r="CA199" i="37"/>
  <c r="CA198" i="37"/>
  <c r="CA197" i="37"/>
  <c r="CA196" i="37"/>
  <c r="CA195" i="37"/>
  <c r="CA194" i="37"/>
  <c r="CA193" i="37"/>
  <c r="CA192" i="37"/>
  <c r="CA191" i="37"/>
  <c r="CA190" i="37"/>
  <c r="CA189" i="37"/>
  <c r="CA188" i="37"/>
  <c r="CA187" i="37"/>
  <c r="CA186" i="37"/>
  <c r="CA185" i="37"/>
  <c r="CA184" i="37"/>
  <c r="CA183" i="37"/>
  <c r="CA182" i="37"/>
  <c r="CA181" i="37"/>
  <c r="CA180" i="37"/>
  <c r="CA179" i="37"/>
  <c r="CA178" i="37"/>
  <c r="CA177" i="37"/>
  <c r="CA176" i="37"/>
  <c r="CA175" i="37"/>
  <c r="CA174" i="37"/>
  <c r="CA173" i="37"/>
  <c r="CA172" i="37"/>
  <c r="CA171" i="37"/>
  <c r="CA170" i="37"/>
  <c r="CA169" i="37"/>
  <c r="CA168" i="37"/>
  <c r="CA167" i="37"/>
  <c r="CA166" i="37"/>
  <c r="CA165" i="37"/>
  <c r="CA164" i="37"/>
  <c r="CA163" i="37"/>
  <c r="CA162" i="37"/>
  <c r="CA161" i="37"/>
  <c r="CA160" i="37"/>
  <c r="CA159" i="37"/>
  <c r="CA158" i="37"/>
  <c r="CA157" i="37"/>
  <c r="CA156" i="37"/>
  <c r="CA155" i="37"/>
  <c r="CA154" i="37"/>
  <c r="CA153" i="37"/>
  <c r="CA152" i="37"/>
  <c r="CA151" i="37"/>
  <c r="CA150" i="37"/>
  <c r="CA149" i="37"/>
  <c r="CA148" i="37"/>
  <c r="CA147" i="37"/>
  <c r="CA146" i="37"/>
  <c r="CA145" i="37"/>
  <c r="CA144" i="37"/>
  <c r="CA143" i="37"/>
  <c r="CA142" i="37"/>
  <c r="CA141" i="37"/>
  <c r="CA140" i="37"/>
  <c r="CA139" i="37"/>
  <c r="CA138" i="37"/>
  <c r="CA137" i="37"/>
  <c r="CA136" i="37"/>
  <c r="CA135" i="37"/>
  <c r="CA134" i="37"/>
  <c r="CA133" i="37"/>
  <c r="CA132" i="37"/>
  <c r="CA131" i="37"/>
  <c r="CA130" i="37"/>
  <c r="CA129" i="37"/>
  <c r="CA128" i="37"/>
  <c r="CA127" i="37"/>
  <c r="CA126" i="37"/>
  <c r="CA125" i="37"/>
  <c r="CA124" i="37"/>
  <c r="CA123" i="37"/>
  <c r="CA122" i="37"/>
  <c r="CA121" i="37"/>
  <c r="CA120" i="37"/>
  <c r="CA119" i="37"/>
  <c r="CA118" i="37"/>
  <c r="CA117" i="37"/>
  <c r="CA116" i="37"/>
  <c r="CA115" i="37"/>
  <c r="CA114" i="37"/>
  <c r="CA113" i="37"/>
  <c r="CA112" i="37"/>
  <c r="CA111" i="37"/>
  <c r="CA110" i="37"/>
  <c r="CA109" i="37"/>
  <c r="CA108" i="37"/>
  <c r="CA107" i="37"/>
  <c r="CA106" i="37"/>
  <c r="CA105" i="37"/>
  <c r="CA104" i="37"/>
  <c r="CA103" i="37"/>
  <c r="CA102" i="37"/>
  <c r="CA101" i="37"/>
  <c r="CA100" i="37"/>
  <c r="CA99" i="37"/>
  <c r="CA98" i="37"/>
  <c r="CA97" i="37"/>
  <c r="CA96" i="37"/>
  <c r="CA95" i="37"/>
  <c r="CA94" i="37"/>
  <c r="CA93" i="37"/>
  <c r="CA92" i="37"/>
  <c r="CA91" i="37"/>
  <c r="CA90" i="37"/>
  <c r="CA89" i="37"/>
  <c r="CA88" i="37"/>
  <c r="CA87" i="37"/>
  <c r="CA86" i="37"/>
  <c r="CA85" i="37"/>
  <c r="CA84" i="37"/>
  <c r="CA83" i="37"/>
  <c r="CA82" i="37"/>
  <c r="CA81" i="37"/>
  <c r="CA80" i="37"/>
  <c r="CA79" i="37"/>
  <c r="CA78" i="37"/>
  <c r="CA77" i="37"/>
  <c r="CA76" i="37"/>
  <c r="CA75" i="37"/>
  <c r="CA74" i="37"/>
  <c r="CA73" i="37"/>
  <c r="CA72" i="37"/>
  <c r="CA71" i="37"/>
  <c r="CA70" i="37"/>
  <c r="CA69" i="37"/>
  <c r="CA68" i="37"/>
  <c r="CA67" i="37"/>
  <c r="CA66" i="37"/>
  <c r="CA65" i="37"/>
  <c r="CA64" i="37"/>
  <c r="CA63" i="37"/>
  <c r="CA62" i="37"/>
  <c r="CA61" i="37"/>
  <c r="CA60" i="37"/>
  <c r="CA59" i="37"/>
  <c r="CA58" i="37"/>
  <c r="CA57" i="37"/>
  <c r="CA56" i="37"/>
  <c r="CA55" i="37"/>
  <c r="CA54" i="37"/>
  <c r="CA53" i="37"/>
  <c r="CA52" i="37"/>
  <c r="CA51" i="37"/>
  <c r="CA50" i="37"/>
  <c r="CA49" i="37"/>
  <c r="CA48" i="37"/>
  <c r="CA47" i="37"/>
  <c r="CA46" i="37"/>
  <c r="CA45" i="37"/>
  <c r="CA44" i="37"/>
  <c r="CA43" i="37"/>
  <c r="CA42" i="37"/>
  <c r="CA41" i="37"/>
  <c r="CA40" i="37"/>
  <c r="CA39" i="37"/>
  <c r="CA38" i="37"/>
  <c r="CA37" i="37"/>
  <c r="CA36" i="37"/>
  <c r="CA35" i="37"/>
  <c r="CA34" i="37"/>
  <c r="CA33" i="37"/>
  <c r="CA32" i="37"/>
  <c r="CA31" i="37"/>
  <c r="CA30" i="37"/>
  <c r="CA29" i="37"/>
  <c r="CA28" i="37"/>
  <c r="CA27" i="37"/>
  <c r="CA26" i="37"/>
  <c r="CA25" i="37"/>
  <c r="CA24" i="37"/>
  <c r="CA23" i="37"/>
  <c r="CA22" i="37"/>
  <c r="CA21" i="37"/>
  <c r="CA20" i="37"/>
  <c r="CA19" i="37"/>
  <c r="CA18" i="37"/>
  <c r="CA17" i="37"/>
  <c r="CA16" i="37"/>
  <c r="CA15" i="37"/>
  <c r="CA14" i="37"/>
  <c r="CA13" i="37"/>
  <c r="CA12" i="37"/>
  <c r="CA11" i="37"/>
  <c r="CA10" i="37"/>
  <c r="CA9" i="37"/>
  <c r="CA8" i="37" a="1"/>
  <c r="CA8" i="37"/>
  <c r="BZ247" i="37"/>
  <c r="BZ246" i="37"/>
  <c r="BZ245" i="37"/>
  <c r="BZ244" i="37"/>
  <c r="BZ243" i="37"/>
  <c r="BZ242" i="37"/>
  <c r="BZ241" i="37"/>
  <c r="BZ240" i="37"/>
  <c r="BZ239" i="37"/>
  <c r="BZ238" i="37"/>
  <c r="BZ237" i="37"/>
  <c r="BZ236" i="37"/>
  <c r="BZ235" i="37"/>
  <c r="BZ234" i="37"/>
  <c r="BZ233" i="37"/>
  <c r="BZ232" i="37"/>
  <c r="BZ231" i="37"/>
  <c r="BZ230" i="37"/>
  <c r="BZ229" i="37"/>
  <c r="BZ228" i="37"/>
  <c r="BZ227" i="37"/>
  <c r="BZ226" i="37"/>
  <c r="BZ225" i="37"/>
  <c r="BZ224" i="37"/>
  <c r="BZ223" i="37"/>
  <c r="BZ222" i="37"/>
  <c r="BZ221" i="37"/>
  <c r="BZ220" i="37"/>
  <c r="BZ219" i="37"/>
  <c r="BZ218" i="37"/>
  <c r="BZ217" i="37"/>
  <c r="BZ216" i="37"/>
  <c r="BZ215" i="37"/>
  <c r="BZ214" i="37"/>
  <c r="BZ213" i="37"/>
  <c r="BZ212" i="37"/>
  <c r="BZ211" i="37"/>
  <c r="BZ210" i="37"/>
  <c r="BZ209" i="37"/>
  <c r="BZ208" i="37"/>
  <c r="BZ207" i="37"/>
  <c r="BZ206" i="37"/>
  <c r="BZ205" i="37"/>
  <c r="BZ204" i="37"/>
  <c r="BZ203" i="37"/>
  <c r="BZ202" i="37"/>
  <c r="BZ201" i="37"/>
  <c r="BZ200" i="37"/>
  <c r="BZ199" i="37"/>
  <c r="BZ198" i="37"/>
  <c r="BZ197" i="37"/>
  <c r="BZ196" i="37"/>
  <c r="BZ195" i="37"/>
  <c r="BZ194" i="37"/>
  <c r="BZ193" i="37"/>
  <c r="BZ192" i="37"/>
  <c r="BZ191" i="37"/>
  <c r="BZ190" i="37"/>
  <c r="BZ189" i="37"/>
  <c r="BZ188" i="37"/>
  <c r="BZ187" i="37"/>
  <c r="BZ186" i="37"/>
  <c r="BZ185" i="37"/>
  <c r="BZ184" i="37"/>
  <c r="BZ183" i="37"/>
  <c r="BZ182" i="37"/>
  <c r="BZ181" i="37"/>
  <c r="BZ180" i="37"/>
  <c r="BZ179" i="37"/>
  <c r="BZ178" i="37"/>
  <c r="BZ177" i="37"/>
  <c r="BZ176" i="37"/>
  <c r="BZ175" i="37"/>
  <c r="BZ174" i="37"/>
  <c r="BZ173" i="37"/>
  <c r="BZ172" i="37"/>
  <c r="BZ171" i="37"/>
  <c r="BZ170" i="37"/>
  <c r="BZ169" i="37"/>
  <c r="BZ168" i="37"/>
  <c r="BZ167" i="37"/>
  <c r="BZ166" i="37"/>
  <c r="BZ165" i="37"/>
  <c r="BZ164" i="37"/>
  <c r="BZ163" i="37"/>
  <c r="BZ162" i="37"/>
  <c r="BZ161" i="37"/>
  <c r="BZ160" i="37"/>
  <c r="BZ159" i="37"/>
  <c r="BZ158" i="37"/>
  <c r="BZ157" i="37"/>
  <c r="BZ156" i="37"/>
  <c r="BZ155" i="37"/>
  <c r="BZ154" i="37"/>
  <c r="BZ153" i="37"/>
  <c r="BZ152" i="37"/>
  <c r="BZ151" i="37"/>
  <c r="BZ150" i="37"/>
  <c r="BZ149" i="37"/>
  <c r="BZ148" i="37"/>
  <c r="BZ147" i="37"/>
  <c r="BZ146" i="37"/>
  <c r="BZ145" i="37"/>
  <c r="BZ144" i="37"/>
  <c r="BZ143" i="37"/>
  <c r="BZ142" i="37"/>
  <c r="BZ141" i="37"/>
  <c r="BZ140" i="37"/>
  <c r="BZ139" i="37"/>
  <c r="BZ138" i="37"/>
  <c r="BZ137" i="37"/>
  <c r="BZ136" i="37"/>
  <c r="BZ135" i="37"/>
  <c r="BZ134" i="37"/>
  <c r="BZ133" i="37"/>
  <c r="BZ132" i="37"/>
  <c r="BZ131" i="37"/>
  <c r="BZ130" i="37"/>
  <c r="BZ129" i="37"/>
  <c r="BZ128" i="37"/>
  <c r="BZ127" i="37"/>
  <c r="BZ126" i="37"/>
  <c r="BZ125" i="37"/>
  <c r="BZ124" i="37"/>
  <c r="BZ123" i="37"/>
  <c r="BZ122" i="37"/>
  <c r="BZ121" i="37"/>
  <c r="BZ120" i="37"/>
  <c r="BZ119" i="37"/>
  <c r="BZ118" i="37"/>
  <c r="BZ117" i="37"/>
  <c r="BZ116" i="37"/>
  <c r="BZ115" i="37"/>
  <c r="BZ114" i="37"/>
  <c r="BZ113" i="37"/>
  <c r="BZ112" i="37"/>
  <c r="BZ111" i="37"/>
  <c r="BZ110" i="37"/>
  <c r="BZ109" i="37"/>
  <c r="BZ108" i="37"/>
  <c r="BZ107" i="37"/>
  <c r="BZ106" i="37"/>
  <c r="BZ105" i="37"/>
  <c r="BZ104" i="37"/>
  <c r="BZ103" i="37"/>
  <c r="BZ102" i="37"/>
  <c r="BZ101" i="37"/>
  <c r="BZ100" i="37"/>
  <c r="BZ99" i="37"/>
  <c r="BZ98" i="37"/>
  <c r="BZ97" i="37"/>
  <c r="BZ96" i="37"/>
  <c r="BZ95" i="37"/>
  <c r="BZ94" i="37"/>
  <c r="BZ93" i="37"/>
  <c r="BZ92" i="37"/>
  <c r="BZ91" i="37"/>
  <c r="BZ90" i="37"/>
  <c r="BZ89" i="37"/>
  <c r="BZ88" i="37"/>
  <c r="BZ87" i="37"/>
  <c r="BZ86" i="37"/>
  <c r="BZ85" i="37"/>
  <c r="BZ84" i="37"/>
  <c r="BZ83" i="37"/>
  <c r="BZ82" i="37"/>
  <c r="BZ81" i="37"/>
  <c r="BZ80" i="37"/>
  <c r="BZ79" i="37"/>
  <c r="BZ78" i="37"/>
  <c r="BZ77" i="37"/>
  <c r="BZ76" i="37"/>
  <c r="BZ75" i="37"/>
  <c r="BZ74" i="37"/>
  <c r="BZ73" i="37"/>
  <c r="BZ72" i="37"/>
  <c r="BZ71" i="37"/>
  <c r="BZ70" i="37"/>
  <c r="BZ69" i="37"/>
  <c r="BZ68" i="37"/>
  <c r="BZ67" i="37"/>
  <c r="BZ66" i="37"/>
  <c r="BZ65" i="37"/>
  <c r="BZ64" i="37"/>
  <c r="BZ63" i="37"/>
  <c r="BZ62" i="37"/>
  <c r="BZ61" i="37"/>
  <c r="BZ60" i="37"/>
  <c r="BZ59" i="37"/>
  <c r="BZ58" i="37"/>
  <c r="BZ57" i="37"/>
  <c r="BZ56" i="37"/>
  <c r="BZ55" i="37"/>
  <c r="BZ54" i="37"/>
  <c r="BZ53" i="37"/>
  <c r="BZ52" i="37"/>
  <c r="BZ51" i="37"/>
  <c r="BZ50" i="37"/>
  <c r="BZ49" i="37"/>
  <c r="BZ48" i="37"/>
  <c r="BZ47" i="37"/>
  <c r="BZ46" i="37"/>
  <c r="BZ45" i="37"/>
  <c r="BZ44" i="37"/>
  <c r="BZ43" i="37"/>
  <c r="BZ42" i="37"/>
  <c r="BZ41" i="37"/>
  <c r="BZ40" i="37"/>
  <c r="BZ39" i="37"/>
  <c r="BZ38" i="37"/>
  <c r="BZ37" i="37"/>
  <c r="BZ36" i="37"/>
  <c r="BZ35" i="37"/>
  <c r="BZ34" i="37"/>
  <c r="BZ33" i="37"/>
  <c r="BZ32" i="37"/>
  <c r="BZ31" i="37"/>
  <c r="BZ30" i="37"/>
  <c r="BZ29" i="37"/>
  <c r="BZ28" i="37"/>
  <c r="BZ27" i="37"/>
  <c r="BZ26" i="37"/>
  <c r="BZ25" i="37"/>
  <c r="BZ24" i="37"/>
  <c r="BZ23" i="37"/>
  <c r="BZ22" i="37"/>
  <c r="BZ21" i="37"/>
  <c r="BZ20" i="37"/>
  <c r="BZ19" i="37"/>
  <c r="BZ18" i="37"/>
  <c r="BZ17" i="37"/>
  <c r="BZ16" i="37"/>
  <c r="BZ15" i="37"/>
  <c r="BZ14" i="37"/>
  <c r="BZ13" i="37"/>
  <c r="BZ12" i="37"/>
  <c r="BZ11" i="37"/>
  <c r="BZ10" i="37"/>
  <c r="BZ9" i="37"/>
  <c r="BZ8" i="37" a="1"/>
  <c r="BZ8" i="37"/>
  <c r="BY247" i="37"/>
  <c r="BY246" i="37"/>
  <c r="BY245" i="37"/>
  <c r="BY244" i="37"/>
  <c r="BY243" i="37"/>
  <c r="BY242" i="37"/>
  <c r="BY241" i="37"/>
  <c r="BY240" i="37"/>
  <c r="BY239" i="37"/>
  <c r="BY238" i="37"/>
  <c r="BY237" i="37"/>
  <c r="BY236" i="37"/>
  <c r="BY235" i="37"/>
  <c r="BY234" i="37"/>
  <c r="BY233" i="37"/>
  <c r="BY232" i="37"/>
  <c r="BY231" i="37"/>
  <c r="BY230" i="37"/>
  <c r="BY229" i="37"/>
  <c r="BY228" i="37"/>
  <c r="BY227" i="37"/>
  <c r="BY226" i="37"/>
  <c r="BY225" i="37"/>
  <c r="BY224" i="37"/>
  <c r="BY223" i="37"/>
  <c r="BY222" i="37"/>
  <c r="BY221" i="37"/>
  <c r="BY220" i="37"/>
  <c r="BY219" i="37"/>
  <c r="BY218" i="37"/>
  <c r="BY217" i="37"/>
  <c r="BY216" i="37"/>
  <c r="BY215" i="37"/>
  <c r="BY214" i="37"/>
  <c r="BY213" i="37"/>
  <c r="BY212" i="37"/>
  <c r="BY211" i="37"/>
  <c r="BY210" i="37"/>
  <c r="BY209" i="37"/>
  <c r="BY208" i="37"/>
  <c r="BY207" i="37"/>
  <c r="BY206" i="37"/>
  <c r="BY205" i="37"/>
  <c r="BY204" i="37"/>
  <c r="BY203" i="37"/>
  <c r="BY202" i="37"/>
  <c r="BY201" i="37"/>
  <c r="BY200" i="37"/>
  <c r="BY199" i="37"/>
  <c r="BY198" i="37"/>
  <c r="BY197" i="37"/>
  <c r="BY196" i="37"/>
  <c r="BY195" i="37"/>
  <c r="BY194" i="37"/>
  <c r="BY193" i="37"/>
  <c r="BY192" i="37"/>
  <c r="BY191" i="37"/>
  <c r="BY190" i="37"/>
  <c r="BY189" i="37"/>
  <c r="BY188" i="37"/>
  <c r="BY187" i="37"/>
  <c r="BY186" i="37"/>
  <c r="BY185" i="37"/>
  <c r="BY184" i="37"/>
  <c r="BY183" i="37"/>
  <c r="BY182" i="37"/>
  <c r="BY181" i="37"/>
  <c r="BY180" i="37"/>
  <c r="BY179" i="37"/>
  <c r="BY178" i="37"/>
  <c r="BY177" i="37"/>
  <c r="BY176" i="37"/>
  <c r="BY175" i="37"/>
  <c r="BY174" i="37"/>
  <c r="BY173" i="37"/>
  <c r="BY172" i="37"/>
  <c r="BY171" i="37"/>
  <c r="BY170" i="37"/>
  <c r="BY169" i="37"/>
  <c r="BY168" i="37"/>
  <c r="BY167" i="37"/>
  <c r="BY166" i="37"/>
  <c r="BY165" i="37"/>
  <c r="BY164" i="37"/>
  <c r="BY163" i="37"/>
  <c r="BY162" i="37"/>
  <c r="BY161" i="37"/>
  <c r="BY160" i="37"/>
  <c r="BY159" i="37"/>
  <c r="BY158" i="37"/>
  <c r="BY157" i="37"/>
  <c r="BY156" i="37"/>
  <c r="BY155" i="37"/>
  <c r="BY154" i="37"/>
  <c r="BY153" i="37"/>
  <c r="BY152" i="37"/>
  <c r="BY151" i="37"/>
  <c r="BY150" i="37"/>
  <c r="BY149" i="37"/>
  <c r="BY148" i="37"/>
  <c r="BY147" i="37"/>
  <c r="BY146" i="37"/>
  <c r="BY145" i="37"/>
  <c r="BY144" i="37"/>
  <c r="BY143" i="37"/>
  <c r="BY142" i="37"/>
  <c r="BY141" i="37"/>
  <c r="BY140" i="37"/>
  <c r="BY139" i="37"/>
  <c r="BY138" i="37"/>
  <c r="BY137" i="37"/>
  <c r="BY136" i="37"/>
  <c r="BY135" i="37"/>
  <c r="BY134" i="37"/>
  <c r="BY133" i="37"/>
  <c r="BY132" i="37"/>
  <c r="BY131" i="37"/>
  <c r="BY130" i="37"/>
  <c r="BY129" i="37"/>
  <c r="BY128" i="37"/>
  <c r="BY127" i="37"/>
  <c r="BY126" i="37"/>
  <c r="BY125" i="37"/>
  <c r="BY124" i="37"/>
  <c r="BY123" i="37"/>
  <c r="BY122" i="37"/>
  <c r="BY121" i="37"/>
  <c r="BY120" i="37"/>
  <c r="BY119" i="37"/>
  <c r="BY118" i="37"/>
  <c r="BY117" i="37"/>
  <c r="BY116" i="37"/>
  <c r="BY115" i="37"/>
  <c r="BY114" i="37"/>
  <c r="BY113" i="37"/>
  <c r="BY112" i="37"/>
  <c r="BY111" i="37"/>
  <c r="BY110" i="37"/>
  <c r="BY109" i="37"/>
  <c r="BY108" i="37"/>
  <c r="BY107" i="37"/>
  <c r="BY106" i="37"/>
  <c r="BY105" i="37"/>
  <c r="BY104" i="37"/>
  <c r="BY103" i="37"/>
  <c r="BY102" i="37"/>
  <c r="BY101" i="37"/>
  <c r="BY100" i="37"/>
  <c r="BY99" i="37"/>
  <c r="BY98" i="37"/>
  <c r="BY97" i="37"/>
  <c r="BY96" i="37"/>
  <c r="BY95" i="37"/>
  <c r="BY94" i="37"/>
  <c r="BY93" i="37"/>
  <c r="BY92" i="37"/>
  <c r="BY91" i="37"/>
  <c r="BY90" i="37"/>
  <c r="BY89" i="37"/>
  <c r="BY88" i="37"/>
  <c r="BY87" i="37"/>
  <c r="BY86" i="37"/>
  <c r="BY85" i="37"/>
  <c r="BY84" i="37"/>
  <c r="BY83" i="37"/>
  <c r="BY82" i="37"/>
  <c r="BY81" i="37"/>
  <c r="BY80" i="37"/>
  <c r="BY79" i="37"/>
  <c r="BY78" i="37"/>
  <c r="BY77" i="37"/>
  <c r="BY76" i="37"/>
  <c r="BY75" i="37"/>
  <c r="BY74" i="37"/>
  <c r="BY73" i="37"/>
  <c r="BY72" i="37"/>
  <c r="BY71" i="37"/>
  <c r="BY70" i="37"/>
  <c r="BY69" i="37"/>
  <c r="BY68" i="37"/>
  <c r="BY67" i="37"/>
  <c r="BY66" i="37"/>
  <c r="BY65" i="37"/>
  <c r="BY64" i="37"/>
  <c r="BY63" i="37"/>
  <c r="BY62" i="37"/>
  <c r="BY61" i="37"/>
  <c r="BY60" i="37"/>
  <c r="BY59" i="37"/>
  <c r="BY58" i="37"/>
  <c r="BY57" i="37"/>
  <c r="BY56" i="37"/>
  <c r="BY55" i="37"/>
  <c r="BY54" i="37"/>
  <c r="BY53" i="37"/>
  <c r="BY52" i="37"/>
  <c r="BY51" i="37"/>
  <c r="BY50" i="37"/>
  <c r="BY49" i="37"/>
  <c r="BY48" i="37"/>
  <c r="BY47" i="37"/>
  <c r="BY46" i="37"/>
  <c r="BY45" i="37"/>
  <c r="BY44" i="37"/>
  <c r="BY43" i="37"/>
  <c r="BY42" i="37"/>
  <c r="BY41" i="37"/>
  <c r="BY40" i="37"/>
  <c r="BY39" i="37"/>
  <c r="BY38" i="37"/>
  <c r="BY37" i="37"/>
  <c r="BY36" i="37"/>
  <c r="BY35" i="37"/>
  <c r="BY34" i="37"/>
  <c r="BY33" i="37"/>
  <c r="BY32" i="37"/>
  <c r="BY31" i="37"/>
  <c r="BY30" i="37"/>
  <c r="BY29" i="37"/>
  <c r="BY28" i="37"/>
  <c r="BY27" i="37"/>
  <c r="BY26" i="37"/>
  <c r="BY25" i="37"/>
  <c r="BY24" i="37"/>
  <c r="BY23" i="37"/>
  <c r="BY22" i="37"/>
  <c r="BY21" i="37"/>
  <c r="BY20" i="37"/>
  <c r="BY19" i="37"/>
  <c r="BY18" i="37"/>
  <c r="BY17" i="37"/>
  <c r="BY16" i="37"/>
  <c r="BY15" i="37"/>
  <c r="BY14" i="37"/>
  <c r="BY13" i="37"/>
  <c r="BY12" i="37"/>
  <c r="BY11" i="37"/>
  <c r="BY10" i="37"/>
  <c r="BY9" i="37"/>
  <c r="BY8" i="37" a="1"/>
  <c r="BY8" i="37"/>
  <c r="BX247" i="37"/>
  <c r="BX246" i="37"/>
  <c r="BX245" i="37"/>
  <c r="BX244" i="37"/>
  <c r="BX243" i="37"/>
  <c r="BX242" i="37"/>
  <c r="BX241" i="37"/>
  <c r="BX240" i="37"/>
  <c r="BX239" i="37"/>
  <c r="BX238" i="37"/>
  <c r="BX237" i="37"/>
  <c r="BX236" i="37"/>
  <c r="BX235" i="37"/>
  <c r="BX234" i="37"/>
  <c r="BX233" i="37"/>
  <c r="BX232" i="37"/>
  <c r="BX231" i="37"/>
  <c r="BX230" i="37"/>
  <c r="BX229" i="37"/>
  <c r="BX228" i="37"/>
  <c r="BX227" i="37"/>
  <c r="BX226" i="37"/>
  <c r="BX225" i="37"/>
  <c r="BX224" i="37"/>
  <c r="BX223" i="37"/>
  <c r="BX222" i="37"/>
  <c r="BX221" i="37"/>
  <c r="BX220" i="37"/>
  <c r="BX219" i="37"/>
  <c r="BX218" i="37"/>
  <c r="BX217" i="37"/>
  <c r="BX216" i="37"/>
  <c r="BX215" i="37"/>
  <c r="BX214" i="37"/>
  <c r="BX213" i="37"/>
  <c r="BX212" i="37"/>
  <c r="BX211" i="37"/>
  <c r="BX210" i="37"/>
  <c r="BX209" i="37"/>
  <c r="BX208" i="37"/>
  <c r="BX207" i="37"/>
  <c r="BX206" i="37"/>
  <c r="BX205" i="37"/>
  <c r="BX204" i="37"/>
  <c r="BX203" i="37"/>
  <c r="BX202" i="37"/>
  <c r="BX201" i="37"/>
  <c r="BX200" i="37"/>
  <c r="BX199" i="37"/>
  <c r="BX198" i="37"/>
  <c r="BX197" i="37"/>
  <c r="BX196" i="37"/>
  <c r="BX195" i="37"/>
  <c r="BX194" i="37"/>
  <c r="BX193" i="37"/>
  <c r="BX192" i="37"/>
  <c r="BX191" i="37"/>
  <c r="BX190" i="37"/>
  <c r="BX189" i="37"/>
  <c r="BX188" i="37"/>
  <c r="BX187" i="37"/>
  <c r="BX186" i="37"/>
  <c r="BX185" i="37"/>
  <c r="BX184" i="37"/>
  <c r="BX183" i="37"/>
  <c r="BX182" i="37"/>
  <c r="BX181" i="37"/>
  <c r="BX180" i="37"/>
  <c r="BX179" i="37"/>
  <c r="BX178" i="37"/>
  <c r="BX177" i="37"/>
  <c r="BX176" i="37"/>
  <c r="BX175" i="37"/>
  <c r="BX174" i="37"/>
  <c r="BX173" i="37"/>
  <c r="BX172" i="37"/>
  <c r="BX171" i="37"/>
  <c r="BX170" i="37"/>
  <c r="BX169" i="37"/>
  <c r="BX168" i="37"/>
  <c r="BX167" i="37"/>
  <c r="BX166" i="37"/>
  <c r="BX165" i="37"/>
  <c r="BX164" i="37"/>
  <c r="BX163" i="37"/>
  <c r="BX162" i="37"/>
  <c r="BX161" i="37"/>
  <c r="BX160" i="37"/>
  <c r="BX159" i="37"/>
  <c r="BX158" i="37"/>
  <c r="BX157" i="37"/>
  <c r="BX156" i="37"/>
  <c r="BX155" i="37"/>
  <c r="BX154" i="37"/>
  <c r="BX153" i="37"/>
  <c r="BX152" i="37"/>
  <c r="BX151" i="37"/>
  <c r="BX150" i="37"/>
  <c r="BX149" i="37"/>
  <c r="BX148" i="37"/>
  <c r="BX147" i="37"/>
  <c r="BX146" i="37"/>
  <c r="BX145" i="37"/>
  <c r="BX144" i="37"/>
  <c r="BX143" i="37"/>
  <c r="BX142" i="37"/>
  <c r="BX141" i="37"/>
  <c r="BX140" i="37"/>
  <c r="BX139" i="37"/>
  <c r="BX138" i="37"/>
  <c r="BX137" i="37"/>
  <c r="BX136" i="37"/>
  <c r="BX135" i="37"/>
  <c r="BX134" i="37"/>
  <c r="BX133" i="37"/>
  <c r="BX132" i="37"/>
  <c r="BX131" i="37"/>
  <c r="BX130" i="37"/>
  <c r="BX129" i="37"/>
  <c r="BX128" i="37"/>
  <c r="BX127" i="37"/>
  <c r="BX126" i="37"/>
  <c r="BX125" i="37"/>
  <c r="BX124" i="37"/>
  <c r="BX123" i="37"/>
  <c r="BX122" i="37"/>
  <c r="BX121" i="37"/>
  <c r="BX120" i="37"/>
  <c r="BX119" i="37"/>
  <c r="BX118" i="37"/>
  <c r="BX117" i="37"/>
  <c r="BX116" i="37"/>
  <c r="BX115" i="37"/>
  <c r="BX114" i="37"/>
  <c r="BX113" i="37"/>
  <c r="BX112" i="37"/>
  <c r="BX111" i="37"/>
  <c r="BX110" i="37"/>
  <c r="BX109" i="37"/>
  <c r="BX108" i="37"/>
  <c r="BX107" i="37"/>
  <c r="BX106" i="37"/>
  <c r="BX105" i="37"/>
  <c r="BX104" i="37"/>
  <c r="BX103" i="37"/>
  <c r="BX102" i="37"/>
  <c r="BX101" i="37"/>
  <c r="BX100" i="37"/>
  <c r="BX99" i="37"/>
  <c r="BX98" i="37"/>
  <c r="BX97" i="37"/>
  <c r="BX96" i="37"/>
  <c r="BX95" i="37"/>
  <c r="BX94" i="37"/>
  <c r="BX93" i="37"/>
  <c r="BX92" i="37"/>
  <c r="BX91" i="37"/>
  <c r="BX90" i="37"/>
  <c r="BX89" i="37"/>
  <c r="BX88" i="37"/>
  <c r="BX87" i="37"/>
  <c r="BX86" i="37"/>
  <c r="BX85" i="37"/>
  <c r="BX84" i="37"/>
  <c r="BX83" i="37"/>
  <c r="BX82" i="37"/>
  <c r="BX81" i="37"/>
  <c r="BX80" i="37"/>
  <c r="BX79" i="37"/>
  <c r="BX78" i="37"/>
  <c r="BX77" i="37"/>
  <c r="BX76" i="37"/>
  <c r="BX75" i="37"/>
  <c r="BX74" i="37"/>
  <c r="BX73" i="37"/>
  <c r="BX72" i="37"/>
  <c r="BX71" i="37"/>
  <c r="BX70" i="37"/>
  <c r="BX69" i="37"/>
  <c r="BX68" i="37"/>
  <c r="BX67" i="37"/>
  <c r="BX66" i="37"/>
  <c r="BX65" i="37"/>
  <c r="BX64" i="37"/>
  <c r="BX63" i="37"/>
  <c r="BX62" i="37"/>
  <c r="BX61" i="37"/>
  <c r="BX60" i="37"/>
  <c r="BX59" i="37"/>
  <c r="BX58" i="37"/>
  <c r="BX57" i="37"/>
  <c r="BX56" i="37"/>
  <c r="BX55" i="37"/>
  <c r="BX54" i="37"/>
  <c r="BX53" i="37"/>
  <c r="BX52" i="37"/>
  <c r="BX51" i="37"/>
  <c r="BX50" i="37"/>
  <c r="BX49" i="37"/>
  <c r="BX48" i="37"/>
  <c r="BX47" i="37"/>
  <c r="BX46" i="37"/>
  <c r="BX45" i="37"/>
  <c r="BX44" i="37"/>
  <c r="BX43" i="37"/>
  <c r="BX42" i="37"/>
  <c r="BX41" i="37"/>
  <c r="BX40" i="37"/>
  <c r="BX39" i="37"/>
  <c r="BX38" i="37"/>
  <c r="BX37" i="37"/>
  <c r="BX36" i="37"/>
  <c r="BX35" i="37"/>
  <c r="BX34" i="37"/>
  <c r="BX33" i="37"/>
  <c r="BX32" i="37"/>
  <c r="BX31" i="37"/>
  <c r="BX30" i="37"/>
  <c r="BX29" i="37"/>
  <c r="BX28" i="37"/>
  <c r="BX27" i="37"/>
  <c r="BX26" i="37"/>
  <c r="BX25" i="37"/>
  <c r="BX24" i="37"/>
  <c r="BX23" i="37"/>
  <c r="BX22" i="37"/>
  <c r="BX21" i="37"/>
  <c r="BX20" i="37"/>
  <c r="BX19" i="37"/>
  <c r="BX18" i="37"/>
  <c r="BX17" i="37"/>
  <c r="BX16" i="37"/>
  <c r="BX15" i="37"/>
  <c r="BX14" i="37"/>
  <c r="BX13" i="37"/>
  <c r="BX12" i="37"/>
  <c r="BX11" i="37"/>
  <c r="BX10" i="37"/>
  <c r="BX9" i="37"/>
  <c r="BX8" i="37" a="1"/>
  <c r="BX8" i="37"/>
  <c r="BW247" i="37"/>
  <c r="BW246" i="37"/>
  <c r="BW245" i="37"/>
  <c r="BW244" i="37"/>
  <c r="BW243" i="37"/>
  <c r="BW242" i="37"/>
  <c r="BW241" i="37"/>
  <c r="BW240" i="37"/>
  <c r="BW239" i="37"/>
  <c r="BW238" i="37"/>
  <c r="BW237" i="37"/>
  <c r="BW236" i="37"/>
  <c r="BW235" i="37"/>
  <c r="BW234" i="37"/>
  <c r="BW233" i="37"/>
  <c r="BW232" i="37"/>
  <c r="BW231" i="37"/>
  <c r="BW230" i="37"/>
  <c r="BW229" i="37"/>
  <c r="BW228" i="37"/>
  <c r="BW227" i="37"/>
  <c r="BW226" i="37"/>
  <c r="BW225" i="37"/>
  <c r="BW224" i="37"/>
  <c r="BW223" i="37"/>
  <c r="BW222" i="37"/>
  <c r="BW221" i="37"/>
  <c r="BW220" i="37"/>
  <c r="BW219" i="37"/>
  <c r="BW218" i="37"/>
  <c r="BW217" i="37"/>
  <c r="BW216" i="37"/>
  <c r="BW215" i="37"/>
  <c r="BW214" i="37"/>
  <c r="BW213" i="37"/>
  <c r="BW212" i="37"/>
  <c r="BW211" i="37"/>
  <c r="BW210" i="37"/>
  <c r="BW209" i="37"/>
  <c r="BW208" i="37"/>
  <c r="BW207" i="37"/>
  <c r="BW206" i="37"/>
  <c r="BW205" i="37"/>
  <c r="BW204" i="37"/>
  <c r="BW203" i="37"/>
  <c r="BW202" i="37"/>
  <c r="BW201" i="37"/>
  <c r="BW200" i="37"/>
  <c r="BW199" i="37"/>
  <c r="BW198" i="37"/>
  <c r="BW197" i="37"/>
  <c r="BW196" i="37"/>
  <c r="BW195" i="37"/>
  <c r="BW194" i="37"/>
  <c r="BW193" i="37"/>
  <c r="BW192" i="37"/>
  <c r="BW191" i="37"/>
  <c r="BW190" i="37"/>
  <c r="BW189" i="37"/>
  <c r="BW188" i="37"/>
  <c r="BW187" i="37"/>
  <c r="BW186" i="37"/>
  <c r="BW185" i="37"/>
  <c r="BW184" i="37"/>
  <c r="BW183" i="37"/>
  <c r="BW182" i="37"/>
  <c r="BW181" i="37"/>
  <c r="BW180" i="37"/>
  <c r="BW179" i="37"/>
  <c r="BW178" i="37"/>
  <c r="BW177" i="37"/>
  <c r="BW176" i="37"/>
  <c r="BW175" i="37"/>
  <c r="BW174" i="37"/>
  <c r="BW173" i="37"/>
  <c r="BW172" i="37"/>
  <c r="BW171" i="37"/>
  <c r="BW170" i="37"/>
  <c r="BW169" i="37"/>
  <c r="BW168" i="37"/>
  <c r="BW167" i="37"/>
  <c r="BW166" i="37"/>
  <c r="BW165" i="37"/>
  <c r="BW164" i="37"/>
  <c r="BW163" i="37"/>
  <c r="BW162" i="37"/>
  <c r="BW161" i="37"/>
  <c r="BW160" i="37"/>
  <c r="BW159" i="37"/>
  <c r="BW158" i="37"/>
  <c r="BW157" i="37"/>
  <c r="BW156" i="37"/>
  <c r="BW155" i="37"/>
  <c r="BW154" i="37"/>
  <c r="BW153" i="37"/>
  <c r="BW152" i="37"/>
  <c r="BW151" i="37"/>
  <c r="BW150" i="37"/>
  <c r="BW149" i="37"/>
  <c r="BW148" i="37"/>
  <c r="BW147" i="37"/>
  <c r="BW146" i="37"/>
  <c r="BW145" i="37"/>
  <c r="BW144" i="37"/>
  <c r="BW143" i="37"/>
  <c r="BW142" i="37"/>
  <c r="BW141" i="37"/>
  <c r="BW140" i="37"/>
  <c r="BW139" i="37"/>
  <c r="BW138" i="37"/>
  <c r="BW137" i="37"/>
  <c r="BW136" i="37"/>
  <c r="BW135" i="37"/>
  <c r="BW134" i="37"/>
  <c r="BW133" i="37"/>
  <c r="BW132" i="37"/>
  <c r="BW131" i="37"/>
  <c r="BW130" i="37"/>
  <c r="BW129" i="37"/>
  <c r="BW128" i="37"/>
  <c r="BW127" i="37"/>
  <c r="BW126" i="37"/>
  <c r="BW125" i="37"/>
  <c r="BW124" i="37"/>
  <c r="BW123" i="37"/>
  <c r="BW122" i="37"/>
  <c r="BW121" i="37"/>
  <c r="BW120" i="37"/>
  <c r="BW119" i="37"/>
  <c r="BW118" i="37"/>
  <c r="BW117" i="37"/>
  <c r="BW116" i="37"/>
  <c r="BW115" i="37"/>
  <c r="BW114" i="37"/>
  <c r="BW113" i="37"/>
  <c r="BW112" i="37"/>
  <c r="BW111" i="37"/>
  <c r="BW110" i="37"/>
  <c r="BW109" i="37"/>
  <c r="BW108" i="37"/>
  <c r="BW107" i="37"/>
  <c r="BW106" i="37"/>
  <c r="BW105" i="37"/>
  <c r="BW104" i="37"/>
  <c r="BW103" i="37"/>
  <c r="BW102" i="37"/>
  <c r="BW101" i="37"/>
  <c r="BW100" i="37"/>
  <c r="BW99" i="37"/>
  <c r="BW98" i="37"/>
  <c r="BW97" i="37"/>
  <c r="BW96" i="37"/>
  <c r="BW95" i="37"/>
  <c r="BW94" i="37"/>
  <c r="BW93" i="37"/>
  <c r="BW92" i="37"/>
  <c r="BW91" i="37"/>
  <c r="BW90" i="37"/>
  <c r="BW89" i="37"/>
  <c r="BW88" i="37"/>
  <c r="BW87" i="37"/>
  <c r="BW86" i="37"/>
  <c r="BW85" i="37"/>
  <c r="BW84" i="37"/>
  <c r="BW83" i="37"/>
  <c r="BW82" i="37"/>
  <c r="BW81" i="37"/>
  <c r="BW80" i="37"/>
  <c r="BW79" i="37"/>
  <c r="BW78" i="37"/>
  <c r="BW77" i="37"/>
  <c r="BW76" i="37"/>
  <c r="BW75" i="37"/>
  <c r="BW74" i="37"/>
  <c r="BW73" i="37"/>
  <c r="BW72" i="37"/>
  <c r="BW71" i="37"/>
  <c r="BW70" i="37"/>
  <c r="BW69" i="37"/>
  <c r="BW68" i="37"/>
  <c r="BW67" i="37"/>
  <c r="BW66" i="37"/>
  <c r="BW65" i="37"/>
  <c r="BW64" i="37"/>
  <c r="BW63" i="37"/>
  <c r="BW62" i="37"/>
  <c r="BW61" i="37"/>
  <c r="BW60" i="37"/>
  <c r="BW59" i="37"/>
  <c r="BW58" i="37"/>
  <c r="BW57" i="37"/>
  <c r="BW56" i="37"/>
  <c r="BW55" i="37"/>
  <c r="BW54" i="37"/>
  <c r="BW53" i="37"/>
  <c r="BW52" i="37"/>
  <c r="BW51" i="37"/>
  <c r="BW50" i="37"/>
  <c r="BW49" i="37"/>
  <c r="BW48" i="37"/>
  <c r="BW47" i="37"/>
  <c r="BW46" i="37"/>
  <c r="BW45" i="37"/>
  <c r="BW44" i="37"/>
  <c r="BW43" i="37"/>
  <c r="BW42" i="37"/>
  <c r="BW41" i="37"/>
  <c r="BW40" i="37"/>
  <c r="BW39" i="37"/>
  <c r="BW38" i="37"/>
  <c r="BW37" i="37"/>
  <c r="BW36" i="37"/>
  <c r="BW35" i="37"/>
  <c r="BW34" i="37"/>
  <c r="BW33" i="37"/>
  <c r="BW32" i="37"/>
  <c r="BW31" i="37"/>
  <c r="BW30" i="37"/>
  <c r="BW29" i="37"/>
  <c r="BW28" i="37"/>
  <c r="BW27" i="37"/>
  <c r="BW26" i="37"/>
  <c r="BW25" i="37"/>
  <c r="BW24" i="37"/>
  <c r="BW23" i="37"/>
  <c r="BW22" i="37"/>
  <c r="BW21" i="37"/>
  <c r="BW20" i="37"/>
  <c r="BW19" i="37"/>
  <c r="BW18" i="37"/>
  <c r="BW17" i="37"/>
  <c r="BW16" i="37"/>
  <c r="BW15" i="37"/>
  <c r="BW14" i="37"/>
  <c r="BW13" i="37"/>
  <c r="BW12" i="37"/>
  <c r="BW11" i="37"/>
  <c r="BW10" i="37"/>
  <c r="BW9" i="37"/>
  <c r="BW8" i="37" a="1"/>
  <c r="BW8" i="37"/>
  <c r="BV247" i="37"/>
  <c r="BV246" i="37"/>
  <c r="BV245" i="37"/>
  <c r="BV244" i="37"/>
  <c r="BV243" i="37"/>
  <c r="BV242" i="37"/>
  <c r="BV241" i="37"/>
  <c r="BV240" i="37"/>
  <c r="BV239" i="37"/>
  <c r="BV238" i="37"/>
  <c r="BV237" i="37"/>
  <c r="BV236" i="37"/>
  <c r="BV235" i="37"/>
  <c r="BV234" i="37"/>
  <c r="BV233" i="37"/>
  <c r="BV232" i="37"/>
  <c r="BV231" i="37"/>
  <c r="BV230" i="37"/>
  <c r="BV229" i="37"/>
  <c r="BV228" i="37"/>
  <c r="BV227" i="37"/>
  <c r="BV226" i="37"/>
  <c r="BV225" i="37"/>
  <c r="BV224" i="37"/>
  <c r="BV223" i="37"/>
  <c r="BV222" i="37"/>
  <c r="BV221" i="37"/>
  <c r="BV220" i="37"/>
  <c r="BV219" i="37"/>
  <c r="BV218" i="37"/>
  <c r="BV217" i="37"/>
  <c r="BV216" i="37"/>
  <c r="BV215" i="37"/>
  <c r="BV214" i="37"/>
  <c r="BV213" i="37"/>
  <c r="BV212" i="37"/>
  <c r="BV211" i="37"/>
  <c r="BV210" i="37"/>
  <c r="BV209" i="37"/>
  <c r="BV208" i="37"/>
  <c r="BV207" i="37"/>
  <c r="BV206" i="37"/>
  <c r="BV205" i="37"/>
  <c r="BV204" i="37"/>
  <c r="BV203" i="37"/>
  <c r="BV202" i="37"/>
  <c r="BV201" i="37"/>
  <c r="BV200" i="37"/>
  <c r="BV199" i="37"/>
  <c r="BV198" i="37"/>
  <c r="BV197" i="37"/>
  <c r="BV196" i="37"/>
  <c r="BV195" i="37"/>
  <c r="BV194" i="37"/>
  <c r="BV193" i="37"/>
  <c r="BV192" i="37"/>
  <c r="BV191" i="37"/>
  <c r="BV190" i="37"/>
  <c r="BV189" i="37"/>
  <c r="BV188" i="37"/>
  <c r="BV187" i="37"/>
  <c r="BV186" i="37"/>
  <c r="BV185" i="37"/>
  <c r="BV184" i="37"/>
  <c r="BV183" i="37"/>
  <c r="BV182" i="37"/>
  <c r="BV181" i="37"/>
  <c r="BV180" i="37"/>
  <c r="BV179" i="37"/>
  <c r="BV178" i="37"/>
  <c r="BV177" i="37"/>
  <c r="BV176" i="37"/>
  <c r="BV175" i="37"/>
  <c r="BV174" i="37"/>
  <c r="BV173" i="37"/>
  <c r="BV172" i="37"/>
  <c r="BV171" i="37"/>
  <c r="BV170" i="37"/>
  <c r="BV169" i="37"/>
  <c r="BV168" i="37"/>
  <c r="BV167" i="37"/>
  <c r="BV166" i="37"/>
  <c r="BV165" i="37"/>
  <c r="BV164" i="37"/>
  <c r="BV163" i="37"/>
  <c r="BV162" i="37"/>
  <c r="BV161" i="37"/>
  <c r="BV160" i="37"/>
  <c r="BV159" i="37"/>
  <c r="BV158" i="37"/>
  <c r="BV157" i="37"/>
  <c r="BV156" i="37"/>
  <c r="BV155" i="37"/>
  <c r="BV154" i="37"/>
  <c r="BV153" i="37"/>
  <c r="BV152" i="37"/>
  <c r="BV151" i="37"/>
  <c r="BV150" i="37"/>
  <c r="BV149" i="37"/>
  <c r="BV148" i="37"/>
  <c r="BV147" i="37"/>
  <c r="BV146" i="37"/>
  <c r="BV145" i="37"/>
  <c r="BV144" i="37"/>
  <c r="BV143" i="37"/>
  <c r="BV142" i="37"/>
  <c r="BV141" i="37"/>
  <c r="BV140" i="37"/>
  <c r="BV139" i="37"/>
  <c r="BV138" i="37"/>
  <c r="BV137" i="37"/>
  <c r="BV136" i="37"/>
  <c r="BV135" i="37"/>
  <c r="BV134" i="37"/>
  <c r="BV133" i="37"/>
  <c r="BV132" i="37"/>
  <c r="BV131" i="37"/>
  <c r="BV130" i="37"/>
  <c r="BV129" i="37"/>
  <c r="BV128" i="37"/>
  <c r="BV127" i="37"/>
  <c r="BV126" i="37"/>
  <c r="BV125" i="37"/>
  <c r="BV124" i="37"/>
  <c r="BV123" i="37"/>
  <c r="BV122" i="37"/>
  <c r="BV121" i="37"/>
  <c r="BV120" i="37"/>
  <c r="BV119" i="37"/>
  <c r="BV118" i="37"/>
  <c r="BV117" i="37"/>
  <c r="BV116" i="37"/>
  <c r="BV115" i="37"/>
  <c r="BV114" i="37"/>
  <c r="BV113" i="37"/>
  <c r="BV112" i="37"/>
  <c r="BV111" i="37"/>
  <c r="BV110" i="37"/>
  <c r="BV109" i="37"/>
  <c r="BV108" i="37"/>
  <c r="BV107" i="37"/>
  <c r="BV106" i="37"/>
  <c r="BV105" i="37"/>
  <c r="BV104" i="37"/>
  <c r="BV103" i="37"/>
  <c r="BV102" i="37"/>
  <c r="BV101" i="37"/>
  <c r="BV100" i="37"/>
  <c r="BV99" i="37"/>
  <c r="BV98" i="37"/>
  <c r="BV97" i="37"/>
  <c r="BV96" i="37"/>
  <c r="BV95" i="37"/>
  <c r="BV94" i="37"/>
  <c r="BV93" i="37"/>
  <c r="BV92" i="37"/>
  <c r="BV91" i="37"/>
  <c r="BV90" i="37"/>
  <c r="BV89" i="37"/>
  <c r="BV88" i="37"/>
  <c r="BV87" i="37"/>
  <c r="BV86" i="37"/>
  <c r="BV85" i="37"/>
  <c r="BV84" i="37"/>
  <c r="BV83" i="37"/>
  <c r="BV82" i="37"/>
  <c r="BV81" i="37"/>
  <c r="BV80" i="37"/>
  <c r="BV79" i="37"/>
  <c r="BV78" i="37"/>
  <c r="BV77" i="37"/>
  <c r="BV76" i="37"/>
  <c r="BV75" i="37"/>
  <c r="BV74" i="37"/>
  <c r="BV73" i="37"/>
  <c r="BV72" i="37"/>
  <c r="BV71" i="37"/>
  <c r="BV70" i="37"/>
  <c r="BV69" i="37"/>
  <c r="BV68" i="37"/>
  <c r="BV67" i="37"/>
  <c r="BV66" i="37"/>
  <c r="BV65" i="37"/>
  <c r="BV64" i="37"/>
  <c r="BV63" i="37"/>
  <c r="BV62" i="37"/>
  <c r="BV61" i="37"/>
  <c r="BV60" i="37"/>
  <c r="BV59" i="37"/>
  <c r="BV58" i="37"/>
  <c r="BV57" i="37"/>
  <c r="BV56" i="37"/>
  <c r="BV55" i="37"/>
  <c r="BV54" i="37"/>
  <c r="BV53" i="37"/>
  <c r="BV52" i="37"/>
  <c r="BV51" i="37"/>
  <c r="BV50" i="37"/>
  <c r="BV49" i="37"/>
  <c r="BV48" i="37"/>
  <c r="BV47" i="37"/>
  <c r="BV46" i="37"/>
  <c r="BV45" i="37"/>
  <c r="BV44" i="37"/>
  <c r="BV43" i="37"/>
  <c r="BV42" i="37"/>
  <c r="BV41" i="37"/>
  <c r="BV40" i="37"/>
  <c r="BV39" i="37"/>
  <c r="BV38" i="37"/>
  <c r="BV37" i="37"/>
  <c r="BV36" i="37"/>
  <c r="BV35" i="37"/>
  <c r="BV34" i="37"/>
  <c r="BV33" i="37"/>
  <c r="BV32" i="37"/>
  <c r="BV31" i="37"/>
  <c r="BV30" i="37"/>
  <c r="BV29" i="37"/>
  <c r="BV28" i="37"/>
  <c r="BV27" i="37"/>
  <c r="BV26" i="37"/>
  <c r="BV25" i="37"/>
  <c r="BV24" i="37"/>
  <c r="BV23" i="37"/>
  <c r="BV22" i="37"/>
  <c r="BV21" i="37"/>
  <c r="BV20" i="37"/>
  <c r="BV19" i="37"/>
  <c r="BV18" i="37"/>
  <c r="BV17" i="37"/>
  <c r="BV16" i="37"/>
  <c r="BV15" i="37"/>
  <c r="BV14" i="37"/>
  <c r="BV13" i="37"/>
  <c r="BV12" i="37"/>
  <c r="BV11" i="37"/>
  <c r="BV10" i="37"/>
  <c r="BV9" i="37"/>
  <c r="BV8" i="37" a="1"/>
  <c r="BV8" i="37"/>
  <c r="AE247" i="37"/>
  <c r="AE246" i="37"/>
  <c r="AE245" i="37"/>
  <c r="AE244" i="37"/>
  <c r="AE243" i="37"/>
  <c r="AE242" i="37"/>
  <c r="AE241" i="37"/>
  <c r="AE240" i="37"/>
  <c r="AE239" i="37"/>
  <c r="AE238" i="37"/>
  <c r="AE237" i="37"/>
  <c r="AE236" i="37"/>
  <c r="AE235" i="37"/>
  <c r="AE234" i="37"/>
  <c r="AE233" i="37"/>
  <c r="AE232" i="37"/>
  <c r="AE231" i="37"/>
  <c r="AE230" i="37"/>
  <c r="AE229" i="37"/>
  <c r="AE228" i="37"/>
  <c r="AE227" i="37"/>
  <c r="AE226" i="37"/>
  <c r="AE225" i="37"/>
  <c r="AE224" i="37"/>
  <c r="AE223" i="37"/>
  <c r="AE222" i="37"/>
  <c r="AE221" i="37"/>
  <c r="AE220" i="37"/>
  <c r="AE219" i="37"/>
  <c r="AE218" i="37"/>
  <c r="AE217" i="37"/>
  <c r="AE216" i="37"/>
  <c r="AE215" i="37"/>
  <c r="AE214" i="37"/>
  <c r="AE213" i="37"/>
  <c r="AE212" i="37"/>
  <c r="AE211" i="37"/>
  <c r="AE210" i="37"/>
  <c r="AE209" i="37"/>
  <c r="AE208" i="37"/>
  <c r="AE207" i="37"/>
  <c r="AE206" i="37"/>
  <c r="AE205" i="37"/>
  <c r="AE204" i="37"/>
  <c r="AE203" i="37"/>
  <c r="AE202" i="37"/>
  <c r="AE201" i="37"/>
  <c r="AE200" i="37"/>
  <c r="AE199" i="37"/>
  <c r="AE198" i="37"/>
  <c r="AE197" i="37"/>
  <c r="AE196" i="37"/>
  <c r="AE195" i="37"/>
  <c r="AE194" i="37"/>
  <c r="AE193" i="37"/>
  <c r="AE192" i="37"/>
  <c r="AE191" i="37"/>
  <c r="AE190" i="37"/>
  <c r="AE189" i="37"/>
  <c r="AE188" i="37"/>
  <c r="AE187" i="37"/>
  <c r="AE186" i="37"/>
  <c r="AE185" i="37"/>
  <c r="AE184" i="37"/>
  <c r="AE183" i="37"/>
  <c r="AE182" i="37"/>
  <c r="AE181" i="37"/>
  <c r="AE180" i="37"/>
  <c r="AE179" i="37"/>
  <c r="AE178" i="37"/>
  <c r="AE177" i="37"/>
  <c r="AE176" i="37"/>
  <c r="AE175" i="37"/>
  <c r="AE174" i="37"/>
  <c r="AE173" i="37"/>
  <c r="AE172" i="37"/>
  <c r="AE171" i="37"/>
  <c r="AE170" i="37"/>
  <c r="AE169" i="37"/>
  <c r="AE168" i="37"/>
  <c r="AE167" i="37"/>
  <c r="AE166" i="37"/>
  <c r="AE165" i="37"/>
  <c r="AE164" i="37"/>
  <c r="AE163" i="37"/>
  <c r="AE162" i="37"/>
  <c r="AE161" i="37"/>
  <c r="AE160" i="37"/>
  <c r="AE159" i="37"/>
  <c r="AE158" i="37"/>
  <c r="AE157" i="37"/>
  <c r="AE156" i="37"/>
  <c r="AE155" i="37"/>
  <c r="AE154" i="37"/>
  <c r="AE153" i="37"/>
  <c r="AE152" i="37"/>
  <c r="AE151" i="37"/>
  <c r="AE150" i="37"/>
  <c r="AE149" i="37"/>
  <c r="AE148" i="37"/>
  <c r="AE147" i="37"/>
  <c r="AE146" i="37"/>
  <c r="AE145" i="37"/>
  <c r="AE144" i="37"/>
  <c r="AE143" i="37"/>
  <c r="AE142" i="37"/>
  <c r="AE141" i="37"/>
  <c r="AE140" i="37"/>
  <c r="AE139" i="37"/>
  <c r="AE138" i="37"/>
  <c r="AE137" i="37"/>
  <c r="AE136" i="37"/>
  <c r="AE135" i="37"/>
  <c r="AE134" i="37"/>
  <c r="AE133" i="37"/>
  <c r="AE132" i="37"/>
  <c r="AE131" i="37"/>
  <c r="AE130" i="37"/>
  <c r="AE129" i="37"/>
  <c r="AE128" i="37"/>
  <c r="AE127" i="37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102" i="37"/>
  <c r="AE101" i="37"/>
  <c r="AE100" i="37"/>
  <c r="AE99" i="37"/>
  <c r="AE98" i="37"/>
  <c r="AE97" i="37"/>
  <c r="AE96" i="37"/>
  <c r="AE95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70" i="37"/>
  <c r="AE69" i="37"/>
  <c r="AE68" i="37"/>
  <c r="AE67" i="37"/>
  <c r="AE66" i="37"/>
  <c r="AE65" i="37"/>
  <c r="AE64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E39" i="37"/>
  <c r="AE38" i="37"/>
  <c r="AE37" i="37"/>
  <c r="AE36" i="37"/>
  <c r="AE35" i="37"/>
  <c r="AE34" i="37"/>
  <c r="AE33" i="37"/>
  <c r="AE32" i="37"/>
  <c r="AE31" i="37"/>
  <c r="AE30" i="37"/>
  <c r="AE29" i="37"/>
  <c r="AE28" i="37"/>
  <c r="AE27" i="37"/>
  <c r="AE26" i="37"/>
  <c r="AE25" i="37"/>
  <c r="AE24" i="37"/>
  <c r="AE23" i="37"/>
  <c r="AE22" i="37"/>
  <c r="AE21" i="37"/>
  <c r="AE20" i="37"/>
  <c r="AE19" i="37"/>
  <c r="AE18" i="37"/>
  <c r="AE17" i="37"/>
  <c r="AE16" i="37"/>
  <c r="AE15" i="37"/>
  <c r="AE14" i="37"/>
  <c r="AE13" i="37"/>
  <c r="AE12" i="37"/>
  <c r="AE11" i="37"/>
  <c r="AE10" i="37"/>
  <c r="AE9" i="37"/>
  <c r="AE8" i="37" a="1"/>
  <c r="AE8" i="37"/>
  <c r="A8" i="37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HD247" i="29"/>
  <c r="HD246" i="29"/>
  <c r="HD245" i="29"/>
  <c r="HD244" i="29"/>
  <c r="HD243" i="29"/>
  <c r="HD242" i="29"/>
  <c r="HD241" i="29"/>
  <c r="HD240" i="29"/>
  <c r="HD239" i="29"/>
  <c r="HD238" i="29"/>
  <c r="HD237" i="29"/>
  <c r="HD236" i="29"/>
  <c r="HD235" i="29"/>
  <c r="HD234" i="29"/>
  <c r="HD233" i="29"/>
  <c r="HD232" i="29"/>
  <c r="HD231" i="29"/>
  <c r="HD230" i="29"/>
  <c r="HD229" i="29"/>
  <c r="HD228" i="29"/>
  <c r="HD227" i="29"/>
  <c r="HD226" i="29"/>
  <c r="HD225" i="29"/>
  <c r="HD224" i="29"/>
  <c r="HD223" i="29"/>
  <c r="HD222" i="29"/>
  <c r="HD221" i="29"/>
  <c r="HD220" i="29"/>
  <c r="HD219" i="29"/>
  <c r="HD218" i="29"/>
  <c r="HD217" i="29"/>
  <c r="HD216" i="29"/>
  <c r="HD215" i="29"/>
  <c r="HD214" i="29"/>
  <c r="HD213" i="29"/>
  <c r="HD212" i="29"/>
  <c r="HD211" i="29"/>
  <c r="HD210" i="29"/>
  <c r="HD209" i="29"/>
  <c r="HD208" i="29"/>
  <c r="HD207" i="29"/>
  <c r="HD206" i="29"/>
  <c r="HD205" i="29"/>
  <c r="HD204" i="29"/>
  <c r="HD203" i="29"/>
  <c r="HD202" i="29"/>
  <c r="HD201" i="29"/>
  <c r="HD200" i="29"/>
  <c r="HD199" i="29"/>
  <c r="HD198" i="29"/>
  <c r="HD197" i="29"/>
  <c r="HD196" i="29"/>
  <c r="HD195" i="29"/>
  <c r="HD194" i="29"/>
  <c r="HD193" i="29"/>
  <c r="HD192" i="29"/>
  <c r="HD191" i="29"/>
  <c r="HD190" i="29"/>
  <c r="HD189" i="29"/>
  <c r="HD188" i="29"/>
  <c r="HD187" i="29"/>
  <c r="HD186" i="29"/>
  <c r="HD185" i="29"/>
  <c r="HD184" i="29"/>
  <c r="HD183" i="29"/>
  <c r="HD182" i="29"/>
  <c r="HD181" i="29"/>
  <c r="HD180" i="29"/>
  <c r="HD179" i="29"/>
  <c r="HD178" i="29"/>
  <c r="HD177" i="29"/>
  <c r="HD176" i="29"/>
  <c r="HD175" i="29"/>
  <c r="HD174" i="29"/>
  <c r="HD173" i="29"/>
  <c r="HD172" i="29"/>
  <c r="HD171" i="29"/>
  <c r="HD170" i="29"/>
  <c r="HD169" i="29"/>
  <c r="HD168" i="29"/>
  <c r="HD167" i="29"/>
  <c r="HD166" i="29"/>
  <c r="HD165" i="29"/>
  <c r="HD164" i="29"/>
  <c r="HD163" i="29"/>
  <c r="HD162" i="29"/>
  <c r="HD161" i="29"/>
  <c r="HD160" i="29"/>
  <c r="HD159" i="29"/>
  <c r="HD158" i="29"/>
  <c r="HD157" i="29"/>
  <c r="HD156" i="29"/>
  <c r="HD155" i="29"/>
  <c r="HD154" i="29"/>
  <c r="HD153" i="29"/>
  <c r="HD152" i="29"/>
  <c r="HD151" i="29"/>
  <c r="HD150" i="29"/>
  <c r="HD149" i="29"/>
  <c r="HD148" i="29"/>
  <c r="HD147" i="29"/>
  <c r="HD146" i="29"/>
  <c r="HD145" i="29"/>
  <c r="HD144" i="29"/>
  <c r="HD143" i="29"/>
  <c r="HD142" i="29"/>
  <c r="HD141" i="29"/>
  <c r="HD140" i="29"/>
  <c r="HD139" i="29"/>
  <c r="HD138" i="29"/>
  <c r="HD137" i="29"/>
  <c r="HD136" i="29"/>
  <c r="HD135" i="29"/>
  <c r="HD134" i="29"/>
  <c r="HD133" i="29"/>
  <c r="HD132" i="29"/>
  <c r="HD131" i="29"/>
  <c r="HD130" i="29"/>
  <c r="HD129" i="29"/>
  <c r="HD128" i="29"/>
  <c r="HD127" i="29"/>
  <c r="HD126" i="29"/>
  <c r="HD125" i="29"/>
  <c r="HD124" i="29"/>
  <c r="HD123" i="29"/>
  <c r="HD122" i="29"/>
  <c r="HD121" i="29"/>
  <c r="HD120" i="29"/>
  <c r="HD119" i="29"/>
  <c r="HD118" i="29"/>
  <c r="HD117" i="29"/>
  <c r="HD116" i="29"/>
  <c r="HD115" i="29"/>
  <c r="HD114" i="29"/>
  <c r="HD113" i="29"/>
  <c r="HD112" i="29"/>
  <c r="HD111" i="29"/>
  <c r="HD110" i="29"/>
  <c r="HD109" i="29"/>
  <c r="HD108" i="29"/>
  <c r="HD107" i="29"/>
  <c r="HD106" i="29"/>
  <c r="HD105" i="29"/>
  <c r="HD104" i="29"/>
  <c r="HD103" i="29"/>
  <c r="HD102" i="29"/>
  <c r="HD101" i="29"/>
  <c r="HD100" i="29"/>
  <c r="HD99" i="29"/>
  <c r="HD98" i="29"/>
  <c r="HD97" i="29"/>
  <c r="HD96" i="29"/>
  <c r="HD95" i="29"/>
  <c r="HD94" i="29"/>
  <c r="HD93" i="29"/>
  <c r="HD92" i="29"/>
  <c r="HD91" i="29"/>
  <c r="HD90" i="29"/>
  <c r="HD89" i="29"/>
  <c r="HD88" i="29"/>
  <c r="HD87" i="29"/>
  <c r="HD86" i="29"/>
  <c r="HD85" i="29"/>
  <c r="HD84" i="29"/>
  <c r="HD83" i="29"/>
  <c r="HD82" i="29"/>
  <c r="HD81" i="29"/>
  <c r="HD80" i="29"/>
  <c r="HD79" i="29"/>
  <c r="HD78" i="29"/>
  <c r="HD77" i="29"/>
  <c r="HD76" i="29"/>
  <c r="HD75" i="29"/>
  <c r="HD74" i="29"/>
  <c r="HD73" i="29"/>
  <c r="HD72" i="29"/>
  <c r="HD71" i="29"/>
  <c r="HD70" i="29"/>
  <c r="HD69" i="29"/>
  <c r="HD68" i="29"/>
  <c r="HD67" i="29"/>
  <c r="HD66" i="29"/>
  <c r="HD65" i="29"/>
  <c r="HD64" i="29"/>
  <c r="HD63" i="29"/>
  <c r="HD62" i="29"/>
  <c r="HD61" i="29"/>
  <c r="HD60" i="29"/>
  <c r="HD59" i="29"/>
  <c r="HD58" i="29"/>
  <c r="HD57" i="29"/>
  <c r="HD56" i="29"/>
  <c r="HD55" i="29"/>
  <c r="HD54" i="29"/>
  <c r="HD53" i="29"/>
  <c r="HD52" i="29"/>
  <c r="HD51" i="29"/>
  <c r="HD50" i="29"/>
  <c r="HD49" i="29"/>
  <c r="HD48" i="29"/>
  <c r="HD47" i="29"/>
  <c r="HD46" i="29"/>
  <c r="HD45" i="29"/>
  <c r="HD44" i="29"/>
  <c r="HD43" i="29"/>
  <c r="HD42" i="29"/>
  <c r="HD41" i="29"/>
  <c r="HD40" i="29"/>
  <c r="HD39" i="29"/>
  <c r="HD38" i="29"/>
  <c r="HD37" i="29"/>
  <c r="HD36" i="29"/>
  <c r="HD35" i="29"/>
  <c r="HD34" i="29"/>
  <c r="HD33" i="29"/>
  <c r="HD32" i="29"/>
  <c r="HD31" i="29"/>
  <c r="HD30" i="29"/>
  <c r="HD29" i="29"/>
  <c r="HD28" i="29"/>
  <c r="HD27" i="29"/>
  <c r="HD26" i="29"/>
  <c r="HD25" i="29"/>
  <c r="HD24" i="29"/>
  <c r="HD23" i="29"/>
  <c r="HD22" i="29"/>
  <c r="HD21" i="29"/>
  <c r="HD20" i="29"/>
  <c r="HD19" i="29"/>
  <c r="HD18" i="29"/>
  <c r="HD17" i="29"/>
  <c r="HD16" i="29"/>
  <c r="HD15" i="29"/>
  <c r="HD14" i="29"/>
  <c r="HD13" i="29"/>
  <c r="HD12" i="29"/>
  <c r="HD11" i="29"/>
  <c r="HD10" i="29"/>
  <c r="HD9" i="29"/>
  <c r="HD8" i="29" a="1"/>
  <c r="HD8" i="29"/>
  <c r="HC247" i="29"/>
  <c r="HC246" i="29"/>
  <c r="HC245" i="29"/>
  <c r="HC244" i="29"/>
  <c r="HC243" i="29"/>
  <c r="HC242" i="29"/>
  <c r="HC241" i="29"/>
  <c r="HC240" i="29"/>
  <c r="HC239" i="29"/>
  <c r="HC238" i="29"/>
  <c r="HC237" i="29"/>
  <c r="HC236" i="29"/>
  <c r="HC235" i="29"/>
  <c r="HC234" i="29"/>
  <c r="HC233" i="29"/>
  <c r="HC232" i="29"/>
  <c r="HC231" i="29"/>
  <c r="HC230" i="29"/>
  <c r="HC229" i="29"/>
  <c r="HC228" i="29"/>
  <c r="HC227" i="29"/>
  <c r="HC226" i="29"/>
  <c r="HC225" i="29"/>
  <c r="HC224" i="29"/>
  <c r="HC223" i="29"/>
  <c r="HC222" i="29"/>
  <c r="HC221" i="29"/>
  <c r="HC220" i="29"/>
  <c r="HC219" i="29"/>
  <c r="HC218" i="29"/>
  <c r="HC217" i="29"/>
  <c r="HC216" i="29"/>
  <c r="HC215" i="29"/>
  <c r="HC214" i="29"/>
  <c r="HC213" i="29"/>
  <c r="HC212" i="29"/>
  <c r="HC211" i="29"/>
  <c r="HC210" i="29"/>
  <c r="HC209" i="29"/>
  <c r="HC208" i="29"/>
  <c r="HC207" i="29"/>
  <c r="HC206" i="29"/>
  <c r="HC205" i="29"/>
  <c r="HC204" i="29"/>
  <c r="HC203" i="29"/>
  <c r="HC202" i="29"/>
  <c r="HC201" i="29"/>
  <c r="HC200" i="29"/>
  <c r="HC199" i="29"/>
  <c r="HC198" i="29"/>
  <c r="HC197" i="29"/>
  <c r="HC196" i="29"/>
  <c r="HC195" i="29"/>
  <c r="HC194" i="29"/>
  <c r="HC193" i="29"/>
  <c r="HC192" i="29"/>
  <c r="HC191" i="29"/>
  <c r="HC190" i="29"/>
  <c r="HC189" i="29"/>
  <c r="HC188" i="29"/>
  <c r="HC187" i="29"/>
  <c r="HC186" i="29"/>
  <c r="HC185" i="29"/>
  <c r="HC184" i="29"/>
  <c r="HC183" i="29"/>
  <c r="HC182" i="29"/>
  <c r="HC181" i="29"/>
  <c r="HC180" i="29"/>
  <c r="HC179" i="29"/>
  <c r="HC178" i="29"/>
  <c r="HC177" i="29"/>
  <c r="HC176" i="29"/>
  <c r="HC175" i="29"/>
  <c r="HC174" i="29"/>
  <c r="HC173" i="29"/>
  <c r="HC172" i="29"/>
  <c r="HC171" i="29"/>
  <c r="HC170" i="29"/>
  <c r="HC169" i="29"/>
  <c r="HC168" i="29"/>
  <c r="HC167" i="29"/>
  <c r="HC166" i="29"/>
  <c r="HC165" i="29"/>
  <c r="HC164" i="29"/>
  <c r="HC163" i="29"/>
  <c r="HC162" i="29"/>
  <c r="HC161" i="29"/>
  <c r="HC160" i="29"/>
  <c r="HC159" i="29"/>
  <c r="HC158" i="29"/>
  <c r="HC157" i="29"/>
  <c r="HC156" i="29"/>
  <c r="HC155" i="29"/>
  <c r="HC154" i="29"/>
  <c r="HC153" i="29"/>
  <c r="HC152" i="29"/>
  <c r="HC151" i="29"/>
  <c r="HC150" i="29"/>
  <c r="HC149" i="29"/>
  <c r="HC148" i="29"/>
  <c r="HC147" i="29"/>
  <c r="HC146" i="29"/>
  <c r="HC145" i="29"/>
  <c r="HC144" i="29"/>
  <c r="HC143" i="29"/>
  <c r="HC142" i="29"/>
  <c r="HC141" i="29"/>
  <c r="HC140" i="29"/>
  <c r="HC139" i="29"/>
  <c r="HC138" i="29"/>
  <c r="HC137" i="29"/>
  <c r="HC136" i="29"/>
  <c r="HC135" i="29"/>
  <c r="HC134" i="29"/>
  <c r="HC133" i="29"/>
  <c r="HC132" i="29"/>
  <c r="HC131" i="29"/>
  <c r="HC130" i="29"/>
  <c r="HC129" i="29"/>
  <c r="HC128" i="29"/>
  <c r="HC127" i="29"/>
  <c r="HC126" i="29"/>
  <c r="HC125" i="29"/>
  <c r="HC124" i="29"/>
  <c r="HC123" i="29"/>
  <c r="HC122" i="29"/>
  <c r="HC121" i="29"/>
  <c r="HC120" i="29"/>
  <c r="HC119" i="29"/>
  <c r="HC118" i="29"/>
  <c r="HC117" i="29"/>
  <c r="HC116" i="29"/>
  <c r="HC115" i="29"/>
  <c r="HC114" i="29"/>
  <c r="HC113" i="29"/>
  <c r="HC112" i="29"/>
  <c r="HC111" i="29"/>
  <c r="HC110" i="29"/>
  <c r="HC109" i="29"/>
  <c r="HC108" i="29"/>
  <c r="HC107" i="29"/>
  <c r="HC106" i="29"/>
  <c r="HC105" i="29"/>
  <c r="HC104" i="29"/>
  <c r="HC103" i="29"/>
  <c r="HC102" i="29"/>
  <c r="HC101" i="29"/>
  <c r="HC100" i="29"/>
  <c r="HC99" i="29"/>
  <c r="HC98" i="29"/>
  <c r="HC97" i="29"/>
  <c r="HC96" i="29"/>
  <c r="HC95" i="29"/>
  <c r="HC94" i="29"/>
  <c r="HC93" i="29"/>
  <c r="HC92" i="29"/>
  <c r="HC91" i="29"/>
  <c r="HC90" i="29"/>
  <c r="HC89" i="29"/>
  <c r="HC88" i="29"/>
  <c r="HC87" i="29"/>
  <c r="HC86" i="29"/>
  <c r="HC85" i="29"/>
  <c r="HC84" i="29"/>
  <c r="HC83" i="29"/>
  <c r="HC82" i="29"/>
  <c r="HC81" i="29"/>
  <c r="HC80" i="29"/>
  <c r="HC79" i="29"/>
  <c r="HC78" i="29"/>
  <c r="HC77" i="29"/>
  <c r="HC76" i="29"/>
  <c r="HC75" i="29"/>
  <c r="HC74" i="29"/>
  <c r="HC73" i="29"/>
  <c r="HC72" i="29"/>
  <c r="HC71" i="29"/>
  <c r="HC70" i="29"/>
  <c r="HC69" i="29"/>
  <c r="HC68" i="29"/>
  <c r="HC67" i="29"/>
  <c r="HC66" i="29"/>
  <c r="HC65" i="29"/>
  <c r="HC64" i="29"/>
  <c r="HC63" i="29"/>
  <c r="HC62" i="29"/>
  <c r="HC61" i="29"/>
  <c r="HC60" i="29"/>
  <c r="HC59" i="29"/>
  <c r="HC58" i="29"/>
  <c r="HC57" i="29"/>
  <c r="HC56" i="29"/>
  <c r="HC55" i="29"/>
  <c r="HC54" i="29"/>
  <c r="HC53" i="29"/>
  <c r="HC52" i="29"/>
  <c r="HC51" i="29"/>
  <c r="HC50" i="29"/>
  <c r="HC49" i="29"/>
  <c r="HC48" i="29"/>
  <c r="HC47" i="29"/>
  <c r="HC46" i="29"/>
  <c r="HC45" i="29"/>
  <c r="HC44" i="29"/>
  <c r="HC43" i="29"/>
  <c r="HC42" i="29"/>
  <c r="HC41" i="29"/>
  <c r="HC40" i="29"/>
  <c r="HC39" i="29"/>
  <c r="HC38" i="29"/>
  <c r="HC37" i="29"/>
  <c r="HC36" i="29"/>
  <c r="HC35" i="29"/>
  <c r="HC34" i="29"/>
  <c r="HC33" i="29"/>
  <c r="HC32" i="29"/>
  <c r="HC31" i="29"/>
  <c r="HC30" i="29"/>
  <c r="HC29" i="29"/>
  <c r="HC28" i="29"/>
  <c r="HC27" i="29"/>
  <c r="HC26" i="29"/>
  <c r="HC25" i="29"/>
  <c r="HC24" i="29"/>
  <c r="HC23" i="29"/>
  <c r="HC22" i="29"/>
  <c r="HC21" i="29"/>
  <c r="HC20" i="29"/>
  <c r="HC19" i="29"/>
  <c r="HC18" i="29"/>
  <c r="HC17" i="29"/>
  <c r="HC16" i="29"/>
  <c r="HC15" i="29"/>
  <c r="HC14" i="29"/>
  <c r="HC13" i="29"/>
  <c r="HC12" i="29"/>
  <c r="HC11" i="29"/>
  <c r="HC10" i="29"/>
  <c r="HC9" i="29"/>
  <c r="HC8" i="29" a="1"/>
  <c r="HC8" i="29"/>
  <c r="HB247" i="29"/>
  <c r="HB246" i="29"/>
  <c r="HB245" i="29"/>
  <c r="HB244" i="29"/>
  <c r="HB243" i="29"/>
  <c r="HB242" i="29"/>
  <c r="HB241" i="29"/>
  <c r="HB240" i="29"/>
  <c r="HB239" i="29"/>
  <c r="HB238" i="29"/>
  <c r="HB237" i="29"/>
  <c r="HB236" i="29"/>
  <c r="HB235" i="29"/>
  <c r="HB234" i="29"/>
  <c r="HB233" i="29"/>
  <c r="HB232" i="29"/>
  <c r="HB231" i="29"/>
  <c r="HB230" i="29"/>
  <c r="HB229" i="29"/>
  <c r="HB228" i="29"/>
  <c r="HB227" i="29"/>
  <c r="HB226" i="29"/>
  <c r="HB225" i="29"/>
  <c r="HB224" i="29"/>
  <c r="HB223" i="29"/>
  <c r="HB222" i="29"/>
  <c r="HB221" i="29"/>
  <c r="HB220" i="29"/>
  <c r="HB219" i="29"/>
  <c r="HB218" i="29"/>
  <c r="HB217" i="29"/>
  <c r="HB216" i="29"/>
  <c r="HB215" i="29"/>
  <c r="HB214" i="29"/>
  <c r="HB213" i="29"/>
  <c r="HB212" i="29"/>
  <c r="HB211" i="29"/>
  <c r="HB210" i="29"/>
  <c r="HB209" i="29"/>
  <c r="HB208" i="29"/>
  <c r="HB207" i="29"/>
  <c r="HB206" i="29"/>
  <c r="HB205" i="29"/>
  <c r="HB204" i="29"/>
  <c r="HB203" i="29"/>
  <c r="HB202" i="29"/>
  <c r="HB201" i="29"/>
  <c r="HB200" i="29"/>
  <c r="HB199" i="29"/>
  <c r="HB198" i="29"/>
  <c r="HB197" i="29"/>
  <c r="HB196" i="29"/>
  <c r="HB195" i="29"/>
  <c r="HB194" i="29"/>
  <c r="HB193" i="29"/>
  <c r="HB192" i="29"/>
  <c r="HB191" i="29"/>
  <c r="HB190" i="29"/>
  <c r="HB189" i="29"/>
  <c r="HB188" i="29"/>
  <c r="HB187" i="29"/>
  <c r="HB186" i="29"/>
  <c r="HB185" i="29"/>
  <c r="HB184" i="29"/>
  <c r="HB183" i="29"/>
  <c r="HB182" i="29"/>
  <c r="HB181" i="29"/>
  <c r="HB180" i="29"/>
  <c r="HB179" i="29"/>
  <c r="HB178" i="29"/>
  <c r="HB177" i="29"/>
  <c r="HB176" i="29"/>
  <c r="HB175" i="29"/>
  <c r="HB174" i="29"/>
  <c r="HB173" i="29"/>
  <c r="HB172" i="29"/>
  <c r="HB171" i="29"/>
  <c r="HB170" i="29"/>
  <c r="HB169" i="29"/>
  <c r="HB168" i="29"/>
  <c r="HB167" i="29"/>
  <c r="HB166" i="29"/>
  <c r="HB165" i="29"/>
  <c r="HB164" i="29"/>
  <c r="HB163" i="29"/>
  <c r="HB162" i="29"/>
  <c r="HB161" i="29"/>
  <c r="HB160" i="29"/>
  <c r="HB159" i="29"/>
  <c r="HB158" i="29"/>
  <c r="HB157" i="29"/>
  <c r="HB156" i="29"/>
  <c r="HB155" i="29"/>
  <c r="HB154" i="29"/>
  <c r="HB153" i="29"/>
  <c r="HB152" i="29"/>
  <c r="HB151" i="29"/>
  <c r="HB150" i="29"/>
  <c r="HB149" i="29"/>
  <c r="HB148" i="29"/>
  <c r="HB147" i="29"/>
  <c r="HB146" i="29"/>
  <c r="HB145" i="29"/>
  <c r="HB144" i="29"/>
  <c r="HB143" i="29"/>
  <c r="HB142" i="29"/>
  <c r="HB141" i="29"/>
  <c r="HB140" i="29"/>
  <c r="HB139" i="29"/>
  <c r="HB138" i="29"/>
  <c r="HB137" i="29"/>
  <c r="HB136" i="29"/>
  <c r="HB135" i="29"/>
  <c r="HB134" i="29"/>
  <c r="HB133" i="29"/>
  <c r="HB132" i="29"/>
  <c r="HB131" i="29"/>
  <c r="HB130" i="29"/>
  <c r="HB129" i="29"/>
  <c r="HB128" i="29"/>
  <c r="HB127" i="29"/>
  <c r="HB126" i="29"/>
  <c r="HB125" i="29"/>
  <c r="HB124" i="29"/>
  <c r="HB123" i="29"/>
  <c r="HB122" i="29"/>
  <c r="HB121" i="29"/>
  <c r="HB120" i="29"/>
  <c r="HB119" i="29"/>
  <c r="HB118" i="29"/>
  <c r="HB117" i="29"/>
  <c r="HB116" i="29"/>
  <c r="HB115" i="29"/>
  <c r="HB114" i="29"/>
  <c r="HB113" i="29"/>
  <c r="HB112" i="29"/>
  <c r="HB111" i="29"/>
  <c r="HB110" i="29"/>
  <c r="HB109" i="29"/>
  <c r="HB108" i="29"/>
  <c r="HB107" i="29"/>
  <c r="HB106" i="29"/>
  <c r="HB105" i="29"/>
  <c r="HB104" i="29"/>
  <c r="HB103" i="29"/>
  <c r="HB102" i="29"/>
  <c r="HB101" i="29"/>
  <c r="HB100" i="29"/>
  <c r="HB99" i="29"/>
  <c r="HB98" i="29"/>
  <c r="HB97" i="29"/>
  <c r="HB96" i="29"/>
  <c r="HB95" i="29"/>
  <c r="HB94" i="29"/>
  <c r="HB93" i="29"/>
  <c r="HB92" i="29"/>
  <c r="HB91" i="29"/>
  <c r="HB90" i="29"/>
  <c r="HB89" i="29"/>
  <c r="HB88" i="29"/>
  <c r="HB87" i="29"/>
  <c r="HB86" i="29"/>
  <c r="HB85" i="29"/>
  <c r="HB84" i="29"/>
  <c r="HB83" i="29"/>
  <c r="HB82" i="29"/>
  <c r="HB81" i="29"/>
  <c r="HB80" i="29"/>
  <c r="HB79" i="29"/>
  <c r="HB78" i="29"/>
  <c r="HB77" i="29"/>
  <c r="HB76" i="29"/>
  <c r="HB75" i="29"/>
  <c r="HB74" i="29"/>
  <c r="HB73" i="29"/>
  <c r="HB72" i="29"/>
  <c r="HB71" i="29"/>
  <c r="HB70" i="29"/>
  <c r="HB69" i="29"/>
  <c r="HB68" i="29"/>
  <c r="HB67" i="29"/>
  <c r="HB66" i="29"/>
  <c r="HB65" i="29"/>
  <c r="HB64" i="29"/>
  <c r="HB63" i="29"/>
  <c r="HB62" i="29"/>
  <c r="HB61" i="29"/>
  <c r="HB60" i="29"/>
  <c r="HB59" i="29"/>
  <c r="HB58" i="29"/>
  <c r="HB57" i="29"/>
  <c r="HB56" i="29"/>
  <c r="HB55" i="29"/>
  <c r="HB54" i="29"/>
  <c r="HB53" i="29"/>
  <c r="HB52" i="29"/>
  <c r="HB51" i="29"/>
  <c r="HB50" i="29"/>
  <c r="HB49" i="29"/>
  <c r="HB48" i="29"/>
  <c r="HB47" i="29"/>
  <c r="HB46" i="29"/>
  <c r="HB45" i="29"/>
  <c r="HB44" i="29"/>
  <c r="HB43" i="29"/>
  <c r="HB42" i="29"/>
  <c r="HB41" i="29"/>
  <c r="HB40" i="29"/>
  <c r="HB39" i="29"/>
  <c r="HB38" i="29"/>
  <c r="HB37" i="29"/>
  <c r="HB36" i="29"/>
  <c r="HB35" i="29"/>
  <c r="HB34" i="29"/>
  <c r="HB33" i="29"/>
  <c r="HB32" i="29"/>
  <c r="HB31" i="29"/>
  <c r="HB30" i="29"/>
  <c r="HB29" i="29"/>
  <c r="HB28" i="29"/>
  <c r="HB27" i="29"/>
  <c r="HB26" i="29"/>
  <c r="HB25" i="29"/>
  <c r="HB24" i="29"/>
  <c r="HB23" i="29"/>
  <c r="HB22" i="29"/>
  <c r="HB21" i="29"/>
  <c r="HB20" i="29"/>
  <c r="HB19" i="29"/>
  <c r="HB18" i="29"/>
  <c r="HB17" i="29"/>
  <c r="HB16" i="29"/>
  <c r="HB15" i="29"/>
  <c r="HB14" i="29"/>
  <c r="HB13" i="29"/>
  <c r="HB12" i="29"/>
  <c r="HB11" i="29"/>
  <c r="HB10" i="29"/>
  <c r="HB9" i="29"/>
  <c r="HB8" i="29" a="1"/>
  <c r="HB8" i="29"/>
  <c r="HA247" i="29"/>
  <c r="HA246" i="29"/>
  <c r="HA245" i="29"/>
  <c r="HA244" i="29"/>
  <c r="HA243" i="29"/>
  <c r="HA242" i="29"/>
  <c r="HA241" i="29"/>
  <c r="HA240" i="29"/>
  <c r="HA239" i="29"/>
  <c r="HA238" i="29"/>
  <c r="HA237" i="29"/>
  <c r="HA236" i="29"/>
  <c r="HA235" i="29"/>
  <c r="HA234" i="29"/>
  <c r="HA233" i="29"/>
  <c r="HA232" i="29"/>
  <c r="HA231" i="29"/>
  <c r="HA230" i="29"/>
  <c r="HA229" i="29"/>
  <c r="HA228" i="29"/>
  <c r="HA227" i="29"/>
  <c r="HA226" i="29"/>
  <c r="HA225" i="29"/>
  <c r="HA224" i="29"/>
  <c r="HA223" i="29"/>
  <c r="HA222" i="29"/>
  <c r="HA221" i="29"/>
  <c r="HA220" i="29"/>
  <c r="HA219" i="29"/>
  <c r="HA218" i="29"/>
  <c r="HA217" i="29"/>
  <c r="HA216" i="29"/>
  <c r="HA215" i="29"/>
  <c r="HA214" i="29"/>
  <c r="HA213" i="29"/>
  <c r="HA212" i="29"/>
  <c r="HA211" i="29"/>
  <c r="HA210" i="29"/>
  <c r="HA209" i="29"/>
  <c r="HA208" i="29"/>
  <c r="HA207" i="29"/>
  <c r="HA206" i="29"/>
  <c r="HA205" i="29"/>
  <c r="HA204" i="29"/>
  <c r="HA203" i="29"/>
  <c r="HA202" i="29"/>
  <c r="HA201" i="29"/>
  <c r="HA200" i="29"/>
  <c r="HA199" i="29"/>
  <c r="HA198" i="29"/>
  <c r="HA197" i="29"/>
  <c r="HA196" i="29"/>
  <c r="HA195" i="29"/>
  <c r="HA194" i="29"/>
  <c r="HA193" i="29"/>
  <c r="HA192" i="29"/>
  <c r="HA191" i="29"/>
  <c r="HA190" i="29"/>
  <c r="HA189" i="29"/>
  <c r="HA188" i="29"/>
  <c r="HA187" i="29"/>
  <c r="HA186" i="29"/>
  <c r="HA185" i="29"/>
  <c r="HA184" i="29"/>
  <c r="HA183" i="29"/>
  <c r="HA182" i="29"/>
  <c r="HA181" i="29"/>
  <c r="HA180" i="29"/>
  <c r="HA179" i="29"/>
  <c r="HA178" i="29"/>
  <c r="HA177" i="29"/>
  <c r="HA176" i="29"/>
  <c r="HA175" i="29"/>
  <c r="HA174" i="29"/>
  <c r="HA173" i="29"/>
  <c r="HA172" i="29"/>
  <c r="HA171" i="29"/>
  <c r="HA170" i="29"/>
  <c r="HA169" i="29"/>
  <c r="HA168" i="29"/>
  <c r="HA167" i="29"/>
  <c r="HA166" i="29"/>
  <c r="HA165" i="29"/>
  <c r="HA164" i="29"/>
  <c r="HA163" i="29"/>
  <c r="HA162" i="29"/>
  <c r="HA161" i="29"/>
  <c r="HA160" i="29"/>
  <c r="HA159" i="29"/>
  <c r="HA158" i="29"/>
  <c r="HA157" i="29"/>
  <c r="HA156" i="29"/>
  <c r="HA155" i="29"/>
  <c r="HA154" i="29"/>
  <c r="HA153" i="29"/>
  <c r="HA152" i="29"/>
  <c r="HA151" i="29"/>
  <c r="HA150" i="29"/>
  <c r="HA149" i="29"/>
  <c r="HA148" i="29"/>
  <c r="HA147" i="29"/>
  <c r="HA146" i="29"/>
  <c r="HA145" i="29"/>
  <c r="HA144" i="29"/>
  <c r="HA143" i="29"/>
  <c r="HA142" i="29"/>
  <c r="HA141" i="29"/>
  <c r="HA140" i="29"/>
  <c r="HA139" i="29"/>
  <c r="HA138" i="29"/>
  <c r="HA137" i="29"/>
  <c r="HA136" i="29"/>
  <c r="HA135" i="29"/>
  <c r="HA134" i="29"/>
  <c r="HA133" i="29"/>
  <c r="HA132" i="29"/>
  <c r="HA131" i="29"/>
  <c r="HA130" i="29"/>
  <c r="HA129" i="29"/>
  <c r="HA128" i="29"/>
  <c r="HA127" i="29"/>
  <c r="HA126" i="29"/>
  <c r="HA125" i="29"/>
  <c r="HA124" i="29"/>
  <c r="HA123" i="29"/>
  <c r="HA122" i="29"/>
  <c r="HA121" i="29"/>
  <c r="HA120" i="29"/>
  <c r="HA119" i="29"/>
  <c r="HA118" i="29"/>
  <c r="HA117" i="29"/>
  <c r="HA116" i="29"/>
  <c r="HA115" i="29"/>
  <c r="HA114" i="29"/>
  <c r="HA113" i="29"/>
  <c r="HA112" i="29"/>
  <c r="HA111" i="29"/>
  <c r="HA110" i="29"/>
  <c r="HA109" i="29"/>
  <c r="HA108" i="29"/>
  <c r="HA107" i="29"/>
  <c r="HA106" i="29"/>
  <c r="HA105" i="29"/>
  <c r="HA104" i="29"/>
  <c r="HA103" i="29"/>
  <c r="HA102" i="29"/>
  <c r="HA101" i="29"/>
  <c r="HA100" i="29"/>
  <c r="HA99" i="29"/>
  <c r="HA98" i="29"/>
  <c r="HA97" i="29"/>
  <c r="HA96" i="29"/>
  <c r="HA95" i="29"/>
  <c r="HA94" i="29"/>
  <c r="HA93" i="29"/>
  <c r="HA92" i="29"/>
  <c r="HA91" i="29"/>
  <c r="HA90" i="29"/>
  <c r="HA89" i="29"/>
  <c r="HA88" i="29"/>
  <c r="HA87" i="29"/>
  <c r="HA86" i="29"/>
  <c r="HA85" i="29"/>
  <c r="HA84" i="29"/>
  <c r="HA83" i="29"/>
  <c r="HA82" i="29"/>
  <c r="HA81" i="29"/>
  <c r="HA80" i="29"/>
  <c r="HA79" i="29"/>
  <c r="HA78" i="29"/>
  <c r="HA77" i="29"/>
  <c r="HA76" i="29"/>
  <c r="HA75" i="29"/>
  <c r="HA74" i="29"/>
  <c r="HA73" i="29"/>
  <c r="HA72" i="29"/>
  <c r="HA71" i="29"/>
  <c r="HA70" i="29"/>
  <c r="HA69" i="29"/>
  <c r="HA68" i="29"/>
  <c r="HA67" i="29"/>
  <c r="HA66" i="29"/>
  <c r="HA65" i="29"/>
  <c r="HA64" i="29"/>
  <c r="HA63" i="29"/>
  <c r="HA62" i="29"/>
  <c r="HA61" i="29"/>
  <c r="HA60" i="29"/>
  <c r="HA59" i="29"/>
  <c r="HA58" i="29"/>
  <c r="HA57" i="29"/>
  <c r="HA56" i="29"/>
  <c r="HA55" i="29"/>
  <c r="HA54" i="29"/>
  <c r="HA53" i="29"/>
  <c r="HA52" i="29"/>
  <c r="HA51" i="29"/>
  <c r="HA50" i="29"/>
  <c r="HA49" i="29"/>
  <c r="HA48" i="29"/>
  <c r="HA47" i="29"/>
  <c r="HA46" i="29"/>
  <c r="HA45" i="29"/>
  <c r="HA44" i="29"/>
  <c r="HA43" i="29"/>
  <c r="HA42" i="29"/>
  <c r="HA41" i="29"/>
  <c r="HA40" i="29"/>
  <c r="HA39" i="29"/>
  <c r="HA38" i="29"/>
  <c r="HA37" i="29"/>
  <c r="HA36" i="29"/>
  <c r="HA35" i="29"/>
  <c r="HA34" i="29"/>
  <c r="HA33" i="29"/>
  <c r="HA32" i="29"/>
  <c r="HA31" i="29"/>
  <c r="HA30" i="29"/>
  <c r="HA29" i="29"/>
  <c r="HA28" i="29"/>
  <c r="HA27" i="29"/>
  <c r="HA26" i="29"/>
  <c r="HA25" i="29"/>
  <c r="HA24" i="29"/>
  <c r="HA23" i="29"/>
  <c r="HA22" i="29"/>
  <c r="HA21" i="29"/>
  <c r="HA20" i="29"/>
  <c r="HA19" i="29"/>
  <c r="HA18" i="29"/>
  <c r="HA17" i="29"/>
  <c r="HA16" i="29"/>
  <c r="HA15" i="29"/>
  <c r="HA14" i="29"/>
  <c r="HA13" i="29"/>
  <c r="HA12" i="29"/>
  <c r="HA11" i="29"/>
  <c r="HA10" i="29"/>
  <c r="HA9" i="29"/>
  <c r="HA8" i="29" a="1"/>
  <c r="HA8" i="29"/>
  <c r="GZ247" i="29"/>
  <c r="GZ246" i="29"/>
  <c r="GZ245" i="29"/>
  <c r="GZ244" i="29"/>
  <c r="GZ243" i="29"/>
  <c r="GZ242" i="29"/>
  <c r="GZ241" i="29"/>
  <c r="GZ240" i="29"/>
  <c r="GZ239" i="29"/>
  <c r="GZ238" i="29"/>
  <c r="GZ237" i="29"/>
  <c r="GZ236" i="29"/>
  <c r="GZ235" i="29"/>
  <c r="GZ234" i="29"/>
  <c r="GZ233" i="29"/>
  <c r="GZ232" i="29"/>
  <c r="GZ231" i="29"/>
  <c r="GZ230" i="29"/>
  <c r="GZ229" i="29"/>
  <c r="GZ228" i="29"/>
  <c r="GZ227" i="29"/>
  <c r="GZ226" i="29"/>
  <c r="GZ225" i="29"/>
  <c r="GZ224" i="29"/>
  <c r="GZ223" i="29"/>
  <c r="GZ222" i="29"/>
  <c r="GZ221" i="29"/>
  <c r="GZ220" i="29"/>
  <c r="GZ219" i="29"/>
  <c r="GZ218" i="29"/>
  <c r="GZ217" i="29"/>
  <c r="GZ216" i="29"/>
  <c r="GZ215" i="29"/>
  <c r="GZ214" i="29"/>
  <c r="GZ213" i="29"/>
  <c r="GZ212" i="29"/>
  <c r="GZ211" i="29"/>
  <c r="GZ210" i="29"/>
  <c r="GZ209" i="29"/>
  <c r="GZ208" i="29"/>
  <c r="GZ207" i="29"/>
  <c r="GZ206" i="29"/>
  <c r="GZ205" i="29"/>
  <c r="GZ204" i="29"/>
  <c r="GZ203" i="29"/>
  <c r="GZ202" i="29"/>
  <c r="GZ201" i="29"/>
  <c r="GZ200" i="29"/>
  <c r="GZ199" i="29"/>
  <c r="GZ198" i="29"/>
  <c r="GZ197" i="29"/>
  <c r="GZ196" i="29"/>
  <c r="GZ195" i="29"/>
  <c r="GZ194" i="29"/>
  <c r="GZ193" i="29"/>
  <c r="GZ192" i="29"/>
  <c r="GZ191" i="29"/>
  <c r="GZ190" i="29"/>
  <c r="GZ189" i="29"/>
  <c r="GZ188" i="29"/>
  <c r="GZ187" i="29"/>
  <c r="GZ186" i="29"/>
  <c r="GZ185" i="29"/>
  <c r="GZ184" i="29"/>
  <c r="GZ183" i="29"/>
  <c r="GZ182" i="29"/>
  <c r="GZ181" i="29"/>
  <c r="GZ180" i="29"/>
  <c r="GZ179" i="29"/>
  <c r="GZ178" i="29"/>
  <c r="GZ177" i="29"/>
  <c r="GZ176" i="29"/>
  <c r="GZ175" i="29"/>
  <c r="GZ174" i="29"/>
  <c r="GZ173" i="29"/>
  <c r="GZ172" i="29"/>
  <c r="GZ171" i="29"/>
  <c r="GZ170" i="29"/>
  <c r="GZ169" i="29"/>
  <c r="GZ168" i="29"/>
  <c r="GZ167" i="29"/>
  <c r="GZ166" i="29"/>
  <c r="GZ165" i="29"/>
  <c r="GZ164" i="29"/>
  <c r="GZ163" i="29"/>
  <c r="GZ162" i="29"/>
  <c r="GZ161" i="29"/>
  <c r="GZ160" i="29"/>
  <c r="GZ159" i="29"/>
  <c r="GZ158" i="29"/>
  <c r="GZ157" i="29"/>
  <c r="GZ156" i="29"/>
  <c r="GZ155" i="29"/>
  <c r="GZ154" i="29"/>
  <c r="GZ153" i="29"/>
  <c r="GZ152" i="29"/>
  <c r="GZ151" i="29"/>
  <c r="GZ150" i="29"/>
  <c r="GZ149" i="29"/>
  <c r="GZ148" i="29"/>
  <c r="GZ147" i="29"/>
  <c r="GZ146" i="29"/>
  <c r="GZ145" i="29"/>
  <c r="GZ144" i="29"/>
  <c r="GZ143" i="29"/>
  <c r="GZ142" i="29"/>
  <c r="GZ141" i="29"/>
  <c r="GZ140" i="29"/>
  <c r="GZ139" i="29"/>
  <c r="GZ138" i="29"/>
  <c r="GZ137" i="29"/>
  <c r="GZ136" i="29"/>
  <c r="GZ135" i="29"/>
  <c r="GZ134" i="29"/>
  <c r="GZ133" i="29"/>
  <c r="GZ132" i="29"/>
  <c r="GZ131" i="29"/>
  <c r="GZ130" i="29"/>
  <c r="GZ129" i="29"/>
  <c r="GZ128" i="29"/>
  <c r="GZ127" i="29"/>
  <c r="GZ126" i="29"/>
  <c r="GZ125" i="29"/>
  <c r="GZ124" i="29"/>
  <c r="GZ123" i="29"/>
  <c r="GZ122" i="29"/>
  <c r="GZ121" i="29"/>
  <c r="GZ120" i="29"/>
  <c r="GZ119" i="29"/>
  <c r="GZ118" i="29"/>
  <c r="GZ117" i="29"/>
  <c r="GZ116" i="29"/>
  <c r="GZ115" i="29"/>
  <c r="GZ114" i="29"/>
  <c r="GZ113" i="29"/>
  <c r="GZ112" i="29"/>
  <c r="GZ111" i="29"/>
  <c r="GZ110" i="29"/>
  <c r="GZ109" i="29"/>
  <c r="GZ108" i="29"/>
  <c r="GZ107" i="29"/>
  <c r="GZ106" i="29"/>
  <c r="GZ105" i="29"/>
  <c r="GZ104" i="29"/>
  <c r="GZ103" i="29"/>
  <c r="GZ102" i="29"/>
  <c r="GZ101" i="29"/>
  <c r="GZ100" i="29"/>
  <c r="GZ99" i="29"/>
  <c r="GZ98" i="29"/>
  <c r="GZ97" i="29"/>
  <c r="GZ96" i="29"/>
  <c r="GZ95" i="29"/>
  <c r="GZ94" i="29"/>
  <c r="GZ93" i="29"/>
  <c r="GZ92" i="29"/>
  <c r="GZ91" i="29"/>
  <c r="GZ90" i="29"/>
  <c r="GZ89" i="29"/>
  <c r="GZ88" i="29"/>
  <c r="GZ87" i="29"/>
  <c r="GZ86" i="29"/>
  <c r="GZ85" i="29"/>
  <c r="GZ84" i="29"/>
  <c r="GZ83" i="29"/>
  <c r="GZ82" i="29"/>
  <c r="GZ81" i="29"/>
  <c r="GZ80" i="29"/>
  <c r="GZ79" i="29"/>
  <c r="GZ78" i="29"/>
  <c r="GZ77" i="29"/>
  <c r="GZ76" i="29"/>
  <c r="GZ75" i="29"/>
  <c r="GZ74" i="29"/>
  <c r="GZ73" i="29"/>
  <c r="GZ72" i="29"/>
  <c r="GZ71" i="29"/>
  <c r="GZ70" i="29"/>
  <c r="GZ69" i="29"/>
  <c r="GZ68" i="29"/>
  <c r="GZ67" i="29"/>
  <c r="GZ66" i="29"/>
  <c r="GZ65" i="29"/>
  <c r="GZ64" i="29"/>
  <c r="GZ63" i="29"/>
  <c r="GZ62" i="29"/>
  <c r="GZ61" i="29"/>
  <c r="GZ60" i="29"/>
  <c r="GZ59" i="29"/>
  <c r="GZ58" i="29"/>
  <c r="GZ57" i="29"/>
  <c r="GZ56" i="29"/>
  <c r="GZ55" i="29"/>
  <c r="GZ54" i="29"/>
  <c r="GZ53" i="29"/>
  <c r="GZ52" i="29"/>
  <c r="GZ51" i="29"/>
  <c r="GZ50" i="29"/>
  <c r="GZ49" i="29"/>
  <c r="GZ48" i="29"/>
  <c r="GZ47" i="29"/>
  <c r="GZ46" i="29"/>
  <c r="GZ45" i="29"/>
  <c r="GZ44" i="29"/>
  <c r="GZ43" i="29"/>
  <c r="GZ42" i="29"/>
  <c r="GZ41" i="29"/>
  <c r="GZ40" i="29"/>
  <c r="GZ39" i="29"/>
  <c r="GZ38" i="29"/>
  <c r="GZ37" i="29"/>
  <c r="GZ36" i="29"/>
  <c r="GZ35" i="29"/>
  <c r="GZ34" i="29"/>
  <c r="GZ33" i="29"/>
  <c r="GZ32" i="29"/>
  <c r="GZ31" i="29"/>
  <c r="GZ30" i="29"/>
  <c r="GZ29" i="29"/>
  <c r="GZ28" i="29"/>
  <c r="GZ27" i="29"/>
  <c r="GZ26" i="29"/>
  <c r="GZ25" i="29"/>
  <c r="GZ24" i="29"/>
  <c r="GZ23" i="29"/>
  <c r="GZ22" i="29"/>
  <c r="GZ21" i="29"/>
  <c r="GZ20" i="29"/>
  <c r="GZ19" i="29"/>
  <c r="GZ18" i="29"/>
  <c r="GZ17" i="29"/>
  <c r="GZ16" i="29"/>
  <c r="GZ15" i="29"/>
  <c r="GZ14" i="29"/>
  <c r="GZ13" i="29"/>
  <c r="GZ12" i="29"/>
  <c r="GZ11" i="29"/>
  <c r="GZ10" i="29"/>
  <c r="GZ9" i="29"/>
  <c r="GZ8" i="29" a="1"/>
  <c r="GZ8" i="29"/>
  <c r="GY247" i="29"/>
  <c r="GY246" i="29"/>
  <c r="GY245" i="29"/>
  <c r="GY244" i="29"/>
  <c r="GY243" i="29"/>
  <c r="GY242" i="29"/>
  <c r="GY241" i="29"/>
  <c r="GY240" i="29"/>
  <c r="GY239" i="29"/>
  <c r="GY238" i="29"/>
  <c r="GY237" i="29"/>
  <c r="GY236" i="29"/>
  <c r="GY235" i="29"/>
  <c r="GY234" i="29"/>
  <c r="GY233" i="29"/>
  <c r="GY232" i="29"/>
  <c r="GY231" i="29"/>
  <c r="GY230" i="29"/>
  <c r="GY229" i="29"/>
  <c r="GY228" i="29"/>
  <c r="GY227" i="29"/>
  <c r="GY226" i="29"/>
  <c r="GY225" i="29"/>
  <c r="GY224" i="29"/>
  <c r="GY223" i="29"/>
  <c r="GY222" i="29"/>
  <c r="GY221" i="29"/>
  <c r="GY220" i="29"/>
  <c r="GY219" i="29"/>
  <c r="GY218" i="29"/>
  <c r="GY217" i="29"/>
  <c r="GY216" i="29"/>
  <c r="GY215" i="29"/>
  <c r="GY214" i="29"/>
  <c r="GY213" i="29"/>
  <c r="GY212" i="29"/>
  <c r="GY211" i="29"/>
  <c r="GY210" i="29"/>
  <c r="GY209" i="29"/>
  <c r="GY208" i="29"/>
  <c r="GY207" i="29"/>
  <c r="GY206" i="29"/>
  <c r="GY205" i="29"/>
  <c r="GY204" i="29"/>
  <c r="GY203" i="29"/>
  <c r="GY202" i="29"/>
  <c r="GY201" i="29"/>
  <c r="GY200" i="29"/>
  <c r="GY199" i="29"/>
  <c r="GY198" i="29"/>
  <c r="GY197" i="29"/>
  <c r="GY196" i="29"/>
  <c r="GY195" i="29"/>
  <c r="GY194" i="29"/>
  <c r="GY193" i="29"/>
  <c r="GY192" i="29"/>
  <c r="GY191" i="29"/>
  <c r="GY190" i="29"/>
  <c r="GY189" i="29"/>
  <c r="GY188" i="29"/>
  <c r="GY187" i="29"/>
  <c r="GY186" i="29"/>
  <c r="GY185" i="29"/>
  <c r="GY184" i="29"/>
  <c r="GY183" i="29"/>
  <c r="GY182" i="29"/>
  <c r="GY181" i="29"/>
  <c r="GY180" i="29"/>
  <c r="GY179" i="29"/>
  <c r="GY178" i="29"/>
  <c r="GY177" i="29"/>
  <c r="GY176" i="29"/>
  <c r="GY175" i="29"/>
  <c r="GY174" i="29"/>
  <c r="GY173" i="29"/>
  <c r="GY172" i="29"/>
  <c r="GY171" i="29"/>
  <c r="GY170" i="29"/>
  <c r="GY169" i="29"/>
  <c r="GY168" i="29"/>
  <c r="GY167" i="29"/>
  <c r="GY166" i="29"/>
  <c r="GY165" i="29"/>
  <c r="GY164" i="29"/>
  <c r="GY163" i="29"/>
  <c r="GY162" i="29"/>
  <c r="GY161" i="29"/>
  <c r="GY160" i="29"/>
  <c r="GY159" i="29"/>
  <c r="GY158" i="29"/>
  <c r="GY157" i="29"/>
  <c r="GY156" i="29"/>
  <c r="GY155" i="29"/>
  <c r="GY154" i="29"/>
  <c r="GY153" i="29"/>
  <c r="GY152" i="29"/>
  <c r="GY151" i="29"/>
  <c r="GY150" i="29"/>
  <c r="GY149" i="29"/>
  <c r="GY148" i="29"/>
  <c r="GY147" i="29"/>
  <c r="GY146" i="29"/>
  <c r="GY145" i="29"/>
  <c r="GY144" i="29"/>
  <c r="GY143" i="29"/>
  <c r="GY142" i="29"/>
  <c r="GY141" i="29"/>
  <c r="GY140" i="29"/>
  <c r="GY139" i="29"/>
  <c r="GY138" i="29"/>
  <c r="GY137" i="29"/>
  <c r="GY136" i="29"/>
  <c r="GY135" i="29"/>
  <c r="GY134" i="29"/>
  <c r="GY133" i="29"/>
  <c r="GY132" i="29"/>
  <c r="GY131" i="29"/>
  <c r="GY130" i="29"/>
  <c r="GY129" i="29"/>
  <c r="GY128" i="29"/>
  <c r="GY127" i="29"/>
  <c r="GY126" i="29"/>
  <c r="GY125" i="29"/>
  <c r="GY124" i="29"/>
  <c r="GY123" i="29"/>
  <c r="GY122" i="29"/>
  <c r="GY121" i="29"/>
  <c r="GY120" i="29"/>
  <c r="GY119" i="29"/>
  <c r="GY118" i="29"/>
  <c r="GY117" i="29"/>
  <c r="GY116" i="29"/>
  <c r="GY115" i="29"/>
  <c r="GY114" i="29"/>
  <c r="GY113" i="29"/>
  <c r="GY112" i="29"/>
  <c r="GY111" i="29"/>
  <c r="GY110" i="29"/>
  <c r="GY109" i="29"/>
  <c r="GY108" i="29"/>
  <c r="GY107" i="29"/>
  <c r="GY106" i="29"/>
  <c r="GY105" i="29"/>
  <c r="GY104" i="29"/>
  <c r="GY103" i="29"/>
  <c r="GY102" i="29"/>
  <c r="GY101" i="29"/>
  <c r="GY100" i="29"/>
  <c r="GY99" i="29"/>
  <c r="GY98" i="29"/>
  <c r="GY97" i="29"/>
  <c r="GY96" i="29"/>
  <c r="GY95" i="29"/>
  <c r="GY94" i="29"/>
  <c r="GY93" i="29"/>
  <c r="GY92" i="29"/>
  <c r="GY91" i="29"/>
  <c r="GY90" i="29"/>
  <c r="GY89" i="29"/>
  <c r="GY88" i="29"/>
  <c r="GY87" i="29"/>
  <c r="GY86" i="29"/>
  <c r="GY85" i="29"/>
  <c r="GY84" i="29"/>
  <c r="GY83" i="29"/>
  <c r="GY82" i="29"/>
  <c r="GY81" i="29"/>
  <c r="GY80" i="29"/>
  <c r="GY79" i="29"/>
  <c r="GY78" i="29"/>
  <c r="GY77" i="29"/>
  <c r="GY76" i="29"/>
  <c r="GY75" i="29"/>
  <c r="GY74" i="29"/>
  <c r="GY73" i="29"/>
  <c r="GY72" i="29"/>
  <c r="GY71" i="29"/>
  <c r="GY70" i="29"/>
  <c r="GY69" i="29"/>
  <c r="GY68" i="29"/>
  <c r="GY67" i="29"/>
  <c r="GY66" i="29"/>
  <c r="GY65" i="29"/>
  <c r="GY64" i="29"/>
  <c r="GY63" i="29"/>
  <c r="GY62" i="29"/>
  <c r="GY61" i="29"/>
  <c r="GY60" i="29"/>
  <c r="GY59" i="29"/>
  <c r="GY58" i="29"/>
  <c r="GY57" i="29"/>
  <c r="GY56" i="29"/>
  <c r="GY55" i="29"/>
  <c r="GY54" i="29"/>
  <c r="GY53" i="29"/>
  <c r="GY52" i="29"/>
  <c r="GY51" i="29"/>
  <c r="GY50" i="29"/>
  <c r="GY49" i="29"/>
  <c r="GY48" i="29"/>
  <c r="GY47" i="29"/>
  <c r="GY46" i="29"/>
  <c r="GY45" i="29"/>
  <c r="GY44" i="29"/>
  <c r="GY43" i="29"/>
  <c r="GY42" i="29"/>
  <c r="GY41" i="29"/>
  <c r="GY40" i="29"/>
  <c r="GY39" i="29"/>
  <c r="GY38" i="29"/>
  <c r="GY37" i="29"/>
  <c r="GY36" i="29"/>
  <c r="GY35" i="29"/>
  <c r="GY34" i="29"/>
  <c r="GY33" i="29"/>
  <c r="GY32" i="29"/>
  <c r="GY31" i="29"/>
  <c r="GY30" i="29"/>
  <c r="GY29" i="29"/>
  <c r="GY28" i="29"/>
  <c r="GY27" i="29"/>
  <c r="GY26" i="29"/>
  <c r="GY25" i="29"/>
  <c r="GY24" i="29"/>
  <c r="GY23" i="29"/>
  <c r="GY22" i="29"/>
  <c r="GY21" i="29"/>
  <c r="GY20" i="29"/>
  <c r="GY19" i="29"/>
  <c r="GY18" i="29"/>
  <c r="GY17" i="29"/>
  <c r="GY16" i="29"/>
  <c r="GY15" i="29"/>
  <c r="GY14" i="29"/>
  <c r="GY13" i="29"/>
  <c r="GY12" i="29"/>
  <c r="GY11" i="29"/>
  <c r="GY10" i="29"/>
  <c r="GY9" i="29"/>
  <c r="GY8" i="29" a="1"/>
  <c r="GY8" i="29"/>
  <c r="GX247" i="29"/>
  <c r="GX246" i="29"/>
  <c r="GX245" i="29"/>
  <c r="GX244" i="29"/>
  <c r="GX243" i="29"/>
  <c r="GX242" i="29"/>
  <c r="GX241" i="29"/>
  <c r="GX240" i="29"/>
  <c r="GX239" i="29"/>
  <c r="GX238" i="29"/>
  <c r="GX237" i="29"/>
  <c r="GX236" i="29"/>
  <c r="GX235" i="29"/>
  <c r="GX234" i="29"/>
  <c r="GX233" i="29"/>
  <c r="GX232" i="29"/>
  <c r="GX231" i="29"/>
  <c r="GX230" i="29"/>
  <c r="GX229" i="29"/>
  <c r="GX228" i="29"/>
  <c r="GX227" i="29"/>
  <c r="GX226" i="29"/>
  <c r="GX225" i="29"/>
  <c r="GX224" i="29"/>
  <c r="GX223" i="29"/>
  <c r="GX222" i="29"/>
  <c r="GX221" i="29"/>
  <c r="GX220" i="29"/>
  <c r="GX219" i="29"/>
  <c r="GX218" i="29"/>
  <c r="GX217" i="29"/>
  <c r="GX216" i="29"/>
  <c r="GX215" i="29"/>
  <c r="GX214" i="29"/>
  <c r="GX213" i="29"/>
  <c r="GX212" i="29"/>
  <c r="GX211" i="29"/>
  <c r="GX210" i="29"/>
  <c r="GX209" i="29"/>
  <c r="GX208" i="29"/>
  <c r="GX207" i="29"/>
  <c r="GX206" i="29"/>
  <c r="GX205" i="29"/>
  <c r="GX204" i="29"/>
  <c r="GX203" i="29"/>
  <c r="GX202" i="29"/>
  <c r="GX201" i="29"/>
  <c r="GX200" i="29"/>
  <c r="GX199" i="29"/>
  <c r="GX198" i="29"/>
  <c r="GX197" i="29"/>
  <c r="GX196" i="29"/>
  <c r="GX195" i="29"/>
  <c r="GX194" i="29"/>
  <c r="GX193" i="29"/>
  <c r="GX192" i="29"/>
  <c r="GX191" i="29"/>
  <c r="GX190" i="29"/>
  <c r="GX189" i="29"/>
  <c r="GX188" i="29"/>
  <c r="GX187" i="29"/>
  <c r="GX186" i="29"/>
  <c r="GX185" i="29"/>
  <c r="GX184" i="29"/>
  <c r="GX183" i="29"/>
  <c r="GX182" i="29"/>
  <c r="GX181" i="29"/>
  <c r="GX180" i="29"/>
  <c r="GX179" i="29"/>
  <c r="GX178" i="29"/>
  <c r="GX177" i="29"/>
  <c r="GX176" i="29"/>
  <c r="GX175" i="29"/>
  <c r="GX174" i="29"/>
  <c r="GX173" i="29"/>
  <c r="GX172" i="29"/>
  <c r="GX171" i="29"/>
  <c r="GX170" i="29"/>
  <c r="GX169" i="29"/>
  <c r="GX168" i="29"/>
  <c r="GX167" i="29"/>
  <c r="GX166" i="29"/>
  <c r="GX165" i="29"/>
  <c r="GX164" i="29"/>
  <c r="GX163" i="29"/>
  <c r="GX162" i="29"/>
  <c r="GX161" i="29"/>
  <c r="GX160" i="29"/>
  <c r="GX159" i="29"/>
  <c r="GX158" i="29"/>
  <c r="GX157" i="29"/>
  <c r="GX156" i="29"/>
  <c r="GX155" i="29"/>
  <c r="GX154" i="29"/>
  <c r="GX153" i="29"/>
  <c r="GX152" i="29"/>
  <c r="GX151" i="29"/>
  <c r="GX150" i="29"/>
  <c r="GX149" i="29"/>
  <c r="GX148" i="29"/>
  <c r="GX147" i="29"/>
  <c r="GX146" i="29"/>
  <c r="GX145" i="29"/>
  <c r="GX144" i="29"/>
  <c r="GX143" i="29"/>
  <c r="GX142" i="29"/>
  <c r="GX141" i="29"/>
  <c r="GX140" i="29"/>
  <c r="GX139" i="29"/>
  <c r="GX138" i="29"/>
  <c r="GX137" i="29"/>
  <c r="GX136" i="29"/>
  <c r="GX135" i="29"/>
  <c r="GX134" i="29"/>
  <c r="GX133" i="29"/>
  <c r="GX132" i="29"/>
  <c r="GX131" i="29"/>
  <c r="GX130" i="29"/>
  <c r="GX129" i="29"/>
  <c r="GX128" i="29"/>
  <c r="GX127" i="29"/>
  <c r="GX126" i="29"/>
  <c r="GX125" i="29"/>
  <c r="GX124" i="29"/>
  <c r="GX123" i="29"/>
  <c r="GX122" i="29"/>
  <c r="GX121" i="29"/>
  <c r="GX120" i="29"/>
  <c r="GX119" i="29"/>
  <c r="GX118" i="29"/>
  <c r="GX117" i="29"/>
  <c r="GX116" i="29"/>
  <c r="GX115" i="29"/>
  <c r="GX114" i="29"/>
  <c r="GX113" i="29"/>
  <c r="GX112" i="29"/>
  <c r="GX111" i="29"/>
  <c r="GX110" i="29"/>
  <c r="GX109" i="29"/>
  <c r="GX108" i="29"/>
  <c r="GX107" i="29"/>
  <c r="GX106" i="29"/>
  <c r="GX105" i="29"/>
  <c r="GX104" i="29"/>
  <c r="GX103" i="29"/>
  <c r="GX102" i="29"/>
  <c r="GX101" i="29"/>
  <c r="GX100" i="29"/>
  <c r="GX99" i="29"/>
  <c r="GX98" i="29"/>
  <c r="GX97" i="29"/>
  <c r="GX96" i="29"/>
  <c r="GX95" i="29"/>
  <c r="GX94" i="29"/>
  <c r="GX93" i="29"/>
  <c r="GX92" i="29"/>
  <c r="GX91" i="29"/>
  <c r="GX90" i="29"/>
  <c r="GX89" i="29"/>
  <c r="GX88" i="29"/>
  <c r="GX87" i="29"/>
  <c r="GX86" i="29"/>
  <c r="GX85" i="29"/>
  <c r="GX84" i="29"/>
  <c r="GX83" i="29"/>
  <c r="GX82" i="29"/>
  <c r="GX81" i="29"/>
  <c r="GX80" i="29"/>
  <c r="GX79" i="29"/>
  <c r="GX78" i="29"/>
  <c r="GX77" i="29"/>
  <c r="GX76" i="29"/>
  <c r="GX75" i="29"/>
  <c r="GX74" i="29"/>
  <c r="GX73" i="29"/>
  <c r="GX72" i="29"/>
  <c r="GX71" i="29"/>
  <c r="GX70" i="29"/>
  <c r="GX69" i="29"/>
  <c r="GX68" i="29"/>
  <c r="GX67" i="29"/>
  <c r="GX66" i="29"/>
  <c r="GX65" i="29"/>
  <c r="GX64" i="29"/>
  <c r="GX63" i="29"/>
  <c r="GX62" i="29"/>
  <c r="GX61" i="29"/>
  <c r="GX60" i="29"/>
  <c r="GX59" i="29"/>
  <c r="GX58" i="29"/>
  <c r="GX57" i="29"/>
  <c r="GX56" i="29"/>
  <c r="GX55" i="29"/>
  <c r="GX54" i="29"/>
  <c r="GX53" i="29"/>
  <c r="GX52" i="29"/>
  <c r="GX51" i="29"/>
  <c r="GX50" i="29"/>
  <c r="GX49" i="29"/>
  <c r="GX48" i="29"/>
  <c r="GX47" i="29"/>
  <c r="GX46" i="29"/>
  <c r="GX45" i="29"/>
  <c r="GX44" i="29"/>
  <c r="GX43" i="29"/>
  <c r="GX42" i="29"/>
  <c r="GX41" i="29"/>
  <c r="GX40" i="29"/>
  <c r="GX39" i="29"/>
  <c r="GX38" i="29"/>
  <c r="GX37" i="29"/>
  <c r="GX36" i="29"/>
  <c r="GX35" i="29"/>
  <c r="GX34" i="29"/>
  <c r="GX33" i="29"/>
  <c r="GX32" i="29"/>
  <c r="GX31" i="29"/>
  <c r="GX30" i="29"/>
  <c r="GX29" i="29"/>
  <c r="GX28" i="29"/>
  <c r="GX27" i="29"/>
  <c r="GX26" i="29"/>
  <c r="GX25" i="29"/>
  <c r="GX24" i="29"/>
  <c r="GX23" i="29"/>
  <c r="GX22" i="29"/>
  <c r="GX21" i="29"/>
  <c r="GX20" i="29"/>
  <c r="GX19" i="29"/>
  <c r="GX18" i="29"/>
  <c r="GX17" i="29"/>
  <c r="GX16" i="29"/>
  <c r="GX15" i="29"/>
  <c r="GX14" i="29"/>
  <c r="GX13" i="29"/>
  <c r="GX12" i="29"/>
  <c r="GX11" i="29"/>
  <c r="GX10" i="29"/>
  <c r="GX9" i="29"/>
  <c r="GX8" i="29" a="1"/>
  <c r="GX8" i="29"/>
  <c r="GW247" i="29"/>
  <c r="GW246" i="29"/>
  <c r="GW245" i="29"/>
  <c r="GW244" i="29"/>
  <c r="GW243" i="29"/>
  <c r="GW242" i="29"/>
  <c r="GW241" i="29"/>
  <c r="GW240" i="29"/>
  <c r="GW239" i="29"/>
  <c r="GW238" i="29"/>
  <c r="GW237" i="29"/>
  <c r="GW236" i="29"/>
  <c r="GW235" i="29"/>
  <c r="GW234" i="29"/>
  <c r="GW233" i="29"/>
  <c r="GW232" i="29"/>
  <c r="GW231" i="29"/>
  <c r="GW230" i="29"/>
  <c r="GW229" i="29"/>
  <c r="GW228" i="29"/>
  <c r="GW227" i="29"/>
  <c r="GW226" i="29"/>
  <c r="GW225" i="29"/>
  <c r="GW224" i="29"/>
  <c r="GW223" i="29"/>
  <c r="GW222" i="29"/>
  <c r="GW221" i="29"/>
  <c r="GW220" i="29"/>
  <c r="GW219" i="29"/>
  <c r="GW218" i="29"/>
  <c r="GW217" i="29"/>
  <c r="GW216" i="29"/>
  <c r="GW215" i="29"/>
  <c r="GW214" i="29"/>
  <c r="GW213" i="29"/>
  <c r="GW212" i="29"/>
  <c r="GW211" i="29"/>
  <c r="GW210" i="29"/>
  <c r="GW209" i="29"/>
  <c r="GW208" i="29"/>
  <c r="GW207" i="29"/>
  <c r="GW206" i="29"/>
  <c r="GW205" i="29"/>
  <c r="GW204" i="29"/>
  <c r="GW203" i="29"/>
  <c r="GW202" i="29"/>
  <c r="GW201" i="29"/>
  <c r="GW200" i="29"/>
  <c r="GW199" i="29"/>
  <c r="GW198" i="29"/>
  <c r="GW197" i="29"/>
  <c r="GW196" i="29"/>
  <c r="GW195" i="29"/>
  <c r="GW194" i="29"/>
  <c r="GW193" i="29"/>
  <c r="GW192" i="29"/>
  <c r="GW191" i="29"/>
  <c r="GW190" i="29"/>
  <c r="GW189" i="29"/>
  <c r="GW188" i="29"/>
  <c r="GW187" i="29"/>
  <c r="GW186" i="29"/>
  <c r="GW185" i="29"/>
  <c r="GW184" i="29"/>
  <c r="GW183" i="29"/>
  <c r="GW182" i="29"/>
  <c r="GW181" i="29"/>
  <c r="GW180" i="29"/>
  <c r="GW179" i="29"/>
  <c r="GW178" i="29"/>
  <c r="GW177" i="29"/>
  <c r="GW176" i="29"/>
  <c r="GW175" i="29"/>
  <c r="GW174" i="29"/>
  <c r="GW173" i="29"/>
  <c r="GW172" i="29"/>
  <c r="GW171" i="29"/>
  <c r="GW170" i="29"/>
  <c r="GW169" i="29"/>
  <c r="GW168" i="29"/>
  <c r="GW167" i="29"/>
  <c r="GW166" i="29"/>
  <c r="GW165" i="29"/>
  <c r="GW164" i="29"/>
  <c r="GW163" i="29"/>
  <c r="GW162" i="29"/>
  <c r="GW161" i="29"/>
  <c r="GW160" i="29"/>
  <c r="GW159" i="29"/>
  <c r="GW158" i="29"/>
  <c r="GW157" i="29"/>
  <c r="GW156" i="29"/>
  <c r="GW155" i="29"/>
  <c r="GW154" i="29"/>
  <c r="GW153" i="29"/>
  <c r="GW152" i="29"/>
  <c r="GW151" i="29"/>
  <c r="GW150" i="29"/>
  <c r="GW149" i="29"/>
  <c r="GW148" i="29"/>
  <c r="GW147" i="29"/>
  <c r="GW146" i="29"/>
  <c r="GW145" i="29"/>
  <c r="GW144" i="29"/>
  <c r="GW143" i="29"/>
  <c r="GW142" i="29"/>
  <c r="GW141" i="29"/>
  <c r="GW140" i="29"/>
  <c r="GW139" i="29"/>
  <c r="GW138" i="29"/>
  <c r="GW137" i="29"/>
  <c r="GW136" i="29"/>
  <c r="GW135" i="29"/>
  <c r="GW134" i="29"/>
  <c r="GW133" i="29"/>
  <c r="GW132" i="29"/>
  <c r="GW131" i="29"/>
  <c r="GW130" i="29"/>
  <c r="GW129" i="29"/>
  <c r="GW128" i="29"/>
  <c r="GW127" i="29"/>
  <c r="GW126" i="29"/>
  <c r="GW125" i="29"/>
  <c r="GW124" i="29"/>
  <c r="GW123" i="29"/>
  <c r="GW122" i="29"/>
  <c r="GW121" i="29"/>
  <c r="GW120" i="29"/>
  <c r="GW119" i="29"/>
  <c r="GW118" i="29"/>
  <c r="GW117" i="29"/>
  <c r="GW116" i="29"/>
  <c r="GW115" i="29"/>
  <c r="GW114" i="29"/>
  <c r="GW113" i="29"/>
  <c r="GW112" i="29"/>
  <c r="GW111" i="29"/>
  <c r="GW110" i="29"/>
  <c r="GW109" i="29"/>
  <c r="GW108" i="29"/>
  <c r="GW107" i="29"/>
  <c r="GW106" i="29"/>
  <c r="GW105" i="29"/>
  <c r="GW104" i="29"/>
  <c r="GW103" i="29"/>
  <c r="GW102" i="29"/>
  <c r="GW101" i="29"/>
  <c r="GW100" i="29"/>
  <c r="GW99" i="29"/>
  <c r="GW98" i="29"/>
  <c r="GW97" i="29"/>
  <c r="GW96" i="29"/>
  <c r="GW95" i="29"/>
  <c r="GW94" i="29"/>
  <c r="GW93" i="29"/>
  <c r="GW92" i="29"/>
  <c r="GW91" i="29"/>
  <c r="GW90" i="29"/>
  <c r="GW89" i="29"/>
  <c r="GW88" i="29"/>
  <c r="GW87" i="29"/>
  <c r="GW86" i="29"/>
  <c r="GW85" i="29"/>
  <c r="GW84" i="29"/>
  <c r="GW83" i="29"/>
  <c r="GW82" i="29"/>
  <c r="GW81" i="29"/>
  <c r="GW80" i="29"/>
  <c r="GW79" i="29"/>
  <c r="GW78" i="29"/>
  <c r="GW77" i="29"/>
  <c r="GW76" i="29"/>
  <c r="GW75" i="29"/>
  <c r="GW74" i="29"/>
  <c r="GW73" i="29"/>
  <c r="GW72" i="29"/>
  <c r="GW71" i="29"/>
  <c r="GW70" i="29"/>
  <c r="GW69" i="29"/>
  <c r="GW68" i="29"/>
  <c r="GW67" i="29"/>
  <c r="GW66" i="29"/>
  <c r="GW65" i="29"/>
  <c r="GW64" i="29"/>
  <c r="GW63" i="29"/>
  <c r="GW62" i="29"/>
  <c r="GW61" i="29"/>
  <c r="GW60" i="29"/>
  <c r="GW59" i="29"/>
  <c r="GW58" i="29"/>
  <c r="GW57" i="29"/>
  <c r="GW56" i="29"/>
  <c r="GW55" i="29"/>
  <c r="GW54" i="29"/>
  <c r="GW53" i="29"/>
  <c r="GW52" i="29"/>
  <c r="GW51" i="29"/>
  <c r="GW50" i="29"/>
  <c r="GW49" i="29"/>
  <c r="GW48" i="29"/>
  <c r="GW47" i="29"/>
  <c r="GW46" i="29"/>
  <c r="GW45" i="29"/>
  <c r="GW44" i="29"/>
  <c r="GW43" i="29"/>
  <c r="GW42" i="29"/>
  <c r="GW41" i="29"/>
  <c r="GW40" i="29"/>
  <c r="GW39" i="29"/>
  <c r="GW38" i="29"/>
  <c r="GW37" i="29"/>
  <c r="GW36" i="29"/>
  <c r="GW35" i="29"/>
  <c r="GW34" i="29"/>
  <c r="GW33" i="29"/>
  <c r="GW32" i="29"/>
  <c r="GW31" i="29"/>
  <c r="GW30" i="29"/>
  <c r="GW29" i="29"/>
  <c r="GW28" i="29"/>
  <c r="GW27" i="29"/>
  <c r="GW26" i="29"/>
  <c r="GW25" i="29"/>
  <c r="GW24" i="29"/>
  <c r="GW23" i="29"/>
  <c r="GW22" i="29"/>
  <c r="GW21" i="29"/>
  <c r="GW20" i="29"/>
  <c r="GW19" i="29"/>
  <c r="GW18" i="29"/>
  <c r="GW17" i="29"/>
  <c r="GW16" i="29"/>
  <c r="GW15" i="29"/>
  <c r="GW14" i="29"/>
  <c r="GW13" i="29"/>
  <c r="GW12" i="29"/>
  <c r="GW11" i="29"/>
  <c r="GW10" i="29"/>
  <c r="GW9" i="29"/>
  <c r="GW8" i="29" a="1"/>
  <c r="GW8" i="29"/>
  <c r="GV247" i="29"/>
  <c r="GV246" i="29"/>
  <c r="GV245" i="29"/>
  <c r="GV244" i="29"/>
  <c r="GV243" i="29"/>
  <c r="GV242" i="29"/>
  <c r="GV241" i="29"/>
  <c r="GV240" i="29"/>
  <c r="GV239" i="29"/>
  <c r="GV238" i="29"/>
  <c r="GV237" i="29"/>
  <c r="GV236" i="29"/>
  <c r="GV235" i="29"/>
  <c r="GV234" i="29"/>
  <c r="GV233" i="29"/>
  <c r="GV232" i="29"/>
  <c r="GV231" i="29"/>
  <c r="GV230" i="29"/>
  <c r="GV229" i="29"/>
  <c r="GV228" i="29"/>
  <c r="GV227" i="29"/>
  <c r="GV226" i="29"/>
  <c r="GV225" i="29"/>
  <c r="GV224" i="29"/>
  <c r="GV223" i="29"/>
  <c r="GV222" i="29"/>
  <c r="GV221" i="29"/>
  <c r="GV220" i="29"/>
  <c r="GV219" i="29"/>
  <c r="GV218" i="29"/>
  <c r="GV217" i="29"/>
  <c r="GV216" i="29"/>
  <c r="GV215" i="29"/>
  <c r="GV214" i="29"/>
  <c r="GV213" i="29"/>
  <c r="GV212" i="29"/>
  <c r="GV211" i="29"/>
  <c r="GV210" i="29"/>
  <c r="GV209" i="29"/>
  <c r="GV208" i="29"/>
  <c r="GV207" i="29"/>
  <c r="GV206" i="29"/>
  <c r="GV205" i="29"/>
  <c r="GV204" i="29"/>
  <c r="GV203" i="29"/>
  <c r="GV202" i="29"/>
  <c r="GV201" i="29"/>
  <c r="GV200" i="29"/>
  <c r="GV199" i="29"/>
  <c r="GV198" i="29"/>
  <c r="GV197" i="29"/>
  <c r="GV196" i="29"/>
  <c r="GV195" i="29"/>
  <c r="GV194" i="29"/>
  <c r="GV193" i="29"/>
  <c r="GV192" i="29"/>
  <c r="GV191" i="29"/>
  <c r="GV190" i="29"/>
  <c r="GV189" i="29"/>
  <c r="GV188" i="29"/>
  <c r="GV187" i="29"/>
  <c r="GV186" i="29"/>
  <c r="GV185" i="29"/>
  <c r="GV184" i="29"/>
  <c r="GV183" i="29"/>
  <c r="GV182" i="29"/>
  <c r="GV181" i="29"/>
  <c r="GV180" i="29"/>
  <c r="GV179" i="29"/>
  <c r="GV178" i="29"/>
  <c r="GV177" i="29"/>
  <c r="GV176" i="29"/>
  <c r="GV175" i="29"/>
  <c r="GV174" i="29"/>
  <c r="GV173" i="29"/>
  <c r="GV172" i="29"/>
  <c r="GV171" i="29"/>
  <c r="GV170" i="29"/>
  <c r="GV169" i="29"/>
  <c r="GV168" i="29"/>
  <c r="GV167" i="29"/>
  <c r="GV166" i="29"/>
  <c r="GV165" i="29"/>
  <c r="GV164" i="29"/>
  <c r="GV163" i="29"/>
  <c r="GV162" i="29"/>
  <c r="GV161" i="29"/>
  <c r="GV160" i="29"/>
  <c r="GV159" i="29"/>
  <c r="GV158" i="29"/>
  <c r="GV157" i="29"/>
  <c r="GV156" i="29"/>
  <c r="GV155" i="29"/>
  <c r="GV154" i="29"/>
  <c r="GV153" i="29"/>
  <c r="GV152" i="29"/>
  <c r="GV151" i="29"/>
  <c r="GV150" i="29"/>
  <c r="GV149" i="29"/>
  <c r="GV148" i="29"/>
  <c r="GV147" i="29"/>
  <c r="GV146" i="29"/>
  <c r="GV145" i="29"/>
  <c r="GV144" i="29"/>
  <c r="GV143" i="29"/>
  <c r="GV142" i="29"/>
  <c r="GV141" i="29"/>
  <c r="GV140" i="29"/>
  <c r="GV139" i="29"/>
  <c r="GV138" i="29"/>
  <c r="GV137" i="29"/>
  <c r="GV136" i="29"/>
  <c r="GV135" i="29"/>
  <c r="GV134" i="29"/>
  <c r="GV133" i="29"/>
  <c r="GV132" i="29"/>
  <c r="GV131" i="29"/>
  <c r="GV130" i="29"/>
  <c r="GV129" i="29"/>
  <c r="GV128" i="29"/>
  <c r="GV127" i="29"/>
  <c r="GV126" i="29"/>
  <c r="GV125" i="29"/>
  <c r="GV124" i="29"/>
  <c r="GV123" i="29"/>
  <c r="GV122" i="29"/>
  <c r="GV121" i="29"/>
  <c r="GV120" i="29"/>
  <c r="GV119" i="29"/>
  <c r="GV118" i="29"/>
  <c r="GV117" i="29"/>
  <c r="GV116" i="29"/>
  <c r="GV115" i="29"/>
  <c r="GV114" i="29"/>
  <c r="GV113" i="29"/>
  <c r="GV112" i="29"/>
  <c r="GV111" i="29"/>
  <c r="GV110" i="29"/>
  <c r="GV109" i="29"/>
  <c r="GV108" i="29"/>
  <c r="GV107" i="29"/>
  <c r="GV106" i="29"/>
  <c r="GV105" i="29"/>
  <c r="GV104" i="29"/>
  <c r="GV103" i="29"/>
  <c r="GV102" i="29"/>
  <c r="GV101" i="29"/>
  <c r="GV100" i="29"/>
  <c r="GV99" i="29"/>
  <c r="GV98" i="29"/>
  <c r="GV97" i="29"/>
  <c r="GV96" i="29"/>
  <c r="GV95" i="29"/>
  <c r="GV94" i="29"/>
  <c r="GV93" i="29"/>
  <c r="GV92" i="29"/>
  <c r="GV91" i="29"/>
  <c r="GV90" i="29"/>
  <c r="GV89" i="29"/>
  <c r="GV88" i="29"/>
  <c r="GV87" i="29"/>
  <c r="GV86" i="29"/>
  <c r="GV85" i="29"/>
  <c r="GV84" i="29"/>
  <c r="GV83" i="29"/>
  <c r="GV82" i="29"/>
  <c r="GV81" i="29"/>
  <c r="GV80" i="29"/>
  <c r="GV79" i="29"/>
  <c r="GV78" i="29"/>
  <c r="GV77" i="29"/>
  <c r="GV76" i="29"/>
  <c r="GV75" i="29"/>
  <c r="GV74" i="29"/>
  <c r="GV73" i="29"/>
  <c r="GV72" i="29"/>
  <c r="GV71" i="29"/>
  <c r="GV70" i="29"/>
  <c r="GV69" i="29"/>
  <c r="GV68" i="29"/>
  <c r="GV67" i="29"/>
  <c r="GV66" i="29"/>
  <c r="GV65" i="29"/>
  <c r="GV64" i="29"/>
  <c r="GV63" i="29"/>
  <c r="GV62" i="29"/>
  <c r="GV61" i="29"/>
  <c r="GV60" i="29"/>
  <c r="GV59" i="29"/>
  <c r="GV58" i="29"/>
  <c r="GV57" i="29"/>
  <c r="GV56" i="29"/>
  <c r="GV55" i="29"/>
  <c r="GV54" i="29"/>
  <c r="GV53" i="29"/>
  <c r="GV52" i="29"/>
  <c r="GV51" i="29"/>
  <c r="GV50" i="29"/>
  <c r="GV49" i="29"/>
  <c r="GV48" i="29"/>
  <c r="GV47" i="29"/>
  <c r="GV46" i="29"/>
  <c r="GV45" i="29"/>
  <c r="GV44" i="29"/>
  <c r="GV43" i="29"/>
  <c r="GV42" i="29"/>
  <c r="GV41" i="29"/>
  <c r="GV40" i="29"/>
  <c r="GV39" i="29"/>
  <c r="GV38" i="29"/>
  <c r="GV37" i="29"/>
  <c r="GV36" i="29"/>
  <c r="GV35" i="29"/>
  <c r="GV34" i="29"/>
  <c r="GV33" i="29"/>
  <c r="GV32" i="29"/>
  <c r="GV31" i="29"/>
  <c r="GV30" i="29"/>
  <c r="GV29" i="29"/>
  <c r="GV28" i="29"/>
  <c r="GV27" i="29"/>
  <c r="GV26" i="29"/>
  <c r="GV25" i="29"/>
  <c r="GV24" i="29"/>
  <c r="GV23" i="29"/>
  <c r="GV22" i="29"/>
  <c r="GV21" i="29"/>
  <c r="GV20" i="29"/>
  <c r="GV19" i="29"/>
  <c r="GV18" i="29"/>
  <c r="GV17" i="29"/>
  <c r="GV16" i="29"/>
  <c r="GV15" i="29"/>
  <c r="GV14" i="29"/>
  <c r="GV13" i="29"/>
  <c r="GV12" i="29"/>
  <c r="GV11" i="29"/>
  <c r="GV10" i="29"/>
  <c r="GV9" i="29"/>
  <c r="GV8" i="29" a="1"/>
  <c r="GV8" i="29"/>
  <c r="GU247" i="29"/>
  <c r="GU246" i="29"/>
  <c r="GU245" i="29"/>
  <c r="GU244" i="29"/>
  <c r="GU243" i="29"/>
  <c r="GU242" i="29"/>
  <c r="GU241" i="29"/>
  <c r="GU240" i="29"/>
  <c r="GU239" i="29"/>
  <c r="GU238" i="29"/>
  <c r="GU237" i="29"/>
  <c r="GU236" i="29"/>
  <c r="GU235" i="29"/>
  <c r="GU234" i="29"/>
  <c r="GU233" i="29"/>
  <c r="GU232" i="29"/>
  <c r="GU231" i="29"/>
  <c r="GU230" i="29"/>
  <c r="GU229" i="29"/>
  <c r="GU228" i="29"/>
  <c r="GU227" i="29"/>
  <c r="GU226" i="29"/>
  <c r="GU225" i="29"/>
  <c r="GU224" i="29"/>
  <c r="GU223" i="29"/>
  <c r="GU222" i="29"/>
  <c r="GU221" i="29"/>
  <c r="GU220" i="29"/>
  <c r="GU219" i="29"/>
  <c r="GU218" i="29"/>
  <c r="GU217" i="29"/>
  <c r="GU216" i="29"/>
  <c r="GU215" i="29"/>
  <c r="GU214" i="29"/>
  <c r="GU213" i="29"/>
  <c r="GU212" i="29"/>
  <c r="GU211" i="29"/>
  <c r="GU210" i="29"/>
  <c r="GU209" i="29"/>
  <c r="GU208" i="29"/>
  <c r="GU207" i="29"/>
  <c r="GU206" i="29"/>
  <c r="GU205" i="29"/>
  <c r="GU204" i="29"/>
  <c r="GU203" i="29"/>
  <c r="GU202" i="29"/>
  <c r="GU201" i="29"/>
  <c r="GU200" i="29"/>
  <c r="GU199" i="29"/>
  <c r="GU198" i="29"/>
  <c r="GU197" i="29"/>
  <c r="GU196" i="29"/>
  <c r="GU195" i="29"/>
  <c r="GU194" i="29"/>
  <c r="GU193" i="29"/>
  <c r="GU192" i="29"/>
  <c r="GU191" i="29"/>
  <c r="GU190" i="29"/>
  <c r="GU189" i="29"/>
  <c r="GU188" i="29"/>
  <c r="GU187" i="29"/>
  <c r="GU186" i="29"/>
  <c r="GU185" i="29"/>
  <c r="GU184" i="29"/>
  <c r="GU183" i="29"/>
  <c r="GU182" i="29"/>
  <c r="GU181" i="29"/>
  <c r="GU180" i="29"/>
  <c r="GU179" i="29"/>
  <c r="GU178" i="29"/>
  <c r="GU177" i="29"/>
  <c r="GU176" i="29"/>
  <c r="GU175" i="29"/>
  <c r="GU174" i="29"/>
  <c r="GU173" i="29"/>
  <c r="GU172" i="29"/>
  <c r="GU171" i="29"/>
  <c r="GU170" i="29"/>
  <c r="GU169" i="29"/>
  <c r="GU168" i="29"/>
  <c r="GU167" i="29"/>
  <c r="GU166" i="29"/>
  <c r="GU165" i="29"/>
  <c r="GU164" i="29"/>
  <c r="GU163" i="29"/>
  <c r="GU162" i="29"/>
  <c r="GU161" i="29"/>
  <c r="GU160" i="29"/>
  <c r="GU159" i="29"/>
  <c r="GU158" i="29"/>
  <c r="GU157" i="29"/>
  <c r="GU156" i="29"/>
  <c r="GU155" i="29"/>
  <c r="GU154" i="29"/>
  <c r="GU153" i="29"/>
  <c r="GU152" i="29"/>
  <c r="GU151" i="29"/>
  <c r="GU150" i="29"/>
  <c r="GU149" i="29"/>
  <c r="GU148" i="29"/>
  <c r="GU147" i="29"/>
  <c r="GU146" i="29"/>
  <c r="GU145" i="29"/>
  <c r="GU144" i="29"/>
  <c r="GU143" i="29"/>
  <c r="GU142" i="29"/>
  <c r="GU141" i="29"/>
  <c r="GU140" i="29"/>
  <c r="GU139" i="29"/>
  <c r="GU138" i="29"/>
  <c r="GU137" i="29"/>
  <c r="GU136" i="29"/>
  <c r="GU135" i="29"/>
  <c r="GU134" i="29"/>
  <c r="GU133" i="29"/>
  <c r="GU132" i="29"/>
  <c r="GU131" i="29"/>
  <c r="GU130" i="29"/>
  <c r="GU129" i="29"/>
  <c r="GU128" i="29"/>
  <c r="GU127" i="29"/>
  <c r="GU126" i="29"/>
  <c r="GU125" i="29"/>
  <c r="GU124" i="29"/>
  <c r="GU123" i="29"/>
  <c r="GU122" i="29"/>
  <c r="GU121" i="29"/>
  <c r="GU120" i="29"/>
  <c r="GU119" i="29"/>
  <c r="GU118" i="29"/>
  <c r="GU117" i="29"/>
  <c r="GU116" i="29"/>
  <c r="GU115" i="29"/>
  <c r="GU114" i="29"/>
  <c r="GU113" i="29"/>
  <c r="GU112" i="29"/>
  <c r="GU111" i="29"/>
  <c r="GU110" i="29"/>
  <c r="GU109" i="29"/>
  <c r="GU108" i="29"/>
  <c r="GU107" i="29"/>
  <c r="GU106" i="29"/>
  <c r="GU105" i="29"/>
  <c r="GU104" i="29"/>
  <c r="GU103" i="29"/>
  <c r="GU102" i="29"/>
  <c r="GU101" i="29"/>
  <c r="GU100" i="29"/>
  <c r="GU99" i="29"/>
  <c r="GU98" i="29"/>
  <c r="GU97" i="29"/>
  <c r="GU96" i="29"/>
  <c r="GU95" i="29"/>
  <c r="GU94" i="29"/>
  <c r="GU93" i="29"/>
  <c r="GU92" i="29"/>
  <c r="GU91" i="29"/>
  <c r="GU90" i="29"/>
  <c r="GU89" i="29"/>
  <c r="GU88" i="29"/>
  <c r="GU87" i="29"/>
  <c r="GU86" i="29"/>
  <c r="GU85" i="29"/>
  <c r="GU84" i="29"/>
  <c r="GU83" i="29"/>
  <c r="GU82" i="29"/>
  <c r="GU81" i="29"/>
  <c r="GU80" i="29"/>
  <c r="GU79" i="29"/>
  <c r="GU78" i="29"/>
  <c r="GU77" i="29"/>
  <c r="GU76" i="29"/>
  <c r="GU75" i="29"/>
  <c r="GU74" i="29"/>
  <c r="GU73" i="29"/>
  <c r="GU72" i="29"/>
  <c r="GU71" i="29"/>
  <c r="GU70" i="29"/>
  <c r="GU69" i="29"/>
  <c r="GU68" i="29"/>
  <c r="GU67" i="29"/>
  <c r="GU66" i="29"/>
  <c r="GU65" i="29"/>
  <c r="GU64" i="29"/>
  <c r="GU63" i="29"/>
  <c r="GU62" i="29"/>
  <c r="GU61" i="29"/>
  <c r="GU60" i="29"/>
  <c r="GU59" i="29"/>
  <c r="GU58" i="29"/>
  <c r="GU57" i="29"/>
  <c r="GU56" i="29"/>
  <c r="GU55" i="29"/>
  <c r="GU54" i="29"/>
  <c r="GU53" i="29"/>
  <c r="GU52" i="29"/>
  <c r="GU51" i="29"/>
  <c r="GU50" i="29"/>
  <c r="GU49" i="29"/>
  <c r="GU48" i="29"/>
  <c r="GU47" i="29"/>
  <c r="GU46" i="29"/>
  <c r="GU45" i="29"/>
  <c r="GU44" i="29"/>
  <c r="GU43" i="29"/>
  <c r="GU42" i="29"/>
  <c r="GU41" i="29"/>
  <c r="GU40" i="29"/>
  <c r="GU39" i="29"/>
  <c r="GU38" i="29"/>
  <c r="GU37" i="29"/>
  <c r="GU36" i="29"/>
  <c r="GU35" i="29"/>
  <c r="GU34" i="29"/>
  <c r="GU33" i="29"/>
  <c r="GU32" i="29"/>
  <c r="GU31" i="29"/>
  <c r="GU30" i="29"/>
  <c r="GU29" i="29"/>
  <c r="GU28" i="29"/>
  <c r="GU27" i="29"/>
  <c r="GU26" i="29"/>
  <c r="GU25" i="29"/>
  <c r="GU24" i="29"/>
  <c r="GU23" i="29"/>
  <c r="GU22" i="29"/>
  <c r="GU21" i="29"/>
  <c r="GU20" i="29"/>
  <c r="GU19" i="29"/>
  <c r="GU18" i="29"/>
  <c r="GU17" i="29"/>
  <c r="GU16" i="29"/>
  <c r="GU15" i="29"/>
  <c r="GU14" i="29"/>
  <c r="GU13" i="29"/>
  <c r="GU12" i="29"/>
  <c r="GU11" i="29"/>
  <c r="GU10" i="29"/>
  <c r="GU9" i="29"/>
  <c r="GU8" i="29" a="1"/>
  <c r="GU8" i="29"/>
  <c r="GT247" i="29"/>
  <c r="GT246" i="29"/>
  <c r="GT245" i="29"/>
  <c r="GT244" i="29"/>
  <c r="GT243" i="29"/>
  <c r="GT242" i="29"/>
  <c r="GT241" i="29"/>
  <c r="GT240" i="29"/>
  <c r="GT239" i="29"/>
  <c r="GT238" i="29"/>
  <c r="GT237" i="29"/>
  <c r="GT236" i="29"/>
  <c r="GT235" i="29"/>
  <c r="GT234" i="29"/>
  <c r="GT233" i="29"/>
  <c r="GT232" i="29"/>
  <c r="GT231" i="29"/>
  <c r="GT230" i="29"/>
  <c r="GT229" i="29"/>
  <c r="GT228" i="29"/>
  <c r="GT227" i="29"/>
  <c r="GT226" i="29"/>
  <c r="GT225" i="29"/>
  <c r="GT224" i="29"/>
  <c r="GT223" i="29"/>
  <c r="GT222" i="29"/>
  <c r="GT221" i="29"/>
  <c r="GT220" i="29"/>
  <c r="GT219" i="29"/>
  <c r="GT218" i="29"/>
  <c r="GT217" i="29"/>
  <c r="GT216" i="29"/>
  <c r="GT215" i="29"/>
  <c r="GT214" i="29"/>
  <c r="GT213" i="29"/>
  <c r="GT212" i="29"/>
  <c r="GT211" i="29"/>
  <c r="GT210" i="29"/>
  <c r="GT209" i="29"/>
  <c r="GT208" i="29"/>
  <c r="GT207" i="29"/>
  <c r="GT206" i="29"/>
  <c r="GT205" i="29"/>
  <c r="GT204" i="29"/>
  <c r="GT203" i="29"/>
  <c r="GT202" i="29"/>
  <c r="GT201" i="29"/>
  <c r="GT200" i="29"/>
  <c r="GT199" i="29"/>
  <c r="GT198" i="29"/>
  <c r="GT197" i="29"/>
  <c r="GT196" i="29"/>
  <c r="GT195" i="29"/>
  <c r="GT194" i="29"/>
  <c r="GT193" i="29"/>
  <c r="GT192" i="29"/>
  <c r="GT191" i="29"/>
  <c r="GT190" i="29"/>
  <c r="GT189" i="29"/>
  <c r="GT188" i="29"/>
  <c r="GT187" i="29"/>
  <c r="GT186" i="29"/>
  <c r="GT185" i="29"/>
  <c r="GT184" i="29"/>
  <c r="GT183" i="29"/>
  <c r="GT182" i="29"/>
  <c r="GT181" i="29"/>
  <c r="GT180" i="29"/>
  <c r="GT179" i="29"/>
  <c r="GT178" i="29"/>
  <c r="GT177" i="29"/>
  <c r="GT176" i="29"/>
  <c r="GT175" i="29"/>
  <c r="GT174" i="29"/>
  <c r="GT173" i="29"/>
  <c r="GT172" i="29"/>
  <c r="GT171" i="29"/>
  <c r="GT170" i="29"/>
  <c r="GT169" i="29"/>
  <c r="GT168" i="29"/>
  <c r="GT167" i="29"/>
  <c r="GT166" i="29"/>
  <c r="GT165" i="29"/>
  <c r="GT164" i="29"/>
  <c r="GT163" i="29"/>
  <c r="GT162" i="29"/>
  <c r="GT161" i="29"/>
  <c r="GT160" i="29"/>
  <c r="GT159" i="29"/>
  <c r="GT158" i="29"/>
  <c r="GT157" i="29"/>
  <c r="GT156" i="29"/>
  <c r="GT155" i="29"/>
  <c r="GT154" i="29"/>
  <c r="GT153" i="29"/>
  <c r="GT152" i="29"/>
  <c r="GT151" i="29"/>
  <c r="GT150" i="29"/>
  <c r="GT149" i="29"/>
  <c r="GT148" i="29"/>
  <c r="GT147" i="29"/>
  <c r="GT146" i="29"/>
  <c r="GT145" i="29"/>
  <c r="GT144" i="29"/>
  <c r="GT143" i="29"/>
  <c r="GT142" i="29"/>
  <c r="GT141" i="29"/>
  <c r="GT140" i="29"/>
  <c r="GT139" i="29"/>
  <c r="GT138" i="29"/>
  <c r="GT137" i="29"/>
  <c r="GT136" i="29"/>
  <c r="GT135" i="29"/>
  <c r="GT134" i="29"/>
  <c r="GT133" i="29"/>
  <c r="GT132" i="29"/>
  <c r="GT131" i="29"/>
  <c r="GT130" i="29"/>
  <c r="GT129" i="29"/>
  <c r="GT128" i="29"/>
  <c r="GT127" i="29"/>
  <c r="GT126" i="29"/>
  <c r="GT125" i="29"/>
  <c r="GT124" i="29"/>
  <c r="GT123" i="29"/>
  <c r="GT122" i="29"/>
  <c r="GT121" i="29"/>
  <c r="GT120" i="29"/>
  <c r="GT119" i="29"/>
  <c r="GT118" i="29"/>
  <c r="GT117" i="29"/>
  <c r="GT116" i="29"/>
  <c r="GT115" i="29"/>
  <c r="GT114" i="29"/>
  <c r="GT113" i="29"/>
  <c r="GT112" i="29"/>
  <c r="GT111" i="29"/>
  <c r="GT110" i="29"/>
  <c r="GT109" i="29"/>
  <c r="GT108" i="29"/>
  <c r="GT107" i="29"/>
  <c r="GT106" i="29"/>
  <c r="GT105" i="29"/>
  <c r="GT104" i="29"/>
  <c r="GT103" i="29"/>
  <c r="GT102" i="29"/>
  <c r="GT101" i="29"/>
  <c r="GT100" i="29"/>
  <c r="GT99" i="29"/>
  <c r="GT98" i="29"/>
  <c r="GT97" i="29"/>
  <c r="GT96" i="29"/>
  <c r="GT95" i="29"/>
  <c r="GT94" i="29"/>
  <c r="GT93" i="29"/>
  <c r="GT92" i="29"/>
  <c r="GT91" i="29"/>
  <c r="GT90" i="29"/>
  <c r="GT89" i="29"/>
  <c r="GT88" i="29"/>
  <c r="GT87" i="29"/>
  <c r="GT86" i="29"/>
  <c r="GT85" i="29"/>
  <c r="GT84" i="29"/>
  <c r="GT83" i="29"/>
  <c r="GT82" i="29"/>
  <c r="GT81" i="29"/>
  <c r="GT80" i="29"/>
  <c r="GT79" i="29"/>
  <c r="GT78" i="29"/>
  <c r="GT77" i="29"/>
  <c r="GT76" i="29"/>
  <c r="GT75" i="29"/>
  <c r="GT74" i="29"/>
  <c r="GT73" i="29"/>
  <c r="GT72" i="29"/>
  <c r="GT71" i="29"/>
  <c r="GT70" i="29"/>
  <c r="GT69" i="29"/>
  <c r="GT68" i="29"/>
  <c r="GT67" i="29"/>
  <c r="GT66" i="29"/>
  <c r="GT65" i="29"/>
  <c r="GT64" i="29"/>
  <c r="GT63" i="29"/>
  <c r="GT62" i="29"/>
  <c r="GT61" i="29"/>
  <c r="GT60" i="29"/>
  <c r="GT59" i="29"/>
  <c r="GT58" i="29"/>
  <c r="GT57" i="29"/>
  <c r="GT56" i="29"/>
  <c r="GT55" i="29"/>
  <c r="GT54" i="29"/>
  <c r="GT53" i="29"/>
  <c r="GT52" i="29"/>
  <c r="GT51" i="29"/>
  <c r="GT50" i="29"/>
  <c r="GT49" i="29"/>
  <c r="GT48" i="29"/>
  <c r="GT47" i="29"/>
  <c r="GT46" i="29"/>
  <c r="GT45" i="29"/>
  <c r="GT44" i="29"/>
  <c r="GT43" i="29"/>
  <c r="GT42" i="29"/>
  <c r="GT41" i="29"/>
  <c r="GT40" i="29"/>
  <c r="GT39" i="29"/>
  <c r="GT38" i="29"/>
  <c r="GT37" i="29"/>
  <c r="GT36" i="29"/>
  <c r="GT35" i="29"/>
  <c r="GT34" i="29"/>
  <c r="GT33" i="29"/>
  <c r="GT32" i="29"/>
  <c r="GT31" i="29"/>
  <c r="GT30" i="29"/>
  <c r="GT29" i="29"/>
  <c r="GT28" i="29"/>
  <c r="GT27" i="29"/>
  <c r="GT26" i="29"/>
  <c r="GT25" i="29"/>
  <c r="GT24" i="29"/>
  <c r="GT23" i="29"/>
  <c r="GT22" i="29"/>
  <c r="GT21" i="29"/>
  <c r="GT20" i="29"/>
  <c r="GT19" i="29"/>
  <c r="GT18" i="29"/>
  <c r="GT17" i="29"/>
  <c r="GT16" i="29"/>
  <c r="GT15" i="29"/>
  <c r="GT14" i="29"/>
  <c r="GT13" i="29"/>
  <c r="GT12" i="29"/>
  <c r="GT11" i="29"/>
  <c r="GT10" i="29"/>
  <c r="GT9" i="29"/>
  <c r="GT8" i="29" a="1"/>
  <c r="GT8" i="29"/>
  <c r="GS247" i="29"/>
  <c r="GS246" i="29"/>
  <c r="GS245" i="29"/>
  <c r="GS244" i="29"/>
  <c r="GS243" i="29"/>
  <c r="GS242" i="29"/>
  <c r="GS241" i="29"/>
  <c r="GS240" i="29"/>
  <c r="GS239" i="29"/>
  <c r="GS238" i="29"/>
  <c r="GS237" i="29"/>
  <c r="GS236" i="29"/>
  <c r="GS235" i="29"/>
  <c r="GS234" i="29"/>
  <c r="GS233" i="29"/>
  <c r="GS232" i="29"/>
  <c r="GS231" i="29"/>
  <c r="GS230" i="29"/>
  <c r="GS229" i="29"/>
  <c r="GS228" i="29"/>
  <c r="GS227" i="29"/>
  <c r="GS226" i="29"/>
  <c r="GS225" i="29"/>
  <c r="GS224" i="29"/>
  <c r="GS223" i="29"/>
  <c r="GS222" i="29"/>
  <c r="GS221" i="29"/>
  <c r="GS220" i="29"/>
  <c r="GS219" i="29"/>
  <c r="GS218" i="29"/>
  <c r="GS217" i="29"/>
  <c r="GS216" i="29"/>
  <c r="GS215" i="29"/>
  <c r="GS214" i="29"/>
  <c r="GS213" i="29"/>
  <c r="GS212" i="29"/>
  <c r="GS211" i="29"/>
  <c r="GS210" i="29"/>
  <c r="GS209" i="29"/>
  <c r="GS208" i="29"/>
  <c r="GS207" i="29"/>
  <c r="GS206" i="29"/>
  <c r="GS205" i="29"/>
  <c r="GS204" i="29"/>
  <c r="GS203" i="29"/>
  <c r="GS202" i="29"/>
  <c r="GS201" i="29"/>
  <c r="GS200" i="29"/>
  <c r="GS199" i="29"/>
  <c r="GS198" i="29"/>
  <c r="GS197" i="29"/>
  <c r="GS196" i="29"/>
  <c r="GS195" i="29"/>
  <c r="GS194" i="29"/>
  <c r="GS193" i="29"/>
  <c r="GS192" i="29"/>
  <c r="GS191" i="29"/>
  <c r="GS190" i="29"/>
  <c r="GS189" i="29"/>
  <c r="GS188" i="29"/>
  <c r="GS187" i="29"/>
  <c r="GS186" i="29"/>
  <c r="GS185" i="29"/>
  <c r="GS184" i="29"/>
  <c r="GS183" i="29"/>
  <c r="GS182" i="29"/>
  <c r="GS181" i="29"/>
  <c r="GS180" i="29"/>
  <c r="GS179" i="29"/>
  <c r="GS178" i="29"/>
  <c r="GS177" i="29"/>
  <c r="GS176" i="29"/>
  <c r="GS175" i="29"/>
  <c r="GS174" i="29"/>
  <c r="GS173" i="29"/>
  <c r="GS172" i="29"/>
  <c r="GS171" i="29"/>
  <c r="GS170" i="29"/>
  <c r="GS169" i="29"/>
  <c r="GS168" i="29"/>
  <c r="GS167" i="29"/>
  <c r="GS166" i="29"/>
  <c r="GS165" i="29"/>
  <c r="GS164" i="29"/>
  <c r="GS163" i="29"/>
  <c r="GS162" i="29"/>
  <c r="GS161" i="29"/>
  <c r="GS160" i="29"/>
  <c r="GS159" i="29"/>
  <c r="GS158" i="29"/>
  <c r="GS157" i="29"/>
  <c r="GS156" i="29"/>
  <c r="GS155" i="29"/>
  <c r="GS154" i="29"/>
  <c r="GS153" i="29"/>
  <c r="GS152" i="29"/>
  <c r="GS151" i="29"/>
  <c r="GS150" i="29"/>
  <c r="GS149" i="29"/>
  <c r="GS148" i="29"/>
  <c r="GS147" i="29"/>
  <c r="GS146" i="29"/>
  <c r="GS145" i="29"/>
  <c r="GS144" i="29"/>
  <c r="GS143" i="29"/>
  <c r="GS142" i="29"/>
  <c r="GS141" i="29"/>
  <c r="GS140" i="29"/>
  <c r="GS139" i="29"/>
  <c r="GS138" i="29"/>
  <c r="GS137" i="29"/>
  <c r="GS136" i="29"/>
  <c r="GS135" i="29"/>
  <c r="GS134" i="29"/>
  <c r="GS133" i="29"/>
  <c r="GS132" i="29"/>
  <c r="GS131" i="29"/>
  <c r="GS130" i="29"/>
  <c r="GS129" i="29"/>
  <c r="GS128" i="29"/>
  <c r="GS127" i="29"/>
  <c r="GS126" i="29"/>
  <c r="GS125" i="29"/>
  <c r="GS124" i="29"/>
  <c r="GS123" i="29"/>
  <c r="GS122" i="29"/>
  <c r="GS121" i="29"/>
  <c r="GS120" i="29"/>
  <c r="GS119" i="29"/>
  <c r="GS118" i="29"/>
  <c r="GS117" i="29"/>
  <c r="GS116" i="29"/>
  <c r="GS115" i="29"/>
  <c r="GS114" i="29"/>
  <c r="GS113" i="29"/>
  <c r="GS112" i="29"/>
  <c r="GS111" i="29"/>
  <c r="GS110" i="29"/>
  <c r="GS109" i="29"/>
  <c r="GS108" i="29"/>
  <c r="GS107" i="29"/>
  <c r="GS106" i="29"/>
  <c r="GS105" i="29"/>
  <c r="GS104" i="29"/>
  <c r="GS103" i="29"/>
  <c r="GS102" i="29"/>
  <c r="GS101" i="29"/>
  <c r="GS100" i="29"/>
  <c r="GS99" i="29"/>
  <c r="GS98" i="29"/>
  <c r="GS97" i="29"/>
  <c r="GS96" i="29"/>
  <c r="GS95" i="29"/>
  <c r="GS94" i="29"/>
  <c r="GS93" i="29"/>
  <c r="GS92" i="29"/>
  <c r="GS91" i="29"/>
  <c r="GS90" i="29"/>
  <c r="GS89" i="29"/>
  <c r="GS88" i="29"/>
  <c r="GS87" i="29"/>
  <c r="GS86" i="29"/>
  <c r="GS85" i="29"/>
  <c r="GS84" i="29"/>
  <c r="GS83" i="29"/>
  <c r="GS82" i="29"/>
  <c r="GS81" i="29"/>
  <c r="GS80" i="29"/>
  <c r="GS79" i="29"/>
  <c r="GS78" i="29"/>
  <c r="GS77" i="29"/>
  <c r="GS76" i="29"/>
  <c r="GS75" i="29"/>
  <c r="GS74" i="29"/>
  <c r="GS73" i="29"/>
  <c r="GS72" i="29"/>
  <c r="GS71" i="29"/>
  <c r="GS70" i="29"/>
  <c r="GS69" i="29"/>
  <c r="GS68" i="29"/>
  <c r="GS67" i="29"/>
  <c r="GS66" i="29"/>
  <c r="GS65" i="29"/>
  <c r="GS64" i="29"/>
  <c r="GS63" i="29"/>
  <c r="GS62" i="29"/>
  <c r="GS61" i="29"/>
  <c r="GS60" i="29"/>
  <c r="GS59" i="29"/>
  <c r="GS58" i="29"/>
  <c r="GS57" i="29"/>
  <c r="GS56" i="29"/>
  <c r="GS55" i="29"/>
  <c r="GS54" i="29"/>
  <c r="GS53" i="29"/>
  <c r="GS52" i="29"/>
  <c r="GS51" i="29"/>
  <c r="GS50" i="29"/>
  <c r="GS49" i="29"/>
  <c r="GS48" i="29"/>
  <c r="GS47" i="29"/>
  <c r="GS46" i="29"/>
  <c r="GS45" i="29"/>
  <c r="GS44" i="29"/>
  <c r="GS43" i="29"/>
  <c r="GS42" i="29"/>
  <c r="GS41" i="29"/>
  <c r="GS40" i="29"/>
  <c r="GS39" i="29"/>
  <c r="GS38" i="29"/>
  <c r="GS37" i="29"/>
  <c r="GS36" i="29"/>
  <c r="GS35" i="29"/>
  <c r="GS34" i="29"/>
  <c r="GS33" i="29"/>
  <c r="GS32" i="29"/>
  <c r="GS31" i="29"/>
  <c r="GS30" i="29"/>
  <c r="GS29" i="29"/>
  <c r="GS28" i="29"/>
  <c r="GS27" i="29"/>
  <c r="GS26" i="29"/>
  <c r="GS25" i="29"/>
  <c r="GS24" i="29"/>
  <c r="GS23" i="29"/>
  <c r="GS22" i="29"/>
  <c r="GS21" i="29"/>
  <c r="GS20" i="29"/>
  <c r="GS19" i="29"/>
  <c r="GS18" i="29"/>
  <c r="GS17" i="29"/>
  <c r="GS16" i="29"/>
  <c r="GS15" i="29"/>
  <c r="GS14" i="29"/>
  <c r="GS13" i="29"/>
  <c r="GS12" i="29"/>
  <c r="GS11" i="29"/>
  <c r="GS10" i="29"/>
  <c r="GS9" i="29"/>
  <c r="GS8" i="29" a="1"/>
  <c r="GS8" i="29"/>
  <c r="GR247" i="29"/>
  <c r="GR246" i="29"/>
  <c r="GR245" i="29"/>
  <c r="GR244" i="29"/>
  <c r="GR243" i="29"/>
  <c r="GR242" i="29"/>
  <c r="GR241" i="29"/>
  <c r="GR240" i="29"/>
  <c r="GR239" i="29"/>
  <c r="GR238" i="29"/>
  <c r="GR237" i="29"/>
  <c r="GR236" i="29"/>
  <c r="GR235" i="29"/>
  <c r="GR234" i="29"/>
  <c r="GR233" i="29"/>
  <c r="GR232" i="29"/>
  <c r="GR231" i="29"/>
  <c r="GR230" i="29"/>
  <c r="GR229" i="29"/>
  <c r="GR228" i="29"/>
  <c r="GR227" i="29"/>
  <c r="GR226" i="29"/>
  <c r="GR225" i="29"/>
  <c r="GR224" i="29"/>
  <c r="GR223" i="29"/>
  <c r="GR222" i="29"/>
  <c r="GR221" i="29"/>
  <c r="GR220" i="29"/>
  <c r="GR219" i="29"/>
  <c r="GR218" i="29"/>
  <c r="GR217" i="29"/>
  <c r="GR216" i="29"/>
  <c r="GR215" i="29"/>
  <c r="GR214" i="29"/>
  <c r="GR213" i="29"/>
  <c r="GR212" i="29"/>
  <c r="GR211" i="29"/>
  <c r="GR210" i="29"/>
  <c r="GR209" i="29"/>
  <c r="GR208" i="29"/>
  <c r="GR207" i="29"/>
  <c r="GR206" i="29"/>
  <c r="GR205" i="29"/>
  <c r="GR204" i="29"/>
  <c r="GR203" i="29"/>
  <c r="GR202" i="29"/>
  <c r="GR201" i="29"/>
  <c r="GR200" i="29"/>
  <c r="GR199" i="29"/>
  <c r="GR198" i="29"/>
  <c r="GR197" i="29"/>
  <c r="GR196" i="29"/>
  <c r="GR195" i="29"/>
  <c r="GR194" i="29"/>
  <c r="GR193" i="29"/>
  <c r="GR192" i="29"/>
  <c r="GR191" i="29"/>
  <c r="GR190" i="29"/>
  <c r="GR189" i="29"/>
  <c r="GR188" i="29"/>
  <c r="GR187" i="29"/>
  <c r="GR186" i="29"/>
  <c r="GR185" i="29"/>
  <c r="GR184" i="29"/>
  <c r="GR183" i="29"/>
  <c r="GR182" i="29"/>
  <c r="GR181" i="29"/>
  <c r="GR180" i="29"/>
  <c r="GR179" i="29"/>
  <c r="GR178" i="29"/>
  <c r="GR177" i="29"/>
  <c r="GR176" i="29"/>
  <c r="GR175" i="29"/>
  <c r="GR174" i="29"/>
  <c r="GR173" i="29"/>
  <c r="GR172" i="29"/>
  <c r="GR171" i="29"/>
  <c r="GR170" i="29"/>
  <c r="GR169" i="29"/>
  <c r="GR168" i="29"/>
  <c r="GR167" i="29"/>
  <c r="GR166" i="29"/>
  <c r="GR165" i="29"/>
  <c r="GR164" i="29"/>
  <c r="GR163" i="29"/>
  <c r="GR162" i="29"/>
  <c r="GR161" i="29"/>
  <c r="GR160" i="29"/>
  <c r="GR159" i="29"/>
  <c r="GR158" i="29"/>
  <c r="GR157" i="29"/>
  <c r="GR156" i="29"/>
  <c r="GR155" i="29"/>
  <c r="GR154" i="29"/>
  <c r="GR153" i="29"/>
  <c r="GR152" i="29"/>
  <c r="GR151" i="29"/>
  <c r="GR150" i="29"/>
  <c r="GR149" i="29"/>
  <c r="GR148" i="29"/>
  <c r="GR147" i="29"/>
  <c r="GR146" i="29"/>
  <c r="GR145" i="29"/>
  <c r="GR144" i="29"/>
  <c r="GR143" i="29"/>
  <c r="GR142" i="29"/>
  <c r="GR141" i="29"/>
  <c r="GR140" i="29"/>
  <c r="GR139" i="29"/>
  <c r="GR138" i="29"/>
  <c r="GR137" i="29"/>
  <c r="GR136" i="29"/>
  <c r="GR135" i="29"/>
  <c r="GR134" i="29"/>
  <c r="GR133" i="29"/>
  <c r="GR132" i="29"/>
  <c r="GR131" i="29"/>
  <c r="GR130" i="29"/>
  <c r="GR129" i="29"/>
  <c r="GR128" i="29"/>
  <c r="GR127" i="29"/>
  <c r="GR126" i="29"/>
  <c r="GR125" i="29"/>
  <c r="GR124" i="29"/>
  <c r="GR123" i="29"/>
  <c r="GR122" i="29"/>
  <c r="GR121" i="29"/>
  <c r="GR120" i="29"/>
  <c r="GR119" i="29"/>
  <c r="GR118" i="29"/>
  <c r="GR117" i="29"/>
  <c r="GR116" i="29"/>
  <c r="GR115" i="29"/>
  <c r="GR114" i="29"/>
  <c r="GR113" i="29"/>
  <c r="GR112" i="29"/>
  <c r="GR111" i="29"/>
  <c r="GR110" i="29"/>
  <c r="GR109" i="29"/>
  <c r="GR108" i="29"/>
  <c r="GR107" i="29"/>
  <c r="GR106" i="29"/>
  <c r="GR105" i="29"/>
  <c r="GR104" i="29"/>
  <c r="GR103" i="29"/>
  <c r="GR102" i="29"/>
  <c r="GR101" i="29"/>
  <c r="GR100" i="29"/>
  <c r="GR99" i="29"/>
  <c r="GR98" i="29"/>
  <c r="GR97" i="29"/>
  <c r="GR96" i="29"/>
  <c r="GR95" i="29"/>
  <c r="GR94" i="29"/>
  <c r="GR93" i="29"/>
  <c r="GR92" i="29"/>
  <c r="GR91" i="29"/>
  <c r="GR90" i="29"/>
  <c r="GR89" i="29"/>
  <c r="GR88" i="29"/>
  <c r="GR87" i="29"/>
  <c r="GR86" i="29"/>
  <c r="GR85" i="29"/>
  <c r="GR84" i="29"/>
  <c r="GR83" i="29"/>
  <c r="GR82" i="29"/>
  <c r="GR81" i="29"/>
  <c r="GR80" i="29"/>
  <c r="GR79" i="29"/>
  <c r="GR78" i="29"/>
  <c r="GR77" i="29"/>
  <c r="GR76" i="29"/>
  <c r="GR75" i="29"/>
  <c r="GR74" i="29"/>
  <c r="GR73" i="29"/>
  <c r="GR72" i="29"/>
  <c r="GR71" i="29"/>
  <c r="GR70" i="29"/>
  <c r="GR69" i="29"/>
  <c r="GR68" i="29"/>
  <c r="GR67" i="29"/>
  <c r="GR66" i="29"/>
  <c r="GR65" i="29"/>
  <c r="GR64" i="29"/>
  <c r="GR63" i="29"/>
  <c r="GR62" i="29"/>
  <c r="GR61" i="29"/>
  <c r="GR60" i="29"/>
  <c r="GR59" i="29"/>
  <c r="GR58" i="29"/>
  <c r="GR57" i="29"/>
  <c r="GR56" i="29"/>
  <c r="GR55" i="29"/>
  <c r="GR54" i="29"/>
  <c r="GR53" i="29"/>
  <c r="GR52" i="29"/>
  <c r="GR51" i="29"/>
  <c r="GR50" i="29"/>
  <c r="GR49" i="29"/>
  <c r="GR48" i="29"/>
  <c r="GR47" i="29"/>
  <c r="GR46" i="29"/>
  <c r="GR45" i="29"/>
  <c r="GR44" i="29"/>
  <c r="GR43" i="29"/>
  <c r="GR42" i="29"/>
  <c r="GR41" i="29"/>
  <c r="GR40" i="29"/>
  <c r="GR39" i="29"/>
  <c r="GR38" i="29"/>
  <c r="GR37" i="29"/>
  <c r="GR36" i="29"/>
  <c r="GR35" i="29"/>
  <c r="GR34" i="29"/>
  <c r="GR33" i="29"/>
  <c r="GR32" i="29"/>
  <c r="GR31" i="29"/>
  <c r="GR30" i="29"/>
  <c r="GR29" i="29"/>
  <c r="GR28" i="29"/>
  <c r="GR27" i="29"/>
  <c r="GR26" i="29"/>
  <c r="GR25" i="29"/>
  <c r="GR24" i="29"/>
  <c r="GR23" i="29"/>
  <c r="GR22" i="29"/>
  <c r="GR21" i="29"/>
  <c r="GR20" i="29"/>
  <c r="GR19" i="29"/>
  <c r="GR18" i="29"/>
  <c r="GR17" i="29"/>
  <c r="GR16" i="29"/>
  <c r="GR15" i="29"/>
  <c r="GR14" i="29"/>
  <c r="GR13" i="29"/>
  <c r="GR12" i="29"/>
  <c r="GR11" i="29"/>
  <c r="GR10" i="29"/>
  <c r="GR9" i="29"/>
  <c r="GR8" i="29" a="1"/>
  <c r="GR8" i="29"/>
  <c r="FN247" i="29"/>
  <c r="FN246" i="29"/>
  <c r="FN245" i="29"/>
  <c r="FN244" i="29"/>
  <c r="FN243" i="29"/>
  <c r="FN242" i="29"/>
  <c r="FN241" i="29"/>
  <c r="FN240" i="29"/>
  <c r="FN239" i="29"/>
  <c r="FN238" i="29"/>
  <c r="FN237" i="29"/>
  <c r="FN236" i="29"/>
  <c r="FN235" i="29"/>
  <c r="FN234" i="29"/>
  <c r="FN233" i="29"/>
  <c r="FN232" i="29"/>
  <c r="FN231" i="29"/>
  <c r="FN230" i="29"/>
  <c r="FN229" i="29"/>
  <c r="FN228" i="29"/>
  <c r="FN227" i="29"/>
  <c r="FN226" i="29"/>
  <c r="FN225" i="29"/>
  <c r="FN224" i="29"/>
  <c r="FN223" i="29"/>
  <c r="FN222" i="29"/>
  <c r="FN221" i="29"/>
  <c r="FN220" i="29"/>
  <c r="FN219" i="29"/>
  <c r="FN218" i="29"/>
  <c r="FN217" i="29"/>
  <c r="FN216" i="29"/>
  <c r="FN215" i="29"/>
  <c r="FN214" i="29"/>
  <c r="FN213" i="29"/>
  <c r="FN212" i="29"/>
  <c r="FN211" i="29"/>
  <c r="FN210" i="29"/>
  <c r="FN209" i="29"/>
  <c r="FN208" i="29"/>
  <c r="FN207" i="29"/>
  <c r="FN206" i="29"/>
  <c r="FN205" i="29"/>
  <c r="FN204" i="29"/>
  <c r="FN203" i="29"/>
  <c r="FN202" i="29"/>
  <c r="FN201" i="29"/>
  <c r="FN200" i="29"/>
  <c r="FN199" i="29"/>
  <c r="FN198" i="29"/>
  <c r="FN197" i="29"/>
  <c r="FN196" i="29"/>
  <c r="FN195" i="29"/>
  <c r="FN194" i="29"/>
  <c r="FN193" i="29"/>
  <c r="FN192" i="29"/>
  <c r="FN191" i="29"/>
  <c r="FN190" i="29"/>
  <c r="FN189" i="29"/>
  <c r="FN188" i="29"/>
  <c r="FN187" i="29"/>
  <c r="FN186" i="29"/>
  <c r="FN185" i="29"/>
  <c r="FN184" i="29"/>
  <c r="FN183" i="29"/>
  <c r="FN182" i="29"/>
  <c r="FN181" i="29"/>
  <c r="FN180" i="29"/>
  <c r="FN179" i="29"/>
  <c r="FN178" i="29"/>
  <c r="FN177" i="29"/>
  <c r="FN176" i="29"/>
  <c r="FN175" i="29"/>
  <c r="FN174" i="29"/>
  <c r="FN173" i="29"/>
  <c r="FN172" i="29"/>
  <c r="FN171" i="29"/>
  <c r="FN170" i="29"/>
  <c r="FN169" i="29"/>
  <c r="FN168" i="29"/>
  <c r="FN167" i="29"/>
  <c r="FN166" i="29"/>
  <c r="FN165" i="29"/>
  <c r="FN164" i="29"/>
  <c r="FN163" i="29"/>
  <c r="FN162" i="29"/>
  <c r="FN161" i="29"/>
  <c r="FN160" i="29"/>
  <c r="FN159" i="29"/>
  <c r="FN158" i="29"/>
  <c r="FN157" i="29"/>
  <c r="FN156" i="29"/>
  <c r="FN155" i="29"/>
  <c r="FN154" i="29"/>
  <c r="FN153" i="29"/>
  <c r="FN152" i="29"/>
  <c r="FN151" i="29"/>
  <c r="FN150" i="29"/>
  <c r="FN149" i="29"/>
  <c r="FN148" i="29"/>
  <c r="FN147" i="29"/>
  <c r="FN146" i="29"/>
  <c r="FN145" i="29"/>
  <c r="FN144" i="29"/>
  <c r="FN143" i="29"/>
  <c r="FN142" i="29"/>
  <c r="FN141" i="29"/>
  <c r="FN140" i="29"/>
  <c r="FN139" i="29"/>
  <c r="FN138" i="29"/>
  <c r="FN137" i="29"/>
  <c r="FN136" i="29"/>
  <c r="FN135" i="29"/>
  <c r="FN134" i="29"/>
  <c r="FN133" i="29"/>
  <c r="FN132" i="29"/>
  <c r="FN131" i="29"/>
  <c r="FN130" i="29"/>
  <c r="FN129" i="29"/>
  <c r="FN128" i="29"/>
  <c r="FN127" i="29"/>
  <c r="FN126" i="29"/>
  <c r="FN125" i="29"/>
  <c r="FN124" i="29"/>
  <c r="FN123" i="29"/>
  <c r="FN122" i="29"/>
  <c r="FN121" i="29"/>
  <c r="FN120" i="29"/>
  <c r="FN119" i="29"/>
  <c r="FN118" i="29"/>
  <c r="FN117" i="29"/>
  <c r="FN116" i="29"/>
  <c r="FN115" i="29"/>
  <c r="FN114" i="29"/>
  <c r="FN113" i="29"/>
  <c r="FN112" i="29"/>
  <c r="FN111" i="29"/>
  <c r="FN110" i="29"/>
  <c r="FN109" i="29"/>
  <c r="FN108" i="29"/>
  <c r="FN107" i="29"/>
  <c r="FN106" i="29"/>
  <c r="FN105" i="29"/>
  <c r="FN104" i="29"/>
  <c r="FN103" i="29"/>
  <c r="FN102" i="29"/>
  <c r="FN101" i="29"/>
  <c r="FN100" i="29"/>
  <c r="FN99" i="29"/>
  <c r="FN98" i="29"/>
  <c r="FN97" i="29"/>
  <c r="FN96" i="29"/>
  <c r="FN95" i="29"/>
  <c r="FN94" i="29"/>
  <c r="FN93" i="29"/>
  <c r="FN92" i="29"/>
  <c r="FN91" i="29"/>
  <c r="FN90" i="29"/>
  <c r="FN89" i="29"/>
  <c r="FN88" i="29"/>
  <c r="FN87" i="29"/>
  <c r="FN86" i="29"/>
  <c r="FN85" i="29"/>
  <c r="FN84" i="29"/>
  <c r="FN83" i="29"/>
  <c r="FN82" i="29"/>
  <c r="FN81" i="29"/>
  <c r="FN80" i="29"/>
  <c r="FN79" i="29"/>
  <c r="FN78" i="29"/>
  <c r="FN77" i="29"/>
  <c r="FN76" i="29"/>
  <c r="FN75" i="29"/>
  <c r="FN74" i="29"/>
  <c r="FN73" i="29"/>
  <c r="FN72" i="29"/>
  <c r="FN71" i="29"/>
  <c r="FN70" i="29"/>
  <c r="FN69" i="29"/>
  <c r="FN68" i="29"/>
  <c r="FN67" i="29"/>
  <c r="FN66" i="29"/>
  <c r="FN65" i="29"/>
  <c r="FN64" i="29"/>
  <c r="FN63" i="29"/>
  <c r="FN62" i="29"/>
  <c r="FN61" i="29"/>
  <c r="FN60" i="29"/>
  <c r="FN59" i="29"/>
  <c r="FN58" i="29"/>
  <c r="FN57" i="29"/>
  <c r="FN56" i="29"/>
  <c r="FN55" i="29"/>
  <c r="FN54" i="29"/>
  <c r="FN53" i="29"/>
  <c r="FN52" i="29"/>
  <c r="FN51" i="29"/>
  <c r="FN50" i="29"/>
  <c r="FN49" i="29"/>
  <c r="FN48" i="29"/>
  <c r="FN47" i="29"/>
  <c r="FN46" i="29"/>
  <c r="FN45" i="29"/>
  <c r="FN44" i="29"/>
  <c r="FN43" i="29"/>
  <c r="FN42" i="29"/>
  <c r="FN41" i="29"/>
  <c r="FN40" i="29"/>
  <c r="FN39" i="29"/>
  <c r="FN38" i="29"/>
  <c r="FN37" i="29"/>
  <c r="FN36" i="29"/>
  <c r="FN35" i="29"/>
  <c r="FN34" i="29"/>
  <c r="FN33" i="29"/>
  <c r="FN32" i="29"/>
  <c r="FN31" i="29"/>
  <c r="FN30" i="29"/>
  <c r="FN29" i="29"/>
  <c r="FN28" i="29"/>
  <c r="FN27" i="29"/>
  <c r="FN26" i="29"/>
  <c r="FN25" i="29"/>
  <c r="FN24" i="29"/>
  <c r="FN23" i="29"/>
  <c r="FN22" i="29"/>
  <c r="FN21" i="29"/>
  <c r="FN20" i="29"/>
  <c r="FN19" i="29"/>
  <c r="FN18" i="29"/>
  <c r="FN17" i="29"/>
  <c r="FN16" i="29"/>
  <c r="FN15" i="29"/>
  <c r="FN14" i="29"/>
  <c r="FN13" i="29"/>
  <c r="FN12" i="29"/>
  <c r="FN11" i="29"/>
  <c r="FN10" i="29"/>
  <c r="FN9" i="29"/>
  <c r="FN8" i="29" a="1"/>
  <c r="FN8" i="29"/>
  <c r="FM247" i="29"/>
  <c r="FM246" i="29"/>
  <c r="FM245" i="29"/>
  <c r="FM244" i="29"/>
  <c r="FM243" i="29"/>
  <c r="FM242" i="29"/>
  <c r="FM241" i="29"/>
  <c r="FM240" i="29"/>
  <c r="FM239" i="29"/>
  <c r="FM238" i="29"/>
  <c r="FM237" i="29"/>
  <c r="FM236" i="29"/>
  <c r="FM235" i="29"/>
  <c r="FM234" i="29"/>
  <c r="FM233" i="29"/>
  <c r="FM232" i="29"/>
  <c r="FM231" i="29"/>
  <c r="FM230" i="29"/>
  <c r="FM229" i="29"/>
  <c r="FM228" i="29"/>
  <c r="FM227" i="29"/>
  <c r="FM226" i="29"/>
  <c r="FM225" i="29"/>
  <c r="FM224" i="29"/>
  <c r="FM223" i="29"/>
  <c r="FM222" i="29"/>
  <c r="FM221" i="29"/>
  <c r="FM220" i="29"/>
  <c r="FM219" i="29"/>
  <c r="FM218" i="29"/>
  <c r="FM217" i="29"/>
  <c r="FM216" i="29"/>
  <c r="FM215" i="29"/>
  <c r="FM214" i="29"/>
  <c r="FM213" i="29"/>
  <c r="FM212" i="29"/>
  <c r="FM211" i="29"/>
  <c r="FM210" i="29"/>
  <c r="FM209" i="29"/>
  <c r="FM208" i="29"/>
  <c r="FM207" i="29"/>
  <c r="FM206" i="29"/>
  <c r="FM205" i="29"/>
  <c r="FM204" i="29"/>
  <c r="FM203" i="29"/>
  <c r="FM202" i="29"/>
  <c r="FM201" i="29"/>
  <c r="FM200" i="29"/>
  <c r="FM199" i="29"/>
  <c r="FM198" i="29"/>
  <c r="FM197" i="29"/>
  <c r="FM196" i="29"/>
  <c r="FM195" i="29"/>
  <c r="FM194" i="29"/>
  <c r="FM193" i="29"/>
  <c r="FM192" i="29"/>
  <c r="FM191" i="29"/>
  <c r="FM190" i="29"/>
  <c r="FM189" i="29"/>
  <c r="FM188" i="29"/>
  <c r="FM187" i="29"/>
  <c r="FM186" i="29"/>
  <c r="FM185" i="29"/>
  <c r="FM184" i="29"/>
  <c r="FM183" i="29"/>
  <c r="FM182" i="29"/>
  <c r="FM181" i="29"/>
  <c r="FM180" i="29"/>
  <c r="FM179" i="29"/>
  <c r="FM178" i="29"/>
  <c r="FM177" i="29"/>
  <c r="FM176" i="29"/>
  <c r="FM175" i="29"/>
  <c r="FM174" i="29"/>
  <c r="FM173" i="29"/>
  <c r="FM172" i="29"/>
  <c r="FM171" i="29"/>
  <c r="FM170" i="29"/>
  <c r="FM169" i="29"/>
  <c r="FM168" i="29"/>
  <c r="FM167" i="29"/>
  <c r="FM166" i="29"/>
  <c r="FM165" i="29"/>
  <c r="FM164" i="29"/>
  <c r="FM163" i="29"/>
  <c r="FM162" i="29"/>
  <c r="FM161" i="29"/>
  <c r="FM160" i="29"/>
  <c r="FM159" i="29"/>
  <c r="FM158" i="29"/>
  <c r="FM157" i="29"/>
  <c r="FM156" i="29"/>
  <c r="FM155" i="29"/>
  <c r="FM154" i="29"/>
  <c r="FM153" i="29"/>
  <c r="FM152" i="29"/>
  <c r="FM151" i="29"/>
  <c r="FM150" i="29"/>
  <c r="FM149" i="29"/>
  <c r="FM148" i="29"/>
  <c r="FM147" i="29"/>
  <c r="FM146" i="29"/>
  <c r="FM145" i="29"/>
  <c r="FM144" i="29"/>
  <c r="FM143" i="29"/>
  <c r="FM142" i="29"/>
  <c r="FM141" i="29"/>
  <c r="FM140" i="29"/>
  <c r="FM139" i="29"/>
  <c r="FM138" i="29"/>
  <c r="FM137" i="29"/>
  <c r="FM136" i="29"/>
  <c r="FM135" i="29"/>
  <c r="FM134" i="29"/>
  <c r="FM133" i="29"/>
  <c r="FM132" i="29"/>
  <c r="FM131" i="29"/>
  <c r="FM130" i="29"/>
  <c r="FM129" i="29"/>
  <c r="FM128" i="29"/>
  <c r="FM127" i="29"/>
  <c r="FM126" i="29"/>
  <c r="FM125" i="29"/>
  <c r="FM124" i="29"/>
  <c r="FM123" i="29"/>
  <c r="FM122" i="29"/>
  <c r="FM121" i="29"/>
  <c r="FM120" i="29"/>
  <c r="FM119" i="29"/>
  <c r="FM118" i="29"/>
  <c r="FM117" i="29"/>
  <c r="FM116" i="29"/>
  <c r="FM115" i="29"/>
  <c r="FM114" i="29"/>
  <c r="FM113" i="29"/>
  <c r="FM112" i="29"/>
  <c r="FM111" i="29"/>
  <c r="FM110" i="29"/>
  <c r="FM109" i="29"/>
  <c r="FM108" i="29"/>
  <c r="FM107" i="29"/>
  <c r="FM106" i="29"/>
  <c r="FM105" i="29"/>
  <c r="FM104" i="29"/>
  <c r="FM103" i="29"/>
  <c r="FM102" i="29"/>
  <c r="FM101" i="29"/>
  <c r="FM100" i="29"/>
  <c r="FM99" i="29"/>
  <c r="FM98" i="29"/>
  <c r="FM97" i="29"/>
  <c r="FM96" i="29"/>
  <c r="FM95" i="29"/>
  <c r="FM94" i="29"/>
  <c r="FM93" i="29"/>
  <c r="FM92" i="29"/>
  <c r="FM91" i="29"/>
  <c r="FM90" i="29"/>
  <c r="FM89" i="29"/>
  <c r="FM88" i="29"/>
  <c r="FM87" i="29"/>
  <c r="FM86" i="29"/>
  <c r="FM85" i="29"/>
  <c r="FM84" i="29"/>
  <c r="FM83" i="29"/>
  <c r="FM82" i="29"/>
  <c r="FM81" i="29"/>
  <c r="FM80" i="29"/>
  <c r="FM79" i="29"/>
  <c r="FM78" i="29"/>
  <c r="FM77" i="29"/>
  <c r="FM76" i="29"/>
  <c r="FM75" i="29"/>
  <c r="FM74" i="29"/>
  <c r="FM73" i="29"/>
  <c r="FM72" i="29"/>
  <c r="FM71" i="29"/>
  <c r="FM70" i="29"/>
  <c r="FM69" i="29"/>
  <c r="FM68" i="29"/>
  <c r="FM67" i="29"/>
  <c r="FM66" i="29"/>
  <c r="FM65" i="29"/>
  <c r="FM64" i="29"/>
  <c r="FM63" i="29"/>
  <c r="FM62" i="29"/>
  <c r="FM61" i="29"/>
  <c r="FM60" i="29"/>
  <c r="FM59" i="29"/>
  <c r="FM58" i="29"/>
  <c r="FM57" i="29"/>
  <c r="FM56" i="29"/>
  <c r="FM55" i="29"/>
  <c r="FM54" i="29"/>
  <c r="FM53" i="29"/>
  <c r="FM52" i="29"/>
  <c r="FM51" i="29"/>
  <c r="FM50" i="29"/>
  <c r="FM49" i="29"/>
  <c r="FM48" i="29"/>
  <c r="FM47" i="29"/>
  <c r="FM46" i="29"/>
  <c r="FM45" i="29"/>
  <c r="FM44" i="29"/>
  <c r="FM43" i="29"/>
  <c r="FM42" i="29"/>
  <c r="FM41" i="29"/>
  <c r="FM40" i="29"/>
  <c r="FM39" i="29"/>
  <c r="FM38" i="29"/>
  <c r="FM37" i="29"/>
  <c r="FM36" i="29"/>
  <c r="FM35" i="29"/>
  <c r="FM34" i="29"/>
  <c r="FM33" i="29"/>
  <c r="FM32" i="29"/>
  <c r="FM31" i="29"/>
  <c r="FM30" i="29"/>
  <c r="FM29" i="29"/>
  <c r="FM28" i="29"/>
  <c r="FM27" i="29"/>
  <c r="FM26" i="29"/>
  <c r="FM25" i="29"/>
  <c r="FM24" i="29"/>
  <c r="FM23" i="29"/>
  <c r="FM22" i="29"/>
  <c r="FM21" i="29"/>
  <c r="FM20" i="29"/>
  <c r="FM19" i="29"/>
  <c r="FM18" i="29"/>
  <c r="FM17" i="29"/>
  <c r="FM16" i="29"/>
  <c r="FM15" i="29"/>
  <c r="FM14" i="29"/>
  <c r="FM13" i="29"/>
  <c r="FM12" i="29"/>
  <c r="FM11" i="29"/>
  <c r="FM10" i="29"/>
  <c r="FM9" i="29"/>
  <c r="FM8" i="29" a="1"/>
  <c r="FM8" i="29"/>
  <c r="FL247" i="29"/>
  <c r="FL246" i="29"/>
  <c r="FL245" i="29"/>
  <c r="FL244" i="29"/>
  <c r="FL243" i="29"/>
  <c r="FL242" i="29"/>
  <c r="FL241" i="29"/>
  <c r="FL240" i="29"/>
  <c r="FL239" i="29"/>
  <c r="FL238" i="29"/>
  <c r="FL237" i="29"/>
  <c r="FL236" i="29"/>
  <c r="FL235" i="29"/>
  <c r="FL234" i="29"/>
  <c r="FL233" i="29"/>
  <c r="FL232" i="29"/>
  <c r="FL231" i="29"/>
  <c r="FL230" i="29"/>
  <c r="FL229" i="29"/>
  <c r="FL228" i="29"/>
  <c r="FL227" i="29"/>
  <c r="FL226" i="29"/>
  <c r="FL225" i="29"/>
  <c r="FL224" i="29"/>
  <c r="FL223" i="29"/>
  <c r="FL222" i="29"/>
  <c r="FL221" i="29"/>
  <c r="FL220" i="29"/>
  <c r="FL219" i="29"/>
  <c r="FL218" i="29"/>
  <c r="FL217" i="29"/>
  <c r="FL216" i="29"/>
  <c r="FL215" i="29"/>
  <c r="FL214" i="29"/>
  <c r="FL213" i="29"/>
  <c r="FL212" i="29"/>
  <c r="FL211" i="29"/>
  <c r="FL210" i="29"/>
  <c r="FL209" i="29"/>
  <c r="FL208" i="29"/>
  <c r="FL207" i="29"/>
  <c r="FL206" i="29"/>
  <c r="FL205" i="29"/>
  <c r="FL204" i="29"/>
  <c r="FL203" i="29"/>
  <c r="FL202" i="29"/>
  <c r="FL201" i="29"/>
  <c r="FL200" i="29"/>
  <c r="FL199" i="29"/>
  <c r="FL198" i="29"/>
  <c r="FL197" i="29"/>
  <c r="FL196" i="29"/>
  <c r="FL195" i="29"/>
  <c r="FL194" i="29"/>
  <c r="FL193" i="29"/>
  <c r="FL192" i="29"/>
  <c r="FL191" i="29"/>
  <c r="FL190" i="29"/>
  <c r="FL189" i="29"/>
  <c r="FL188" i="29"/>
  <c r="FL187" i="29"/>
  <c r="FL186" i="29"/>
  <c r="FL185" i="29"/>
  <c r="FL184" i="29"/>
  <c r="FL183" i="29"/>
  <c r="FL182" i="29"/>
  <c r="FL181" i="29"/>
  <c r="FL180" i="29"/>
  <c r="FL179" i="29"/>
  <c r="FL178" i="29"/>
  <c r="FL177" i="29"/>
  <c r="FL176" i="29"/>
  <c r="FL175" i="29"/>
  <c r="FL174" i="29"/>
  <c r="FL173" i="29"/>
  <c r="FL172" i="29"/>
  <c r="FL171" i="29"/>
  <c r="FL170" i="29"/>
  <c r="FL169" i="29"/>
  <c r="FL168" i="29"/>
  <c r="FL167" i="29"/>
  <c r="FL166" i="29"/>
  <c r="FL165" i="29"/>
  <c r="FL164" i="29"/>
  <c r="FL163" i="29"/>
  <c r="FL162" i="29"/>
  <c r="FL161" i="29"/>
  <c r="FL160" i="29"/>
  <c r="FL159" i="29"/>
  <c r="FL158" i="29"/>
  <c r="FL157" i="29"/>
  <c r="FL156" i="29"/>
  <c r="FL155" i="29"/>
  <c r="FL154" i="29"/>
  <c r="FL153" i="29"/>
  <c r="FL152" i="29"/>
  <c r="FL151" i="29"/>
  <c r="FL150" i="29"/>
  <c r="FL149" i="29"/>
  <c r="FL148" i="29"/>
  <c r="FL147" i="29"/>
  <c r="FL146" i="29"/>
  <c r="FL145" i="29"/>
  <c r="FL144" i="29"/>
  <c r="FL143" i="29"/>
  <c r="FL142" i="29"/>
  <c r="FL141" i="29"/>
  <c r="FL140" i="29"/>
  <c r="FL139" i="29"/>
  <c r="FL138" i="29"/>
  <c r="FL137" i="29"/>
  <c r="FL136" i="29"/>
  <c r="FL135" i="29"/>
  <c r="FL134" i="29"/>
  <c r="FL133" i="29"/>
  <c r="FL132" i="29"/>
  <c r="FL131" i="29"/>
  <c r="FL130" i="29"/>
  <c r="FL129" i="29"/>
  <c r="FL128" i="29"/>
  <c r="FL127" i="29"/>
  <c r="FL126" i="29"/>
  <c r="FL125" i="29"/>
  <c r="FL124" i="29"/>
  <c r="FL123" i="29"/>
  <c r="FL122" i="29"/>
  <c r="FL121" i="29"/>
  <c r="FL120" i="29"/>
  <c r="FL119" i="29"/>
  <c r="FL118" i="29"/>
  <c r="FL117" i="29"/>
  <c r="FL116" i="29"/>
  <c r="FL115" i="29"/>
  <c r="FL114" i="29"/>
  <c r="FL113" i="29"/>
  <c r="FL112" i="29"/>
  <c r="FL111" i="29"/>
  <c r="FL110" i="29"/>
  <c r="FL109" i="29"/>
  <c r="FL108" i="29"/>
  <c r="FL107" i="29"/>
  <c r="FL106" i="29"/>
  <c r="FL105" i="29"/>
  <c r="FL104" i="29"/>
  <c r="FL103" i="29"/>
  <c r="FL102" i="29"/>
  <c r="FL101" i="29"/>
  <c r="FL100" i="29"/>
  <c r="FL99" i="29"/>
  <c r="FL98" i="29"/>
  <c r="FL97" i="29"/>
  <c r="FL96" i="29"/>
  <c r="FL95" i="29"/>
  <c r="FL94" i="29"/>
  <c r="FL93" i="29"/>
  <c r="FL92" i="29"/>
  <c r="FL91" i="29"/>
  <c r="FL90" i="29"/>
  <c r="FL89" i="29"/>
  <c r="FL88" i="29"/>
  <c r="FL87" i="29"/>
  <c r="FL86" i="29"/>
  <c r="FL85" i="29"/>
  <c r="FL84" i="29"/>
  <c r="FL83" i="29"/>
  <c r="FL82" i="29"/>
  <c r="FL81" i="29"/>
  <c r="FL80" i="29"/>
  <c r="FL79" i="29"/>
  <c r="FL78" i="29"/>
  <c r="FL77" i="29"/>
  <c r="FL76" i="29"/>
  <c r="FL75" i="29"/>
  <c r="FL74" i="29"/>
  <c r="FL73" i="29"/>
  <c r="FL72" i="29"/>
  <c r="FL71" i="29"/>
  <c r="FL70" i="29"/>
  <c r="FL69" i="29"/>
  <c r="FL68" i="29"/>
  <c r="FL67" i="29"/>
  <c r="FL66" i="29"/>
  <c r="FL65" i="29"/>
  <c r="FL64" i="29"/>
  <c r="FL63" i="29"/>
  <c r="FL62" i="29"/>
  <c r="FL61" i="29"/>
  <c r="FL60" i="29"/>
  <c r="FL59" i="29"/>
  <c r="FL58" i="29"/>
  <c r="FL57" i="29"/>
  <c r="FL56" i="29"/>
  <c r="FL55" i="29"/>
  <c r="FL54" i="29"/>
  <c r="FL53" i="29"/>
  <c r="FL52" i="29"/>
  <c r="FL51" i="29"/>
  <c r="FL50" i="29"/>
  <c r="FL49" i="29"/>
  <c r="FL48" i="29"/>
  <c r="FL47" i="29"/>
  <c r="FL46" i="29"/>
  <c r="FL45" i="29"/>
  <c r="FL44" i="29"/>
  <c r="FL43" i="29"/>
  <c r="FL42" i="29"/>
  <c r="FL41" i="29"/>
  <c r="FL40" i="29"/>
  <c r="FL39" i="29"/>
  <c r="FL38" i="29"/>
  <c r="FL37" i="29"/>
  <c r="FL36" i="29"/>
  <c r="FL35" i="29"/>
  <c r="FL34" i="29"/>
  <c r="FL33" i="29"/>
  <c r="FL32" i="29"/>
  <c r="FL31" i="29"/>
  <c r="FL30" i="29"/>
  <c r="FL29" i="29"/>
  <c r="FL28" i="29"/>
  <c r="FL27" i="29"/>
  <c r="FL26" i="29"/>
  <c r="FL25" i="29"/>
  <c r="FL24" i="29"/>
  <c r="FL23" i="29"/>
  <c r="FL22" i="29"/>
  <c r="FL21" i="29"/>
  <c r="FL20" i="29"/>
  <c r="FL19" i="29"/>
  <c r="FL18" i="29"/>
  <c r="FL17" i="29"/>
  <c r="FL16" i="29"/>
  <c r="FL15" i="29"/>
  <c r="FL14" i="29"/>
  <c r="FL13" i="29"/>
  <c r="FL12" i="29"/>
  <c r="FL11" i="29"/>
  <c r="FL10" i="29"/>
  <c r="FL9" i="29"/>
  <c r="FL8" i="29" a="1"/>
  <c r="FL8" i="29"/>
  <c r="FK247" i="29"/>
  <c r="FK246" i="29"/>
  <c r="FK245" i="29"/>
  <c r="FK244" i="29"/>
  <c r="FK243" i="29"/>
  <c r="FK242" i="29"/>
  <c r="FK241" i="29"/>
  <c r="FK240" i="29"/>
  <c r="FK239" i="29"/>
  <c r="FK238" i="29"/>
  <c r="FK237" i="29"/>
  <c r="FK236" i="29"/>
  <c r="FK235" i="29"/>
  <c r="FK234" i="29"/>
  <c r="FK233" i="29"/>
  <c r="FK232" i="29"/>
  <c r="FK231" i="29"/>
  <c r="FK230" i="29"/>
  <c r="FK229" i="29"/>
  <c r="FK228" i="29"/>
  <c r="FK227" i="29"/>
  <c r="FK226" i="29"/>
  <c r="FK225" i="29"/>
  <c r="FK224" i="29"/>
  <c r="FK223" i="29"/>
  <c r="FK222" i="29"/>
  <c r="FK221" i="29"/>
  <c r="FK220" i="29"/>
  <c r="FK219" i="29"/>
  <c r="FK218" i="29"/>
  <c r="FK217" i="29"/>
  <c r="FK216" i="29"/>
  <c r="FK215" i="29"/>
  <c r="FK214" i="29"/>
  <c r="FK213" i="29"/>
  <c r="FK212" i="29"/>
  <c r="FK211" i="29"/>
  <c r="FK210" i="29"/>
  <c r="FK209" i="29"/>
  <c r="FK208" i="29"/>
  <c r="FK207" i="29"/>
  <c r="FK206" i="29"/>
  <c r="FK205" i="29"/>
  <c r="FK204" i="29"/>
  <c r="FK203" i="29"/>
  <c r="FK202" i="29"/>
  <c r="FK201" i="29"/>
  <c r="FK200" i="29"/>
  <c r="FK199" i="29"/>
  <c r="FK198" i="29"/>
  <c r="FK197" i="29"/>
  <c r="FK196" i="29"/>
  <c r="FK195" i="29"/>
  <c r="FK194" i="29"/>
  <c r="FK193" i="29"/>
  <c r="FK192" i="29"/>
  <c r="FK191" i="29"/>
  <c r="FK190" i="29"/>
  <c r="FK189" i="29"/>
  <c r="FK188" i="29"/>
  <c r="FK187" i="29"/>
  <c r="FK186" i="29"/>
  <c r="FK185" i="29"/>
  <c r="FK184" i="29"/>
  <c r="FK183" i="29"/>
  <c r="FK182" i="29"/>
  <c r="FK181" i="29"/>
  <c r="FK180" i="29"/>
  <c r="FK179" i="29"/>
  <c r="FK178" i="29"/>
  <c r="FK177" i="29"/>
  <c r="FK176" i="29"/>
  <c r="FK175" i="29"/>
  <c r="FK174" i="29"/>
  <c r="FK173" i="29"/>
  <c r="FK172" i="29"/>
  <c r="FK171" i="29"/>
  <c r="FK170" i="29"/>
  <c r="FK169" i="29"/>
  <c r="FK168" i="29"/>
  <c r="FK167" i="29"/>
  <c r="FK166" i="29"/>
  <c r="FK165" i="29"/>
  <c r="FK164" i="29"/>
  <c r="FK163" i="29"/>
  <c r="FK162" i="29"/>
  <c r="FK161" i="29"/>
  <c r="FK160" i="29"/>
  <c r="FK159" i="29"/>
  <c r="FK158" i="29"/>
  <c r="FK157" i="29"/>
  <c r="FK156" i="29"/>
  <c r="FK155" i="29"/>
  <c r="FK154" i="29"/>
  <c r="FK153" i="29"/>
  <c r="FK152" i="29"/>
  <c r="FK151" i="29"/>
  <c r="FK150" i="29"/>
  <c r="FK149" i="29"/>
  <c r="FK148" i="29"/>
  <c r="FK147" i="29"/>
  <c r="FK146" i="29"/>
  <c r="FK145" i="29"/>
  <c r="FK144" i="29"/>
  <c r="FK143" i="29"/>
  <c r="FK142" i="29"/>
  <c r="FK141" i="29"/>
  <c r="FK140" i="29"/>
  <c r="FK139" i="29"/>
  <c r="FK138" i="29"/>
  <c r="FK137" i="29"/>
  <c r="FK136" i="29"/>
  <c r="FK135" i="29"/>
  <c r="FK134" i="29"/>
  <c r="FK133" i="29"/>
  <c r="FK132" i="29"/>
  <c r="FK131" i="29"/>
  <c r="FK130" i="29"/>
  <c r="FK129" i="29"/>
  <c r="FK128" i="29"/>
  <c r="FK127" i="29"/>
  <c r="FK126" i="29"/>
  <c r="FK125" i="29"/>
  <c r="FK124" i="29"/>
  <c r="FK123" i="29"/>
  <c r="FK122" i="29"/>
  <c r="FK121" i="29"/>
  <c r="FK120" i="29"/>
  <c r="FK119" i="29"/>
  <c r="FK118" i="29"/>
  <c r="FK117" i="29"/>
  <c r="FK116" i="29"/>
  <c r="FK115" i="29"/>
  <c r="FK114" i="29"/>
  <c r="FK113" i="29"/>
  <c r="FK112" i="29"/>
  <c r="FK111" i="29"/>
  <c r="FK110" i="29"/>
  <c r="FK109" i="29"/>
  <c r="FK108" i="29"/>
  <c r="FK107" i="29"/>
  <c r="FK106" i="29"/>
  <c r="FK105" i="29"/>
  <c r="FK104" i="29"/>
  <c r="FK103" i="29"/>
  <c r="FK102" i="29"/>
  <c r="FK101" i="29"/>
  <c r="FK100" i="29"/>
  <c r="FK99" i="29"/>
  <c r="FK98" i="29"/>
  <c r="FK97" i="29"/>
  <c r="FK96" i="29"/>
  <c r="FK95" i="29"/>
  <c r="FK94" i="29"/>
  <c r="FK93" i="29"/>
  <c r="FK92" i="29"/>
  <c r="FK91" i="29"/>
  <c r="FK90" i="29"/>
  <c r="FK89" i="29"/>
  <c r="FK88" i="29"/>
  <c r="FK87" i="29"/>
  <c r="FK86" i="29"/>
  <c r="FK85" i="29"/>
  <c r="FK84" i="29"/>
  <c r="FK83" i="29"/>
  <c r="FK82" i="29"/>
  <c r="FK81" i="29"/>
  <c r="FK80" i="29"/>
  <c r="FK79" i="29"/>
  <c r="FK78" i="29"/>
  <c r="FK77" i="29"/>
  <c r="FK76" i="29"/>
  <c r="FK75" i="29"/>
  <c r="FK74" i="29"/>
  <c r="FK73" i="29"/>
  <c r="FK72" i="29"/>
  <c r="FK71" i="29"/>
  <c r="FK70" i="29"/>
  <c r="FK69" i="29"/>
  <c r="FK68" i="29"/>
  <c r="FK67" i="29"/>
  <c r="FK66" i="29"/>
  <c r="FK65" i="29"/>
  <c r="FK64" i="29"/>
  <c r="FK63" i="29"/>
  <c r="FK62" i="29"/>
  <c r="FK61" i="29"/>
  <c r="FK60" i="29"/>
  <c r="FK59" i="29"/>
  <c r="FK58" i="29"/>
  <c r="FK57" i="29"/>
  <c r="FK56" i="29"/>
  <c r="FK55" i="29"/>
  <c r="FK54" i="29"/>
  <c r="FK53" i="29"/>
  <c r="FK52" i="29"/>
  <c r="FK51" i="29"/>
  <c r="FK50" i="29"/>
  <c r="FK49" i="29"/>
  <c r="FK48" i="29"/>
  <c r="FK47" i="29"/>
  <c r="FK46" i="29"/>
  <c r="FK45" i="29"/>
  <c r="FK44" i="29"/>
  <c r="FK43" i="29"/>
  <c r="FK42" i="29"/>
  <c r="FK41" i="29"/>
  <c r="FK40" i="29"/>
  <c r="FK39" i="29"/>
  <c r="FK38" i="29"/>
  <c r="FK37" i="29"/>
  <c r="FK36" i="29"/>
  <c r="FK35" i="29"/>
  <c r="FK34" i="29"/>
  <c r="FK33" i="29"/>
  <c r="FK32" i="29"/>
  <c r="FK31" i="29"/>
  <c r="FK30" i="29"/>
  <c r="FK29" i="29"/>
  <c r="FK28" i="29"/>
  <c r="FK27" i="29"/>
  <c r="FK26" i="29"/>
  <c r="FK25" i="29"/>
  <c r="FK24" i="29"/>
  <c r="FK23" i="29"/>
  <c r="FK22" i="29"/>
  <c r="FK21" i="29"/>
  <c r="FK20" i="29"/>
  <c r="FK19" i="29"/>
  <c r="FK18" i="29"/>
  <c r="FK17" i="29"/>
  <c r="FK16" i="29"/>
  <c r="FK15" i="29"/>
  <c r="FK14" i="29"/>
  <c r="FK13" i="29"/>
  <c r="FK12" i="29"/>
  <c r="FK11" i="29"/>
  <c r="FK10" i="29"/>
  <c r="FK9" i="29"/>
  <c r="FK8" i="29" a="1"/>
  <c r="FK8" i="29"/>
  <c r="FJ247" i="29"/>
  <c r="FJ246" i="29"/>
  <c r="FJ245" i="29"/>
  <c r="FJ244" i="29"/>
  <c r="FJ243" i="29"/>
  <c r="FJ242" i="29"/>
  <c r="FJ241" i="29"/>
  <c r="FJ240" i="29"/>
  <c r="FJ239" i="29"/>
  <c r="FJ238" i="29"/>
  <c r="FJ237" i="29"/>
  <c r="FJ236" i="29"/>
  <c r="FJ235" i="29"/>
  <c r="FJ234" i="29"/>
  <c r="FJ233" i="29"/>
  <c r="FJ232" i="29"/>
  <c r="FJ231" i="29"/>
  <c r="FJ230" i="29"/>
  <c r="FJ229" i="29"/>
  <c r="FJ228" i="29"/>
  <c r="FJ227" i="29"/>
  <c r="FJ226" i="29"/>
  <c r="FJ225" i="29"/>
  <c r="FJ224" i="29"/>
  <c r="FJ223" i="29"/>
  <c r="FJ222" i="29"/>
  <c r="FJ221" i="29"/>
  <c r="FJ220" i="29"/>
  <c r="FJ219" i="29"/>
  <c r="FJ218" i="29"/>
  <c r="FJ217" i="29"/>
  <c r="FJ216" i="29"/>
  <c r="FJ215" i="29"/>
  <c r="FJ214" i="29"/>
  <c r="FJ213" i="29"/>
  <c r="FJ212" i="29"/>
  <c r="FJ211" i="29"/>
  <c r="FJ210" i="29"/>
  <c r="FJ209" i="29"/>
  <c r="FJ208" i="29"/>
  <c r="FJ207" i="29"/>
  <c r="FJ206" i="29"/>
  <c r="FJ205" i="29"/>
  <c r="FJ204" i="29"/>
  <c r="FJ203" i="29"/>
  <c r="FJ202" i="29"/>
  <c r="FJ201" i="29"/>
  <c r="FJ200" i="29"/>
  <c r="FJ199" i="29"/>
  <c r="FJ198" i="29"/>
  <c r="FJ197" i="29"/>
  <c r="FJ196" i="29"/>
  <c r="FJ195" i="29"/>
  <c r="FJ194" i="29"/>
  <c r="FJ193" i="29"/>
  <c r="FJ192" i="29"/>
  <c r="FJ191" i="29"/>
  <c r="FJ190" i="29"/>
  <c r="FJ189" i="29"/>
  <c r="FJ188" i="29"/>
  <c r="FJ187" i="29"/>
  <c r="FJ186" i="29"/>
  <c r="FJ185" i="29"/>
  <c r="FJ184" i="29"/>
  <c r="FJ183" i="29"/>
  <c r="FJ182" i="29"/>
  <c r="FJ181" i="29"/>
  <c r="FJ180" i="29"/>
  <c r="FJ179" i="29"/>
  <c r="FJ178" i="29"/>
  <c r="FJ177" i="29"/>
  <c r="FJ176" i="29"/>
  <c r="FJ175" i="29"/>
  <c r="FJ174" i="29"/>
  <c r="FJ173" i="29"/>
  <c r="FJ172" i="29"/>
  <c r="FJ171" i="29"/>
  <c r="FJ170" i="29"/>
  <c r="FJ169" i="29"/>
  <c r="FJ168" i="29"/>
  <c r="FJ167" i="29"/>
  <c r="FJ166" i="29"/>
  <c r="FJ165" i="29"/>
  <c r="FJ164" i="29"/>
  <c r="FJ163" i="29"/>
  <c r="FJ162" i="29"/>
  <c r="FJ161" i="29"/>
  <c r="FJ160" i="29"/>
  <c r="FJ159" i="29"/>
  <c r="FJ158" i="29"/>
  <c r="FJ157" i="29"/>
  <c r="FJ156" i="29"/>
  <c r="FJ155" i="29"/>
  <c r="FJ154" i="29"/>
  <c r="FJ153" i="29"/>
  <c r="FJ152" i="29"/>
  <c r="FJ151" i="29"/>
  <c r="FJ150" i="29"/>
  <c r="FJ149" i="29"/>
  <c r="FJ148" i="29"/>
  <c r="FJ147" i="29"/>
  <c r="FJ146" i="29"/>
  <c r="FJ145" i="29"/>
  <c r="FJ144" i="29"/>
  <c r="FJ143" i="29"/>
  <c r="FJ142" i="29"/>
  <c r="FJ141" i="29"/>
  <c r="FJ140" i="29"/>
  <c r="FJ139" i="29"/>
  <c r="FJ138" i="29"/>
  <c r="FJ137" i="29"/>
  <c r="FJ136" i="29"/>
  <c r="FJ135" i="29"/>
  <c r="FJ134" i="29"/>
  <c r="FJ133" i="29"/>
  <c r="FJ132" i="29"/>
  <c r="FJ131" i="29"/>
  <c r="FJ130" i="29"/>
  <c r="FJ129" i="29"/>
  <c r="FJ128" i="29"/>
  <c r="FJ127" i="29"/>
  <c r="FJ126" i="29"/>
  <c r="FJ125" i="29"/>
  <c r="FJ124" i="29"/>
  <c r="FJ123" i="29"/>
  <c r="FJ122" i="29"/>
  <c r="FJ121" i="29"/>
  <c r="FJ120" i="29"/>
  <c r="FJ119" i="29"/>
  <c r="FJ118" i="29"/>
  <c r="FJ117" i="29"/>
  <c r="FJ116" i="29"/>
  <c r="FJ115" i="29"/>
  <c r="FJ114" i="29"/>
  <c r="FJ113" i="29"/>
  <c r="FJ112" i="29"/>
  <c r="FJ111" i="29"/>
  <c r="FJ110" i="29"/>
  <c r="FJ109" i="29"/>
  <c r="FJ108" i="29"/>
  <c r="FJ107" i="29"/>
  <c r="FJ106" i="29"/>
  <c r="FJ105" i="29"/>
  <c r="FJ104" i="29"/>
  <c r="FJ103" i="29"/>
  <c r="FJ102" i="29"/>
  <c r="FJ101" i="29"/>
  <c r="FJ100" i="29"/>
  <c r="FJ99" i="29"/>
  <c r="FJ98" i="29"/>
  <c r="FJ97" i="29"/>
  <c r="FJ96" i="29"/>
  <c r="FJ95" i="29"/>
  <c r="FJ94" i="29"/>
  <c r="FJ93" i="29"/>
  <c r="FJ92" i="29"/>
  <c r="FJ91" i="29"/>
  <c r="FJ90" i="29"/>
  <c r="FJ89" i="29"/>
  <c r="FJ88" i="29"/>
  <c r="FJ87" i="29"/>
  <c r="FJ86" i="29"/>
  <c r="FJ85" i="29"/>
  <c r="FJ84" i="29"/>
  <c r="FJ83" i="29"/>
  <c r="FJ82" i="29"/>
  <c r="FJ81" i="29"/>
  <c r="FJ80" i="29"/>
  <c r="FJ79" i="29"/>
  <c r="FJ78" i="29"/>
  <c r="FJ77" i="29"/>
  <c r="FJ76" i="29"/>
  <c r="FJ75" i="29"/>
  <c r="FJ74" i="29"/>
  <c r="FJ73" i="29"/>
  <c r="FJ72" i="29"/>
  <c r="FJ71" i="29"/>
  <c r="FJ70" i="29"/>
  <c r="FJ69" i="29"/>
  <c r="FJ68" i="29"/>
  <c r="FJ67" i="29"/>
  <c r="FJ66" i="29"/>
  <c r="FJ65" i="29"/>
  <c r="FJ64" i="29"/>
  <c r="FJ63" i="29"/>
  <c r="FJ62" i="29"/>
  <c r="FJ61" i="29"/>
  <c r="FJ60" i="29"/>
  <c r="FJ59" i="29"/>
  <c r="FJ58" i="29"/>
  <c r="FJ57" i="29"/>
  <c r="FJ56" i="29"/>
  <c r="FJ55" i="29"/>
  <c r="FJ54" i="29"/>
  <c r="FJ53" i="29"/>
  <c r="FJ52" i="29"/>
  <c r="FJ51" i="29"/>
  <c r="FJ50" i="29"/>
  <c r="FJ49" i="29"/>
  <c r="FJ48" i="29"/>
  <c r="FJ47" i="29"/>
  <c r="FJ46" i="29"/>
  <c r="FJ45" i="29"/>
  <c r="FJ44" i="29"/>
  <c r="FJ43" i="29"/>
  <c r="FJ42" i="29"/>
  <c r="FJ41" i="29"/>
  <c r="FJ40" i="29"/>
  <c r="FJ39" i="29"/>
  <c r="FJ38" i="29"/>
  <c r="FJ37" i="29"/>
  <c r="FJ36" i="29"/>
  <c r="FJ35" i="29"/>
  <c r="FJ34" i="29"/>
  <c r="FJ33" i="29"/>
  <c r="FJ32" i="29"/>
  <c r="FJ31" i="29"/>
  <c r="FJ30" i="29"/>
  <c r="FJ29" i="29"/>
  <c r="FJ28" i="29"/>
  <c r="FJ27" i="29"/>
  <c r="FJ26" i="29"/>
  <c r="FJ25" i="29"/>
  <c r="FJ24" i="29"/>
  <c r="FJ23" i="29"/>
  <c r="FJ22" i="29"/>
  <c r="FJ21" i="29"/>
  <c r="FJ20" i="29"/>
  <c r="FJ19" i="29"/>
  <c r="FJ18" i="29"/>
  <c r="FJ17" i="29"/>
  <c r="FJ16" i="29"/>
  <c r="FJ15" i="29"/>
  <c r="FJ14" i="29"/>
  <c r="FJ13" i="29"/>
  <c r="FJ12" i="29"/>
  <c r="FJ11" i="29"/>
  <c r="FJ10" i="29"/>
  <c r="FJ9" i="29"/>
  <c r="FJ8" i="29" a="1"/>
  <c r="FJ8" i="29"/>
  <c r="FI247" i="29"/>
  <c r="FI246" i="29"/>
  <c r="FI245" i="29"/>
  <c r="FI244" i="29"/>
  <c r="FI243" i="29"/>
  <c r="FI242" i="29"/>
  <c r="FI241" i="29"/>
  <c r="FI240" i="29"/>
  <c r="FI239" i="29"/>
  <c r="FI238" i="29"/>
  <c r="FI237" i="29"/>
  <c r="FI236" i="29"/>
  <c r="FI235" i="29"/>
  <c r="FI234" i="29"/>
  <c r="FI233" i="29"/>
  <c r="FI232" i="29"/>
  <c r="FI231" i="29"/>
  <c r="FI230" i="29"/>
  <c r="FI229" i="29"/>
  <c r="FI228" i="29"/>
  <c r="FI227" i="29"/>
  <c r="FI226" i="29"/>
  <c r="FI225" i="29"/>
  <c r="FI224" i="29"/>
  <c r="FI223" i="29"/>
  <c r="FI222" i="29"/>
  <c r="FI221" i="29"/>
  <c r="FI220" i="29"/>
  <c r="FI219" i="29"/>
  <c r="FI218" i="29"/>
  <c r="FI217" i="29"/>
  <c r="FI216" i="29"/>
  <c r="FI215" i="29"/>
  <c r="FI214" i="29"/>
  <c r="FI213" i="29"/>
  <c r="FI212" i="29"/>
  <c r="FI211" i="29"/>
  <c r="FI210" i="29"/>
  <c r="FI209" i="29"/>
  <c r="FI208" i="29"/>
  <c r="FI207" i="29"/>
  <c r="FI206" i="29"/>
  <c r="FI205" i="29"/>
  <c r="FI204" i="29"/>
  <c r="FI203" i="29"/>
  <c r="FI202" i="29"/>
  <c r="FI201" i="29"/>
  <c r="FI200" i="29"/>
  <c r="FI199" i="29"/>
  <c r="FI198" i="29"/>
  <c r="FI197" i="29"/>
  <c r="FI196" i="29"/>
  <c r="FI195" i="29"/>
  <c r="FI194" i="29"/>
  <c r="FI193" i="29"/>
  <c r="FI192" i="29"/>
  <c r="FI191" i="29"/>
  <c r="FI190" i="29"/>
  <c r="FI189" i="29"/>
  <c r="FI188" i="29"/>
  <c r="FI187" i="29"/>
  <c r="FI186" i="29"/>
  <c r="FI185" i="29"/>
  <c r="FI184" i="29"/>
  <c r="FI183" i="29"/>
  <c r="FI182" i="29"/>
  <c r="FI181" i="29"/>
  <c r="FI180" i="29"/>
  <c r="FI179" i="29"/>
  <c r="FI178" i="29"/>
  <c r="FI177" i="29"/>
  <c r="FI176" i="29"/>
  <c r="FI175" i="29"/>
  <c r="FI174" i="29"/>
  <c r="FI173" i="29"/>
  <c r="FI172" i="29"/>
  <c r="FI171" i="29"/>
  <c r="FI170" i="29"/>
  <c r="FI169" i="29"/>
  <c r="FI168" i="29"/>
  <c r="FI167" i="29"/>
  <c r="FI166" i="29"/>
  <c r="FI165" i="29"/>
  <c r="FI164" i="29"/>
  <c r="FI163" i="29"/>
  <c r="FI162" i="29"/>
  <c r="FI161" i="29"/>
  <c r="FI160" i="29"/>
  <c r="FI159" i="29"/>
  <c r="FI158" i="29"/>
  <c r="FI157" i="29"/>
  <c r="FI156" i="29"/>
  <c r="FI155" i="29"/>
  <c r="FI154" i="29"/>
  <c r="FI153" i="29"/>
  <c r="FI152" i="29"/>
  <c r="FI151" i="29"/>
  <c r="FI150" i="29"/>
  <c r="FI149" i="29"/>
  <c r="FI148" i="29"/>
  <c r="FI147" i="29"/>
  <c r="FI146" i="29"/>
  <c r="FI145" i="29"/>
  <c r="FI144" i="29"/>
  <c r="FI143" i="29"/>
  <c r="FI142" i="29"/>
  <c r="FI141" i="29"/>
  <c r="FI140" i="29"/>
  <c r="FI139" i="29"/>
  <c r="FI138" i="29"/>
  <c r="FI137" i="29"/>
  <c r="FI136" i="29"/>
  <c r="FI135" i="29"/>
  <c r="FI134" i="29"/>
  <c r="FI133" i="29"/>
  <c r="FI132" i="29"/>
  <c r="FI131" i="29"/>
  <c r="FI130" i="29"/>
  <c r="FI129" i="29"/>
  <c r="FI128" i="29"/>
  <c r="FI127" i="29"/>
  <c r="FI126" i="29"/>
  <c r="FI125" i="29"/>
  <c r="FI124" i="29"/>
  <c r="FI123" i="29"/>
  <c r="FI122" i="29"/>
  <c r="FI121" i="29"/>
  <c r="FI120" i="29"/>
  <c r="FI119" i="29"/>
  <c r="FI118" i="29"/>
  <c r="FI117" i="29"/>
  <c r="FI116" i="29"/>
  <c r="FI115" i="29"/>
  <c r="FI114" i="29"/>
  <c r="FI113" i="29"/>
  <c r="FI112" i="29"/>
  <c r="FI111" i="29"/>
  <c r="FI110" i="29"/>
  <c r="FI109" i="29"/>
  <c r="FI108" i="29"/>
  <c r="FI107" i="29"/>
  <c r="FI106" i="29"/>
  <c r="FI105" i="29"/>
  <c r="FI104" i="29"/>
  <c r="FI103" i="29"/>
  <c r="FI102" i="29"/>
  <c r="FI101" i="29"/>
  <c r="FI100" i="29"/>
  <c r="FI99" i="29"/>
  <c r="FI98" i="29"/>
  <c r="FI97" i="29"/>
  <c r="FI96" i="29"/>
  <c r="FI95" i="29"/>
  <c r="FI94" i="29"/>
  <c r="FI93" i="29"/>
  <c r="FI92" i="29"/>
  <c r="FI91" i="29"/>
  <c r="FI90" i="29"/>
  <c r="FI89" i="29"/>
  <c r="FI88" i="29"/>
  <c r="FI87" i="29"/>
  <c r="FI86" i="29"/>
  <c r="FI85" i="29"/>
  <c r="FI84" i="29"/>
  <c r="FI83" i="29"/>
  <c r="FI82" i="29"/>
  <c r="FI81" i="29"/>
  <c r="FI80" i="29"/>
  <c r="FI79" i="29"/>
  <c r="FI78" i="29"/>
  <c r="FI77" i="29"/>
  <c r="FI76" i="29"/>
  <c r="FI75" i="29"/>
  <c r="FI74" i="29"/>
  <c r="FI73" i="29"/>
  <c r="FI72" i="29"/>
  <c r="FI71" i="29"/>
  <c r="FI70" i="29"/>
  <c r="FI69" i="29"/>
  <c r="FI68" i="29"/>
  <c r="FI67" i="29"/>
  <c r="FI66" i="29"/>
  <c r="FI65" i="29"/>
  <c r="FI64" i="29"/>
  <c r="FI63" i="29"/>
  <c r="FI62" i="29"/>
  <c r="FI61" i="29"/>
  <c r="FI60" i="29"/>
  <c r="FI59" i="29"/>
  <c r="FI58" i="29"/>
  <c r="FI57" i="29"/>
  <c r="FI56" i="29"/>
  <c r="FI55" i="29"/>
  <c r="FI54" i="29"/>
  <c r="FI53" i="29"/>
  <c r="FI52" i="29"/>
  <c r="FI51" i="29"/>
  <c r="FI50" i="29"/>
  <c r="FI49" i="29"/>
  <c r="FI48" i="29"/>
  <c r="FI47" i="29"/>
  <c r="FI46" i="29"/>
  <c r="FI45" i="29"/>
  <c r="FI44" i="29"/>
  <c r="FI43" i="29"/>
  <c r="FI42" i="29"/>
  <c r="FI41" i="29"/>
  <c r="FI40" i="29"/>
  <c r="FI39" i="29"/>
  <c r="FI38" i="29"/>
  <c r="FI37" i="29"/>
  <c r="FI36" i="29"/>
  <c r="FI35" i="29"/>
  <c r="FI34" i="29"/>
  <c r="FI33" i="29"/>
  <c r="FI32" i="29"/>
  <c r="FI31" i="29"/>
  <c r="FI30" i="29"/>
  <c r="FI29" i="29"/>
  <c r="FI28" i="29"/>
  <c r="FI27" i="29"/>
  <c r="FI26" i="29"/>
  <c r="FI25" i="29"/>
  <c r="FI24" i="29"/>
  <c r="FI23" i="29"/>
  <c r="FI22" i="29"/>
  <c r="FI21" i="29"/>
  <c r="FI20" i="29"/>
  <c r="FI19" i="29"/>
  <c r="FI18" i="29"/>
  <c r="FI17" i="29"/>
  <c r="FI16" i="29"/>
  <c r="FI15" i="29"/>
  <c r="FI14" i="29"/>
  <c r="FI13" i="29"/>
  <c r="FI12" i="29"/>
  <c r="FI11" i="29"/>
  <c r="FI10" i="29"/>
  <c r="FI9" i="29"/>
  <c r="FI8" i="29" a="1"/>
  <c r="FI8" i="29"/>
  <c r="FH247" i="29"/>
  <c r="FH246" i="29"/>
  <c r="FH245" i="29"/>
  <c r="FH244" i="29"/>
  <c r="FH243" i="29"/>
  <c r="FH242" i="29"/>
  <c r="FH241" i="29"/>
  <c r="FH240" i="29"/>
  <c r="FH239" i="29"/>
  <c r="FH238" i="29"/>
  <c r="FH237" i="29"/>
  <c r="FH236" i="29"/>
  <c r="FH235" i="29"/>
  <c r="FH234" i="29"/>
  <c r="FH233" i="29"/>
  <c r="FH232" i="29"/>
  <c r="FH231" i="29"/>
  <c r="FH230" i="29"/>
  <c r="FH229" i="29"/>
  <c r="FH228" i="29"/>
  <c r="FH227" i="29"/>
  <c r="FH226" i="29"/>
  <c r="FH225" i="29"/>
  <c r="FH224" i="29"/>
  <c r="FH223" i="29"/>
  <c r="FH222" i="29"/>
  <c r="FH221" i="29"/>
  <c r="FH220" i="29"/>
  <c r="FH219" i="29"/>
  <c r="FH218" i="29"/>
  <c r="FH217" i="29"/>
  <c r="FH216" i="29"/>
  <c r="FH215" i="29"/>
  <c r="FH214" i="29"/>
  <c r="FH213" i="29"/>
  <c r="FH212" i="29"/>
  <c r="FH211" i="29"/>
  <c r="FH210" i="29"/>
  <c r="FH209" i="29"/>
  <c r="FH208" i="29"/>
  <c r="FH207" i="29"/>
  <c r="FH206" i="29"/>
  <c r="FH205" i="29"/>
  <c r="FH204" i="29"/>
  <c r="FH203" i="29"/>
  <c r="FH202" i="29"/>
  <c r="FH201" i="29"/>
  <c r="FH200" i="29"/>
  <c r="FH199" i="29"/>
  <c r="FH198" i="29"/>
  <c r="FH197" i="29"/>
  <c r="FH196" i="29"/>
  <c r="FH195" i="29"/>
  <c r="FH194" i="29"/>
  <c r="FH193" i="29"/>
  <c r="FH192" i="29"/>
  <c r="FH191" i="29"/>
  <c r="FH190" i="29"/>
  <c r="FH189" i="29"/>
  <c r="FH188" i="29"/>
  <c r="FH187" i="29"/>
  <c r="FH186" i="29"/>
  <c r="FH185" i="29"/>
  <c r="FH184" i="29"/>
  <c r="FH183" i="29"/>
  <c r="FH182" i="29"/>
  <c r="FH181" i="29"/>
  <c r="FH180" i="29"/>
  <c r="FH179" i="29"/>
  <c r="FH178" i="29"/>
  <c r="FH177" i="29"/>
  <c r="FH176" i="29"/>
  <c r="FH175" i="29"/>
  <c r="FH174" i="29"/>
  <c r="FH173" i="29"/>
  <c r="FH172" i="29"/>
  <c r="FH171" i="29"/>
  <c r="FH170" i="29"/>
  <c r="FH169" i="29"/>
  <c r="FH168" i="29"/>
  <c r="FH167" i="29"/>
  <c r="FH166" i="29"/>
  <c r="FH165" i="29"/>
  <c r="FH164" i="29"/>
  <c r="FH163" i="29"/>
  <c r="FH162" i="29"/>
  <c r="FH161" i="29"/>
  <c r="FH160" i="29"/>
  <c r="FH159" i="29"/>
  <c r="FH158" i="29"/>
  <c r="FH157" i="29"/>
  <c r="FH156" i="29"/>
  <c r="FH155" i="29"/>
  <c r="FH154" i="29"/>
  <c r="FH153" i="29"/>
  <c r="FH152" i="29"/>
  <c r="FH151" i="29"/>
  <c r="FH150" i="29"/>
  <c r="FH149" i="29"/>
  <c r="FH148" i="29"/>
  <c r="FH147" i="29"/>
  <c r="FH146" i="29"/>
  <c r="FH145" i="29"/>
  <c r="FH144" i="29"/>
  <c r="FH143" i="29"/>
  <c r="FH142" i="29"/>
  <c r="FH141" i="29"/>
  <c r="FH140" i="29"/>
  <c r="FH139" i="29"/>
  <c r="FH138" i="29"/>
  <c r="FH137" i="29"/>
  <c r="FH136" i="29"/>
  <c r="FH135" i="29"/>
  <c r="FH134" i="29"/>
  <c r="FH133" i="29"/>
  <c r="FH132" i="29"/>
  <c r="FH131" i="29"/>
  <c r="FH130" i="29"/>
  <c r="FH129" i="29"/>
  <c r="FH128" i="29"/>
  <c r="FH127" i="29"/>
  <c r="FH126" i="29"/>
  <c r="FH125" i="29"/>
  <c r="FH124" i="29"/>
  <c r="FH123" i="29"/>
  <c r="FH122" i="29"/>
  <c r="FH121" i="29"/>
  <c r="FH120" i="29"/>
  <c r="FH119" i="29"/>
  <c r="FH118" i="29"/>
  <c r="FH117" i="29"/>
  <c r="FH116" i="29"/>
  <c r="FH115" i="29"/>
  <c r="FH114" i="29"/>
  <c r="FH113" i="29"/>
  <c r="FH112" i="29"/>
  <c r="FH111" i="29"/>
  <c r="FH110" i="29"/>
  <c r="FH109" i="29"/>
  <c r="FH108" i="29"/>
  <c r="FH107" i="29"/>
  <c r="FH106" i="29"/>
  <c r="FH105" i="29"/>
  <c r="FH104" i="29"/>
  <c r="FH103" i="29"/>
  <c r="FH102" i="29"/>
  <c r="FH101" i="29"/>
  <c r="FH100" i="29"/>
  <c r="FH99" i="29"/>
  <c r="FH98" i="29"/>
  <c r="FH97" i="29"/>
  <c r="FH96" i="29"/>
  <c r="FH95" i="29"/>
  <c r="FH94" i="29"/>
  <c r="FH93" i="29"/>
  <c r="FH92" i="29"/>
  <c r="FH91" i="29"/>
  <c r="FH90" i="29"/>
  <c r="FH89" i="29"/>
  <c r="FH88" i="29"/>
  <c r="FH87" i="29"/>
  <c r="FH86" i="29"/>
  <c r="FH85" i="29"/>
  <c r="FH84" i="29"/>
  <c r="FH83" i="29"/>
  <c r="FH82" i="29"/>
  <c r="FH81" i="29"/>
  <c r="FH80" i="29"/>
  <c r="FH79" i="29"/>
  <c r="FH78" i="29"/>
  <c r="FH77" i="29"/>
  <c r="FH76" i="29"/>
  <c r="FH75" i="29"/>
  <c r="FH74" i="29"/>
  <c r="FH73" i="29"/>
  <c r="FH72" i="29"/>
  <c r="FH71" i="29"/>
  <c r="FH70" i="29"/>
  <c r="FH69" i="29"/>
  <c r="FH68" i="29"/>
  <c r="FH67" i="29"/>
  <c r="FH66" i="29"/>
  <c r="FH65" i="29"/>
  <c r="FH64" i="29"/>
  <c r="FH63" i="29"/>
  <c r="FH62" i="29"/>
  <c r="FH61" i="29"/>
  <c r="FH60" i="29"/>
  <c r="FH59" i="29"/>
  <c r="FH58" i="29"/>
  <c r="FH57" i="29"/>
  <c r="FH56" i="29"/>
  <c r="FH55" i="29"/>
  <c r="FH54" i="29"/>
  <c r="FH53" i="29"/>
  <c r="FH52" i="29"/>
  <c r="FH51" i="29"/>
  <c r="FH50" i="29"/>
  <c r="FH49" i="29"/>
  <c r="FH48" i="29"/>
  <c r="FH47" i="29"/>
  <c r="FH46" i="29"/>
  <c r="FH45" i="29"/>
  <c r="FH44" i="29"/>
  <c r="FH43" i="29"/>
  <c r="FH42" i="29"/>
  <c r="FH41" i="29"/>
  <c r="FH40" i="29"/>
  <c r="FH39" i="29"/>
  <c r="FH38" i="29"/>
  <c r="FH37" i="29"/>
  <c r="FH36" i="29"/>
  <c r="FH35" i="29"/>
  <c r="FH34" i="29"/>
  <c r="FH33" i="29"/>
  <c r="FH32" i="29"/>
  <c r="FH31" i="29"/>
  <c r="FH30" i="29"/>
  <c r="FH29" i="29"/>
  <c r="FH28" i="29"/>
  <c r="FH27" i="29"/>
  <c r="FH26" i="29"/>
  <c r="FH25" i="29"/>
  <c r="FH24" i="29"/>
  <c r="FH23" i="29"/>
  <c r="FH22" i="29"/>
  <c r="FH21" i="29"/>
  <c r="FH20" i="29"/>
  <c r="FH19" i="29"/>
  <c r="FH18" i="29"/>
  <c r="FH17" i="29"/>
  <c r="FH16" i="29"/>
  <c r="FH15" i="29"/>
  <c r="FH14" i="29"/>
  <c r="FH13" i="29"/>
  <c r="FH12" i="29"/>
  <c r="FH11" i="29"/>
  <c r="FH10" i="29"/>
  <c r="FH9" i="29"/>
  <c r="FH8" i="29" a="1"/>
  <c r="FH8" i="29"/>
  <c r="FG247" i="29"/>
  <c r="FG246" i="29"/>
  <c r="FG245" i="29"/>
  <c r="FG244" i="29"/>
  <c r="FG243" i="29"/>
  <c r="FG242" i="29"/>
  <c r="FG241" i="29"/>
  <c r="FG240" i="29"/>
  <c r="FG239" i="29"/>
  <c r="FG238" i="29"/>
  <c r="FG237" i="29"/>
  <c r="FG236" i="29"/>
  <c r="FG235" i="29"/>
  <c r="FG234" i="29"/>
  <c r="FG233" i="29"/>
  <c r="FG232" i="29"/>
  <c r="FG231" i="29"/>
  <c r="FG230" i="29"/>
  <c r="FG229" i="29"/>
  <c r="FG228" i="29"/>
  <c r="FG227" i="29"/>
  <c r="FG226" i="29"/>
  <c r="FG225" i="29"/>
  <c r="FG224" i="29"/>
  <c r="FG223" i="29"/>
  <c r="FG222" i="29"/>
  <c r="FG221" i="29"/>
  <c r="FG220" i="29"/>
  <c r="FG219" i="29"/>
  <c r="FG218" i="29"/>
  <c r="FG217" i="29"/>
  <c r="FG216" i="29"/>
  <c r="FG215" i="29"/>
  <c r="FG214" i="29"/>
  <c r="FG213" i="29"/>
  <c r="FG212" i="29"/>
  <c r="FG211" i="29"/>
  <c r="FG210" i="29"/>
  <c r="FG209" i="29"/>
  <c r="FG208" i="29"/>
  <c r="FG207" i="29"/>
  <c r="FG206" i="29"/>
  <c r="FG205" i="29"/>
  <c r="FG204" i="29"/>
  <c r="FG203" i="29"/>
  <c r="FG202" i="29"/>
  <c r="FG201" i="29"/>
  <c r="FG200" i="29"/>
  <c r="FG199" i="29"/>
  <c r="FG198" i="29"/>
  <c r="FG197" i="29"/>
  <c r="FG196" i="29"/>
  <c r="FG195" i="29"/>
  <c r="FG194" i="29"/>
  <c r="FG193" i="29"/>
  <c r="FG192" i="29"/>
  <c r="FG191" i="29"/>
  <c r="FG190" i="29"/>
  <c r="FG189" i="29"/>
  <c r="FG188" i="29"/>
  <c r="FG187" i="29"/>
  <c r="FG186" i="29"/>
  <c r="FG185" i="29"/>
  <c r="FG184" i="29"/>
  <c r="FG183" i="29"/>
  <c r="FG182" i="29"/>
  <c r="FG181" i="29"/>
  <c r="FG180" i="29"/>
  <c r="FG179" i="29"/>
  <c r="FG178" i="29"/>
  <c r="FG177" i="29"/>
  <c r="FG176" i="29"/>
  <c r="FG175" i="29"/>
  <c r="FG174" i="29"/>
  <c r="FG173" i="29"/>
  <c r="FG172" i="29"/>
  <c r="FG171" i="29"/>
  <c r="FG170" i="29"/>
  <c r="FG169" i="29"/>
  <c r="FG168" i="29"/>
  <c r="FG167" i="29"/>
  <c r="FG166" i="29"/>
  <c r="FG165" i="29"/>
  <c r="FG164" i="29"/>
  <c r="FG163" i="29"/>
  <c r="FG162" i="29"/>
  <c r="FG161" i="29"/>
  <c r="FG160" i="29"/>
  <c r="FG159" i="29"/>
  <c r="FG158" i="29"/>
  <c r="FG157" i="29"/>
  <c r="FG156" i="29"/>
  <c r="FG155" i="29"/>
  <c r="FG154" i="29"/>
  <c r="FG153" i="29"/>
  <c r="FG152" i="29"/>
  <c r="FG151" i="29"/>
  <c r="FG150" i="29"/>
  <c r="FG149" i="29"/>
  <c r="FG148" i="29"/>
  <c r="FG147" i="29"/>
  <c r="FG146" i="29"/>
  <c r="FG145" i="29"/>
  <c r="FG144" i="29"/>
  <c r="FG143" i="29"/>
  <c r="FG142" i="29"/>
  <c r="FG141" i="29"/>
  <c r="FG140" i="29"/>
  <c r="FG139" i="29"/>
  <c r="FG138" i="29"/>
  <c r="FG137" i="29"/>
  <c r="FG136" i="29"/>
  <c r="FG135" i="29"/>
  <c r="FG134" i="29"/>
  <c r="FG133" i="29"/>
  <c r="FG132" i="29"/>
  <c r="FG131" i="29"/>
  <c r="FG130" i="29"/>
  <c r="FG129" i="29"/>
  <c r="FG128" i="29"/>
  <c r="FG127" i="29"/>
  <c r="FG126" i="29"/>
  <c r="FG125" i="29"/>
  <c r="FG124" i="29"/>
  <c r="FG123" i="29"/>
  <c r="FG122" i="29"/>
  <c r="FG121" i="29"/>
  <c r="FG120" i="29"/>
  <c r="FG119" i="29"/>
  <c r="FG118" i="29"/>
  <c r="FG117" i="29"/>
  <c r="FG116" i="29"/>
  <c r="FG115" i="29"/>
  <c r="FG114" i="29"/>
  <c r="FG113" i="29"/>
  <c r="FG112" i="29"/>
  <c r="FG111" i="29"/>
  <c r="FG110" i="29"/>
  <c r="FG109" i="29"/>
  <c r="FG108" i="29"/>
  <c r="FG107" i="29"/>
  <c r="FG106" i="29"/>
  <c r="FG105" i="29"/>
  <c r="FG104" i="29"/>
  <c r="FG103" i="29"/>
  <c r="FG102" i="29"/>
  <c r="FG101" i="29"/>
  <c r="FG100" i="29"/>
  <c r="FG99" i="29"/>
  <c r="FG98" i="29"/>
  <c r="FG97" i="29"/>
  <c r="FG96" i="29"/>
  <c r="FG95" i="29"/>
  <c r="FG94" i="29"/>
  <c r="FG93" i="29"/>
  <c r="FG92" i="29"/>
  <c r="FG91" i="29"/>
  <c r="FG90" i="29"/>
  <c r="FG89" i="29"/>
  <c r="FG88" i="29"/>
  <c r="FG87" i="29"/>
  <c r="FG86" i="29"/>
  <c r="FG85" i="29"/>
  <c r="FG84" i="29"/>
  <c r="FG83" i="29"/>
  <c r="FG82" i="29"/>
  <c r="FG81" i="29"/>
  <c r="FG80" i="29"/>
  <c r="FG79" i="29"/>
  <c r="FG78" i="29"/>
  <c r="FG77" i="29"/>
  <c r="FG76" i="29"/>
  <c r="FG75" i="29"/>
  <c r="FG74" i="29"/>
  <c r="FG73" i="29"/>
  <c r="FG72" i="29"/>
  <c r="FG71" i="29"/>
  <c r="FG70" i="29"/>
  <c r="FG69" i="29"/>
  <c r="FG68" i="29"/>
  <c r="FG67" i="29"/>
  <c r="FG66" i="29"/>
  <c r="FG65" i="29"/>
  <c r="FG64" i="29"/>
  <c r="FG63" i="29"/>
  <c r="FG62" i="29"/>
  <c r="FG61" i="29"/>
  <c r="FG60" i="29"/>
  <c r="FG59" i="29"/>
  <c r="FG58" i="29"/>
  <c r="FG57" i="29"/>
  <c r="FG56" i="29"/>
  <c r="FG55" i="29"/>
  <c r="FG54" i="29"/>
  <c r="FG53" i="29"/>
  <c r="FG52" i="29"/>
  <c r="FG51" i="29"/>
  <c r="FG50" i="29"/>
  <c r="FG49" i="29"/>
  <c r="FG48" i="29"/>
  <c r="FG47" i="29"/>
  <c r="FG46" i="29"/>
  <c r="FG45" i="29"/>
  <c r="FG44" i="29"/>
  <c r="FG43" i="29"/>
  <c r="FG42" i="29"/>
  <c r="FG41" i="29"/>
  <c r="FG40" i="29"/>
  <c r="FG39" i="29"/>
  <c r="FG38" i="29"/>
  <c r="FG37" i="29"/>
  <c r="FG36" i="29"/>
  <c r="FG35" i="29"/>
  <c r="FG34" i="29"/>
  <c r="FG33" i="29"/>
  <c r="FG32" i="29"/>
  <c r="FG31" i="29"/>
  <c r="FG30" i="29"/>
  <c r="FG29" i="29"/>
  <c r="FG28" i="29"/>
  <c r="FG27" i="29"/>
  <c r="FG26" i="29"/>
  <c r="FG25" i="29"/>
  <c r="FG24" i="29"/>
  <c r="FG23" i="29"/>
  <c r="FG22" i="29"/>
  <c r="FG21" i="29"/>
  <c r="FG20" i="29"/>
  <c r="FG19" i="29"/>
  <c r="FG18" i="29"/>
  <c r="FG17" i="29"/>
  <c r="FG16" i="29"/>
  <c r="FG15" i="29"/>
  <c r="FG14" i="29"/>
  <c r="FG13" i="29"/>
  <c r="FG12" i="29"/>
  <c r="FG11" i="29"/>
  <c r="FG10" i="29"/>
  <c r="FG9" i="29"/>
  <c r="FG8" i="29" a="1"/>
  <c r="FG8" i="29"/>
  <c r="FF247" i="29"/>
  <c r="FF246" i="29"/>
  <c r="FF245" i="29"/>
  <c r="FF244" i="29"/>
  <c r="FF243" i="29"/>
  <c r="FF242" i="29"/>
  <c r="FF241" i="29"/>
  <c r="FF240" i="29"/>
  <c r="FF239" i="29"/>
  <c r="FF238" i="29"/>
  <c r="FF237" i="29"/>
  <c r="FF236" i="29"/>
  <c r="FF235" i="29"/>
  <c r="FF234" i="29"/>
  <c r="FF233" i="29"/>
  <c r="FF232" i="29"/>
  <c r="FF231" i="29"/>
  <c r="FF230" i="29"/>
  <c r="FF229" i="29"/>
  <c r="FF228" i="29"/>
  <c r="FF227" i="29"/>
  <c r="FF226" i="29"/>
  <c r="FF225" i="29"/>
  <c r="FF224" i="29"/>
  <c r="FF223" i="29"/>
  <c r="FF222" i="29"/>
  <c r="FF221" i="29"/>
  <c r="FF220" i="29"/>
  <c r="FF219" i="29"/>
  <c r="FF218" i="29"/>
  <c r="FF217" i="29"/>
  <c r="FF216" i="29"/>
  <c r="FF215" i="29"/>
  <c r="FF214" i="29"/>
  <c r="FF213" i="29"/>
  <c r="FF212" i="29"/>
  <c r="FF211" i="29"/>
  <c r="FF210" i="29"/>
  <c r="FF209" i="29"/>
  <c r="FF208" i="29"/>
  <c r="FF207" i="29"/>
  <c r="FF206" i="29"/>
  <c r="FF205" i="29"/>
  <c r="FF204" i="29"/>
  <c r="FF203" i="29"/>
  <c r="FF202" i="29"/>
  <c r="FF201" i="29"/>
  <c r="FF200" i="29"/>
  <c r="FF199" i="29"/>
  <c r="FF198" i="29"/>
  <c r="FF197" i="29"/>
  <c r="FF196" i="29"/>
  <c r="FF195" i="29"/>
  <c r="FF194" i="29"/>
  <c r="FF193" i="29"/>
  <c r="FF192" i="29"/>
  <c r="FF191" i="29"/>
  <c r="FF190" i="29"/>
  <c r="FF189" i="29"/>
  <c r="FF188" i="29"/>
  <c r="FF187" i="29"/>
  <c r="FF186" i="29"/>
  <c r="FF185" i="29"/>
  <c r="FF184" i="29"/>
  <c r="FF183" i="29"/>
  <c r="FF182" i="29"/>
  <c r="FF181" i="29"/>
  <c r="FF180" i="29"/>
  <c r="FF179" i="29"/>
  <c r="FF178" i="29"/>
  <c r="FF177" i="29"/>
  <c r="FF176" i="29"/>
  <c r="FF175" i="29"/>
  <c r="FF174" i="29"/>
  <c r="FF173" i="29"/>
  <c r="FF172" i="29"/>
  <c r="FF171" i="29"/>
  <c r="FF170" i="29"/>
  <c r="FF169" i="29"/>
  <c r="FF168" i="29"/>
  <c r="FF167" i="29"/>
  <c r="FF166" i="29"/>
  <c r="FF165" i="29"/>
  <c r="FF164" i="29"/>
  <c r="FF163" i="29"/>
  <c r="FF162" i="29"/>
  <c r="FF161" i="29"/>
  <c r="FF160" i="29"/>
  <c r="FF159" i="29"/>
  <c r="FF158" i="29"/>
  <c r="FF157" i="29"/>
  <c r="FF156" i="29"/>
  <c r="FF155" i="29"/>
  <c r="FF154" i="29"/>
  <c r="FF153" i="29"/>
  <c r="FF152" i="29"/>
  <c r="FF151" i="29"/>
  <c r="FF150" i="29"/>
  <c r="FF149" i="29"/>
  <c r="FF148" i="29"/>
  <c r="FF147" i="29"/>
  <c r="FF146" i="29"/>
  <c r="FF145" i="29"/>
  <c r="FF144" i="29"/>
  <c r="FF143" i="29"/>
  <c r="FF142" i="29"/>
  <c r="FF141" i="29"/>
  <c r="FF140" i="29"/>
  <c r="FF139" i="29"/>
  <c r="FF138" i="29"/>
  <c r="FF137" i="29"/>
  <c r="FF136" i="29"/>
  <c r="FF135" i="29"/>
  <c r="FF134" i="29"/>
  <c r="FF133" i="29"/>
  <c r="FF132" i="29"/>
  <c r="FF131" i="29"/>
  <c r="FF130" i="29"/>
  <c r="FF129" i="29"/>
  <c r="FF128" i="29"/>
  <c r="FF127" i="29"/>
  <c r="FF126" i="29"/>
  <c r="FF125" i="29"/>
  <c r="FF124" i="29"/>
  <c r="FF123" i="29"/>
  <c r="FF122" i="29"/>
  <c r="FF121" i="29"/>
  <c r="FF120" i="29"/>
  <c r="FF119" i="29"/>
  <c r="FF118" i="29"/>
  <c r="FF117" i="29"/>
  <c r="FF116" i="29"/>
  <c r="FF115" i="29"/>
  <c r="FF114" i="29"/>
  <c r="FF113" i="29"/>
  <c r="FF112" i="29"/>
  <c r="FF111" i="29"/>
  <c r="FF110" i="29"/>
  <c r="FF109" i="29"/>
  <c r="FF108" i="29"/>
  <c r="FF107" i="29"/>
  <c r="FF106" i="29"/>
  <c r="FF105" i="29"/>
  <c r="FF104" i="29"/>
  <c r="FF103" i="29"/>
  <c r="FF102" i="29"/>
  <c r="FF101" i="29"/>
  <c r="FF100" i="29"/>
  <c r="FF99" i="29"/>
  <c r="FF98" i="29"/>
  <c r="FF97" i="29"/>
  <c r="FF96" i="29"/>
  <c r="FF95" i="29"/>
  <c r="FF94" i="29"/>
  <c r="FF93" i="29"/>
  <c r="FF92" i="29"/>
  <c r="FF91" i="29"/>
  <c r="FF90" i="29"/>
  <c r="FF89" i="29"/>
  <c r="FF88" i="29"/>
  <c r="FF87" i="29"/>
  <c r="FF86" i="29"/>
  <c r="FF85" i="29"/>
  <c r="FF84" i="29"/>
  <c r="FF83" i="29"/>
  <c r="FF82" i="29"/>
  <c r="FF81" i="29"/>
  <c r="FF80" i="29"/>
  <c r="FF79" i="29"/>
  <c r="FF78" i="29"/>
  <c r="FF77" i="29"/>
  <c r="FF76" i="29"/>
  <c r="FF75" i="29"/>
  <c r="FF74" i="29"/>
  <c r="FF73" i="29"/>
  <c r="FF72" i="29"/>
  <c r="FF71" i="29"/>
  <c r="FF70" i="29"/>
  <c r="FF69" i="29"/>
  <c r="FF68" i="29"/>
  <c r="FF67" i="29"/>
  <c r="FF66" i="29"/>
  <c r="FF65" i="29"/>
  <c r="FF64" i="29"/>
  <c r="FF63" i="29"/>
  <c r="FF62" i="29"/>
  <c r="FF61" i="29"/>
  <c r="FF60" i="29"/>
  <c r="FF59" i="29"/>
  <c r="FF58" i="29"/>
  <c r="FF57" i="29"/>
  <c r="FF56" i="29"/>
  <c r="FF55" i="29"/>
  <c r="FF54" i="29"/>
  <c r="FF53" i="29"/>
  <c r="FF52" i="29"/>
  <c r="FF51" i="29"/>
  <c r="FF50" i="29"/>
  <c r="FF49" i="29"/>
  <c r="FF48" i="29"/>
  <c r="FF47" i="29"/>
  <c r="FF46" i="29"/>
  <c r="FF45" i="29"/>
  <c r="FF44" i="29"/>
  <c r="FF43" i="29"/>
  <c r="FF42" i="29"/>
  <c r="FF41" i="29"/>
  <c r="FF40" i="29"/>
  <c r="FF39" i="29"/>
  <c r="FF38" i="29"/>
  <c r="FF37" i="29"/>
  <c r="FF36" i="29"/>
  <c r="FF35" i="29"/>
  <c r="FF34" i="29"/>
  <c r="FF33" i="29"/>
  <c r="FF32" i="29"/>
  <c r="FF31" i="29"/>
  <c r="FF30" i="29"/>
  <c r="FF29" i="29"/>
  <c r="FF28" i="29"/>
  <c r="FF27" i="29"/>
  <c r="FF26" i="29"/>
  <c r="FF25" i="29"/>
  <c r="FF24" i="29"/>
  <c r="FF23" i="29"/>
  <c r="FF22" i="29"/>
  <c r="FF21" i="29"/>
  <c r="FF20" i="29"/>
  <c r="FF19" i="29"/>
  <c r="FF18" i="29"/>
  <c r="FF17" i="29"/>
  <c r="FF16" i="29"/>
  <c r="FF15" i="29"/>
  <c r="FF14" i="29"/>
  <c r="FF13" i="29"/>
  <c r="FF12" i="29"/>
  <c r="FF11" i="29"/>
  <c r="FF10" i="29"/>
  <c r="FF9" i="29"/>
  <c r="FF8" i="29" a="1"/>
  <c r="FF8" i="29"/>
  <c r="FE247" i="29"/>
  <c r="FE246" i="29"/>
  <c r="FE245" i="29"/>
  <c r="FE244" i="29"/>
  <c r="FE243" i="29"/>
  <c r="FE242" i="29"/>
  <c r="FE241" i="29"/>
  <c r="FE240" i="29"/>
  <c r="FE239" i="29"/>
  <c r="FE238" i="29"/>
  <c r="FE237" i="29"/>
  <c r="FE236" i="29"/>
  <c r="FE235" i="29"/>
  <c r="FE234" i="29"/>
  <c r="FE233" i="29"/>
  <c r="FE232" i="29"/>
  <c r="FE231" i="29"/>
  <c r="FE230" i="29"/>
  <c r="FE229" i="29"/>
  <c r="FE228" i="29"/>
  <c r="FE227" i="29"/>
  <c r="FE226" i="29"/>
  <c r="FE225" i="29"/>
  <c r="FE224" i="29"/>
  <c r="FE223" i="29"/>
  <c r="FE222" i="29"/>
  <c r="FE221" i="29"/>
  <c r="FE220" i="29"/>
  <c r="FE219" i="29"/>
  <c r="FE218" i="29"/>
  <c r="FE217" i="29"/>
  <c r="FE216" i="29"/>
  <c r="FE215" i="29"/>
  <c r="FE214" i="29"/>
  <c r="FE213" i="29"/>
  <c r="FE212" i="29"/>
  <c r="FE211" i="29"/>
  <c r="FE210" i="29"/>
  <c r="FE209" i="29"/>
  <c r="FE208" i="29"/>
  <c r="FE207" i="29"/>
  <c r="FE206" i="29"/>
  <c r="FE205" i="29"/>
  <c r="FE204" i="29"/>
  <c r="FE203" i="29"/>
  <c r="FE202" i="29"/>
  <c r="FE201" i="29"/>
  <c r="FE200" i="29"/>
  <c r="FE199" i="29"/>
  <c r="FE198" i="29"/>
  <c r="FE197" i="29"/>
  <c r="FE196" i="29"/>
  <c r="FE195" i="29"/>
  <c r="FE194" i="29"/>
  <c r="FE193" i="29"/>
  <c r="FE192" i="29"/>
  <c r="FE191" i="29"/>
  <c r="FE190" i="29"/>
  <c r="FE189" i="29"/>
  <c r="FE188" i="29"/>
  <c r="FE187" i="29"/>
  <c r="FE186" i="29"/>
  <c r="FE185" i="29"/>
  <c r="FE184" i="29"/>
  <c r="FE183" i="29"/>
  <c r="FE182" i="29"/>
  <c r="FE181" i="29"/>
  <c r="FE180" i="29"/>
  <c r="FE179" i="29"/>
  <c r="FE178" i="29"/>
  <c r="FE177" i="29"/>
  <c r="FE176" i="29"/>
  <c r="FE175" i="29"/>
  <c r="FE174" i="29"/>
  <c r="FE173" i="29"/>
  <c r="FE172" i="29"/>
  <c r="FE171" i="29"/>
  <c r="FE170" i="29"/>
  <c r="FE169" i="29"/>
  <c r="FE168" i="29"/>
  <c r="FE167" i="29"/>
  <c r="FE166" i="29"/>
  <c r="FE165" i="29"/>
  <c r="FE164" i="29"/>
  <c r="FE163" i="29"/>
  <c r="FE162" i="29"/>
  <c r="FE161" i="29"/>
  <c r="FE160" i="29"/>
  <c r="FE159" i="29"/>
  <c r="FE158" i="29"/>
  <c r="FE157" i="29"/>
  <c r="FE156" i="29"/>
  <c r="FE155" i="29"/>
  <c r="FE154" i="29"/>
  <c r="FE153" i="29"/>
  <c r="FE152" i="29"/>
  <c r="FE151" i="29"/>
  <c r="FE150" i="29"/>
  <c r="FE149" i="29"/>
  <c r="FE148" i="29"/>
  <c r="FE147" i="29"/>
  <c r="FE146" i="29"/>
  <c r="FE145" i="29"/>
  <c r="FE144" i="29"/>
  <c r="FE143" i="29"/>
  <c r="FE142" i="29"/>
  <c r="FE141" i="29"/>
  <c r="FE140" i="29"/>
  <c r="FE139" i="29"/>
  <c r="FE138" i="29"/>
  <c r="FE137" i="29"/>
  <c r="FE136" i="29"/>
  <c r="FE135" i="29"/>
  <c r="FE134" i="29"/>
  <c r="FE133" i="29"/>
  <c r="FE132" i="29"/>
  <c r="FE131" i="29"/>
  <c r="FE130" i="29"/>
  <c r="FE129" i="29"/>
  <c r="FE128" i="29"/>
  <c r="FE127" i="29"/>
  <c r="FE126" i="29"/>
  <c r="FE125" i="29"/>
  <c r="FE124" i="29"/>
  <c r="FE123" i="29"/>
  <c r="FE122" i="29"/>
  <c r="FE121" i="29"/>
  <c r="FE120" i="29"/>
  <c r="FE119" i="29"/>
  <c r="FE118" i="29"/>
  <c r="FE117" i="29"/>
  <c r="FE116" i="29"/>
  <c r="FE115" i="29"/>
  <c r="FE114" i="29"/>
  <c r="FE113" i="29"/>
  <c r="FE112" i="29"/>
  <c r="FE111" i="29"/>
  <c r="FE110" i="29"/>
  <c r="FE109" i="29"/>
  <c r="FE108" i="29"/>
  <c r="FE107" i="29"/>
  <c r="FE106" i="29"/>
  <c r="FE105" i="29"/>
  <c r="FE104" i="29"/>
  <c r="FE103" i="29"/>
  <c r="FE102" i="29"/>
  <c r="FE101" i="29"/>
  <c r="FE100" i="29"/>
  <c r="FE99" i="29"/>
  <c r="FE98" i="29"/>
  <c r="FE97" i="29"/>
  <c r="FE96" i="29"/>
  <c r="FE95" i="29"/>
  <c r="FE94" i="29"/>
  <c r="FE93" i="29"/>
  <c r="FE92" i="29"/>
  <c r="FE91" i="29"/>
  <c r="FE90" i="29"/>
  <c r="FE89" i="29"/>
  <c r="FE88" i="29"/>
  <c r="FE87" i="29"/>
  <c r="FE86" i="29"/>
  <c r="FE85" i="29"/>
  <c r="FE84" i="29"/>
  <c r="FE83" i="29"/>
  <c r="FE82" i="29"/>
  <c r="FE81" i="29"/>
  <c r="FE80" i="29"/>
  <c r="FE79" i="29"/>
  <c r="FE78" i="29"/>
  <c r="FE77" i="29"/>
  <c r="FE76" i="29"/>
  <c r="FE75" i="29"/>
  <c r="FE74" i="29"/>
  <c r="FE73" i="29"/>
  <c r="FE72" i="29"/>
  <c r="FE71" i="29"/>
  <c r="FE70" i="29"/>
  <c r="FE69" i="29"/>
  <c r="FE68" i="29"/>
  <c r="FE67" i="29"/>
  <c r="FE66" i="29"/>
  <c r="FE65" i="29"/>
  <c r="FE64" i="29"/>
  <c r="FE63" i="29"/>
  <c r="FE62" i="29"/>
  <c r="FE61" i="29"/>
  <c r="FE60" i="29"/>
  <c r="FE59" i="29"/>
  <c r="FE58" i="29"/>
  <c r="FE57" i="29"/>
  <c r="FE56" i="29"/>
  <c r="FE55" i="29"/>
  <c r="FE54" i="29"/>
  <c r="FE53" i="29"/>
  <c r="FE52" i="29"/>
  <c r="FE51" i="29"/>
  <c r="FE50" i="29"/>
  <c r="FE49" i="29"/>
  <c r="FE48" i="29"/>
  <c r="FE47" i="29"/>
  <c r="FE46" i="29"/>
  <c r="FE45" i="29"/>
  <c r="FE44" i="29"/>
  <c r="FE43" i="29"/>
  <c r="FE42" i="29"/>
  <c r="FE41" i="29"/>
  <c r="FE40" i="29"/>
  <c r="FE39" i="29"/>
  <c r="FE38" i="29"/>
  <c r="FE37" i="29"/>
  <c r="FE36" i="29"/>
  <c r="FE35" i="29"/>
  <c r="FE34" i="29"/>
  <c r="FE33" i="29"/>
  <c r="FE32" i="29"/>
  <c r="FE31" i="29"/>
  <c r="FE30" i="29"/>
  <c r="FE29" i="29"/>
  <c r="FE28" i="29"/>
  <c r="FE27" i="29"/>
  <c r="FE26" i="29"/>
  <c r="FE25" i="29"/>
  <c r="FE24" i="29"/>
  <c r="FE23" i="29"/>
  <c r="FE22" i="29"/>
  <c r="FE21" i="29"/>
  <c r="FE20" i="29"/>
  <c r="FE19" i="29"/>
  <c r="FE18" i="29"/>
  <c r="FE17" i="29"/>
  <c r="FE16" i="29"/>
  <c r="FE15" i="29"/>
  <c r="FE14" i="29"/>
  <c r="FE13" i="29"/>
  <c r="FE12" i="29"/>
  <c r="FE11" i="29"/>
  <c r="FE10" i="29"/>
  <c r="FE9" i="29"/>
  <c r="FE8" i="29" a="1"/>
  <c r="FE8" i="29"/>
  <c r="FD247" i="29"/>
  <c r="FD246" i="29"/>
  <c r="FD245" i="29"/>
  <c r="FD244" i="29"/>
  <c r="FD243" i="29"/>
  <c r="FD242" i="29"/>
  <c r="FD241" i="29"/>
  <c r="FD240" i="29"/>
  <c r="FD239" i="29"/>
  <c r="FD238" i="29"/>
  <c r="FD237" i="29"/>
  <c r="FD236" i="29"/>
  <c r="FD235" i="29"/>
  <c r="FD234" i="29"/>
  <c r="FD233" i="29"/>
  <c r="FD232" i="29"/>
  <c r="FD231" i="29"/>
  <c r="FD230" i="29"/>
  <c r="FD229" i="29"/>
  <c r="FD228" i="29"/>
  <c r="FD227" i="29"/>
  <c r="FD226" i="29"/>
  <c r="FD225" i="29"/>
  <c r="FD224" i="29"/>
  <c r="FD223" i="29"/>
  <c r="FD222" i="29"/>
  <c r="FD221" i="29"/>
  <c r="FD220" i="29"/>
  <c r="FD219" i="29"/>
  <c r="FD218" i="29"/>
  <c r="FD217" i="29"/>
  <c r="FD216" i="29"/>
  <c r="FD215" i="29"/>
  <c r="FD214" i="29"/>
  <c r="FD213" i="29"/>
  <c r="FD212" i="29"/>
  <c r="FD211" i="29"/>
  <c r="FD210" i="29"/>
  <c r="FD209" i="29"/>
  <c r="FD208" i="29"/>
  <c r="FD207" i="29"/>
  <c r="FD206" i="29"/>
  <c r="FD205" i="29"/>
  <c r="FD204" i="29"/>
  <c r="FD203" i="29"/>
  <c r="FD202" i="29"/>
  <c r="FD201" i="29"/>
  <c r="FD200" i="29"/>
  <c r="FD199" i="29"/>
  <c r="FD198" i="29"/>
  <c r="FD197" i="29"/>
  <c r="FD196" i="29"/>
  <c r="FD195" i="29"/>
  <c r="FD194" i="29"/>
  <c r="FD193" i="29"/>
  <c r="FD192" i="29"/>
  <c r="FD191" i="29"/>
  <c r="FD190" i="29"/>
  <c r="FD189" i="29"/>
  <c r="FD188" i="29"/>
  <c r="FD187" i="29"/>
  <c r="FD186" i="29"/>
  <c r="FD185" i="29"/>
  <c r="FD184" i="29"/>
  <c r="FD183" i="29"/>
  <c r="FD182" i="29"/>
  <c r="FD181" i="29"/>
  <c r="FD180" i="29"/>
  <c r="FD179" i="29"/>
  <c r="FD178" i="29"/>
  <c r="FD177" i="29"/>
  <c r="FD176" i="29"/>
  <c r="FD175" i="29"/>
  <c r="FD174" i="29"/>
  <c r="FD173" i="29"/>
  <c r="FD172" i="29"/>
  <c r="FD171" i="29"/>
  <c r="FD170" i="29"/>
  <c r="FD169" i="29"/>
  <c r="FD168" i="29"/>
  <c r="FD167" i="29"/>
  <c r="FD166" i="29"/>
  <c r="FD165" i="29"/>
  <c r="FD164" i="29"/>
  <c r="FD163" i="29"/>
  <c r="FD162" i="29"/>
  <c r="FD161" i="29"/>
  <c r="FD160" i="29"/>
  <c r="FD159" i="29"/>
  <c r="FD158" i="29"/>
  <c r="FD157" i="29"/>
  <c r="FD156" i="29"/>
  <c r="FD155" i="29"/>
  <c r="FD154" i="29"/>
  <c r="FD153" i="29"/>
  <c r="FD152" i="29"/>
  <c r="FD151" i="29"/>
  <c r="FD150" i="29"/>
  <c r="FD149" i="29"/>
  <c r="FD148" i="29"/>
  <c r="FD147" i="29"/>
  <c r="FD146" i="29"/>
  <c r="FD145" i="29"/>
  <c r="FD144" i="29"/>
  <c r="FD143" i="29"/>
  <c r="FD142" i="29"/>
  <c r="FD141" i="29"/>
  <c r="FD140" i="29"/>
  <c r="FD139" i="29"/>
  <c r="FD138" i="29"/>
  <c r="FD137" i="29"/>
  <c r="FD136" i="29"/>
  <c r="FD135" i="29"/>
  <c r="FD134" i="29"/>
  <c r="FD133" i="29"/>
  <c r="FD132" i="29"/>
  <c r="FD131" i="29"/>
  <c r="FD130" i="29"/>
  <c r="FD129" i="29"/>
  <c r="FD128" i="29"/>
  <c r="FD127" i="29"/>
  <c r="FD126" i="29"/>
  <c r="FD125" i="29"/>
  <c r="FD124" i="29"/>
  <c r="FD123" i="29"/>
  <c r="FD122" i="29"/>
  <c r="FD121" i="29"/>
  <c r="FD120" i="29"/>
  <c r="FD119" i="29"/>
  <c r="FD118" i="29"/>
  <c r="FD117" i="29"/>
  <c r="FD116" i="29"/>
  <c r="FD115" i="29"/>
  <c r="FD114" i="29"/>
  <c r="FD113" i="29"/>
  <c r="FD112" i="29"/>
  <c r="FD111" i="29"/>
  <c r="FD110" i="29"/>
  <c r="FD109" i="29"/>
  <c r="FD108" i="29"/>
  <c r="FD107" i="29"/>
  <c r="FD106" i="29"/>
  <c r="FD105" i="29"/>
  <c r="FD104" i="29"/>
  <c r="FD103" i="29"/>
  <c r="FD102" i="29"/>
  <c r="FD101" i="29"/>
  <c r="FD100" i="29"/>
  <c r="FD99" i="29"/>
  <c r="FD98" i="29"/>
  <c r="FD97" i="29"/>
  <c r="FD96" i="29"/>
  <c r="FD95" i="29"/>
  <c r="FD94" i="29"/>
  <c r="FD93" i="29"/>
  <c r="FD92" i="29"/>
  <c r="FD91" i="29"/>
  <c r="FD90" i="29"/>
  <c r="FD89" i="29"/>
  <c r="FD88" i="29"/>
  <c r="FD87" i="29"/>
  <c r="FD86" i="29"/>
  <c r="FD85" i="29"/>
  <c r="FD84" i="29"/>
  <c r="FD83" i="29"/>
  <c r="FD82" i="29"/>
  <c r="FD81" i="29"/>
  <c r="FD80" i="29"/>
  <c r="FD79" i="29"/>
  <c r="FD78" i="29"/>
  <c r="FD77" i="29"/>
  <c r="FD76" i="29"/>
  <c r="FD75" i="29"/>
  <c r="FD74" i="29"/>
  <c r="FD73" i="29"/>
  <c r="FD72" i="29"/>
  <c r="FD71" i="29"/>
  <c r="FD70" i="29"/>
  <c r="FD69" i="29"/>
  <c r="FD68" i="29"/>
  <c r="FD67" i="29"/>
  <c r="FD66" i="29"/>
  <c r="FD65" i="29"/>
  <c r="FD64" i="29"/>
  <c r="FD63" i="29"/>
  <c r="FD62" i="29"/>
  <c r="FD61" i="29"/>
  <c r="FD60" i="29"/>
  <c r="FD59" i="29"/>
  <c r="FD58" i="29"/>
  <c r="FD57" i="29"/>
  <c r="FD56" i="29"/>
  <c r="FD55" i="29"/>
  <c r="FD54" i="29"/>
  <c r="FD53" i="29"/>
  <c r="FD52" i="29"/>
  <c r="FD51" i="29"/>
  <c r="FD50" i="29"/>
  <c r="FD49" i="29"/>
  <c r="FD48" i="29"/>
  <c r="FD47" i="29"/>
  <c r="FD46" i="29"/>
  <c r="FD45" i="29"/>
  <c r="FD44" i="29"/>
  <c r="FD43" i="29"/>
  <c r="FD42" i="29"/>
  <c r="FD41" i="29"/>
  <c r="FD40" i="29"/>
  <c r="FD39" i="29"/>
  <c r="FD38" i="29"/>
  <c r="FD37" i="29"/>
  <c r="FD36" i="29"/>
  <c r="FD35" i="29"/>
  <c r="FD34" i="29"/>
  <c r="FD33" i="29"/>
  <c r="FD32" i="29"/>
  <c r="FD31" i="29"/>
  <c r="FD30" i="29"/>
  <c r="FD29" i="29"/>
  <c r="FD28" i="29"/>
  <c r="FD27" i="29"/>
  <c r="FD26" i="29"/>
  <c r="FD25" i="29"/>
  <c r="FD24" i="29"/>
  <c r="FD23" i="29"/>
  <c r="FD22" i="29"/>
  <c r="FD21" i="29"/>
  <c r="FD20" i="29"/>
  <c r="FD19" i="29"/>
  <c r="FD18" i="29"/>
  <c r="FD17" i="29"/>
  <c r="FD16" i="29"/>
  <c r="FD15" i="29"/>
  <c r="FD14" i="29"/>
  <c r="FD13" i="29"/>
  <c r="FD12" i="29"/>
  <c r="FD11" i="29"/>
  <c r="FD10" i="29"/>
  <c r="FD9" i="29"/>
  <c r="FD8" i="29" a="1"/>
  <c r="FD8" i="29"/>
  <c r="FC247" i="29"/>
  <c r="FC246" i="29"/>
  <c r="FC245" i="29"/>
  <c r="FC244" i="29"/>
  <c r="FC243" i="29"/>
  <c r="FC242" i="29"/>
  <c r="FC241" i="29"/>
  <c r="FC240" i="29"/>
  <c r="FC239" i="29"/>
  <c r="FC238" i="29"/>
  <c r="FC237" i="29"/>
  <c r="FC236" i="29"/>
  <c r="FC235" i="29"/>
  <c r="FC234" i="29"/>
  <c r="FC233" i="29"/>
  <c r="FC232" i="29"/>
  <c r="FC231" i="29"/>
  <c r="FC230" i="29"/>
  <c r="FC229" i="29"/>
  <c r="FC228" i="29"/>
  <c r="FC227" i="29"/>
  <c r="FC226" i="29"/>
  <c r="FC225" i="29"/>
  <c r="FC224" i="29"/>
  <c r="FC223" i="29"/>
  <c r="FC222" i="29"/>
  <c r="FC221" i="29"/>
  <c r="FC220" i="29"/>
  <c r="FC219" i="29"/>
  <c r="FC218" i="29"/>
  <c r="FC217" i="29"/>
  <c r="FC216" i="29"/>
  <c r="FC215" i="29"/>
  <c r="FC214" i="29"/>
  <c r="FC213" i="29"/>
  <c r="FC212" i="29"/>
  <c r="FC211" i="29"/>
  <c r="FC210" i="29"/>
  <c r="FC209" i="29"/>
  <c r="FC208" i="29"/>
  <c r="FC207" i="29"/>
  <c r="FC206" i="29"/>
  <c r="FC205" i="29"/>
  <c r="FC204" i="29"/>
  <c r="FC203" i="29"/>
  <c r="FC202" i="29"/>
  <c r="FC201" i="29"/>
  <c r="FC200" i="29"/>
  <c r="FC199" i="29"/>
  <c r="FC198" i="29"/>
  <c r="FC197" i="29"/>
  <c r="FC196" i="29"/>
  <c r="FC195" i="29"/>
  <c r="FC194" i="29"/>
  <c r="FC193" i="29"/>
  <c r="FC192" i="29"/>
  <c r="FC191" i="29"/>
  <c r="FC190" i="29"/>
  <c r="FC189" i="29"/>
  <c r="FC188" i="29"/>
  <c r="FC187" i="29"/>
  <c r="FC186" i="29"/>
  <c r="FC185" i="29"/>
  <c r="FC184" i="29"/>
  <c r="FC183" i="29"/>
  <c r="FC182" i="29"/>
  <c r="FC181" i="29"/>
  <c r="FC180" i="29"/>
  <c r="FC179" i="29"/>
  <c r="FC178" i="29"/>
  <c r="FC177" i="29"/>
  <c r="FC176" i="29"/>
  <c r="FC175" i="29"/>
  <c r="FC174" i="29"/>
  <c r="FC173" i="29"/>
  <c r="FC172" i="29"/>
  <c r="FC171" i="29"/>
  <c r="FC170" i="29"/>
  <c r="FC169" i="29"/>
  <c r="FC168" i="29"/>
  <c r="FC167" i="29"/>
  <c r="FC166" i="29"/>
  <c r="FC165" i="29"/>
  <c r="FC164" i="29"/>
  <c r="FC163" i="29"/>
  <c r="FC162" i="29"/>
  <c r="FC161" i="29"/>
  <c r="FC160" i="29"/>
  <c r="FC159" i="29"/>
  <c r="FC158" i="29"/>
  <c r="FC157" i="29"/>
  <c r="FC156" i="29"/>
  <c r="FC155" i="29"/>
  <c r="FC154" i="29"/>
  <c r="FC153" i="29"/>
  <c r="FC152" i="29"/>
  <c r="FC151" i="29"/>
  <c r="FC150" i="29"/>
  <c r="FC149" i="29"/>
  <c r="FC148" i="29"/>
  <c r="FC147" i="29"/>
  <c r="FC146" i="29"/>
  <c r="FC145" i="29"/>
  <c r="FC144" i="29"/>
  <c r="FC143" i="29"/>
  <c r="FC142" i="29"/>
  <c r="FC141" i="29"/>
  <c r="FC140" i="29"/>
  <c r="FC139" i="29"/>
  <c r="FC138" i="29"/>
  <c r="FC137" i="29"/>
  <c r="FC136" i="29"/>
  <c r="FC135" i="29"/>
  <c r="FC134" i="29"/>
  <c r="FC133" i="29"/>
  <c r="FC132" i="29"/>
  <c r="FC131" i="29"/>
  <c r="FC130" i="29"/>
  <c r="FC129" i="29"/>
  <c r="FC128" i="29"/>
  <c r="FC127" i="29"/>
  <c r="FC126" i="29"/>
  <c r="FC125" i="29"/>
  <c r="FC124" i="29"/>
  <c r="FC123" i="29"/>
  <c r="FC122" i="29"/>
  <c r="FC121" i="29"/>
  <c r="FC120" i="29"/>
  <c r="FC119" i="29"/>
  <c r="FC118" i="29"/>
  <c r="FC117" i="29"/>
  <c r="FC116" i="29"/>
  <c r="FC115" i="29"/>
  <c r="FC114" i="29"/>
  <c r="FC113" i="29"/>
  <c r="FC112" i="29"/>
  <c r="FC111" i="29"/>
  <c r="FC110" i="29"/>
  <c r="FC109" i="29"/>
  <c r="FC108" i="29"/>
  <c r="FC107" i="29"/>
  <c r="FC106" i="29"/>
  <c r="FC105" i="29"/>
  <c r="FC104" i="29"/>
  <c r="FC103" i="29"/>
  <c r="FC102" i="29"/>
  <c r="FC101" i="29"/>
  <c r="FC100" i="29"/>
  <c r="FC99" i="29"/>
  <c r="FC98" i="29"/>
  <c r="FC97" i="29"/>
  <c r="FC96" i="29"/>
  <c r="FC95" i="29"/>
  <c r="FC94" i="29"/>
  <c r="FC93" i="29"/>
  <c r="FC92" i="29"/>
  <c r="FC91" i="29"/>
  <c r="FC90" i="29"/>
  <c r="FC89" i="29"/>
  <c r="FC88" i="29"/>
  <c r="FC87" i="29"/>
  <c r="FC86" i="29"/>
  <c r="FC85" i="29"/>
  <c r="FC84" i="29"/>
  <c r="FC83" i="29"/>
  <c r="FC82" i="29"/>
  <c r="FC81" i="29"/>
  <c r="FC80" i="29"/>
  <c r="FC79" i="29"/>
  <c r="FC78" i="29"/>
  <c r="FC77" i="29"/>
  <c r="FC76" i="29"/>
  <c r="FC75" i="29"/>
  <c r="FC74" i="29"/>
  <c r="FC73" i="29"/>
  <c r="FC72" i="29"/>
  <c r="FC71" i="29"/>
  <c r="FC70" i="29"/>
  <c r="FC69" i="29"/>
  <c r="FC68" i="29"/>
  <c r="FC67" i="29"/>
  <c r="FC66" i="29"/>
  <c r="FC65" i="29"/>
  <c r="FC64" i="29"/>
  <c r="FC63" i="29"/>
  <c r="FC62" i="29"/>
  <c r="FC61" i="29"/>
  <c r="FC60" i="29"/>
  <c r="FC59" i="29"/>
  <c r="FC58" i="29"/>
  <c r="FC57" i="29"/>
  <c r="FC56" i="29"/>
  <c r="FC55" i="29"/>
  <c r="FC54" i="29"/>
  <c r="FC53" i="29"/>
  <c r="FC52" i="29"/>
  <c r="FC51" i="29"/>
  <c r="FC50" i="29"/>
  <c r="FC49" i="29"/>
  <c r="FC48" i="29"/>
  <c r="FC47" i="29"/>
  <c r="FC46" i="29"/>
  <c r="FC45" i="29"/>
  <c r="FC44" i="29"/>
  <c r="FC43" i="29"/>
  <c r="FC42" i="29"/>
  <c r="FC41" i="29"/>
  <c r="FC40" i="29"/>
  <c r="FC39" i="29"/>
  <c r="FC38" i="29"/>
  <c r="FC37" i="29"/>
  <c r="FC36" i="29"/>
  <c r="FC35" i="29"/>
  <c r="FC34" i="29"/>
  <c r="FC33" i="29"/>
  <c r="FC32" i="29"/>
  <c r="FC31" i="29"/>
  <c r="FC30" i="29"/>
  <c r="FC29" i="29"/>
  <c r="FC28" i="29"/>
  <c r="FC27" i="29"/>
  <c r="FC26" i="29"/>
  <c r="FC25" i="29"/>
  <c r="FC24" i="29"/>
  <c r="FC23" i="29"/>
  <c r="FC22" i="29"/>
  <c r="FC21" i="29"/>
  <c r="FC20" i="29"/>
  <c r="FC19" i="29"/>
  <c r="FC18" i="29"/>
  <c r="FC17" i="29"/>
  <c r="FC16" i="29"/>
  <c r="FC15" i="29"/>
  <c r="FC14" i="29"/>
  <c r="FC13" i="29"/>
  <c r="FC12" i="29"/>
  <c r="FC11" i="29"/>
  <c r="FC10" i="29"/>
  <c r="FC9" i="29"/>
  <c r="FC8" i="29" a="1"/>
  <c r="FC8" i="29"/>
  <c r="FB247" i="29"/>
  <c r="FB246" i="29"/>
  <c r="FB245" i="29"/>
  <c r="FB244" i="29"/>
  <c r="FB243" i="29"/>
  <c r="FB242" i="29"/>
  <c r="FB241" i="29"/>
  <c r="FB240" i="29"/>
  <c r="FB239" i="29"/>
  <c r="FB238" i="29"/>
  <c r="FB237" i="29"/>
  <c r="FB236" i="29"/>
  <c r="FB235" i="29"/>
  <c r="FB234" i="29"/>
  <c r="FB233" i="29"/>
  <c r="FB232" i="29"/>
  <c r="FB231" i="29"/>
  <c r="FB230" i="29"/>
  <c r="FB229" i="29"/>
  <c r="FB228" i="29"/>
  <c r="FB227" i="29"/>
  <c r="FB226" i="29"/>
  <c r="FB225" i="29"/>
  <c r="FB224" i="29"/>
  <c r="FB223" i="29"/>
  <c r="FB222" i="29"/>
  <c r="FB221" i="29"/>
  <c r="FB220" i="29"/>
  <c r="FB219" i="29"/>
  <c r="FB218" i="29"/>
  <c r="FB217" i="29"/>
  <c r="FB216" i="29"/>
  <c r="FB215" i="29"/>
  <c r="FB214" i="29"/>
  <c r="FB213" i="29"/>
  <c r="FB212" i="29"/>
  <c r="FB211" i="29"/>
  <c r="FB210" i="29"/>
  <c r="FB209" i="29"/>
  <c r="FB208" i="29"/>
  <c r="FB207" i="29"/>
  <c r="FB206" i="29"/>
  <c r="FB205" i="29"/>
  <c r="FB204" i="29"/>
  <c r="FB203" i="29"/>
  <c r="FB202" i="29"/>
  <c r="FB201" i="29"/>
  <c r="FB200" i="29"/>
  <c r="FB199" i="29"/>
  <c r="FB198" i="29"/>
  <c r="FB197" i="29"/>
  <c r="FB196" i="29"/>
  <c r="FB195" i="29"/>
  <c r="FB194" i="29"/>
  <c r="FB193" i="29"/>
  <c r="FB192" i="29"/>
  <c r="FB191" i="29"/>
  <c r="FB190" i="29"/>
  <c r="FB189" i="29"/>
  <c r="FB188" i="29"/>
  <c r="FB187" i="29"/>
  <c r="FB186" i="29"/>
  <c r="FB185" i="29"/>
  <c r="FB184" i="29"/>
  <c r="FB183" i="29"/>
  <c r="FB182" i="29"/>
  <c r="FB181" i="29"/>
  <c r="FB180" i="29"/>
  <c r="FB179" i="29"/>
  <c r="FB178" i="29"/>
  <c r="FB177" i="29"/>
  <c r="FB176" i="29"/>
  <c r="FB175" i="29"/>
  <c r="FB174" i="29"/>
  <c r="FB173" i="29"/>
  <c r="FB172" i="29"/>
  <c r="FB171" i="29"/>
  <c r="FB170" i="29"/>
  <c r="FB169" i="29"/>
  <c r="FB168" i="29"/>
  <c r="FB167" i="29"/>
  <c r="FB166" i="29"/>
  <c r="FB165" i="29"/>
  <c r="FB164" i="29"/>
  <c r="FB163" i="29"/>
  <c r="FB162" i="29"/>
  <c r="FB161" i="29"/>
  <c r="FB160" i="29"/>
  <c r="FB159" i="29"/>
  <c r="FB158" i="29"/>
  <c r="FB157" i="29"/>
  <c r="FB156" i="29"/>
  <c r="FB155" i="29"/>
  <c r="FB154" i="29"/>
  <c r="FB153" i="29"/>
  <c r="FB152" i="29"/>
  <c r="FB151" i="29"/>
  <c r="FB150" i="29"/>
  <c r="FB149" i="29"/>
  <c r="FB148" i="29"/>
  <c r="FB147" i="29"/>
  <c r="FB146" i="29"/>
  <c r="FB145" i="29"/>
  <c r="FB144" i="29"/>
  <c r="FB143" i="29"/>
  <c r="FB142" i="29"/>
  <c r="FB141" i="29"/>
  <c r="FB140" i="29"/>
  <c r="FB139" i="29"/>
  <c r="FB138" i="29"/>
  <c r="FB137" i="29"/>
  <c r="FB136" i="29"/>
  <c r="FB135" i="29"/>
  <c r="FB134" i="29"/>
  <c r="FB133" i="29"/>
  <c r="FB132" i="29"/>
  <c r="FB131" i="29"/>
  <c r="FB130" i="29"/>
  <c r="FB129" i="29"/>
  <c r="FB128" i="29"/>
  <c r="FB127" i="29"/>
  <c r="FB126" i="29"/>
  <c r="FB125" i="29"/>
  <c r="FB124" i="29"/>
  <c r="FB123" i="29"/>
  <c r="FB122" i="29"/>
  <c r="FB121" i="29"/>
  <c r="FB120" i="29"/>
  <c r="FB119" i="29"/>
  <c r="FB118" i="29"/>
  <c r="FB117" i="29"/>
  <c r="FB116" i="29"/>
  <c r="FB115" i="29"/>
  <c r="FB114" i="29"/>
  <c r="FB113" i="29"/>
  <c r="FB112" i="29"/>
  <c r="FB111" i="29"/>
  <c r="FB110" i="29"/>
  <c r="FB109" i="29"/>
  <c r="FB108" i="29"/>
  <c r="FB107" i="29"/>
  <c r="FB106" i="29"/>
  <c r="FB105" i="29"/>
  <c r="FB104" i="29"/>
  <c r="FB103" i="29"/>
  <c r="FB102" i="29"/>
  <c r="FB101" i="29"/>
  <c r="FB100" i="29"/>
  <c r="FB99" i="29"/>
  <c r="FB98" i="29"/>
  <c r="FB97" i="29"/>
  <c r="FB96" i="29"/>
  <c r="FB95" i="29"/>
  <c r="FB94" i="29"/>
  <c r="FB93" i="29"/>
  <c r="FB92" i="29"/>
  <c r="FB91" i="29"/>
  <c r="FB90" i="29"/>
  <c r="FB89" i="29"/>
  <c r="FB88" i="29"/>
  <c r="FB87" i="29"/>
  <c r="FB86" i="29"/>
  <c r="FB85" i="29"/>
  <c r="FB84" i="29"/>
  <c r="FB83" i="29"/>
  <c r="FB82" i="29"/>
  <c r="FB81" i="29"/>
  <c r="FB80" i="29"/>
  <c r="FB79" i="29"/>
  <c r="FB78" i="29"/>
  <c r="FB77" i="29"/>
  <c r="FB76" i="29"/>
  <c r="FB75" i="29"/>
  <c r="FB74" i="29"/>
  <c r="FB73" i="29"/>
  <c r="FB72" i="29"/>
  <c r="FB71" i="29"/>
  <c r="FB70" i="29"/>
  <c r="FB69" i="29"/>
  <c r="FB68" i="29"/>
  <c r="FB67" i="29"/>
  <c r="FB66" i="29"/>
  <c r="FB65" i="29"/>
  <c r="FB64" i="29"/>
  <c r="FB63" i="29"/>
  <c r="FB62" i="29"/>
  <c r="FB61" i="29"/>
  <c r="FB60" i="29"/>
  <c r="FB59" i="29"/>
  <c r="FB58" i="29"/>
  <c r="FB57" i="29"/>
  <c r="FB56" i="29"/>
  <c r="FB55" i="29"/>
  <c r="FB54" i="29"/>
  <c r="FB53" i="29"/>
  <c r="FB52" i="29"/>
  <c r="FB51" i="29"/>
  <c r="FB50" i="29"/>
  <c r="FB49" i="29"/>
  <c r="FB48" i="29"/>
  <c r="FB47" i="29"/>
  <c r="FB46" i="29"/>
  <c r="FB45" i="29"/>
  <c r="FB44" i="29"/>
  <c r="FB43" i="29"/>
  <c r="FB42" i="29"/>
  <c r="FB41" i="29"/>
  <c r="FB40" i="29"/>
  <c r="FB39" i="29"/>
  <c r="FB38" i="29"/>
  <c r="FB37" i="29"/>
  <c r="FB36" i="29"/>
  <c r="FB35" i="29"/>
  <c r="FB34" i="29"/>
  <c r="FB33" i="29"/>
  <c r="FB32" i="29"/>
  <c r="FB31" i="29"/>
  <c r="FB30" i="29"/>
  <c r="FB29" i="29"/>
  <c r="FB28" i="29"/>
  <c r="FB27" i="29"/>
  <c r="FB26" i="29"/>
  <c r="FB25" i="29"/>
  <c r="FB24" i="29"/>
  <c r="FB23" i="29"/>
  <c r="FB22" i="29"/>
  <c r="FB21" i="29"/>
  <c r="FB20" i="29"/>
  <c r="FB19" i="29"/>
  <c r="FB18" i="29"/>
  <c r="FB17" i="29"/>
  <c r="FB16" i="29"/>
  <c r="FB15" i="29"/>
  <c r="FB14" i="29"/>
  <c r="FB13" i="29"/>
  <c r="FB12" i="29"/>
  <c r="FB11" i="29"/>
  <c r="FB10" i="29"/>
  <c r="FB9" i="29"/>
  <c r="FB8" i="29" a="1"/>
  <c r="FB8" i="29"/>
  <c r="AR247" i="29"/>
  <c r="AR246" i="29"/>
  <c r="AR245" i="29"/>
  <c r="AR244" i="29"/>
  <c r="AR243" i="29"/>
  <c r="AR242" i="29"/>
  <c r="AR241" i="29"/>
  <c r="AR240" i="29"/>
  <c r="AR239" i="29"/>
  <c r="AR238" i="29"/>
  <c r="AR237" i="29"/>
  <c r="AR236" i="29"/>
  <c r="AR235" i="29"/>
  <c r="AR234" i="29"/>
  <c r="AR233" i="29"/>
  <c r="AR232" i="29"/>
  <c r="AR231" i="29"/>
  <c r="AR230" i="29"/>
  <c r="AR229" i="29"/>
  <c r="AR228" i="29"/>
  <c r="AR227" i="29"/>
  <c r="AR226" i="29"/>
  <c r="AR225" i="29"/>
  <c r="AR224" i="29"/>
  <c r="AR223" i="29"/>
  <c r="AR222" i="29"/>
  <c r="AR221" i="29"/>
  <c r="AR220" i="29"/>
  <c r="AR219" i="29"/>
  <c r="AR218" i="29"/>
  <c r="AR217" i="29"/>
  <c r="AR216" i="29"/>
  <c r="AR215" i="29"/>
  <c r="AR214" i="29"/>
  <c r="AR213" i="29"/>
  <c r="AR212" i="29"/>
  <c r="AR211" i="29"/>
  <c r="AR210" i="29"/>
  <c r="AR209" i="29"/>
  <c r="AR208" i="29"/>
  <c r="AR207" i="29"/>
  <c r="AR206" i="29"/>
  <c r="AR205" i="29"/>
  <c r="AR204" i="29"/>
  <c r="AR203" i="29"/>
  <c r="AR202" i="29"/>
  <c r="AR201" i="29"/>
  <c r="AR200" i="29"/>
  <c r="AR199" i="29"/>
  <c r="AR198" i="29"/>
  <c r="AR197" i="29"/>
  <c r="AR196" i="29"/>
  <c r="AR195" i="29"/>
  <c r="AR194" i="29"/>
  <c r="AR193" i="29"/>
  <c r="AR192" i="29"/>
  <c r="AR191" i="29"/>
  <c r="AR190" i="29"/>
  <c r="AR189" i="29"/>
  <c r="AR188" i="29"/>
  <c r="AR187" i="29"/>
  <c r="AR186" i="29"/>
  <c r="AR185" i="29"/>
  <c r="AR184" i="29"/>
  <c r="AR183" i="29"/>
  <c r="AR182" i="29"/>
  <c r="AR181" i="29"/>
  <c r="AR180" i="29"/>
  <c r="AR179" i="29"/>
  <c r="AR178" i="29"/>
  <c r="AR177" i="29"/>
  <c r="AR176" i="29"/>
  <c r="AR175" i="29"/>
  <c r="AR174" i="29"/>
  <c r="AR173" i="29"/>
  <c r="AR172" i="29"/>
  <c r="AR171" i="29"/>
  <c r="AR170" i="29"/>
  <c r="AR169" i="29"/>
  <c r="AR168" i="29"/>
  <c r="AR167" i="29"/>
  <c r="AR166" i="29"/>
  <c r="AR165" i="29"/>
  <c r="AR164" i="29"/>
  <c r="AR163" i="29"/>
  <c r="AR162" i="29"/>
  <c r="AR161" i="29"/>
  <c r="AR160" i="29"/>
  <c r="AR159" i="29"/>
  <c r="AR158" i="29"/>
  <c r="AR157" i="29"/>
  <c r="AR156" i="29"/>
  <c r="AR155" i="29"/>
  <c r="AR154" i="29"/>
  <c r="AR153" i="29"/>
  <c r="AR152" i="29"/>
  <c r="AR151" i="29"/>
  <c r="AR150" i="29"/>
  <c r="AR149" i="29"/>
  <c r="AR148" i="29"/>
  <c r="AR147" i="29"/>
  <c r="AR146" i="29"/>
  <c r="AR145" i="29"/>
  <c r="AR144" i="29"/>
  <c r="AR143" i="29"/>
  <c r="AR142" i="29"/>
  <c r="AR141" i="29"/>
  <c r="AR140" i="29"/>
  <c r="AR139" i="29"/>
  <c r="AR138" i="29"/>
  <c r="AR137" i="29"/>
  <c r="AR136" i="29"/>
  <c r="AR135" i="29"/>
  <c r="AR134" i="29"/>
  <c r="AR133" i="29"/>
  <c r="AR132" i="29"/>
  <c r="AR131" i="29"/>
  <c r="AR130" i="29"/>
  <c r="AR129" i="29"/>
  <c r="AR128" i="29"/>
  <c r="AR127" i="29"/>
  <c r="AR126" i="29"/>
  <c r="AR125" i="29"/>
  <c r="AR124" i="29"/>
  <c r="AR123" i="29"/>
  <c r="AR122" i="29"/>
  <c r="AR121" i="29"/>
  <c r="AR120" i="29"/>
  <c r="AR119" i="29"/>
  <c r="AR118" i="29"/>
  <c r="AR117" i="29"/>
  <c r="AR116" i="29"/>
  <c r="AR115" i="29"/>
  <c r="AR114" i="29"/>
  <c r="AR113" i="29"/>
  <c r="AR112" i="29"/>
  <c r="AR111" i="29"/>
  <c r="AR110" i="29"/>
  <c r="AR109" i="29"/>
  <c r="AR108" i="29"/>
  <c r="AR107" i="29"/>
  <c r="AR106" i="29"/>
  <c r="AR105" i="29"/>
  <c r="AR104" i="29"/>
  <c r="AR103" i="29"/>
  <c r="AR102" i="29"/>
  <c r="AR101" i="29"/>
  <c r="AR100" i="29"/>
  <c r="AR99" i="29"/>
  <c r="AR98" i="29"/>
  <c r="AR97" i="29"/>
  <c r="AR96" i="29"/>
  <c r="AR95" i="29"/>
  <c r="AR94" i="29"/>
  <c r="AR93" i="29"/>
  <c r="AR92" i="29"/>
  <c r="AR91" i="29"/>
  <c r="AR90" i="29"/>
  <c r="AR89" i="29"/>
  <c r="AR88" i="29"/>
  <c r="AR87" i="29"/>
  <c r="AR86" i="29"/>
  <c r="AR85" i="29"/>
  <c r="AR84" i="29"/>
  <c r="AR83" i="29"/>
  <c r="AR82" i="29"/>
  <c r="AR81" i="29"/>
  <c r="AR80" i="29"/>
  <c r="AR79" i="29"/>
  <c r="AR78" i="29"/>
  <c r="AR77" i="29"/>
  <c r="AR76" i="29"/>
  <c r="AR75" i="29"/>
  <c r="AR74" i="29"/>
  <c r="AR73" i="29"/>
  <c r="AR72" i="29"/>
  <c r="AR71" i="29"/>
  <c r="AR70" i="29"/>
  <c r="AR69" i="29"/>
  <c r="AR68" i="29"/>
  <c r="AR67" i="29"/>
  <c r="AR66" i="29"/>
  <c r="AR65" i="29"/>
  <c r="AR64" i="29"/>
  <c r="AR63" i="29"/>
  <c r="AR62" i="29"/>
  <c r="AR61" i="29"/>
  <c r="AR60" i="29"/>
  <c r="AR59" i="29"/>
  <c r="AR58" i="29"/>
  <c r="AR57" i="29"/>
  <c r="AR56" i="29"/>
  <c r="AR55" i="29"/>
  <c r="AR54" i="29"/>
  <c r="AR53" i="29"/>
  <c r="AR52" i="29"/>
  <c r="AR51" i="29"/>
  <c r="AR50" i="29"/>
  <c r="AR49" i="29"/>
  <c r="AR48" i="29"/>
  <c r="AR47" i="29"/>
  <c r="AR46" i="29"/>
  <c r="AR45" i="29"/>
  <c r="AR44" i="29"/>
  <c r="AR43" i="29"/>
  <c r="AR42" i="29"/>
  <c r="AR41" i="29"/>
  <c r="AR40" i="29"/>
  <c r="AR39" i="29"/>
  <c r="AR38" i="29"/>
  <c r="AR37" i="29"/>
  <c r="AR36" i="29"/>
  <c r="AR35" i="29"/>
  <c r="AR34" i="29"/>
  <c r="AR33" i="29"/>
  <c r="AR32" i="29"/>
  <c r="AR31" i="29"/>
  <c r="AR30" i="29"/>
  <c r="AR29" i="29"/>
  <c r="AR28" i="29"/>
  <c r="AR27" i="29"/>
  <c r="AR26" i="29"/>
  <c r="AR25" i="29"/>
  <c r="AR24" i="29"/>
  <c r="AR23" i="29"/>
  <c r="AR22" i="29"/>
  <c r="AR21" i="29"/>
  <c r="AR20" i="29"/>
  <c r="AR19" i="29"/>
  <c r="AR18" i="29"/>
  <c r="AR17" i="29"/>
  <c r="AR16" i="29"/>
  <c r="AR15" i="29"/>
  <c r="AR14" i="29"/>
  <c r="AR13" i="29"/>
  <c r="AR12" i="29"/>
  <c r="AR11" i="29"/>
  <c r="AR10" i="29"/>
  <c r="AR9" i="29"/>
  <c r="AR8" i="29" a="1"/>
  <c r="AR8" i="29"/>
  <c r="AQ247" i="29"/>
  <c r="AQ246" i="29"/>
  <c r="AQ245" i="29"/>
  <c r="AQ244" i="29"/>
  <c r="AQ243" i="29"/>
  <c r="AQ242" i="29"/>
  <c r="AQ241" i="29"/>
  <c r="AQ240" i="29"/>
  <c r="AQ239" i="29"/>
  <c r="AQ238" i="29"/>
  <c r="AQ237" i="29"/>
  <c r="AQ236" i="29"/>
  <c r="AQ235" i="29"/>
  <c r="AQ234" i="29"/>
  <c r="AQ233" i="29"/>
  <c r="AQ232" i="29"/>
  <c r="AQ231" i="29"/>
  <c r="AQ230" i="29"/>
  <c r="AQ229" i="29"/>
  <c r="AQ228" i="29"/>
  <c r="AQ227" i="29"/>
  <c r="AQ226" i="29"/>
  <c r="AQ225" i="29"/>
  <c r="AQ224" i="29"/>
  <c r="AQ223" i="29"/>
  <c r="AQ222" i="29"/>
  <c r="AQ221" i="29"/>
  <c r="AQ220" i="29"/>
  <c r="AQ219" i="29"/>
  <c r="AQ218" i="29"/>
  <c r="AQ217" i="29"/>
  <c r="AQ216" i="29"/>
  <c r="AQ215" i="29"/>
  <c r="AQ214" i="29"/>
  <c r="AQ213" i="29"/>
  <c r="AQ212" i="29"/>
  <c r="AQ211" i="29"/>
  <c r="AQ210" i="29"/>
  <c r="AQ209" i="29"/>
  <c r="AQ208" i="29"/>
  <c r="AQ207" i="29"/>
  <c r="AQ206" i="29"/>
  <c r="AQ205" i="29"/>
  <c r="AQ204" i="29"/>
  <c r="AQ203" i="29"/>
  <c r="AQ202" i="29"/>
  <c r="AQ201" i="29"/>
  <c r="AQ200" i="29"/>
  <c r="AQ199" i="29"/>
  <c r="AQ198" i="29"/>
  <c r="AQ197" i="29"/>
  <c r="AQ196" i="29"/>
  <c r="AQ195" i="29"/>
  <c r="AQ194" i="29"/>
  <c r="AQ193" i="29"/>
  <c r="AQ192" i="29"/>
  <c r="AQ191" i="29"/>
  <c r="AQ190" i="29"/>
  <c r="AQ189" i="29"/>
  <c r="AQ188" i="29"/>
  <c r="AQ187" i="29"/>
  <c r="AQ186" i="29"/>
  <c r="AQ185" i="29"/>
  <c r="AQ184" i="29"/>
  <c r="AQ183" i="29"/>
  <c r="AQ182" i="29"/>
  <c r="AQ181" i="29"/>
  <c r="AQ180" i="29"/>
  <c r="AQ179" i="29"/>
  <c r="AQ178" i="29"/>
  <c r="AQ177" i="29"/>
  <c r="AQ176" i="29"/>
  <c r="AQ175" i="29"/>
  <c r="AQ174" i="29"/>
  <c r="AQ173" i="29"/>
  <c r="AQ172" i="29"/>
  <c r="AQ171" i="29"/>
  <c r="AQ170" i="29"/>
  <c r="AQ169" i="29"/>
  <c r="AQ168" i="29"/>
  <c r="AQ167" i="29"/>
  <c r="AQ166" i="29"/>
  <c r="AQ165" i="29"/>
  <c r="AQ164" i="29"/>
  <c r="AQ163" i="29"/>
  <c r="AQ162" i="29"/>
  <c r="AQ161" i="29"/>
  <c r="AQ160" i="29"/>
  <c r="AQ159" i="29"/>
  <c r="AQ158" i="29"/>
  <c r="AQ157" i="29"/>
  <c r="AQ156" i="29"/>
  <c r="AQ155" i="29"/>
  <c r="AQ154" i="29"/>
  <c r="AQ153" i="29"/>
  <c r="AQ152" i="29"/>
  <c r="AQ151" i="29"/>
  <c r="AQ150" i="29"/>
  <c r="AQ149" i="29"/>
  <c r="AQ148" i="29"/>
  <c r="AQ147" i="29"/>
  <c r="AQ146" i="29"/>
  <c r="AQ145" i="29"/>
  <c r="AQ144" i="29"/>
  <c r="AQ143" i="29"/>
  <c r="AQ142" i="29"/>
  <c r="AQ141" i="29"/>
  <c r="AQ140" i="29"/>
  <c r="AQ139" i="29"/>
  <c r="AQ138" i="29"/>
  <c r="AQ137" i="29"/>
  <c r="AQ136" i="29"/>
  <c r="AQ135" i="29"/>
  <c r="AQ134" i="29"/>
  <c r="AQ133" i="29"/>
  <c r="AQ132" i="29"/>
  <c r="AQ131" i="29"/>
  <c r="AQ130" i="29"/>
  <c r="AQ129" i="29"/>
  <c r="AQ128" i="29"/>
  <c r="AQ127" i="29"/>
  <c r="AQ126" i="29"/>
  <c r="AQ125" i="29"/>
  <c r="AQ124" i="29"/>
  <c r="AQ123" i="29"/>
  <c r="AQ122" i="29"/>
  <c r="AQ121" i="29"/>
  <c r="AQ120" i="29"/>
  <c r="AQ119" i="29"/>
  <c r="AQ118" i="29"/>
  <c r="AQ117" i="29"/>
  <c r="AQ116" i="29"/>
  <c r="AQ115" i="29"/>
  <c r="AQ114" i="29"/>
  <c r="AQ113" i="29"/>
  <c r="AQ112" i="29"/>
  <c r="AQ111" i="29"/>
  <c r="AQ110" i="29"/>
  <c r="AQ109" i="29"/>
  <c r="AQ108" i="29"/>
  <c r="AQ107" i="29"/>
  <c r="AQ106" i="29"/>
  <c r="AQ105" i="29"/>
  <c r="AQ104" i="29"/>
  <c r="AQ103" i="29"/>
  <c r="AQ102" i="29"/>
  <c r="AQ101" i="29"/>
  <c r="AQ100" i="29"/>
  <c r="AQ99" i="29"/>
  <c r="AQ98" i="29"/>
  <c r="AQ97" i="29"/>
  <c r="AQ96" i="29"/>
  <c r="AQ95" i="29"/>
  <c r="AQ94" i="29"/>
  <c r="AQ93" i="29"/>
  <c r="AQ92" i="29"/>
  <c r="AQ91" i="29"/>
  <c r="AQ90" i="29"/>
  <c r="AQ89" i="29"/>
  <c r="AQ88" i="29"/>
  <c r="AQ87" i="29"/>
  <c r="AQ86" i="29"/>
  <c r="AQ85" i="29"/>
  <c r="AQ84" i="29"/>
  <c r="AQ83" i="29"/>
  <c r="AQ82" i="29"/>
  <c r="AQ81" i="29"/>
  <c r="AQ80" i="29"/>
  <c r="AQ79" i="29"/>
  <c r="AQ78" i="29"/>
  <c r="AQ77" i="29"/>
  <c r="AQ76" i="29"/>
  <c r="AQ75" i="29"/>
  <c r="AQ74" i="29"/>
  <c r="AQ73" i="29"/>
  <c r="AQ72" i="29"/>
  <c r="AQ71" i="29"/>
  <c r="AQ70" i="29"/>
  <c r="AQ69" i="29"/>
  <c r="AQ68" i="29"/>
  <c r="AQ67" i="29"/>
  <c r="AQ66" i="29"/>
  <c r="AQ65" i="29"/>
  <c r="AQ64" i="29"/>
  <c r="AQ63" i="29"/>
  <c r="AQ62" i="29"/>
  <c r="AQ61" i="29"/>
  <c r="AQ60" i="29"/>
  <c r="AQ59" i="29"/>
  <c r="AQ58" i="29"/>
  <c r="AQ57" i="29"/>
  <c r="AQ56" i="29"/>
  <c r="AQ55" i="29"/>
  <c r="AQ54" i="29"/>
  <c r="AQ53" i="29"/>
  <c r="AQ52" i="29"/>
  <c r="AQ51" i="29"/>
  <c r="AQ50" i="29"/>
  <c r="AQ49" i="29"/>
  <c r="AQ48" i="29"/>
  <c r="AQ47" i="29"/>
  <c r="AQ46" i="29"/>
  <c r="AQ45" i="29"/>
  <c r="AQ44" i="29"/>
  <c r="AQ43" i="29"/>
  <c r="AQ42" i="29"/>
  <c r="AQ41" i="29"/>
  <c r="AQ40" i="29"/>
  <c r="AQ39" i="29"/>
  <c r="AQ38" i="29"/>
  <c r="AQ37" i="29"/>
  <c r="AQ36" i="29"/>
  <c r="AQ35" i="29"/>
  <c r="AQ34" i="29"/>
  <c r="AQ33" i="29"/>
  <c r="AQ32" i="29"/>
  <c r="AQ31" i="29"/>
  <c r="AQ30" i="29"/>
  <c r="AQ29" i="29"/>
  <c r="AQ28" i="29"/>
  <c r="AQ27" i="29"/>
  <c r="AQ26" i="29"/>
  <c r="AQ25" i="29"/>
  <c r="AQ24" i="29"/>
  <c r="AQ23" i="29"/>
  <c r="AQ22" i="29"/>
  <c r="AQ21" i="29"/>
  <c r="AQ20" i="29"/>
  <c r="AQ19" i="29"/>
  <c r="AQ18" i="29"/>
  <c r="AQ17" i="29"/>
  <c r="AQ16" i="29"/>
  <c r="AQ15" i="29"/>
  <c r="AQ14" i="29"/>
  <c r="AQ13" i="29"/>
  <c r="AQ12" i="29"/>
  <c r="AQ11" i="29"/>
  <c r="AQ10" i="29"/>
  <c r="AQ9" i="29"/>
  <c r="AQ8" i="29" a="1"/>
  <c r="AQ8" i="29"/>
  <c r="AP247" i="29"/>
  <c r="AP246" i="29"/>
  <c r="AP245" i="29"/>
  <c r="AP244" i="29"/>
  <c r="AP243" i="29"/>
  <c r="AP242" i="29"/>
  <c r="AP241" i="29"/>
  <c r="AP240" i="29"/>
  <c r="AP239" i="29"/>
  <c r="AP238" i="29"/>
  <c r="AP237" i="29"/>
  <c r="AP236" i="29"/>
  <c r="AP235" i="29"/>
  <c r="AP234" i="29"/>
  <c r="AP233" i="29"/>
  <c r="AP232" i="29"/>
  <c r="AP231" i="29"/>
  <c r="AP230" i="29"/>
  <c r="AP229" i="29"/>
  <c r="AP228" i="29"/>
  <c r="AP227" i="29"/>
  <c r="AP226" i="29"/>
  <c r="AP225" i="29"/>
  <c r="AP224" i="29"/>
  <c r="AP223" i="29"/>
  <c r="AP222" i="29"/>
  <c r="AP221" i="29"/>
  <c r="AP220" i="29"/>
  <c r="AP219" i="29"/>
  <c r="AP218" i="29"/>
  <c r="AP217" i="29"/>
  <c r="AP216" i="29"/>
  <c r="AP215" i="29"/>
  <c r="AP214" i="29"/>
  <c r="AP213" i="29"/>
  <c r="AP212" i="29"/>
  <c r="AP211" i="29"/>
  <c r="AP210" i="29"/>
  <c r="AP209" i="29"/>
  <c r="AP208" i="29"/>
  <c r="AP207" i="29"/>
  <c r="AP206" i="29"/>
  <c r="AP205" i="29"/>
  <c r="AP204" i="29"/>
  <c r="AP203" i="29"/>
  <c r="AP202" i="29"/>
  <c r="AP201" i="29"/>
  <c r="AP200" i="29"/>
  <c r="AP199" i="29"/>
  <c r="AP198" i="29"/>
  <c r="AP197" i="29"/>
  <c r="AP196" i="29"/>
  <c r="AP195" i="29"/>
  <c r="AP194" i="29"/>
  <c r="AP193" i="29"/>
  <c r="AP192" i="29"/>
  <c r="AP191" i="29"/>
  <c r="AP190" i="29"/>
  <c r="AP189" i="29"/>
  <c r="AP188" i="29"/>
  <c r="AP187" i="29"/>
  <c r="AP186" i="29"/>
  <c r="AP185" i="29"/>
  <c r="AP184" i="29"/>
  <c r="AP183" i="29"/>
  <c r="AP182" i="29"/>
  <c r="AP181" i="29"/>
  <c r="AP180" i="29"/>
  <c r="AP179" i="29"/>
  <c r="AP178" i="29"/>
  <c r="AP177" i="29"/>
  <c r="AP176" i="29"/>
  <c r="AP175" i="29"/>
  <c r="AP174" i="29"/>
  <c r="AP173" i="29"/>
  <c r="AP172" i="29"/>
  <c r="AP171" i="29"/>
  <c r="AP170" i="29"/>
  <c r="AP169" i="29"/>
  <c r="AP168" i="29"/>
  <c r="AP167" i="29"/>
  <c r="AP166" i="29"/>
  <c r="AP165" i="29"/>
  <c r="AP164" i="29"/>
  <c r="AP163" i="29"/>
  <c r="AP162" i="29"/>
  <c r="AP161" i="29"/>
  <c r="AP160" i="29"/>
  <c r="AP159" i="29"/>
  <c r="AP158" i="29"/>
  <c r="AP157" i="29"/>
  <c r="AP156" i="29"/>
  <c r="AP155" i="29"/>
  <c r="AP154" i="29"/>
  <c r="AP153" i="29"/>
  <c r="AP152" i="29"/>
  <c r="AP151" i="29"/>
  <c r="AP150" i="29"/>
  <c r="AP149" i="29"/>
  <c r="AP148" i="29"/>
  <c r="AP147" i="29"/>
  <c r="AP146" i="29"/>
  <c r="AP145" i="29"/>
  <c r="AP144" i="29"/>
  <c r="AP143" i="29"/>
  <c r="AP142" i="29"/>
  <c r="AP141" i="29"/>
  <c r="AP140" i="29"/>
  <c r="AP139" i="29"/>
  <c r="AP138" i="29"/>
  <c r="AP137" i="29"/>
  <c r="AP136" i="29"/>
  <c r="AP135" i="29"/>
  <c r="AP134" i="29"/>
  <c r="AP133" i="29"/>
  <c r="AP132" i="29"/>
  <c r="AP131" i="29"/>
  <c r="AP130" i="29"/>
  <c r="AP129" i="29"/>
  <c r="AP128" i="29"/>
  <c r="AP127" i="29"/>
  <c r="AP126" i="29"/>
  <c r="AP125" i="29"/>
  <c r="AP124" i="29"/>
  <c r="AP123" i="29"/>
  <c r="AP122" i="29"/>
  <c r="AP121" i="29"/>
  <c r="AP120" i="29"/>
  <c r="AP119" i="29"/>
  <c r="AP118" i="29"/>
  <c r="AP117" i="29"/>
  <c r="AP116" i="29"/>
  <c r="AP115" i="29"/>
  <c r="AP114" i="29"/>
  <c r="AP113" i="29"/>
  <c r="AP112" i="29"/>
  <c r="AP111" i="29"/>
  <c r="AP110" i="29"/>
  <c r="AP109" i="29"/>
  <c r="AP108" i="29"/>
  <c r="AP107" i="29"/>
  <c r="AP106" i="29"/>
  <c r="AP105" i="29"/>
  <c r="AP104" i="29"/>
  <c r="AP103" i="29"/>
  <c r="AP102" i="29"/>
  <c r="AP101" i="29"/>
  <c r="AP100" i="29"/>
  <c r="AP99" i="29"/>
  <c r="AP98" i="29"/>
  <c r="AP97" i="29"/>
  <c r="AP96" i="29"/>
  <c r="AP95" i="29"/>
  <c r="AP94" i="29"/>
  <c r="AP93" i="29"/>
  <c r="AP92" i="29"/>
  <c r="AP91" i="29"/>
  <c r="AP90" i="29"/>
  <c r="AP89" i="29"/>
  <c r="AP88" i="29"/>
  <c r="AP87" i="29"/>
  <c r="AP86" i="29"/>
  <c r="AP85" i="29"/>
  <c r="AP84" i="29"/>
  <c r="AP83" i="29"/>
  <c r="AP82" i="29"/>
  <c r="AP81" i="29"/>
  <c r="AP80" i="29"/>
  <c r="AP79" i="29"/>
  <c r="AP78" i="29"/>
  <c r="AP77" i="29"/>
  <c r="AP76" i="29"/>
  <c r="AP75" i="29"/>
  <c r="AP74" i="29"/>
  <c r="AP73" i="29"/>
  <c r="AP72" i="29"/>
  <c r="AP71" i="29"/>
  <c r="AP70" i="29"/>
  <c r="AP69" i="29"/>
  <c r="AP68" i="29"/>
  <c r="AP67" i="29"/>
  <c r="AP66" i="29"/>
  <c r="AP65" i="29"/>
  <c r="AP64" i="29"/>
  <c r="AP63" i="29"/>
  <c r="AP62" i="29"/>
  <c r="AP61" i="29"/>
  <c r="AP60" i="29"/>
  <c r="AP59" i="29"/>
  <c r="AP58" i="29"/>
  <c r="AP57" i="29"/>
  <c r="AP56" i="29"/>
  <c r="AP55" i="29"/>
  <c r="AP54" i="29"/>
  <c r="AP53" i="29"/>
  <c r="AP52" i="29"/>
  <c r="AP51" i="29"/>
  <c r="AP50" i="29"/>
  <c r="AP49" i="29"/>
  <c r="AP48" i="29"/>
  <c r="AP47" i="29"/>
  <c r="AP46" i="29"/>
  <c r="AP45" i="29"/>
  <c r="AP44" i="29"/>
  <c r="AP43" i="29"/>
  <c r="AP42" i="29"/>
  <c r="AP41" i="29"/>
  <c r="AP40" i="29"/>
  <c r="AP39" i="29"/>
  <c r="AP38" i="29"/>
  <c r="AP37" i="29"/>
  <c r="AP36" i="29"/>
  <c r="AP35" i="29"/>
  <c r="AP34" i="29"/>
  <c r="AP33" i="29"/>
  <c r="AP32" i="29"/>
  <c r="AP31" i="29"/>
  <c r="AP30" i="29"/>
  <c r="AP29" i="29"/>
  <c r="AP28" i="29"/>
  <c r="AP27" i="29"/>
  <c r="AP26" i="29"/>
  <c r="AP25" i="29"/>
  <c r="AP24" i="29"/>
  <c r="AP23" i="29"/>
  <c r="AP22" i="29"/>
  <c r="AP21" i="29"/>
  <c r="AP20" i="29"/>
  <c r="AP19" i="29"/>
  <c r="AP18" i="29"/>
  <c r="AP17" i="29"/>
  <c r="AP16" i="29"/>
  <c r="AP15" i="29"/>
  <c r="AP14" i="29"/>
  <c r="AP13" i="29"/>
  <c r="AP12" i="29"/>
  <c r="AP11" i="29"/>
  <c r="AP10" i="29"/>
  <c r="AP9" i="29"/>
  <c r="AP8" i="29" a="1"/>
  <c r="AP8" i="29"/>
  <c r="AO247" i="29"/>
  <c r="AO246" i="29"/>
  <c r="AO245" i="29"/>
  <c r="AO244" i="29"/>
  <c r="AO243" i="29"/>
  <c r="AO242" i="29"/>
  <c r="AO241" i="29"/>
  <c r="AO240" i="29"/>
  <c r="AO239" i="29"/>
  <c r="AO238" i="29"/>
  <c r="AO237" i="29"/>
  <c r="AO236" i="29"/>
  <c r="AO235" i="29"/>
  <c r="AO234" i="29"/>
  <c r="AO233" i="29"/>
  <c r="AO232" i="29"/>
  <c r="AO231" i="29"/>
  <c r="AO230" i="29"/>
  <c r="AO229" i="29"/>
  <c r="AO228" i="29"/>
  <c r="AO227" i="29"/>
  <c r="AO226" i="29"/>
  <c r="AO225" i="29"/>
  <c r="AO224" i="29"/>
  <c r="AO223" i="29"/>
  <c r="AO222" i="29"/>
  <c r="AO221" i="29"/>
  <c r="AO220" i="29"/>
  <c r="AO219" i="29"/>
  <c r="AO218" i="29"/>
  <c r="AO217" i="29"/>
  <c r="AO216" i="29"/>
  <c r="AO215" i="29"/>
  <c r="AO214" i="29"/>
  <c r="AO213" i="29"/>
  <c r="AO212" i="29"/>
  <c r="AO211" i="29"/>
  <c r="AO210" i="29"/>
  <c r="AO209" i="29"/>
  <c r="AO208" i="29"/>
  <c r="AO207" i="29"/>
  <c r="AO206" i="29"/>
  <c r="AO205" i="29"/>
  <c r="AO204" i="29"/>
  <c r="AO203" i="29"/>
  <c r="AO202" i="29"/>
  <c r="AO201" i="29"/>
  <c r="AO200" i="29"/>
  <c r="AO199" i="29"/>
  <c r="AO198" i="29"/>
  <c r="AO197" i="29"/>
  <c r="AO196" i="29"/>
  <c r="AO195" i="29"/>
  <c r="AO194" i="29"/>
  <c r="AO193" i="29"/>
  <c r="AO192" i="29"/>
  <c r="AO191" i="29"/>
  <c r="AO190" i="29"/>
  <c r="AO189" i="29"/>
  <c r="AO188" i="29"/>
  <c r="AO187" i="29"/>
  <c r="AO186" i="29"/>
  <c r="AO185" i="29"/>
  <c r="AO184" i="29"/>
  <c r="AO183" i="29"/>
  <c r="AO182" i="29"/>
  <c r="AO181" i="29"/>
  <c r="AO180" i="29"/>
  <c r="AO179" i="29"/>
  <c r="AO178" i="29"/>
  <c r="AO177" i="29"/>
  <c r="AO176" i="29"/>
  <c r="AO175" i="29"/>
  <c r="AO174" i="29"/>
  <c r="AO173" i="29"/>
  <c r="AO172" i="29"/>
  <c r="AO171" i="29"/>
  <c r="AO170" i="29"/>
  <c r="AO169" i="29"/>
  <c r="AO168" i="29"/>
  <c r="AO167" i="29"/>
  <c r="AO166" i="29"/>
  <c r="AO165" i="29"/>
  <c r="AO164" i="29"/>
  <c r="AO163" i="29"/>
  <c r="AO162" i="29"/>
  <c r="AO161" i="29"/>
  <c r="AO160" i="29"/>
  <c r="AO159" i="29"/>
  <c r="AO158" i="29"/>
  <c r="AO157" i="29"/>
  <c r="AO156" i="29"/>
  <c r="AO155" i="29"/>
  <c r="AO154" i="29"/>
  <c r="AO153" i="29"/>
  <c r="AO152" i="29"/>
  <c r="AO151" i="29"/>
  <c r="AO150" i="29"/>
  <c r="AO149" i="29"/>
  <c r="AO148" i="29"/>
  <c r="AO147" i="29"/>
  <c r="AO146" i="29"/>
  <c r="AO145" i="29"/>
  <c r="AO144" i="29"/>
  <c r="AO143" i="29"/>
  <c r="AO142" i="29"/>
  <c r="AO141" i="29"/>
  <c r="AO140" i="29"/>
  <c r="AO139" i="29"/>
  <c r="AO138" i="29"/>
  <c r="AO137" i="29"/>
  <c r="AO136" i="29"/>
  <c r="AO135" i="29"/>
  <c r="AO134" i="29"/>
  <c r="AO133" i="29"/>
  <c r="AO132" i="29"/>
  <c r="AO131" i="29"/>
  <c r="AO130" i="29"/>
  <c r="AO129" i="29"/>
  <c r="AO128" i="29"/>
  <c r="AO127" i="29"/>
  <c r="AO126" i="29"/>
  <c r="AO125" i="29"/>
  <c r="AO124" i="29"/>
  <c r="AO123" i="29"/>
  <c r="AO122" i="29"/>
  <c r="AO121" i="29"/>
  <c r="AO120" i="29"/>
  <c r="AO119" i="29"/>
  <c r="AO118" i="29"/>
  <c r="AO117" i="29"/>
  <c r="AO116" i="29"/>
  <c r="AO115" i="29"/>
  <c r="AO114" i="29"/>
  <c r="AO113" i="29"/>
  <c r="AO112" i="29"/>
  <c r="AO111" i="29"/>
  <c r="AO110" i="29"/>
  <c r="AO109" i="29"/>
  <c r="AO108" i="29"/>
  <c r="AO107" i="29"/>
  <c r="AO106" i="29"/>
  <c r="AO105" i="29"/>
  <c r="AO104" i="29"/>
  <c r="AO103" i="29"/>
  <c r="AO102" i="29"/>
  <c r="AO101" i="29"/>
  <c r="AO100" i="29"/>
  <c r="AO99" i="29"/>
  <c r="AO98" i="29"/>
  <c r="AO97" i="29"/>
  <c r="AO96" i="29"/>
  <c r="AO95" i="29"/>
  <c r="AO94" i="29"/>
  <c r="AO93" i="29"/>
  <c r="AO92" i="29"/>
  <c r="AO91" i="29"/>
  <c r="AO90" i="29"/>
  <c r="AO89" i="29"/>
  <c r="AO88" i="29"/>
  <c r="AO87" i="29"/>
  <c r="AO86" i="29"/>
  <c r="AO85" i="29"/>
  <c r="AO84" i="29"/>
  <c r="AO83" i="29"/>
  <c r="AO82" i="29"/>
  <c r="AO81" i="29"/>
  <c r="AO80" i="29"/>
  <c r="AO79" i="29"/>
  <c r="AO78" i="29"/>
  <c r="AO77" i="29"/>
  <c r="AO76" i="29"/>
  <c r="AO75" i="29"/>
  <c r="AO74" i="29"/>
  <c r="AO73" i="29"/>
  <c r="AO72" i="29"/>
  <c r="AO71" i="29"/>
  <c r="AO70" i="29"/>
  <c r="AO69" i="29"/>
  <c r="AO68" i="29"/>
  <c r="AO67" i="29"/>
  <c r="AO66" i="29"/>
  <c r="AO65" i="29"/>
  <c r="AO64" i="29"/>
  <c r="AO63" i="29"/>
  <c r="AO62" i="29"/>
  <c r="AO61" i="29"/>
  <c r="AO60" i="29"/>
  <c r="AO59" i="29"/>
  <c r="AO58" i="29"/>
  <c r="AO57" i="29"/>
  <c r="AO56" i="29"/>
  <c r="AO55" i="29"/>
  <c r="AO54" i="29"/>
  <c r="AO53" i="29"/>
  <c r="AO52" i="29"/>
  <c r="AO51" i="29"/>
  <c r="AO50" i="29"/>
  <c r="AO49" i="29"/>
  <c r="AO48" i="29"/>
  <c r="AO47" i="29"/>
  <c r="AO46" i="29"/>
  <c r="AO45" i="29"/>
  <c r="AO44" i="29"/>
  <c r="AO43" i="29"/>
  <c r="AO42" i="29"/>
  <c r="AO41" i="29"/>
  <c r="AO40" i="29"/>
  <c r="AO39" i="29"/>
  <c r="AO38" i="29"/>
  <c r="AO37" i="29"/>
  <c r="AO36" i="29"/>
  <c r="AO35" i="29"/>
  <c r="AO34" i="29"/>
  <c r="AO33" i="29"/>
  <c r="AO32" i="29"/>
  <c r="AO31" i="29"/>
  <c r="AO30" i="29"/>
  <c r="AO29" i="29"/>
  <c r="AO28" i="29"/>
  <c r="AO27" i="29"/>
  <c r="AO26" i="29"/>
  <c r="AO25" i="29"/>
  <c r="AO24" i="29"/>
  <c r="AO23" i="29"/>
  <c r="AO22" i="29"/>
  <c r="AO21" i="29"/>
  <c r="AO20" i="29"/>
  <c r="AO19" i="29"/>
  <c r="AO18" i="29"/>
  <c r="AO17" i="29"/>
  <c r="AO16" i="29"/>
  <c r="AO15" i="29"/>
  <c r="AO14" i="29"/>
  <c r="AO13" i="29"/>
  <c r="AO12" i="29"/>
  <c r="AO11" i="29"/>
  <c r="AO10" i="29"/>
  <c r="AO9" i="29"/>
  <c r="AO8" i="29" a="1"/>
  <c r="AO8" i="29"/>
  <c r="AN247" i="29"/>
  <c r="AN246" i="29"/>
  <c r="AN245" i="29"/>
  <c r="AN244" i="29"/>
  <c r="AN243" i="29"/>
  <c r="AN242" i="29"/>
  <c r="AN241" i="29"/>
  <c r="AN240" i="29"/>
  <c r="AN239" i="29"/>
  <c r="AN238" i="29"/>
  <c r="AN237" i="29"/>
  <c r="AN236" i="29"/>
  <c r="AN235" i="29"/>
  <c r="AN234" i="29"/>
  <c r="AN233" i="29"/>
  <c r="AN232" i="29"/>
  <c r="AN231" i="29"/>
  <c r="AN230" i="29"/>
  <c r="AN229" i="29"/>
  <c r="AN228" i="29"/>
  <c r="AN227" i="29"/>
  <c r="AN226" i="29"/>
  <c r="AN225" i="29"/>
  <c r="AN224" i="29"/>
  <c r="AN223" i="29"/>
  <c r="AN222" i="29"/>
  <c r="AN221" i="29"/>
  <c r="AN220" i="29"/>
  <c r="AN219" i="29"/>
  <c r="AN218" i="29"/>
  <c r="AN217" i="29"/>
  <c r="AN216" i="29"/>
  <c r="AN215" i="29"/>
  <c r="AN214" i="29"/>
  <c r="AN213" i="29"/>
  <c r="AN212" i="29"/>
  <c r="AN211" i="29"/>
  <c r="AN210" i="29"/>
  <c r="AN209" i="29"/>
  <c r="AN208" i="29"/>
  <c r="AN207" i="29"/>
  <c r="AN206" i="29"/>
  <c r="AN205" i="29"/>
  <c r="AN204" i="29"/>
  <c r="AN203" i="29"/>
  <c r="AN202" i="29"/>
  <c r="AN201" i="29"/>
  <c r="AN200" i="29"/>
  <c r="AN199" i="29"/>
  <c r="AN198" i="29"/>
  <c r="AN197" i="29"/>
  <c r="AN196" i="29"/>
  <c r="AN195" i="29"/>
  <c r="AN194" i="29"/>
  <c r="AN193" i="29"/>
  <c r="AN192" i="29"/>
  <c r="AN191" i="29"/>
  <c r="AN190" i="29"/>
  <c r="AN189" i="29"/>
  <c r="AN188" i="29"/>
  <c r="AN187" i="29"/>
  <c r="AN186" i="29"/>
  <c r="AN185" i="29"/>
  <c r="AN184" i="29"/>
  <c r="AN183" i="29"/>
  <c r="AN182" i="29"/>
  <c r="AN181" i="29"/>
  <c r="AN180" i="29"/>
  <c r="AN179" i="29"/>
  <c r="AN178" i="29"/>
  <c r="AN177" i="29"/>
  <c r="AN176" i="29"/>
  <c r="AN175" i="29"/>
  <c r="AN174" i="29"/>
  <c r="AN173" i="29"/>
  <c r="AN172" i="29"/>
  <c r="AN171" i="29"/>
  <c r="AN170" i="29"/>
  <c r="AN169" i="29"/>
  <c r="AN168" i="29"/>
  <c r="AN167" i="29"/>
  <c r="AN166" i="29"/>
  <c r="AN165" i="29"/>
  <c r="AN164" i="29"/>
  <c r="AN163" i="29"/>
  <c r="AN162" i="29"/>
  <c r="AN161" i="29"/>
  <c r="AN160" i="29"/>
  <c r="AN159" i="29"/>
  <c r="AN158" i="29"/>
  <c r="AN157" i="29"/>
  <c r="AN156" i="29"/>
  <c r="AN155" i="29"/>
  <c r="AN154" i="29"/>
  <c r="AN153" i="29"/>
  <c r="AN152" i="29"/>
  <c r="AN151" i="29"/>
  <c r="AN150" i="29"/>
  <c r="AN149" i="29"/>
  <c r="AN148" i="29"/>
  <c r="AN147" i="29"/>
  <c r="AN146" i="29"/>
  <c r="AN145" i="29"/>
  <c r="AN144" i="29"/>
  <c r="AN143" i="29"/>
  <c r="AN142" i="29"/>
  <c r="AN141" i="29"/>
  <c r="AN140" i="29"/>
  <c r="AN139" i="29"/>
  <c r="AN138" i="29"/>
  <c r="AN137" i="29"/>
  <c r="AN136" i="29"/>
  <c r="AN135" i="29"/>
  <c r="AN134" i="29"/>
  <c r="AN133" i="29"/>
  <c r="AN132" i="29"/>
  <c r="AN131" i="29"/>
  <c r="AN130" i="29"/>
  <c r="AN129" i="29"/>
  <c r="AN128" i="29"/>
  <c r="AN127" i="29"/>
  <c r="AN126" i="29"/>
  <c r="AN125" i="29"/>
  <c r="AN124" i="29"/>
  <c r="AN123" i="29"/>
  <c r="AN122" i="29"/>
  <c r="AN121" i="29"/>
  <c r="AN120" i="29"/>
  <c r="AN119" i="29"/>
  <c r="AN118" i="29"/>
  <c r="AN117" i="29"/>
  <c r="AN116" i="29"/>
  <c r="AN115" i="29"/>
  <c r="AN114" i="29"/>
  <c r="AN113" i="29"/>
  <c r="AN112" i="29"/>
  <c r="AN111" i="29"/>
  <c r="AN110" i="29"/>
  <c r="AN109" i="29"/>
  <c r="AN108" i="29"/>
  <c r="AN107" i="29"/>
  <c r="AN106" i="29"/>
  <c r="AN105" i="29"/>
  <c r="AN104" i="29"/>
  <c r="AN103" i="29"/>
  <c r="AN102" i="29"/>
  <c r="AN101" i="29"/>
  <c r="AN100" i="29"/>
  <c r="AN99" i="29"/>
  <c r="AN98" i="29"/>
  <c r="AN97" i="29"/>
  <c r="AN96" i="29"/>
  <c r="AN95" i="29"/>
  <c r="AN94" i="29"/>
  <c r="AN93" i="29"/>
  <c r="AN92" i="29"/>
  <c r="AN91" i="29"/>
  <c r="AN90" i="29"/>
  <c r="AN89" i="29"/>
  <c r="AN88" i="29"/>
  <c r="AN87" i="29"/>
  <c r="AN86" i="29"/>
  <c r="AN85" i="29"/>
  <c r="AN84" i="29"/>
  <c r="AN83" i="29"/>
  <c r="AN82" i="29"/>
  <c r="AN81" i="29"/>
  <c r="AN80" i="29"/>
  <c r="AN79" i="29"/>
  <c r="AN78" i="29"/>
  <c r="AN77" i="29"/>
  <c r="AN76" i="29"/>
  <c r="AN75" i="29"/>
  <c r="AN74" i="29"/>
  <c r="AN73" i="29"/>
  <c r="AN72" i="29"/>
  <c r="AN71" i="29"/>
  <c r="AN70" i="29"/>
  <c r="AN69" i="29"/>
  <c r="AN68" i="29"/>
  <c r="AN67" i="29"/>
  <c r="AN66" i="29"/>
  <c r="AN65" i="29"/>
  <c r="AN64" i="29"/>
  <c r="AN63" i="29"/>
  <c r="AN62" i="29"/>
  <c r="AN61" i="29"/>
  <c r="AN60" i="29"/>
  <c r="AN59" i="29"/>
  <c r="AN58" i="29"/>
  <c r="AN57" i="29"/>
  <c r="AN56" i="29"/>
  <c r="AN55" i="29"/>
  <c r="AN54" i="29"/>
  <c r="AN53" i="29"/>
  <c r="AN52" i="29"/>
  <c r="AN51" i="29"/>
  <c r="AN50" i="29"/>
  <c r="AN49" i="29"/>
  <c r="AN48" i="29"/>
  <c r="AN47" i="29"/>
  <c r="AN46" i="29"/>
  <c r="AN45" i="29"/>
  <c r="AN44" i="29"/>
  <c r="AN43" i="29"/>
  <c r="AN42" i="29"/>
  <c r="AN41" i="29"/>
  <c r="AN40" i="29"/>
  <c r="AN39" i="29"/>
  <c r="AN38" i="29"/>
  <c r="AN37" i="29"/>
  <c r="AN36" i="29"/>
  <c r="AN35" i="29"/>
  <c r="AN34" i="29"/>
  <c r="AN33" i="29"/>
  <c r="AN32" i="29"/>
  <c r="AN31" i="29"/>
  <c r="AN30" i="29"/>
  <c r="AN29" i="29"/>
  <c r="AN28" i="29"/>
  <c r="AN27" i="29"/>
  <c r="AN26" i="29"/>
  <c r="AN25" i="29"/>
  <c r="AN24" i="29"/>
  <c r="AN23" i="29"/>
  <c r="AN22" i="29"/>
  <c r="AN21" i="29"/>
  <c r="AN20" i="29"/>
  <c r="AN19" i="29"/>
  <c r="AN18" i="29"/>
  <c r="AN17" i="29"/>
  <c r="AN16" i="29"/>
  <c r="AN15" i="29"/>
  <c r="AN14" i="29"/>
  <c r="AN13" i="29"/>
  <c r="AN12" i="29"/>
  <c r="AN11" i="29"/>
  <c r="AN10" i="29"/>
  <c r="AN9" i="29"/>
  <c r="AN8" i="29" a="1"/>
  <c r="AN8" i="29"/>
  <c r="AM247" i="29"/>
  <c r="AM246" i="29"/>
  <c r="AM245" i="29"/>
  <c r="AM244" i="29"/>
  <c r="AM243" i="29"/>
  <c r="AM242" i="29"/>
  <c r="AM241" i="29"/>
  <c r="AM240" i="29"/>
  <c r="AM239" i="29"/>
  <c r="AM238" i="29"/>
  <c r="AM237" i="29"/>
  <c r="AM236" i="29"/>
  <c r="AM235" i="29"/>
  <c r="AM234" i="29"/>
  <c r="AM233" i="29"/>
  <c r="AM232" i="29"/>
  <c r="AM231" i="29"/>
  <c r="AM230" i="29"/>
  <c r="AM229" i="29"/>
  <c r="AM228" i="29"/>
  <c r="AM227" i="29"/>
  <c r="AM226" i="29"/>
  <c r="AM225" i="29"/>
  <c r="AM224" i="29"/>
  <c r="AM223" i="29"/>
  <c r="AM222" i="29"/>
  <c r="AM221" i="29"/>
  <c r="AM220" i="29"/>
  <c r="AM219" i="29"/>
  <c r="AM218" i="29"/>
  <c r="AM217" i="29"/>
  <c r="AM216" i="29"/>
  <c r="AM215" i="29"/>
  <c r="AM214" i="29"/>
  <c r="AM213" i="29"/>
  <c r="AM212" i="29"/>
  <c r="AM211" i="29"/>
  <c r="AM210" i="29"/>
  <c r="AM209" i="29"/>
  <c r="AM208" i="29"/>
  <c r="AM207" i="29"/>
  <c r="AM206" i="29"/>
  <c r="AM205" i="29"/>
  <c r="AM204" i="29"/>
  <c r="AM203" i="29"/>
  <c r="AM202" i="29"/>
  <c r="AM201" i="29"/>
  <c r="AM200" i="29"/>
  <c r="AM199" i="29"/>
  <c r="AM198" i="29"/>
  <c r="AM197" i="29"/>
  <c r="AM196" i="29"/>
  <c r="AM195" i="29"/>
  <c r="AM194" i="29"/>
  <c r="AM193" i="29"/>
  <c r="AM192" i="29"/>
  <c r="AM191" i="29"/>
  <c r="AM190" i="29"/>
  <c r="AM189" i="29"/>
  <c r="AM188" i="29"/>
  <c r="AM187" i="29"/>
  <c r="AM186" i="29"/>
  <c r="AM185" i="29"/>
  <c r="AM184" i="29"/>
  <c r="AM183" i="29"/>
  <c r="AM182" i="29"/>
  <c r="AM181" i="29"/>
  <c r="AM180" i="29"/>
  <c r="AM179" i="29"/>
  <c r="AM178" i="29"/>
  <c r="AM177" i="29"/>
  <c r="AM176" i="29"/>
  <c r="AM175" i="29"/>
  <c r="AM174" i="29"/>
  <c r="AM173" i="29"/>
  <c r="AM172" i="29"/>
  <c r="AM171" i="29"/>
  <c r="AM170" i="29"/>
  <c r="AM169" i="29"/>
  <c r="AM168" i="29"/>
  <c r="AM167" i="29"/>
  <c r="AM166" i="29"/>
  <c r="AM165" i="29"/>
  <c r="AM164" i="29"/>
  <c r="AM163" i="29"/>
  <c r="AM162" i="29"/>
  <c r="AM161" i="29"/>
  <c r="AM160" i="29"/>
  <c r="AM159" i="29"/>
  <c r="AM158" i="29"/>
  <c r="AM157" i="29"/>
  <c r="AM156" i="29"/>
  <c r="AM155" i="29"/>
  <c r="AM154" i="29"/>
  <c r="AM153" i="29"/>
  <c r="AM152" i="29"/>
  <c r="AM151" i="29"/>
  <c r="AM150" i="29"/>
  <c r="AM149" i="29"/>
  <c r="AM148" i="29"/>
  <c r="AM147" i="29"/>
  <c r="AM146" i="29"/>
  <c r="AM145" i="29"/>
  <c r="AM144" i="29"/>
  <c r="AM143" i="29"/>
  <c r="AM142" i="29"/>
  <c r="AM141" i="29"/>
  <c r="AM140" i="29"/>
  <c r="AM139" i="29"/>
  <c r="AM138" i="29"/>
  <c r="AM137" i="29"/>
  <c r="AM136" i="29"/>
  <c r="AM135" i="29"/>
  <c r="AM134" i="29"/>
  <c r="AM133" i="29"/>
  <c r="AM132" i="29"/>
  <c r="AM131" i="29"/>
  <c r="AM130" i="29"/>
  <c r="AM129" i="29"/>
  <c r="AM128" i="29"/>
  <c r="AM127" i="29"/>
  <c r="AM126" i="29"/>
  <c r="AM125" i="29"/>
  <c r="AM124" i="29"/>
  <c r="AM123" i="29"/>
  <c r="AM122" i="29"/>
  <c r="AM121" i="29"/>
  <c r="AM120" i="29"/>
  <c r="AM119" i="29"/>
  <c r="AM118" i="29"/>
  <c r="AM117" i="29"/>
  <c r="AM116" i="29"/>
  <c r="AM115" i="29"/>
  <c r="AM114" i="29"/>
  <c r="AM113" i="29"/>
  <c r="AM112" i="29"/>
  <c r="AM111" i="29"/>
  <c r="AM110" i="29"/>
  <c r="AM109" i="29"/>
  <c r="AM108" i="29"/>
  <c r="AM107" i="29"/>
  <c r="AM106" i="29"/>
  <c r="AM105" i="29"/>
  <c r="AM104" i="29"/>
  <c r="AM103" i="29"/>
  <c r="AM102" i="29"/>
  <c r="AM101" i="29"/>
  <c r="AM100" i="29"/>
  <c r="AM99" i="29"/>
  <c r="AM98" i="29"/>
  <c r="AM97" i="29"/>
  <c r="AM96" i="29"/>
  <c r="AM95" i="29"/>
  <c r="AM94" i="29"/>
  <c r="AM93" i="29"/>
  <c r="AM92" i="29"/>
  <c r="AM91" i="29"/>
  <c r="AM90" i="29"/>
  <c r="AM89" i="29"/>
  <c r="AM88" i="29"/>
  <c r="AM87" i="29"/>
  <c r="AM86" i="29"/>
  <c r="AM85" i="29"/>
  <c r="AM84" i="29"/>
  <c r="AM83" i="29"/>
  <c r="AM82" i="29"/>
  <c r="AM81" i="29"/>
  <c r="AM80" i="29"/>
  <c r="AM79" i="29"/>
  <c r="AM78" i="29"/>
  <c r="AM77" i="29"/>
  <c r="AM76" i="29"/>
  <c r="AM75" i="29"/>
  <c r="AM74" i="29"/>
  <c r="AM73" i="29"/>
  <c r="AM72" i="29"/>
  <c r="AM71" i="29"/>
  <c r="AM70" i="29"/>
  <c r="AM69" i="29"/>
  <c r="AM68" i="29"/>
  <c r="AM67" i="29"/>
  <c r="AM66" i="29"/>
  <c r="AM65" i="29"/>
  <c r="AM64" i="29"/>
  <c r="AM63" i="29"/>
  <c r="AM62" i="29"/>
  <c r="AM61" i="29"/>
  <c r="AM60" i="29"/>
  <c r="AM59" i="29"/>
  <c r="AM58" i="29"/>
  <c r="AM57" i="29"/>
  <c r="AM56" i="29"/>
  <c r="AM55" i="29"/>
  <c r="AM54" i="29"/>
  <c r="AM53" i="29"/>
  <c r="AM52" i="29"/>
  <c r="AM51" i="29"/>
  <c r="AM50" i="29"/>
  <c r="AM49" i="29"/>
  <c r="AM48" i="29"/>
  <c r="AM47" i="29"/>
  <c r="AM46" i="29"/>
  <c r="AM45" i="29"/>
  <c r="AM44" i="29"/>
  <c r="AM43" i="29"/>
  <c r="AM42" i="29"/>
  <c r="AM41" i="29"/>
  <c r="AM40" i="29"/>
  <c r="AM39" i="29"/>
  <c r="AM38" i="29"/>
  <c r="AM37" i="29"/>
  <c r="AM36" i="29"/>
  <c r="AM35" i="29"/>
  <c r="AM34" i="29"/>
  <c r="AM33" i="29"/>
  <c r="AM32" i="29"/>
  <c r="AM31" i="29"/>
  <c r="AM30" i="29"/>
  <c r="AM29" i="29"/>
  <c r="AM28" i="29"/>
  <c r="AM27" i="29"/>
  <c r="AM26" i="29"/>
  <c r="AM25" i="29"/>
  <c r="AM24" i="29"/>
  <c r="AM23" i="29"/>
  <c r="AM22" i="29"/>
  <c r="AM21" i="29"/>
  <c r="AM20" i="29"/>
  <c r="AM19" i="29"/>
  <c r="AM18" i="29"/>
  <c r="AM17" i="29"/>
  <c r="AM16" i="29"/>
  <c r="AM15" i="29"/>
  <c r="AM14" i="29"/>
  <c r="AM13" i="29"/>
  <c r="AM12" i="29"/>
  <c r="AM11" i="29"/>
  <c r="AM10" i="29"/>
  <c r="AM9" i="29"/>
  <c r="AM8" i="29" a="1"/>
  <c r="AM8" i="29"/>
  <c r="AL247" i="29"/>
  <c r="AL246" i="29"/>
  <c r="AL245" i="29"/>
  <c r="AL244" i="29"/>
  <c r="AL243" i="29"/>
  <c r="AL242" i="29"/>
  <c r="AL241" i="29"/>
  <c r="AL240" i="29"/>
  <c r="AL239" i="29"/>
  <c r="AL238" i="29"/>
  <c r="AL237" i="29"/>
  <c r="AL236" i="29"/>
  <c r="AL235" i="29"/>
  <c r="AL234" i="29"/>
  <c r="AL233" i="29"/>
  <c r="AL232" i="29"/>
  <c r="AL231" i="29"/>
  <c r="AL230" i="29"/>
  <c r="AL229" i="29"/>
  <c r="AL228" i="29"/>
  <c r="AL227" i="29"/>
  <c r="AL226" i="29"/>
  <c r="AL225" i="29"/>
  <c r="AL224" i="29"/>
  <c r="AL223" i="29"/>
  <c r="AL222" i="29"/>
  <c r="AL221" i="29"/>
  <c r="AL220" i="29"/>
  <c r="AL219" i="29"/>
  <c r="AL218" i="29"/>
  <c r="AL217" i="29"/>
  <c r="AL216" i="29"/>
  <c r="AL215" i="29"/>
  <c r="AL214" i="29"/>
  <c r="AL213" i="29"/>
  <c r="AL212" i="29"/>
  <c r="AL211" i="29"/>
  <c r="AL210" i="29"/>
  <c r="AL209" i="29"/>
  <c r="AL208" i="29"/>
  <c r="AL207" i="29"/>
  <c r="AL206" i="29"/>
  <c r="AL205" i="29"/>
  <c r="AL204" i="29"/>
  <c r="AL203" i="29"/>
  <c r="AL202" i="29"/>
  <c r="AL201" i="29"/>
  <c r="AL200" i="29"/>
  <c r="AL199" i="29"/>
  <c r="AL198" i="29"/>
  <c r="AL197" i="29"/>
  <c r="AL196" i="29"/>
  <c r="AL195" i="29"/>
  <c r="AL194" i="29"/>
  <c r="AL193" i="29"/>
  <c r="AL192" i="29"/>
  <c r="AL191" i="29"/>
  <c r="AL190" i="29"/>
  <c r="AL189" i="29"/>
  <c r="AL188" i="29"/>
  <c r="AL187" i="29"/>
  <c r="AL186" i="29"/>
  <c r="AL185" i="29"/>
  <c r="AL184" i="29"/>
  <c r="AL183" i="29"/>
  <c r="AL182" i="29"/>
  <c r="AL181" i="29"/>
  <c r="AL180" i="29"/>
  <c r="AL179" i="29"/>
  <c r="AL178" i="29"/>
  <c r="AL177" i="29"/>
  <c r="AL176" i="29"/>
  <c r="AL175" i="29"/>
  <c r="AL174" i="29"/>
  <c r="AL173" i="29"/>
  <c r="AL172" i="29"/>
  <c r="AL171" i="29"/>
  <c r="AL170" i="29"/>
  <c r="AL169" i="29"/>
  <c r="AL168" i="29"/>
  <c r="AL167" i="29"/>
  <c r="AL166" i="29"/>
  <c r="AL165" i="29"/>
  <c r="AL164" i="29"/>
  <c r="AL163" i="29"/>
  <c r="AL162" i="29"/>
  <c r="AL161" i="29"/>
  <c r="AL160" i="29"/>
  <c r="AL159" i="29"/>
  <c r="AL158" i="29"/>
  <c r="AL157" i="29"/>
  <c r="AL156" i="29"/>
  <c r="AL155" i="29"/>
  <c r="AL154" i="29"/>
  <c r="AL153" i="29"/>
  <c r="AL152" i="29"/>
  <c r="AL151" i="29"/>
  <c r="AL150" i="29"/>
  <c r="AL149" i="29"/>
  <c r="AL148" i="29"/>
  <c r="AL147" i="29"/>
  <c r="AL146" i="29"/>
  <c r="AL145" i="29"/>
  <c r="AL144" i="29"/>
  <c r="AL143" i="29"/>
  <c r="AL142" i="29"/>
  <c r="AL141" i="29"/>
  <c r="AL140" i="29"/>
  <c r="AL139" i="29"/>
  <c r="AL138" i="29"/>
  <c r="AL137" i="29"/>
  <c r="AL136" i="29"/>
  <c r="AL135" i="29"/>
  <c r="AL134" i="29"/>
  <c r="AL133" i="29"/>
  <c r="AL132" i="29"/>
  <c r="AL131" i="29"/>
  <c r="AL130" i="29"/>
  <c r="AL129" i="29"/>
  <c r="AL128" i="29"/>
  <c r="AL127" i="29"/>
  <c r="AL126" i="29"/>
  <c r="AL125" i="29"/>
  <c r="AL124" i="29"/>
  <c r="AL123" i="29"/>
  <c r="AL122" i="29"/>
  <c r="AL121" i="29"/>
  <c r="AL120" i="29"/>
  <c r="AL119" i="29"/>
  <c r="AL118" i="29"/>
  <c r="AL117" i="29"/>
  <c r="AL116" i="29"/>
  <c r="AL115" i="29"/>
  <c r="AL114" i="29"/>
  <c r="AL113" i="29"/>
  <c r="AL112" i="29"/>
  <c r="AL111" i="29"/>
  <c r="AL110" i="29"/>
  <c r="AL109" i="29"/>
  <c r="AL108" i="29"/>
  <c r="AL107" i="29"/>
  <c r="AL106" i="29"/>
  <c r="AL105" i="29"/>
  <c r="AL104" i="29"/>
  <c r="AL103" i="29"/>
  <c r="AL102" i="29"/>
  <c r="AL101" i="29"/>
  <c r="AL100" i="29"/>
  <c r="AL99" i="29"/>
  <c r="AL98" i="29"/>
  <c r="AL97" i="29"/>
  <c r="AL96" i="29"/>
  <c r="AL95" i="29"/>
  <c r="AL94" i="29"/>
  <c r="AL93" i="29"/>
  <c r="AL92" i="29"/>
  <c r="AL91" i="29"/>
  <c r="AL90" i="29"/>
  <c r="AL89" i="29"/>
  <c r="AL88" i="29"/>
  <c r="AL87" i="29"/>
  <c r="AL86" i="29"/>
  <c r="AL85" i="29"/>
  <c r="AL84" i="29"/>
  <c r="AL83" i="29"/>
  <c r="AL82" i="29"/>
  <c r="AL81" i="29"/>
  <c r="AL80" i="29"/>
  <c r="AL79" i="29"/>
  <c r="AL78" i="29"/>
  <c r="AL77" i="29"/>
  <c r="AL76" i="29"/>
  <c r="AL75" i="29"/>
  <c r="AL74" i="29"/>
  <c r="AL73" i="29"/>
  <c r="AL72" i="29"/>
  <c r="AL71" i="29"/>
  <c r="AL70" i="29"/>
  <c r="AL69" i="29"/>
  <c r="AL68" i="29"/>
  <c r="AL67" i="29"/>
  <c r="AL66" i="29"/>
  <c r="AL65" i="29"/>
  <c r="AL64" i="29"/>
  <c r="AL63" i="29"/>
  <c r="AL62" i="29"/>
  <c r="AL61" i="29"/>
  <c r="AL60" i="29"/>
  <c r="AL59" i="29"/>
  <c r="AL58" i="29"/>
  <c r="AL57" i="29"/>
  <c r="AL56" i="29"/>
  <c r="AL55" i="29"/>
  <c r="AL54" i="29"/>
  <c r="AL53" i="29"/>
  <c r="AL52" i="29"/>
  <c r="AL51" i="29"/>
  <c r="AL50" i="29"/>
  <c r="AL49" i="29"/>
  <c r="AL48" i="29"/>
  <c r="AL47" i="29"/>
  <c r="AL46" i="29"/>
  <c r="AL45" i="29"/>
  <c r="AL44" i="29"/>
  <c r="AL43" i="29"/>
  <c r="AL42" i="29"/>
  <c r="AL41" i="29"/>
  <c r="AL40" i="29"/>
  <c r="AL39" i="29"/>
  <c r="AL38" i="29"/>
  <c r="AL37" i="29"/>
  <c r="AL36" i="29"/>
  <c r="AL35" i="29"/>
  <c r="AL34" i="29"/>
  <c r="AL33" i="29"/>
  <c r="AL32" i="29"/>
  <c r="AL31" i="29"/>
  <c r="AL30" i="29"/>
  <c r="AL29" i="29"/>
  <c r="AL28" i="29"/>
  <c r="AL27" i="29"/>
  <c r="AL26" i="29"/>
  <c r="AL25" i="29"/>
  <c r="AL24" i="29"/>
  <c r="AL23" i="29"/>
  <c r="AL22" i="29"/>
  <c r="AL21" i="29"/>
  <c r="AL20" i="29"/>
  <c r="AL19" i="29"/>
  <c r="AL18" i="29"/>
  <c r="AL17" i="29"/>
  <c r="AL16" i="29"/>
  <c r="AL15" i="29"/>
  <c r="AL14" i="29"/>
  <c r="AL13" i="29"/>
  <c r="AL12" i="29"/>
  <c r="AL11" i="29"/>
  <c r="AL10" i="29"/>
  <c r="AL9" i="29"/>
  <c r="AL8" i="29" a="1"/>
  <c r="AL8" i="29"/>
  <c r="AK247" i="29"/>
  <c r="AK246" i="29"/>
  <c r="AK245" i="29"/>
  <c r="AK244" i="29"/>
  <c r="AK243" i="29"/>
  <c r="AK242" i="29"/>
  <c r="AK241" i="29"/>
  <c r="AK240" i="29"/>
  <c r="AK239" i="29"/>
  <c r="AK238" i="29"/>
  <c r="AK237" i="29"/>
  <c r="AK236" i="29"/>
  <c r="AK235" i="29"/>
  <c r="AK234" i="29"/>
  <c r="AK233" i="29"/>
  <c r="AK232" i="29"/>
  <c r="AK231" i="29"/>
  <c r="AK230" i="29"/>
  <c r="AK229" i="29"/>
  <c r="AK228" i="29"/>
  <c r="AK227" i="29"/>
  <c r="AK226" i="29"/>
  <c r="AK225" i="29"/>
  <c r="AK224" i="29"/>
  <c r="AK223" i="29"/>
  <c r="AK222" i="29"/>
  <c r="AK221" i="29"/>
  <c r="AK220" i="29"/>
  <c r="AK219" i="29"/>
  <c r="AK218" i="29"/>
  <c r="AK217" i="29"/>
  <c r="AK216" i="29"/>
  <c r="AK215" i="29"/>
  <c r="AK214" i="29"/>
  <c r="AK213" i="29"/>
  <c r="AK212" i="29"/>
  <c r="AK211" i="29"/>
  <c r="AK210" i="29"/>
  <c r="AK209" i="29"/>
  <c r="AK208" i="29"/>
  <c r="AK207" i="29"/>
  <c r="AK206" i="29"/>
  <c r="AK205" i="29"/>
  <c r="AK204" i="29"/>
  <c r="AK203" i="29"/>
  <c r="AK202" i="29"/>
  <c r="AK201" i="29"/>
  <c r="AK200" i="29"/>
  <c r="AK199" i="29"/>
  <c r="AK198" i="29"/>
  <c r="AK197" i="29"/>
  <c r="AK196" i="29"/>
  <c r="AK195" i="29"/>
  <c r="AK194" i="29"/>
  <c r="AK193" i="29"/>
  <c r="AK192" i="29"/>
  <c r="AK191" i="29"/>
  <c r="AK190" i="29"/>
  <c r="AK189" i="29"/>
  <c r="AK188" i="29"/>
  <c r="AK187" i="29"/>
  <c r="AK186" i="29"/>
  <c r="AK185" i="29"/>
  <c r="AK184" i="29"/>
  <c r="AK183" i="29"/>
  <c r="AK182" i="29"/>
  <c r="AK181" i="29"/>
  <c r="AK180" i="29"/>
  <c r="AK179" i="29"/>
  <c r="AK178" i="29"/>
  <c r="AK177" i="29"/>
  <c r="AK176" i="29"/>
  <c r="AK175" i="29"/>
  <c r="AK174" i="29"/>
  <c r="AK173" i="29"/>
  <c r="AK172" i="29"/>
  <c r="AK171" i="29"/>
  <c r="AK170" i="29"/>
  <c r="AK169" i="29"/>
  <c r="AK168" i="29"/>
  <c r="AK167" i="29"/>
  <c r="AK166" i="29"/>
  <c r="AK165" i="29"/>
  <c r="AK164" i="29"/>
  <c r="AK163" i="29"/>
  <c r="AK162" i="29"/>
  <c r="AK161" i="29"/>
  <c r="AK160" i="29"/>
  <c r="AK159" i="29"/>
  <c r="AK158" i="29"/>
  <c r="AK157" i="29"/>
  <c r="AK156" i="29"/>
  <c r="AK155" i="29"/>
  <c r="AK154" i="29"/>
  <c r="AK153" i="29"/>
  <c r="AK152" i="29"/>
  <c r="AK151" i="29"/>
  <c r="AK150" i="29"/>
  <c r="AK149" i="29"/>
  <c r="AK148" i="29"/>
  <c r="AK147" i="29"/>
  <c r="AK146" i="29"/>
  <c r="AK145" i="29"/>
  <c r="AK144" i="29"/>
  <c r="AK143" i="29"/>
  <c r="AK142" i="29"/>
  <c r="AK141" i="29"/>
  <c r="AK140" i="29"/>
  <c r="AK139" i="29"/>
  <c r="AK138" i="29"/>
  <c r="AK137" i="29"/>
  <c r="AK136" i="29"/>
  <c r="AK135" i="29"/>
  <c r="AK134" i="29"/>
  <c r="AK133" i="29"/>
  <c r="AK132" i="29"/>
  <c r="AK131" i="29"/>
  <c r="AK130" i="29"/>
  <c r="AK129" i="29"/>
  <c r="AK128" i="29"/>
  <c r="AK127" i="29"/>
  <c r="AK126" i="29"/>
  <c r="AK125" i="29"/>
  <c r="AK124" i="29"/>
  <c r="AK123" i="29"/>
  <c r="AK122" i="29"/>
  <c r="AK121" i="29"/>
  <c r="AK120" i="29"/>
  <c r="AK119" i="29"/>
  <c r="AK118" i="29"/>
  <c r="AK117" i="29"/>
  <c r="AK116" i="29"/>
  <c r="AK115" i="29"/>
  <c r="AK114" i="29"/>
  <c r="AK113" i="29"/>
  <c r="AK112" i="29"/>
  <c r="AK111" i="29"/>
  <c r="AK110" i="29"/>
  <c r="AK109" i="29"/>
  <c r="AK108" i="29"/>
  <c r="AK107" i="29"/>
  <c r="AK106" i="29"/>
  <c r="AK105" i="29"/>
  <c r="AK104" i="29"/>
  <c r="AK103" i="29"/>
  <c r="AK102" i="29"/>
  <c r="AK101" i="29"/>
  <c r="AK100" i="29"/>
  <c r="AK99" i="29"/>
  <c r="AK98" i="29"/>
  <c r="AK97" i="29"/>
  <c r="AK96" i="29"/>
  <c r="AK95" i="29"/>
  <c r="AK94" i="29"/>
  <c r="AK93" i="29"/>
  <c r="AK92" i="29"/>
  <c r="AK91" i="29"/>
  <c r="AK90" i="29"/>
  <c r="AK89" i="29"/>
  <c r="AK88" i="29"/>
  <c r="AK87" i="29"/>
  <c r="AK86" i="29"/>
  <c r="AK85" i="29"/>
  <c r="AK84" i="29"/>
  <c r="AK83" i="29"/>
  <c r="AK82" i="29"/>
  <c r="AK81" i="29"/>
  <c r="AK80" i="29"/>
  <c r="AK79" i="29"/>
  <c r="AK78" i="29"/>
  <c r="AK77" i="29"/>
  <c r="AK76" i="29"/>
  <c r="AK75" i="29"/>
  <c r="AK74" i="29"/>
  <c r="AK73" i="29"/>
  <c r="AK72" i="29"/>
  <c r="AK71" i="29"/>
  <c r="AK70" i="29"/>
  <c r="AK69" i="29"/>
  <c r="AK68" i="29"/>
  <c r="AK67" i="29"/>
  <c r="AK66" i="29"/>
  <c r="AK65" i="29"/>
  <c r="AK64" i="29"/>
  <c r="AK63" i="29"/>
  <c r="AK62" i="29"/>
  <c r="AK61" i="29"/>
  <c r="AK60" i="29"/>
  <c r="AK59" i="29"/>
  <c r="AK58" i="29"/>
  <c r="AK57" i="29"/>
  <c r="AK56" i="29"/>
  <c r="AK55" i="29"/>
  <c r="AK54" i="29"/>
  <c r="AK53" i="29"/>
  <c r="AK52" i="29"/>
  <c r="AK51" i="29"/>
  <c r="AK50" i="29"/>
  <c r="AK49" i="29"/>
  <c r="AK48" i="29"/>
  <c r="AK47" i="29"/>
  <c r="AK46" i="29"/>
  <c r="AK45" i="29"/>
  <c r="AK44" i="29"/>
  <c r="AK43" i="29"/>
  <c r="AK42" i="29"/>
  <c r="AK41" i="29"/>
  <c r="AK40" i="29"/>
  <c r="AK39" i="29"/>
  <c r="AK38" i="29"/>
  <c r="AK37" i="29"/>
  <c r="AK36" i="29"/>
  <c r="AK35" i="29"/>
  <c r="AK34" i="29"/>
  <c r="AK33" i="29"/>
  <c r="AK32" i="29"/>
  <c r="AK31" i="29"/>
  <c r="AK30" i="29"/>
  <c r="AK29" i="29"/>
  <c r="AK28" i="29"/>
  <c r="AK27" i="29"/>
  <c r="AK26" i="29"/>
  <c r="AK25" i="29"/>
  <c r="AK24" i="29"/>
  <c r="AK23" i="29"/>
  <c r="AK22" i="29"/>
  <c r="AK21" i="29"/>
  <c r="AK20" i="29"/>
  <c r="AK19" i="29"/>
  <c r="AK18" i="29"/>
  <c r="AK17" i="29"/>
  <c r="AK16" i="29"/>
  <c r="AK15" i="29"/>
  <c r="AK14" i="29"/>
  <c r="AK13" i="29"/>
  <c r="AK12" i="29"/>
  <c r="AK11" i="29"/>
  <c r="AK10" i="29"/>
  <c r="AK9" i="29"/>
  <c r="AK8" i="29" a="1"/>
  <c r="AK8" i="29"/>
  <c r="AJ247" i="29"/>
  <c r="AJ246" i="29"/>
  <c r="AJ245" i="29"/>
  <c r="AJ244" i="29"/>
  <c r="AJ243" i="29"/>
  <c r="AJ242" i="29"/>
  <c r="AJ241" i="29"/>
  <c r="AJ240" i="29"/>
  <c r="AJ239" i="29"/>
  <c r="AJ238" i="29"/>
  <c r="AJ237" i="29"/>
  <c r="AJ236" i="29"/>
  <c r="AJ235" i="29"/>
  <c r="AJ234" i="29"/>
  <c r="AJ233" i="29"/>
  <c r="AJ232" i="29"/>
  <c r="AJ231" i="29"/>
  <c r="AJ230" i="29"/>
  <c r="AJ229" i="29"/>
  <c r="AJ228" i="29"/>
  <c r="AJ227" i="29"/>
  <c r="AJ226" i="29"/>
  <c r="AJ225" i="29"/>
  <c r="AJ224" i="29"/>
  <c r="AJ223" i="29"/>
  <c r="AJ222" i="29"/>
  <c r="AJ221" i="29"/>
  <c r="AJ220" i="29"/>
  <c r="AJ219" i="29"/>
  <c r="AJ218" i="29"/>
  <c r="AJ217" i="29"/>
  <c r="AJ216" i="29"/>
  <c r="AJ215" i="29"/>
  <c r="AJ214" i="29"/>
  <c r="AJ213" i="29"/>
  <c r="AJ212" i="29"/>
  <c r="AJ211" i="29"/>
  <c r="AJ210" i="29"/>
  <c r="AJ209" i="29"/>
  <c r="AJ208" i="29"/>
  <c r="AJ207" i="29"/>
  <c r="AJ206" i="29"/>
  <c r="AJ205" i="29"/>
  <c r="AJ204" i="29"/>
  <c r="AJ203" i="29"/>
  <c r="AJ202" i="29"/>
  <c r="AJ201" i="29"/>
  <c r="AJ200" i="29"/>
  <c r="AJ199" i="29"/>
  <c r="AJ198" i="29"/>
  <c r="AJ197" i="29"/>
  <c r="AJ196" i="29"/>
  <c r="AJ195" i="29"/>
  <c r="AJ194" i="29"/>
  <c r="AJ193" i="29"/>
  <c r="AJ192" i="29"/>
  <c r="AJ191" i="29"/>
  <c r="AJ190" i="29"/>
  <c r="AJ189" i="29"/>
  <c r="AJ188" i="29"/>
  <c r="AJ187" i="29"/>
  <c r="AJ186" i="29"/>
  <c r="AJ185" i="29"/>
  <c r="AJ184" i="29"/>
  <c r="AJ183" i="29"/>
  <c r="AJ182" i="29"/>
  <c r="AJ181" i="29"/>
  <c r="AJ180" i="29"/>
  <c r="AJ179" i="29"/>
  <c r="AJ178" i="29"/>
  <c r="AJ177" i="29"/>
  <c r="AJ176" i="29"/>
  <c r="AJ175" i="29"/>
  <c r="AJ174" i="29"/>
  <c r="AJ173" i="29"/>
  <c r="AJ172" i="29"/>
  <c r="AJ171" i="29"/>
  <c r="AJ170" i="29"/>
  <c r="AJ169" i="29"/>
  <c r="AJ168" i="29"/>
  <c r="AJ167" i="29"/>
  <c r="AJ166" i="29"/>
  <c r="AJ165" i="29"/>
  <c r="AJ164" i="29"/>
  <c r="AJ163" i="29"/>
  <c r="AJ162" i="29"/>
  <c r="AJ161" i="29"/>
  <c r="AJ160" i="29"/>
  <c r="AJ159" i="29"/>
  <c r="AJ158" i="29"/>
  <c r="AJ157" i="29"/>
  <c r="AJ156" i="29"/>
  <c r="AJ155" i="29"/>
  <c r="AJ154" i="29"/>
  <c r="AJ153" i="29"/>
  <c r="AJ152" i="29"/>
  <c r="AJ151" i="29"/>
  <c r="AJ150" i="29"/>
  <c r="AJ149" i="29"/>
  <c r="AJ148" i="29"/>
  <c r="AJ147" i="29"/>
  <c r="AJ146" i="29"/>
  <c r="AJ145" i="29"/>
  <c r="AJ144" i="29"/>
  <c r="AJ143" i="29"/>
  <c r="AJ142" i="29"/>
  <c r="AJ141" i="29"/>
  <c r="AJ140" i="29"/>
  <c r="AJ139" i="29"/>
  <c r="AJ138" i="29"/>
  <c r="AJ137" i="29"/>
  <c r="AJ136" i="29"/>
  <c r="AJ135" i="29"/>
  <c r="AJ134" i="29"/>
  <c r="AJ133" i="29"/>
  <c r="AJ132" i="29"/>
  <c r="AJ131" i="29"/>
  <c r="AJ130" i="29"/>
  <c r="AJ129" i="29"/>
  <c r="AJ128" i="29"/>
  <c r="AJ127" i="29"/>
  <c r="AJ126" i="29"/>
  <c r="AJ125" i="29"/>
  <c r="AJ124" i="29"/>
  <c r="AJ123" i="29"/>
  <c r="AJ122" i="29"/>
  <c r="AJ121" i="29"/>
  <c r="AJ120" i="29"/>
  <c r="AJ119" i="29"/>
  <c r="AJ118" i="29"/>
  <c r="AJ117" i="29"/>
  <c r="AJ116" i="29"/>
  <c r="AJ115" i="29"/>
  <c r="AJ114" i="29"/>
  <c r="AJ113" i="29"/>
  <c r="AJ112" i="29"/>
  <c r="AJ111" i="29"/>
  <c r="AJ110" i="29"/>
  <c r="AJ109" i="29"/>
  <c r="AJ108" i="29"/>
  <c r="AJ107" i="29"/>
  <c r="AJ106" i="29"/>
  <c r="AJ105" i="29"/>
  <c r="AJ104" i="29"/>
  <c r="AJ103" i="29"/>
  <c r="AJ102" i="29"/>
  <c r="AJ101" i="29"/>
  <c r="AJ100" i="29"/>
  <c r="AJ99" i="29"/>
  <c r="AJ98" i="29"/>
  <c r="AJ97" i="29"/>
  <c r="AJ96" i="29"/>
  <c r="AJ95" i="29"/>
  <c r="AJ94" i="29"/>
  <c r="AJ93" i="29"/>
  <c r="AJ92" i="29"/>
  <c r="AJ91" i="29"/>
  <c r="AJ90" i="29"/>
  <c r="AJ89" i="29"/>
  <c r="AJ88" i="29"/>
  <c r="AJ87" i="29"/>
  <c r="AJ86" i="29"/>
  <c r="AJ85" i="29"/>
  <c r="AJ84" i="29"/>
  <c r="AJ83" i="29"/>
  <c r="AJ82" i="29"/>
  <c r="AJ81" i="29"/>
  <c r="AJ80" i="29"/>
  <c r="AJ79" i="29"/>
  <c r="AJ78" i="29"/>
  <c r="AJ77" i="29"/>
  <c r="AJ76" i="29"/>
  <c r="AJ75" i="29"/>
  <c r="AJ74" i="29"/>
  <c r="AJ73" i="29"/>
  <c r="AJ72" i="29"/>
  <c r="AJ71" i="29"/>
  <c r="AJ70" i="29"/>
  <c r="AJ69" i="29"/>
  <c r="AJ68" i="29"/>
  <c r="AJ67" i="29"/>
  <c r="AJ66" i="29"/>
  <c r="AJ65" i="29"/>
  <c r="AJ64" i="29"/>
  <c r="AJ63" i="29"/>
  <c r="AJ62" i="29"/>
  <c r="AJ61" i="29"/>
  <c r="AJ60" i="29"/>
  <c r="AJ59" i="29"/>
  <c r="AJ58" i="29"/>
  <c r="AJ57" i="29"/>
  <c r="AJ56" i="29"/>
  <c r="AJ55" i="29"/>
  <c r="AJ54" i="29"/>
  <c r="AJ53" i="29"/>
  <c r="AJ52" i="29"/>
  <c r="AJ51" i="29"/>
  <c r="AJ50" i="29"/>
  <c r="AJ49" i="29"/>
  <c r="AJ48" i="29"/>
  <c r="AJ47" i="29"/>
  <c r="AJ46" i="29"/>
  <c r="AJ45" i="29"/>
  <c r="AJ44" i="29"/>
  <c r="AJ43" i="29"/>
  <c r="AJ42" i="29"/>
  <c r="AJ41" i="29"/>
  <c r="AJ40" i="29"/>
  <c r="AJ39" i="29"/>
  <c r="AJ38" i="29"/>
  <c r="AJ37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 a="1"/>
  <c r="AJ8" i="29"/>
  <c r="AI247" i="29"/>
  <c r="AI246" i="29"/>
  <c r="AI245" i="29"/>
  <c r="AI244" i="29"/>
  <c r="AI243" i="29"/>
  <c r="AI242" i="29"/>
  <c r="AI241" i="29"/>
  <c r="AI240" i="29"/>
  <c r="AI239" i="29"/>
  <c r="AI238" i="29"/>
  <c r="AI237" i="29"/>
  <c r="AI236" i="29"/>
  <c r="AI235" i="29"/>
  <c r="AI234" i="29"/>
  <c r="AI233" i="29"/>
  <c r="AI232" i="29"/>
  <c r="AI231" i="29"/>
  <c r="AI230" i="29"/>
  <c r="AI229" i="29"/>
  <c r="AI228" i="29"/>
  <c r="AI227" i="29"/>
  <c r="AI226" i="29"/>
  <c r="AI225" i="29"/>
  <c r="AI224" i="29"/>
  <c r="AI223" i="29"/>
  <c r="AI222" i="29"/>
  <c r="AI221" i="29"/>
  <c r="AI220" i="29"/>
  <c r="AI219" i="29"/>
  <c r="AI218" i="29"/>
  <c r="AI217" i="29"/>
  <c r="AI216" i="29"/>
  <c r="AI215" i="29"/>
  <c r="AI214" i="29"/>
  <c r="AI213" i="29"/>
  <c r="AI212" i="29"/>
  <c r="AI211" i="29"/>
  <c r="AI210" i="29"/>
  <c r="AI209" i="29"/>
  <c r="AI208" i="29"/>
  <c r="AI207" i="29"/>
  <c r="AI206" i="29"/>
  <c r="AI205" i="29"/>
  <c r="AI204" i="29"/>
  <c r="AI203" i="29"/>
  <c r="AI202" i="29"/>
  <c r="AI201" i="29"/>
  <c r="AI200" i="29"/>
  <c r="AI199" i="29"/>
  <c r="AI198" i="29"/>
  <c r="AI197" i="29"/>
  <c r="AI196" i="29"/>
  <c r="AI195" i="29"/>
  <c r="AI194" i="29"/>
  <c r="AI193" i="29"/>
  <c r="AI192" i="29"/>
  <c r="AI191" i="29"/>
  <c r="AI190" i="29"/>
  <c r="AI189" i="29"/>
  <c r="AI188" i="29"/>
  <c r="AI187" i="29"/>
  <c r="AI186" i="29"/>
  <c r="AI185" i="29"/>
  <c r="AI184" i="29"/>
  <c r="AI183" i="29"/>
  <c r="AI182" i="29"/>
  <c r="AI181" i="29"/>
  <c r="AI180" i="29"/>
  <c r="AI179" i="29"/>
  <c r="AI178" i="29"/>
  <c r="AI177" i="29"/>
  <c r="AI176" i="29"/>
  <c r="AI175" i="29"/>
  <c r="AI174" i="29"/>
  <c r="AI173" i="29"/>
  <c r="AI172" i="29"/>
  <c r="AI171" i="29"/>
  <c r="AI170" i="29"/>
  <c r="AI169" i="29"/>
  <c r="AI168" i="29"/>
  <c r="AI167" i="29"/>
  <c r="AI166" i="29"/>
  <c r="AI165" i="29"/>
  <c r="AI164" i="29"/>
  <c r="AI163" i="29"/>
  <c r="AI162" i="29"/>
  <c r="AI161" i="29"/>
  <c r="AI160" i="29"/>
  <c r="AI159" i="29"/>
  <c r="AI158" i="29"/>
  <c r="AI157" i="29"/>
  <c r="AI156" i="29"/>
  <c r="AI155" i="29"/>
  <c r="AI154" i="29"/>
  <c r="AI153" i="29"/>
  <c r="AI152" i="29"/>
  <c r="AI151" i="29"/>
  <c r="AI150" i="29"/>
  <c r="AI149" i="29"/>
  <c r="AI148" i="29"/>
  <c r="AI147" i="29"/>
  <c r="AI146" i="29"/>
  <c r="AI145" i="29"/>
  <c r="AI144" i="29"/>
  <c r="AI143" i="29"/>
  <c r="AI142" i="29"/>
  <c r="AI141" i="29"/>
  <c r="AI140" i="29"/>
  <c r="AI139" i="29"/>
  <c r="AI138" i="29"/>
  <c r="AI137" i="29"/>
  <c r="AI136" i="29"/>
  <c r="AI135" i="29"/>
  <c r="AI134" i="29"/>
  <c r="AI133" i="29"/>
  <c r="AI132" i="29"/>
  <c r="AI131" i="29"/>
  <c r="AI130" i="29"/>
  <c r="AI129" i="29"/>
  <c r="AI128" i="29"/>
  <c r="AI127" i="29"/>
  <c r="AI126" i="29"/>
  <c r="AI125" i="29"/>
  <c r="AI124" i="29"/>
  <c r="AI123" i="29"/>
  <c r="AI122" i="29"/>
  <c r="AI121" i="29"/>
  <c r="AI120" i="29"/>
  <c r="AI119" i="29"/>
  <c r="AI118" i="29"/>
  <c r="AI117" i="29"/>
  <c r="AI116" i="29"/>
  <c r="AI115" i="29"/>
  <c r="AI114" i="29"/>
  <c r="AI113" i="29"/>
  <c r="AI112" i="29"/>
  <c r="AI111" i="29"/>
  <c r="AI110" i="29"/>
  <c r="AI109" i="29"/>
  <c r="AI108" i="29"/>
  <c r="AI107" i="29"/>
  <c r="AI106" i="29"/>
  <c r="AI105" i="29"/>
  <c r="AI104" i="29"/>
  <c r="AI103" i="29"/>
  <c r="AI102" i="29"/>
  <c r="AI101" i="29"/>
  <c r="AI100" i="29"/>
  <c r="AI99" i="29"/>
  <c r="AI98" i="29"/>
  <c r="AI97" i="29"/>
  <c r="AI96" i="29"/>
  <c r="AI95" i="29"/>
  <c r="AI94" i="29"/>
  <c r="AI93" i="29"/>
  <c r="AI92" i="29"/>
  <c r="AI91" i="29"/>
  <c r="AI90" i="29"/>
  <c r="AI89" i="29"/>
  <c r="AI88" i="29"/>
  <c r="AI87" i="29"/>
  <c r="AI86" i="29"/>
  <c r="AI85" i="29"/>
  <c r="AI84" i="29"/>
  <c r="AI83" i="29"/>
  <c r="AI82" i="29"/>
  <c r="AI81" i="29"/>
  <c r="AI80" i="29"/>
  <c r="AI79" i="29"/>
  <c r="AI78" i="29"/>
  <c r="AI77" i="29"/>
  <c r="AI76" i="29"/>
  <c r="AI75" i="29"/>
  <c r="AI74" i="29"/>
  <c r="AI73" i="29"/>
  <c r="AI72" i="29"/>
  <c r="AI71" i="29"/>
  <c r="AI70" i="29"/>
  <c r="AI69" i="29"/>
  <c r="AI68" i="29"/>
  <c r="AI67" i="29"/>
  <c r="AI66" i="29"/>
  <c r="AI65" i="29"/>
  <c r="AI64" i="29"/>
  <c r="AI63" i="29"/>
  <c r="AI62" i="29"/>
  <c r="AI61" i="29"/>
  <c r="AI60" i="29"/>
  <c r="AI59" i="29"/>
  <c r="AI58" i="29"/>
  <c r="AI57" i="29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I44" i="29"/>
  <c r="AI43" i="29"/>
  <c r="AI42" i="29"/>
  <c r="AI41" i="29"/>
  <c r="AI40" i="29"/>
  <c r="AI39" i="29"/>
  <c r="AI38" i="29"/>
  <c r="AI37" i="29"/>
  <c r="AI36" i="29"/>
  <c r="AI35" i="29"/>
  <c r="AI34" i="29"/>
  <c r="AI33" i="29"/>
  <c r="AI32" i="29"/>
  <c r="AI31" i="29"/>
  <c r="AI30" i="29"/>
  <c r="AI29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3" i="29"/>
  <c r="AI12" i="29"/>
  <c r="AI11" i="29"/>
  <c r="AI10" i="29"/>
  <c r="AI9" i="29"/>
  <c r="AI8" i="29" a="1"/>
  <c r="AI8" i="29"/>
  <c r="AH247" i="29"/>
  <c r="AH246" i="29"/>
  <c r="AH245" i="29"/>
  <c r="AH244" i="29"/>
  <c r="AH243" i="29"/>
  <c r="AH242" i="29"/>
  <c r="AH241" i="29"/>
  <c r="AH240" i="29"/>
  <c r="AH239" i="29"/>
  <c r="AH238" i="29"/>
  <c r="AH237" i="29"/>
  <c r="AH236" i="29"/>
  <c r="AH235" i="29"/>
  <c r="AH234" i="29"/>
  <c r="AH233" i="29"/>
  <c r="AH232" i="29"/>
  <c r="AH231" i="29"/>
  <c r="AH230" i="29"/>
  <c r="AH229" i="29"/>
  <c r="AH228" i="29"/>
  <c r="AH227" i="29"/>
  <c r="AH226" i="29"/>
  <c r="AH225" i="29"/>
  <c r="AH224" i="29"/>
  <c r="AH223" i="29"/>
  <c r="AH222" i="29"/>
  <c r="AH221" i="29"/>
  <c r="AH220" i="29"/>
  <c r="AH219" i="29"/>
  <c r="AH218" i="29"/>
  <c r="AH217" i="29"/>
  <c r="AH216" i="29"/>
  <c r="AH215" i="29"/>
  <c r="AH214" i="29"/>
  <c r="AH213" i="29"/>
  <c r="AH212" i="29"/>
  <c r="AH211" i="29"/>
  <c r="AH210" i="29"/>
  <c r="AH209" i="29"/>
  <c r="AH208" i="29"/>
  <c r="AH207" i="29"/>
  <c r="AH206" i="29"/>
  <c r="AH205" i="29"/>
  <c r="AH204" i="29"/>
  <c r="AH203" i="29"/>
  <c r="AH202" i="29"/>
  <c r="AH201" i="29"/>
  <c r="AH200" i="29"/>
  <c r="AH199" i="29"/>
  <c r="AH198" i="29"/>
  <c r="AH197" i="29"/>
  <c r="AH196" i="29"/>
  <c r="AH195" i="29"/>
  <c r="AH194" i="29"/>
  <c r="AH193" i="29"/>
  <c r="AH192" i="29"/>
  <c r="AH191" i="29"/>
  <c r="AH190" i="29"/>
  <c r="AH189" i="29"/>
  <c r="AH188" i="29"/>
  <c r="AH187" i="29"/>
  <c r="AH186" i="29"/>
  <c r="AH185" i="29"/>
  <c r="AH184" i="29"/>
  <c r="AH183" i="29"/>
  <c r="AH182" i="29"/>
  <c r="AH181" i="29"/>
  <c r="AH180" i="29"/>
  <c r="AH179" i="29"/>
  <c r="AH178" i="29"/>
  <c r="AH177" i="29"/>
  <c r="AH176" i="29"/>
  <c r="AH175" i="29"/>
  <c r="AH174" i="29"/>
  <c r="AH173" i="29"/>
  <c r="AH172" i="29"/>
  <c r="AH171" i="29"/>
  <c r="AH170" i="29"/>
  <c r="AH169" i="29"/>
  <c r="AH168" i="29"/>
  <c r="AH167" i="29"/>
  <c r="AH166" i="29"/>
  <c r="AH165" i="29"/>
  <c r="AH164" i="29"/>
  <c r="AH163" i="29"/>
  <c r="AH162" i="29"/>
  <c r="AH161" i="29"/>
  <c r="AH160" i="29"/>
  <c r="AH159" i="29"/>
  <c r="AH158" i="29"/>
  <c r="AH157" i="29"/>
  <c r="AH156" i="29"/>
  <c r="AH155" i="29"/>
  <c r="AH154" i="29"/>
  <c r="AH153" i="29"/>
  <c r="AH152" i="29"/>
  <c r="AH151" i="29"/>
  <c r="AH150" i="29"/>
  <c r="AH149" i="29"/>
  <c r="AH148" i="29"/>
  <c r="AH147" i="29"/>
  <c r="AH146" i="29"/>
  <c r="AH145" i="29"/>
  <c r="AH144" i="29"/>
  <c r="AH143" i="29"/>
  <c r="AH142" i="29"/>
  <c r="AH141" i="29"/>
  <c r="AH140" i="29"/>
  <c r="AH139" i="29"/>
  <c r="AH138" i="29"/>
  <c r="AH137" i="29"/>
  <c r="AH136" i="29"/>
  <c r="AH135" i="29"/>
  <c r="AH134" i="29"/>
  <c r="AH133" i="29"/>
  <c r="AH132" i="29"/>
  <c r="AH131" i="29"/>
  <c r="AH130" i="29"/>
  <c r="AH129" i="29"/>
  <c r="AH128" i="29"/>
  <c r="AH127" i="29"/>
  <c r="AH126" i="29"/>
  <c r="AH125" i="29"/>
  <c r="AH124" i="29"/>
  <c r="AH123" i="29"/>
  <c r="AH122" i="29"/>
  <c r="AH121" i="29"/>
  <c r="AH120" i="29"/>
  <c r="AH119" i="29"/>
  <c r="AH118" i="29"/>
  <c r="AH117" i="29"/>
  <c r="AH116" i="29"/>
  <c r="AH115" i="29"/>
  <c r="AH114" i="29"/>
  <c r="AH113" i="29"/>
  <c r="AH112" i="29"/>
  <c r="AH111" i="29"/>
  <c r="AH110" i="29"/>
  <c r="AH109" i="29"/>
  <c r="AH108" i="29"/>
  <c r="AH107" i="29"/>
  <c r="AH106" i="29"/>
  <c r="AH105" i="29"/>
  <c r="AH104" i="29"/>
  <c r="AH103" i="29"/>
  <c r="AH102" i="29"/>
  <c r="AH101" i="29"/>
  <c r="AH100" i="29"/>
  <c r="AH99" i="29"/>
  <c r="AH98" i="29"/>
  <c r="AH97" i="29"/>
  <c r="AH96" i="29"/>
  <c r="AH95" i="29"/>
  <c r="AH94" i="29"/>
  <c r="AH93" i="29"/>
  <c r="AH92" i="29"/>
  <c r="AH91" i="29"/>
  <c r="AH90" i="29"/>
  <c r="AH89" i="29"/>
  <c r="AH88" i="29"/>
  <c r="AH87" i="29"/>
  <c r="AH86" i="29"/>
  <c r="AH85" i="29"/>
  <c r="AH84" i="29"/>
  <c r="AH83" i="29"/>
  <c r="AH82" i="29"/>
  <c r="AH81" i="29"/>
  <c r="AH80" i="29"/>
  <c r="AH79" i="29"/>
  <c r="AH78" i="29"/>
  <c r="AH77" i="29"/>
  <c r="AH76" i="29"/>
  <c r="AH75" i="29"/>
  <c r="AH74" i="29"/>
  <c r="AH73" i="29"/>
  <c r="AH72" i="29"/>
  <c r="AH71" i="29"/>
  <c r="AH70" i="29"/>
  <c r="AH69" i="29"/>
  <c r="AH68" i="29"/>
  <c r="AH67" i="29"/>
  <c r="AH66" i="29"/>
  <c r="AH65" i="29"/>
  <c r="AH64" i="29"/>
  <c r="AH63" i="29"/>
  <c r="AH62" i="29"/>
  <c r="AH61" i="29"/>
  <c r="AH60" i="29"/>
  <c r="AH59" i="29"/>
  <c r="AH58" i="29"/>
  <c r="AH57" i="29"/>
  <c r="AH56" i="29"/>
  <c r="AH55" i="29"/>
  <c r="AH54" i="29"/>
  <c r="AH53" i="29"/>
  <c r="AH52" i="29"/>
  <c r="AH51" i="29"/>
  <c r="AH50" i="29"/>
  <c r="AH49" i="29"/>
  <c r="AH48" i="29"/>
  <c r="AH47" i="29"/>
  <c r="AH46" i="29"/>
  <c r="AH45" i="29"/>
  <c r="AH44" i="29"/>
  <c r="AH43" i="29"/>
  <c r="AH42" i="29"/>
  <c r="AH41" i="29"/>
  <c r="AH40" i="29"/>
  <c r="AH39" i="29"/>
  <c r="AH38" i="29"/>
  <c r="AH37" i="29"/>
  <c r="AH36" i="29"/>
  <c r="AH35" i="29"/>
  <c r="AH34" i="29"/>
  <c r="AH33" i="29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 a="1"/>
  <c r="AH8" i="29"/>
  <c r="AG247" i="29"/>
  <c r="AG246" i="29"/>
  <c r="AG245" i="29"/>
  <c r="AG244" i="29"/>
  <c r="AG243" i="29"/>
  <c r="AG242" i="29"/>
  <c r="AG241" i="29"/>
  <c r="AG240" i="29"/>
  <c r="AG239" i="29"/>
  <c r="AG238" i="29"/>
  <c r="AG237" i="29"/>
  <c r="AG236" i="29"/>
  <c r="AG235" i="29"/>
  <c r="AG234" i="29"/>
  <c r="AG233" i="29"/>
  <c r="AG232" i="29"/>
  <c r="AG231" i="29"/>
  <c r="AG230" i="29"/>
  <c r="AG229" i="29"/>
  <c r="AG228" i="29"/>
  <c r="AG227" i="29"/>
  <c r="AG226" i="29"/>
  <c r="AG225" i="29"/>
  <c r="AG224" i="29"/>
  <c r="AG223" i="29"/>
  <c r="AG222" i="29"/>
  <c r="AG221" i="29"/>
  <c r="AG220" i="29"/>
  <c r="AG219" i="29"/>
  <c r="AG218" i="29"/>
  <c r="AG217" i="29"/>
  <c r="AG216" i="29"/>
  <c r="AG215" i="29"/>
  <c r="AG214" i="29"/>
  <c r="AG213" i="29"/>
  <c r="AG212" i="29"/>
  <c r="AG211" i="29"/>
  <c r="AG210" i="29"/>
  <c r="AG209" i="29"/>
  <c r="AG208" i="29"/>
  <c r="AG207" i="29"/>
  <c r="AG206" i="29"/>
  <c r="AG205" i="29"/>
  <c r="AG204" i="29"/>
  <c r="AG203" i="29"/>
  <c r="AG202" i="29"/>
  <c r="AG201" i="29"/>
  <c r="AG200" i="29"/>
  <c r="AG199" i="29"/>
  <c r="AG198" i="29"/>
  <c r="AG197" i="29"/>
  <c r="AG196" i="29"/>
  <c r="AG195" i="29"/>
  <c r="AG194" i="29"/>
  <c r="AG193" i="29"/>
  <c r="AG192" i="29"/>
  <c r="AG191" i="29"/>
  <c r="AG190" i="29"/>
  <c r="AG189" i="29"/>
  <c r="AG188" i="29"/>
  <c r="AG187" i="29"/>
  <c r="AG186" i="29"/>
  <c r="AG185" i="29"/>
  <c r="AG184" i="29"/>
  <c r="AG183" i="29"/>
  <c r="AG182" i="29"/>
  <c r="AG181" i="29"/>
  <c r="AG180" i="29"/>
  <c r="AG179" i="29"/>
  <c r="AG178" i="29"/>
  <c r="AG177" i="29"/>
  <c r="AG176" i="29"/>
  <c r="AG175" i="29"/>
  <c r="AG174" i="29"/>
  <c r="AG173" i="29"/>
  <c r="AG172" i="29"/>
  <c r="AG171" i="29"/>
  <c r="AG170" i="29"/>
  <c r="AG169" i="29"/>
  <c r="AG168" i="29"/>
  <c r="AG167" i="29"/>
  <c r="AG166" i="29"/>
  <c r="AG165" i="29"/>
  <c r="AG164" i="29"/>
  <c r="AG163" i="29"/>
  <c r="AG162" i="29"/>
  <c r="AG161" i="29"/>
  <c r="AG160" i="29"/>
  <c r="AG159" i="29"/>
  <c r="AG158" i="29"/>
  <c r="AG157" i="29"/>
  <c r="AG156" i="29"/>
  <c r="AG155" i="29"/>
  <c r="AG154" i="29"/>
  <c r="AG153" i="29"/>
  <c r="AG152" i="29"/>
  <c r="AG151" i="29"/>
  <c r="AG150" i="29"/>
  <c r="AG149" i="29"/>
  <c r="AG148" i="29"/>
  <c r="AG147" i="29"/>
  <c r="AG146" i="29"/>
  <c r="AG145" i="29"/>
  <c r="AG144" i="29"/>
  <c r="AG143" i="29"/>
  <c r="AG142" i="29"/>
  <c r="AG141" i="29"/>
  <c r="AG140" i="29"/>
  <c r="AG139" i="29"/>
  <c r="AG138" i="29"/>
  <c r="AG137" i="29"/>
  <c r="AG136" i="29"/>
  <c r="AG135" i="29"/>
  <c r="AG134" i="29"/>
  <c r="AG133" i="29"/>
  <c r="AG132" i="29"/>
  <c r="AG131" i="29"/>
  <c r="AG130" i="29"/>
  <c r="AG129" i="29"/>
  <c r="AG128" i="29"/>
  <c r="AG127" i="29"/>
  <c r="AG126" i="29"/>
  <c r="AG125" i="29"/>
  <c r="AG124" i="29"/>
  <c r="AG123" i="29"/>
  <c r="AG122" i="29"/>
  <c r="AG121" i="29"/>
  <c r="AG120" i="29"/>
  <c r="AG119" i="29"/>
  <c r="AG118" i="29"/>
  <c r="AG117" i="29"/>
  <c r="AG116" i="29"/>
  <c r="AG115" i="29"/>
  <c r="AG114" i="29"/>
  <c r="AG113" i="29"/>
  <c r="AG112" i="29"/>
  <c r="AG111" i="29"/>
  <c r="AG110" i="29"/>
  <c r="AG109" i="29"/>
  <c r="AG108" i="29"/>
  <c r="AG107" i="29"/>
  <c r="AG106" i="29"/>
  <c r="AG105" i="29"/>
  <c r="AG104" i="29"/>
  <c r="AG103" i="29"/>
  <c r="AG102" i="29"/>
  <c r="AG101" i="29"/>
  <c r="AG100" i="29"/>
  <c r="AG99" i="29"/>
  <c r="AG98" i="29"/>
  <c r="AG97" i="29"/>
  <c r="AG96" i="29"/>
  <c r="AG95" i="29"/>
  <c r="AG94" i="29"/>
  <c r="AG93" i="29"/>
  <c r="AG92" i="29"/>
  <c r="AG91" i="29"/>
  <c r="AG90" i="29"/>
  <c r="AG89" i="29"/>
  <c r="AG88" i="29"/>
  <c r="AG87" i="29"/>
  <c r="AG86" i="29"/>
  <c r="AG85" i="29"/>
  <c r="AG84" i="29"/>
  <c r="AG83" i="29"/>
  <c r="AG82" i="29"/>
  <c r="AG81" i="29"/>
  <c r="AG80" i="29"/>
  <c r="AG79" i="29"/>
  <c r="AG78" i="29"/>
  <c r="AG77" i="29"/>
  <c r="AG76" i="29"/>
  <c r="AG75" i="29"/>
  <c r="AG74" i="29"/>
  <c r="AG73" i="29"/>
  <c r="AG72" i="29"/>
  <c r="AG71" i="29"/>
  <c r="AG70" i="29"/>
  <c r="AG69" i="29"/>
  <c r="AG68" i="29"/>
  <c r="AG67" i="29"/>
  <c r="AG66" i="29"/>
  <c r="AG65" i="29"/>
  <c r="AG64" i="29"/>
  <c r="AG63" i="29"/>
  <c r="AG62" i="29"/>
  <c r="AG61" i="29"/>
  <c r="AG60" i="29"/>
  <c r="AG59" i="29"/>
  <c r="AG58" i="29"/>
  <c r="AG57" i="29"/>
  <c r="AG56" i="29"/>
  <c r="AG55" i="29"/>
  <c r="AG54" i="29"/>
  <c r="AG53" i="29"/>
  <c r="AG52" i="29"/>
  <c r="AG51" i="29"/>
  <c r="AG50" i="29"/>
  <c r="AG49" i="29"/>
  <c r="AG48" i="29"/>
  <c r="AG47" i="29"/>
  <c r="AG46" i="29"/>
  <c r="AG45" i="29"/>
  <c r="AG44" i="29"/>
  <c r="AG43" i="29"/>
  <c r="AG42" i="29"/>
  <c r="AG41" i="29"/>
  <c r="AG40" i="29"/>
  <c r="AG39" i="29"/>
  <c r="AG38" i="29"/>
  <c r="AG37" i="29"/>
  <c r="AG36" i="29"/>
  <c r="AG35" i="29"/>
  <c r="AG34" i="29"/>
  <c r="AG33" i="29"/>
  <c r="AG32" i="29"/>
  <c r="AG31" i="29"/>
  <c r="AG30" i="29"/>
  <c r="AG29" i="29"/>
  <c r="AG28" i="29"/>
  <c r="AG27" i="29"/>
  <c r="AG26" i="29"/>
  <c r="AG25" i="29"/>
  <c r="AG24" i="29"/>
  <c r="AG23" i="29"/>
  <c r="AG22" i="29"/>
  <c r="AG21" i="29"/>
  <c r="AG20" i="29"/>
  <c r="AG19" i="29"/>
  <c r="AG18" i="29"/>
  <c r="AG17" i="29"/>
  <c r="AG16" i="29"/>
  <c r="AG15" i="29"/>
  <c r="AG14" i="29"/>
  <c r="AG13" i="29"/>
  <c r="AG12" i="29"/>
  <c r="AG11" i="29"/>
  <c r="AG10" i="29"/>
  <c r="AG9" i="29"/>
  <c r="AG8" i="29" a="1"/>
  <c r="AG8" i="29"/>
  <c r="AF247" i="29"/>
  <c r="AF246" i="29"/>
  <c r="AF245" i="29"/>
  <c r="AF244" i="29"/>
  <c r="AF243" i="29"/>
  <c r="AF242" i="29"/>
  <c r="AF241" i="29"/>
  <c r="AF240" i="29"/>
  <c r="AF239" i="29"/>
  <c r="AF238" i="29"/>
  <c r="AF237" i="29"/>
  <c r="AF236" i="29"/>
  <c r="AF235" i="29"/>
  <c r="AF234" i="29"/>
  <c r="AF233" i="29"/>
  <c r="AF232" i="29"/>
  <c r="AF231" i="29"/>
  <c r="AF230" i="29"/>
  <c r="AF229" i="29"/>
  <c r="AF228" i="29"/>
  <c r="AF227" i="29"/>
  <c r="AF226" i="29"/>
  <c r="AF225" i="29"/>
  <c r="AF224" i="29"/>
  <c r="AF223" i="29"/>
  <c r="AF222" i="29"/>
  <c r="AF221" i="29"/>
  <c r="AF220" i="29"/>
  <c r="AF219" i="29"/>
  <c r="AF218" i="29"/>
  <c r="AF217" i="29"/>
  <c r="AF216" i="29"/>
  <c r="AF215" i="29"/>
  <c r="AF214" i="29"/>
  <c r="AF213" i="29"/>
  <c r="AF212" i="29"/>
  <c r="AF211" i="29"/>
  <c r="AF210" i="29"/>
  <c r="AF209" i="29"/>
  <c r="AF208" i="29"/>
  <c r="AF207" i="29"/>
  <c r="AF206" i="29"/>
  <c r="AF205" i="29"/>
  <c r="AF204" i="29"/>
  <c r="AF203" i="29"/>
  <c r="AF202" i="29"/>
  <c r="AF201" i="29"/>
  <c r="AF200" i="29"/>
  <c r="AF199" i="29"/>
  <c r="AF198" i="29"/>
  <c r="AF197" i="29"/>
  <c r="AF196" i="29"/>
  <c r="AF195" i="29"/>
  <c r="AF194" i="29"/>
  <c r="AF193" i="29"/>
  <c r="AF192" i="29"/>
  <c r="AF191" i="29"/>
  <c r="AF190" i="29"/>
  <c r="AF189" i="29"/>
  <c r="AF188" i="29"/>
  <c r="AF187" i="29"/>
  <c r="AF186" i="29"/>
  <c r="AF185" i="29"/>
  <c r="AF184" i="29"/>
  <c r="AF183" i="29"/>
  <c r="AF182" i="29"/>
  <c r="AF181" i="29"/>
  <c r="AF180" i="29"/>
  <c r="AF179" i="29"/>
  <c r="AF178" i="29"/>
  <c r="AF177" i="29"/>
  <c r="AF176" i="29"/>
  <c r="AF175" i="29"/>
  <c r="AF174" i="29"/>
  <c r="AF173" i="29"/>
  <c r="AF172" i="29"/>
  <c r="AF171" i="29"/>
  <c r="AF170" i="29"/>
  <c r="AF169" i="29"/>
  <c r="AF168" i="29"/>
  <c r="AF167" i="29"/>
  <c r="AF166" i="29"/>
  <c r="AF165" i="29"/>
  <c r="AF164" i="29"/>
  <c r="AF163" i="29"/>
  <c r="AF162" i="29"/>
  <c r="AF161" i="29"/>
  <c r="AF160" i="29"/>
  <c r="AF159" i="29"/>
  <c r="AF158" i="29"/>
  <c r="AF157" i="29"/>
  <c r="AF156" i="29"/>
  <c r="AF155" i="29"/>
  <c r="AF154" i="29"/>
  <c r="AF153" i="29"/>
  <c r="AF152" i="29"/>
  <c r="AF151" i="29"/>
  <c r="AF150" i="29"/>
  <c r="AF149" i="29"/>
  <c r="AF148" i="29"/>
  <c r="AF147" i="29"/>
  <c r="AF146" i="29"/>
  <c r="AF145" i="29"/>
  <c r="AF144" i="29"/>
  <c r="AF143" i="29"/>
  <c r="AF142" i="29"/>
  <c r="AF141" i="29"/>
  <c r="AF140" i="29"/>
  <c r="AF139" i="29"/>
  <c r="AF138" i="29"/>
  <c r="AF137" i="29"/>
  <c r="AF136" i="29"/>
  <c r="AF135" i="29"/>
  <c r="AF134" i="29"/>
  <c r="AF133" i="29"/>
  <c r="AF132" i="29"/>
  <c r="AF131" i="29"/>
  <c r="AF130" i="29"/>
  <c r="AF129" i="29"/>
  <c r="AF128" i="29"/>
  <c r="AF127" i="29"/>
  <c r="AF126" i="29"/>
  <c r="AF125" i="29"/>
  <c r="AF124" i="29"/>
  <c r="AF123" i="29"/>
  <c r="AF122" i="29"/>
  <c r="AF121" i="29"/>
  <c r="AF120" i="29"/>
  <c r="AF119" i="29"/>
  <c r="AF118" i="29"/>
  <c r="AF117" i="29"/>
  <c r="AF116" i="29"/>
  <c r="AF115" i="29"/>
  <c r="AF114" i="29"/>
  <c r="AF113" i="29"/>
  <c r="AF112" i="29"/>
  <c r="AF111" i="29"/>
  <c r="AF110" i="29"/>
  <c r="AF109" i="29"/>
  <c r="AF108" i="29"/>
  <c r="AF107" i="29"/>
  <c r="AF106" i="29"/>
  <c r="AF105" i="29"/>
  <c r="AF104" i="29"/>
  <c r="AF103" i="29"/>
  <c r="AF102" i="29"/>
  <c r="AF101" i="29"/>
  <c r="AF100" i="29"/>
  <c r="AF99" i="29"/>
  <c r="AF98" i="29"/>
  <c r="AF97" i="29"/>
  <c r="AF96" i="29"/>
  <c r="AF95" i="29"/>
  <c r="AF94" i="29"/>
  <c r="AF93" i="29"/>
  <c r="AF92" i="29"/>
  <c r="AF91" i="29"/>
  <c r="AF90" i="29"/>
  <c r="AF89" i="29"/>
  <c r="AF88" i="29"/>
  <c r="AF87" i="29"/>
  <c r="AF86" i="29"/>
  <c r="AF85" i="29"/>
  <c r="AF84" i="29"/>
  <c r="AF83" i="29"/>
  <c r="AF82" i="29"/>
  <c r="AF81" i="29"/>
  <c r="AF80" i="29"/>
  <c r="AF79" i="29"/>
  <c r="AF78" i="29"/>
  <c r="AF77" i="29"/>
  <c r="AF76" i="29"/>
  <c r="AF75" i="29"/>
  <c r="AF74" i="29"/>
  <c r="AF73" i="29"/>
  <c r="AF72" i="29"/>
  <c r="AF71" i="29"/>
  <c r="AF70" i="29"/>
  <c r="AF69" i="29"/>
  <c r="AF68" i="29"/>
  <c r="AF67" i="29"/>
  <c r="AF66" i="29"/>
  <c r="AF65" i="29"/>
  <c r="AF64" i="29"/>
  <c r="AF63" i="29"/>
  <c r="AF62" i="29"/>
  <c r="AF61" i="29"/>
  <c r="AF60" i="29"/>
  <c r="AF59" i="29"/>
  <c r="AF58" i="29"/>
  <c r="AF57" i="29"/>
  <c r="AF56" i="29"/>
  <c r="AF55" i="29"/>
  <c r="AF54" i="29"/>
  <c r="AF53" i="29"/>
  <c r="AF52" i="29"/>
  <c r="AF51" i="29"/>
  <c r="AF50" i="29"/>
  <c r="AF49" i="29"/>
  <c r="AF48" i="29"/>
  <c r="AF47" i="29"/>
  <c r="AF46" i="29"/>
  <c r="AF45" i="29"/>
  <c r="AF44" i="29"/>
  <c r="AF43" i="29"/>
  <c r="AF42" i="29"/>
  <c r="AF41" i="29"/>
  <c r="AF40" i="29"/>
  <c r="AF39" i="29"/>
  <c r="AF38" i="29"/>
  <c r="AF37" i="29"/>
  <c r="AF36" i="29"/>
  <c r="AF35" i="29"/>
  <c r="AF34" i="29"/>
  <c r="AF33" i="29"/>
  <c r="AF32" i="29"/>
  <c r="AF31" i="29"/>
  <c r="AF30" i="29"/>
  <c r="AF29" i="29"/>
  <c r="AF28" i="29"/>
  <c r="AF27" i="29"/>
  <c r="AF26" i="29"/>
  <c r="AF25" i="29"/>
  <c r="AF24" i="29"/>
  <c r="AF23" i="29"/>
  <c r="AF22" i="29"/>
  <c r="AF21" i="29"/>
  <c r="AF20" i="29"/>
  <c r="AF19" i="29"/>
  <c r="AF18" i="29"/>
  <c r="AF17" i="29"/>
  <c r="AF16" i="29"/>
  <c r="AF15" i="29"/>
  <c r="AF14" i="29"/>
  <c r="AF13" i="29"/>
  <c r="AF12" i="29"/>
  <c r="AF11" i="29"/>
  <c r="AF10" i="29"/>
  <c r="AF9" i="29"/>
  <c r="AF8" i="29" a="1"/>
  <c r="AF8" i="29"/>
  <c r="AE247" i="29"/>
  <c r="AE246" i="29"/>
  <c r="AE245" i="29"/>
  <c r="AE244" i="29"/>
  <c r="AE243" i="29"/>
  <c r="AE242" i="29"/>
  <c r="AE241" i="29"/>
  <c r="AE240" i="29"/>
  <c r="AE239" i="29"/>
  <c r="AE238" i="29"/>
  <c r="AE237" i="29"/>
  <c r="AE236" i="29"/>
  <c r="AE235" i="29"/>
  <c r="AE234" i="29"/>
  <c r="AE233" i="29"/>
  <c r="AE232" i="29"/>
  <c r="AE231" i="29"/>
  <c r="AE230" i="29"/>
  <c r="AE229" i="29"/>
  <c r="AE228" i="29"/>
  <c r="AE227" i="29"/>
  <c r="AE226" i="29"/>
  <c r="AE225" i="29"/>
  <c r="AE224" i="29"/>
  <c r="AE223" i="29"/>
  <c r="AE222" i="29"/>
  <c r="AE221" i="29"/>
  <c r="AE220" i="29"/>
  <c r="AE219" i="29"/>
  <c r="AE218" i="29"/>
  <c r="AE217" i="29"/>
  <c r="AE216" i="29"/>
  <c r="AE215" i="29"/>
  <c r="AE214" i="29"/>
  <c r="AE213" i="29"/>
  <c r="AE212" i="29"/>
  <c r="AE211" i="29"/>
  <c r="AE210" i="29"/>
  <c r="AE209" i="29"/>
  <c r="AE208" i="29"/>
  <c r="AE207" i="29"/>
  <c r="AE206" i="29"/>
  <c r="AE205" i="29"/>
  <c r="AE204" i="29"/>
  <c r="AE203" i="29"/>
  <c r="AE202" i="29"/>
  <c r="AE201" i="29"/>
  <c r="AE200" i="29"/>
  <c r="AE199" i="29"/>
  <c r="AE198" i="29"/>
  <c r="AE197" i="29"/>
  <c r="AE196" i="29"/>
  <c r="AE195" i="29"/>
  <c r="AE194" i="29"/>
  <c r="AE193" i="29"/>
  <c r="AE192" i="29"/>
  <c r="AE191" i="29"/>
  <c r="AE190" i="29"/>
  <c r="AE189" i="29"/>
  <c r="AE188" i="29"/>
  <c r="AE187" i="29"/>
  <c r="AE186" i="29"/>
  <c r="AE185" i="29"/>
  <c r="AE184" i="29"/>
  <c r="AE183" i="29"/>
  <c r="AE182" i="29"/>
  <c r="AE181" i="29"/>
  <c r="AE180" i="29"/>
  <c r="AE179" i="29"/>
  <c r="AE178" i="29"/>
  <c r="AE177" i="29"/>
  <c r="AE176" i="29"/>
  <c r="AE175" i="29"/>
  <c r="AE174" i="29"/>
  <c r="AE173" i="29"/>
  <c r="AE172" i="29"/>
  <c r="AE171" i="29"/>
  <c r="AE170" i="29"/>
  <c r="AE169" i="29"/>
  <c r="AE168" i="29"/>
  <c r="AE167" i="29"/>
  <c r="AE166" i="29"/>
  <c r="AE165" i="29"/>
  <c r="AE164" i="29"/>
  <c r="AE163" i="29"/>
  <c r="AE162" i="29"/>
  <c r="AE161" i="29"/>
  <c r="AE160" i="29"/>
  <c r="AE159" i="29"/>
  <c r="AE158" i="29"/>
  <c r="AE157" i="29"/>
  <c r="AE156" i="29"/>
  <c r="AE155" i="29"/>
  <c r="AE154" i="29"/>
  <c r="AE153" i="29"/>
  <c r="AE152" i="29"/>
  <c r="AE151" i="29"/>
  <c r="AE150" i="29"/>
  <c r="AE149" i="29"/>
  <c r="AE148" i="29"/>
  <c r="AE147" i="29"/>
  <c r="AE146" i="29"/>
  <c r="AE145" i="29"/>
  <c r="AE144" i="29"/>
  <c r="AE143" i="29"/>
  <c r="AE142" i="29"/>
  <c r="AE141" i="29"/>
  <c r="AE140" i="29"/>
  <c r="AE139" i="29"/>
  <c r="AE138" i="29"/>
  <c r="AE137" i="29"/>
  <c r="AE136" i="29"/>
  <c r="AE135" i="29"/>
  <c r="AE134" i="29"/>
  <c r="AE133" i="29"/>
  <c r="AE132" i="29"/>
  <c r="AE131" i="29"/>
  <c r="AE130" i="29"/>
  <c r="AE129" i="29"/>
  <c r="AE128" i="29"/>
  <c r="AE127" i="29"/>
  <c r="AE126" i="29"/>
  <c r="AE125" i="29"/>
  <c r="AE124" i="29"/>
  <c r="AE123" i="29"/>
  <c r="AE122" i="29"/>
  <c r="AE121" i="29"/>
  <c r="AE120" i="29"/>
  <c r="AE119" i="29"/>
  <c r="AE118" i="29"/>
  <c r="AE117" i="29"/>
  <c r="AE116" i="29"/>
  <c r="AE115" i="29"/>
  <c r="AE114" i="29"/>
  <c r="AE113" i="29"/>
  <c r="AE112" i="29"/>
  <c r="AE111" i="29"/>
  <c r="AE110" i="29"/>
  <c r="AE109" i="29"/>
  <c r="AE108" i="29"/>
  <c r="AE107" i="29"/>
  <c r="AE106" i="29"/>
  <c r="AE105" i="29"/>
  <c r="AE104" i="29"/>
  <c r="AE103" i="29"/>
  <c r="AE102" i="29"/>
  <c r="AE101" i="29"/>
  <c r="AE100" i="29"/>
  <c r="AE99" i="29"/>
  <c r="AE98" i="29"/>
  <c r="AE97" i="29"/>
  <c r="AE96" i="29"/>
  <c r="AE95" i="29"/>
  <c r="AE94" i="29"/>
  <c r="AE93" i="29"/>
  <c r="AE92" i="29"/>
  <c r="AE91" i="29"/>
  <c r="AE90" i="29"/>
  <c r="AE89" i="29"/>
  <c r="AE88" i="29"/>
  <c r="AE87" i="29"/>
  <c r="AE86" i="29"/>
  <c r="AE85" i="29"/>
  <c r="AE84" i="29"/>
  <c r="AE83" i="29"/>
  <c r="AE82" i="29"/>
  <c r="AE81" i="29"/>
  <c r="AE80" i="29"/>
  <c r="AE79" i="29"/>
  <c r="AE78" i="29"/>
  <c r="AE77" i="29"/>
  <c r="AE76" i="29"/>
  <c r="AE75" i="29"/>
  <c r="AE74" i="29"/>
  <c r="AE73" i="29"/>
  <c r="AE72" i="29"/>
  <c r="AE71" i="29"/>
  <c r="AE70" i="29"/>
  <c r="AE69" i="29"/>
  <c r="AE68" i="29"/>
  <c r="AE67" i="29"/>
  <c r="AE66" i="29"/>
  <c r="AE65" i="29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10" i="29"/>
  <c r="AE9" i="29"/>
  <c r="AE8" i="29" a="1"/>
  <c r="AE8" i="29"/>
  <c r="A8" i="29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 a="1"/>
  <c r="O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 a="1"/>
  <c r="N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 a="1"/>
  <c r="M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 a="1"/>
  <c r="L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 a="1"/>
  <c r="K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 a="1"/>
  <c r="J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 a="1"/>
  <c r="I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 a="1"/>
  <c r="H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 a="1"/>
  <c r="G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 a="1"/>
  <c r="F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 a="1"/>
  <c r="E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 a="1"/>
  <c r="D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 a="1"/>
  <c r="C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 a="1"/>
  <c r="B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 a="1"/>
  <c r="A7" i="8"/>
  <c r="O5" i="8" a="1"/>
  <c r="O5" i="8"/>
  <c r="N5" i="8" a="1"/>
  <c r="N5" i="8"/>
  <c r="M5" i="8" a="1"/>
  <c r="M5" i="8"/>
  <c r="L5" i="8" a="1"/>
  <c r="L5" i="8"/>
  <c r="K5" i="8" a="1"/>
  <c r="K5" i="8"/>
  <c r="J5" i="8" a="1"/>
  <c r="J5" i="8"/>
  <c r="I5" i="8" a="1"/>
  <c r="I5" i="8"/>
  <c r="H5" i="8" a="1"/>
  <c r="H5" i="8"/>
  <c r="G5" i="8" a="1"/>
  <c r="G5" i="8"/>
  <c r="F5" i="8" a="1"/>
  <c r="F5" i="8"/>
  <c r="E5" i="8" a="1"/>
  <c r="E5" i="8"/>
  <c r="D5" i="8" a="1"/>
  <c r="D5" i="8"/>
  <c r="C5" i="8" a="1"/>
  <c r="C5" i="8"/>
  <c r="B5" i="8" a="1"/>
  <c r="B5" i="8"/>
  <c r="O4" i="8" a="1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B2" i="8"/>
  <c r="F20" i="54" a="1"/>
  <c r="F20" i="54"/>
  <c r="C20" i="54" a="1"/>
  <c r="C20" i="54"/>
  <c r="F19" i="54" a="1"/>
  <c r="F19" i="54"/>
  <c r="C19" i="54" a="1"/>
  <c r="C19" i="54"/>
  <c r="F18" i="54" a="1"/>
  <c r="F18" i="54"/>
  <c r="C18" i="54" a="1"/>
  <c r="C18" i="54"/>
  <c r="F17" i="54" a="1"/>
  <c r="F17" i="54"/>
  <c r="C17" i="54" a="1"/>
  <c r="C17" i="54"/>
  <c r="F16" i="54" a="1"/>
  <c r="F16" i="54"/>
  <c r="C16" i="54" a="1"/>
  <c r="C16" i="54"/>
  <c r="F15" i="54" a="1"/>
  <c r="F15" i="54"/>
  <c r="C15" i="54" a="1"/>
  <c r="C15" i="54"/>
  <c r="F14" i="54" a="1"/>
  <c r="F14" i="54"/>
  <c r="C14" i="54" a="1"/>
  <c r="C14" i="54"/>
  <c r="F13" i="54" a="1"/>
  <c r="F13" i="54"/>
  <c r="C13" i="54" a="1"/>
  <c r="C13" i="54"/>
  <c r="F12" i="54" a="1"/>
  <c r="F12" i="54"/>
  <c r="C12" i="54" a="1"/>
  <c r="C12" i="54"/>
  <c r="F11" i="54" a="1"/>
  <c r="F11" i="54"/>
  <c r="C11" i="54" a="1"/>
  <c r="C11" i="54"/>
  <c r="F10" i="54" a="1"/>
  <c r="F10" i="54"/>
  <c r="C10" i="54" a="1"/>
  <c r="C10" i="54"/>
  <c r="F9" i="54" a="1"/>
  <c r="F9" i="54"/>
  <c r="C9" i="54" a="1"/>
  <c r="C9" i="54"/>
  <c r="F8" i="54" a="1"/>
  <c r="F8" i="54"/>
  <c r="C8" i="54" a="1"/>
  <c r="C8" i="54"/>
  <c r="C7" i="54" a="1"/>
  <c r="C7" i="54"/>
  <c r="H26" i="62"/>
  <c r="BZ22" i="62"/>
  <c r="BY22" i="62"/>
  <c r="BX22" i="62"/>
  <c r="BW22" i="62"/>
  <c r="BV22" i="62"/>
  <c r="BU22" i="62"/>
  <c r="BR22" i="62"/>
  <c r="BQ22" i="62"/>
  <c r="BP22" i="62"/>
  <c r="BO22" i="62"/>
  <c r="BN22" i="62"/>
  <c r="BJ22" i="62"/>
  <c r="BI22" i="62"/>
  <c r="BH22" i="62"/>
  <c r="BG22" i="62"/>
  <c r="BF22" i="62"/>
  <c r="BE22" i="62"/>
  <c r="BD22" i="62"/>
  <c r="BB22" i="62"/>
  <c r="BA22" i="62"/>
  <c r="AY22" i="62"/>
  <c r="AX22" i="62"/>
  <c r="AV22" i="62"/>
  <c r="AU22" i="62"/>
  <c r="AT22" i="62"/>
  <c r="AR22" i="62"/>
  <c r="AQ22" i="62"/>
  <c r="AP22" i="62"/>
  <c r="AO22" i="62"/>
  <c r="AN22" i="62"/>
  <c r="AM22" i="62"/>
  <c r="AL22" i="62"/>
  <c r="AJ22" i="62"/>
  <c r="AI22" i="62"/>
  <c r="AG22" i="62"/>
  <c r="AF22" i="62"/>
  <c r="AD22" i="62"/>
  <c r="AC22" i="62"/>
  <c r="AB22" i="62"/>
  <c r="Z22" i="62"/>
  <c r="Y22" i="62"/>
  <c r="W22" i="62"/>
  <c r="V22" i="62"/>
  <c r="T22" i="62"/>
  <c r="S22" i="62"/>
  <c r="R22" i="62"/>
  <c r="P22" i="62"/>
  <c r="O22" i="62"/>
  <c r="M22" i="62"/>
  <c r="L22" i="62"/>
  <c r="J22" i="62"/>
  <c r="I22" i="62"/>
  <c r="BZ21" i="62"/>
  <c r="BY21" i="62"/>
  <c r="BX21" i="62"/>
  <c r="BW21" i="62"/>
  <c r="BV21" i="62"/>
  <c r="BU21" i="62"/>
  <c r="BR21" i="62"/>
  <c r="BQ21" i="62"/>
  <c r="BP21" i="62"/>
  <c r="BO21" i="62"/>
  <c r="BN21" i="62"/>
  <c r="BJ21" i="62"/>
  <c r="BI21" i="62"/>
  <c r="BH21" i="62"/>
  <c r="BG21" i="62"/>
  <c r="BF21" i="62"/>
  <c r="BE21" i="62"/>
  <c r="BD21" i="62"/>
  <c r="BB21" i="62"/>
  <c r="BA21" i="62"/>
  <c r="AY21" i="62"/>
  <c r="AX21" i="62"/>
  <c r="AV21" i="62"/>
  <c r="AU21" i="62"/>
  <c r="AT21" i="62"/>
  <c r="AR21" i="62"/>
  <c r="AQ21" i="62"/>
  <c r="AP21" i="62"/>
  <c r="AO21" i="62"/>
  <c r="AN21" i="62"/>
  <c r="AM21" i="62"/>
  <c r="AL21" i="62"/>
  <c r="AJ21" i="62"/>
  <c r="AI21" i="62"/>
  <c r="AG21" i="62"/>
  <c r="AF21" i="62"/>
  <c r="AD21" i="62"/>
  <c r="AC21" i="62"/>
  <c r="AB21" i="62"/>
  <c r="Z21" i="62"/>
  <c r="Y21" i="62"/>
  <c r="W21" i="62"/>
  <c r="V21" i="62"/>
  <c r="T21" i="62"/>
  <c r="S21" i="62"/>
  <c r="R21" i="62"/>
  <c r="P21" i="62"/>
  <c r="O21" i="62"/>
  <c r="M21" i="62"/>
  <c r="L21" i="62"/>
  <c r="J21" i="62"/>
  <c r="I21" i="62"/>
  <c r="BZ20" i="62"/>
  <c r="BY20" i="62"/>
  <c r="BX20" i="62"/>
  <c r="BW20" i="62"/>
  <c r="BV20" i="62"/>
  <c r="BU20" i="62"/>
  <c r="BR20" i="62"/>
  <c r="BQ20" i="62"/>
  <c r="BP20" i="62"/>
  <c r="BO20" i="62"/>
  <c r="BN20" i="62"/>
  <c r="BJ20" i="62"/>
  <c r="BI20" i="62"/>
  <c r="BH20" i="62"/>
  <c r="BG20" i="62"/>
  <c r="BF20" i="62"/>
  <c r="BE20" i="62"/>
  <c r="BD20" i="62"/>
  <c r="BB20" i="62"/>
  <c r="BA20" i="62"/>
  <c r="AY20" i="62"/>
  <c r="AX20" i="62"/>
  <c r="AV20" i="62"/>
  <c r="AU20" i="62"/>
  <c r="AT20" i="62"/>
  <c r="AR20" i="62"/>
  <c r="AQ20" i="62"/>
  <c r="AP20" i="62"/>
  <c r="AO20" i="62"/>
  <c r="AN20" i="62"/>
  <c r="AM20" i="62"/>
  <c r="AL20" i="62"/>
  <c r="AJ20" i="62"/>
  <c r="AI20" i="62"/>
  <c r="AG20" i="62"/>
  <c r="AF20" i="62"/>
  <c r="AD20" i="62"/>
  <c r="AC20" i="62"/>
  <c r="AB20" i="62"/>
  <c r="Z20" i="62"/>
  <c r="Y20" i="62"/>
  <c r="W20" i="62"/>
  <c r="V20" i="62"/>
  <c r="T20" i="62"/>
  <c r="S20" i="62"/>
  <c r="R20" i="62"/>
  <c r="P20" i="62"/>
  <c r="O20" i="62"/>
  <c r="M20" i="62"/>
  <c r="L20" i="62"/>
  <c r="J20" i="62"/>
  <c r="I20" i="62"/>
  <c r="BZ19" i="62"/>
  <c r="BY19" i="62"/>
  <c r="BX19" i="62"/>
  <c r="BW19" i="62"/>
  <c r="BV19" i="62"/>
  <c r="BU19" i="62"/>
  <c r="BR19" i="62"/>
  <c r="BQ19" i="62"/>
  <c r="BP19" i="62"/>
  <c r="BO19" i="62"/>
  <c r="BN19" i="62"/>
  <c r="BJ19" i="62"/>
  <c r="BI19" i="62"/>
  <c r="BH19" i="62"/>
  <c r="BG19" i="62"/>
  <c r="BF19" i="62"/>
  <c r="BE19" i="62"/>
  <c r="BD19" i="62"/>
  <c r="BB19" i="62"/>
  <c r="BA19" i="62"/>
  <c r="AY19" i="62"/>
  <c r="AX19" i="62"/>
  <c r="AV19" i="62"/>
  <c r="AU19" i="62"/>
  <c r="AT19" i="62"/>
  <c r="AR19" i="62"/>
  <c r="AQ19" i="62"/>
  <c r="AP19" i="62"/>
  <c r="AO19" i="62"/>
  <c r="AN19" i="62"/>
  <c r="AM19" i="62"/>
  <c r="AL19" i="62"/>
  <c r="AJ19" i="62"/>
  <c r="AI19" i="62"/>
  <c r="AG19" i="62"/>
  <c r="AF19" i="62"/>
  <c r="AD19" i="62"/>
  <c r="AC19" i="62"/>
  <c r="AB19" i="62"/>
  <c r="Z19" i="62"/>
  <c r="Y19" i="62"/>
  <c r="W19" i="62"/>
  <c r="V19" i="62"/>
  <c r="T19" i="62"/>
  <c r="S19" i="62"/>
  <c r="R19" i="62"/>
  <c r="P19" i="62"/>
  <c r="O19" i="62"/>
  <c r="M19" i="62"/>
  <c r="L19" i="62"/>
  <c r="J19" i="62"/>
  <c r="I19" i="62"/>
  <c r="BZ18" i="62"/>
  <c r="BY18" i="62"/>
  <c r="BX18" i="62"/>
  <c r="BW18" i="62"/>
  <c r="BV18" i="62"/>
  <c r="BU18" i="62"/>
  <c r="BR18" i="62"/>
  <c r="BQ18" i="62"/>
  <c r="BP18" i="62"/>
  <c r="BO18" i="62"/>
  <c r="BN18" i="62"/>
  <c r="BJ18" i="62"/>
  <c r="BI18" i="62"/>
  <c r="BH18" i="62"/>
  <c r="BG18" i="62"/>
  <c r="BF18" i="62"/>
  <c r="BE18" i="62"/>
  <c r="BD18" i="62"/>
  <c r="BB18" i="62"/>
  <c r="BA18" i="62"/>
  <c r="AY18" i="62"/>
  <c r="AX18" i="62"/>
  <c r="AV18" i="62"/>
  <c r="AU18" i="62"/>
  <c r="AT18" i="62"/>
  <c r="AR18" i="62"/>
  <c r="AQ18" i="62"/>
  <c r="AP18" i="62"/>
  <c r="AO18" i="62"/>
  <c r="AN18" i="62"/>
  <c r="AM18" i="62"/>
  <c r="AL18" i="62"/>
  <c r="AJ18" i="62"/>
  <c r="AI18" i="62"/>
  <c r="AG18" i="62"/>
  <c r="AF18" i="62"/>
  <c r="AD18" i="62"/>
  <c r="AC18" i="62"/>
  <c r="AB18" i="62"/>
  <c r="Z18" i="62"/>
  <c r="Y18" i="62"/>
  <c r="W18" i="62"/>
  <c r="V18" i="62"/>
  <c r="T18" i="62"/>
  <c r="S18" i="62"/>
  <c r="R18" i="62"/>
  <c r="P18" i="62"/>
  <c r="O18" i="62"/>
  <c r="M18" i="62"/>
  <c r="L18" i="62"/>
  <c r="J18" i="62"/>
  <c r="I18" i="62"/>
  <c r="BZ17" i="62"/>
  <c r="BY17" i="62"/>
  <c r="BX17" i="62"/>
  <c r="BW17" i="62"/>
  <c r="BV17" i="62"/>
  <c r="BU17" i="62"/>
  <c r="BR17" i="62"/>
  <c r="BQ17" i="62"/>
  <c r="BP17" i="62"/>
  <c r="BO17" i="62"/>
  <c r="BN17" i="62"/>
  <c r="BJ17" i="62"/>
  <c r="BI17" i="62"/>
  <c r="BH17" i="62"/>
  <c r="BG17" i="62"/>
  <c r="BF17" i="62"/>
  <c r="BE17" i="62"/>
  <c r="BD17" i="62"/>
  <c r="BB17" i="62"/>
  <c r="BA17" i="62"/>
  <c r="AY17" i="62"/>
  <c r="AX17" i="62"/>
  <c r="AV17" i="62"/>
  <c r="AU17" i="62"/>
  <c r="AT17" i="62"/>
  <c r="AR17" i="62"/>
  <c r="AQ17" i="62"/>
  <c r="AP17" i="62"/>
  <c r="AO17" i="62"/>
  <c r="AN17" i="62"/>
  <c r="AM17" i="62"/>
  <c r="AL17" i="62"/>
  <c r="AJ17" i="62"/>
  <c r="AI17" i="62"/>
  <c r="AG17" i="62"/>
  <c r="AF17" i="62"/>
  <c r="AD17" i="62"/>
  <c r="AC17" i="62"/>
  <c r="AB17" i="62"/>
  <c r="Z17" i="62"/>
  <c r="Y17" i="62"/>
  <c r="W17" i="62"/>
  <c r="V17" i="62"/>
  <c r="T17" i="62"/>
  <c r="S17" i="62"/>
  <c r="R17" i="62"/>
  <c r="P17" i="62"/>
  <c r="O17" i="62"/>
  <c r="M17" i="62"/>
  <c r="L17" i="62"/>
  <c r="J17" i="62"/>
  <c r="I17" i="62"/>
  <c r="BZ16" i="62"/>
  <c r="BY16" i="62"/>
  <c r="BX16" i="62"/>
  <c r="BW16" i="62"/>
  <c r="BV16" i="62"/>
  <c r="BU16" i="62"/>
  <c r="BR16" i="62"/>
  <c r="BQ16" i="62"/>
  <c r="BP16" i="62"/>
  <c r="BO16" i="62"/>
  <c r="BN16" i="62"/>
  <c r="BJ16" i="62"/>
  <c r="BI16" i="62"/>
  <c r="BH16" i="62"/>
  <c r="BG16" i="62"/>
  <c r="BF16" i="62"/>
  <c r="BE16" i="62"/>
  <c r="BD16" i="62"/>
  <c r="BB16" i="62"/>
  <c r="BA16" i="62"/>
  <c r="AY16" i="62"/>
  <c r="AX16" i="62"/>
  <c r="AV16" i="62"/>
  <c r="AU16" i="62"/>
  <c r="AT16" i="62"/>
  <c r="AR16" i="62"/>
  <c r="AQ16" i="62"/>
  <c r="AP16" i="62"/>
  <c r="AO16" i="62"/>
  <c r="AN16" i="62"/>
  <c r="AM16" i="62"/>
  <c r="AL16" i="62"/>
  <c r="AJ16" i="62"/>
  <c r="AI16" i="62"/>
  <c r="AG16" i="62"/>
  <c r="AF16" i="62"/>
  <c r="AD16" i="62"/>
  <c r="AC16" i="62"/>
  <c r="AB16" i="62"/>
  <c r="Z16" i="62"/>
  <c r="Y16" i="62"/>
  <c r="W16" i="62"/>
  <c r="V16" i="62"/>
  <c r="T16" i="62"/>
  <c r="S16" i="62"/>
  <c r="R16" i="62"/>
  <c r="P16" i="62"/>
  <c r="O16" i="62"/>
  <c r="M16" i="62"/>
  <c r="L16" i="62"/>
  <c r="J16" i="62"/>
  <c r="I16" i="62"/>
  <c r="BZ15" i="62"/>
  <c r="BY15" i="62"/>
  <c r="BX15" i="62"/>
  <c r="BW15" i="62"/>
  <c r="BV15" i="62"/>
  <c r="BU15" i="62"/>
  <c r="BR15" i="62"/>
  <c r="BQ15" i="62"/>
  <c r="BP15" i="62"/>
  <c r="BO15" i="62"/>
  <c r="BN15" i="62"/>
  <c r="BJ15" i="62"/>
  <c r="BI15" i="62"/>
  <c r="BH15" i="62"/>
  <c r="BG15" i="62"/>
  <c r="BF15" i="62"/>
  <c r="BE15" i="62"/>
  <c r="BD15" i="62"/>
  <c r="BB15" i="62"/>
  <c r="BA15" i="62"/>
  <c r="AY15" i="62"/>
  <c r="AX15" i="62"/>
  <c r="AV15" i="62"/>
  <c r="AU15" i="62"/>
  <c r="AT15" i="62"/>
  <c r="AR15" i="62"/>
  <c r="AQ15" i="62"/>
  <c r="AP15" i="62"/>
  <c r="AO15" i="62"/>
  <c r="AN15" i="62"/>
  <c r="AM15" i="62"/>
  <c r="AL15" i="62"/>
  <c r="AJ15" i="62"/>
  <c r="AI15" i="62"/>
  <c r="AG15" i="62"/>
  <c r="AF15" i="62"/>
  <c r="AD15" i="62"/>
  <c r="AC15" i="62"/>
  <c r="AB15" i="62"/>
  <c r="Z15" i="62"/>
  <c r="Y15" i="62"/>
  <c r="W15" i="62"/>
  <c r="V15" i="62"/>
  <c r="T15" i="62"/>
  <c r="S15" i="62"/>
  <c r="R15" i="62"/>
  <c r="P15" i="62"/>
  <c r="O15" i="62"/>
  <c r="M15" i="62"/>
  <c r="L15" i="62"/>
  <c r="J15" i="62"/>
  <c r="I15" i="62"/>
  <c r="BZ14" i="62"/>
  <c r="BY14" i="62"/>
  <c r="BX14" i="62"/>
  <c r="BW14" i="62"/>
  <c r="BV14" i="62"/>
  <c r="BU14" i="62"/>
  <c r="BR14" i="62"/>
  <c r="BQ14" i="62"/>
  <c r="BP14" i="62"/>
  <c r="BO14" i="62"/>
  <c r="BN14" i="62"/>
  <c r="BJ14" i="62"/>
  <c r="BI14" i="62"/>
  <c r="BH14" i="62"/>
  <c r="BG14" i="62"/>
  <c r="BF14" i="62"/>
  <c r="BE14" i="62"/>
  <c r="BD14" i="62"/>
  <c r="BB14" i="62"/>
  <c r="BA14" i="62"/>
  <c r="AY14" i="62"/>
  <c r="AX14" i="62"/>
  <c r="AV14" i="62"/>
  <c r="AU14" i="62"/>
  <c r="AT14" i="62"/>
  <c r="AR14" i="62"/>
  <c r="AQ14" i="62"/>
  <c r="AP14" i="62"/>
  <c r="AO14" i="62"/>
  <c r="AN14" i="62"/>
  <c r="AM14" i="62"/>
  <c r="AL14" i="62"/>
  <c r="AJ14" i="62"/>
  <c r="AI14" i="62"/>
  <c r="AG14" i="62"/>
  <c r="AF14" i="62"/>
  <c r="AD14" i="62"/>
  <c r="AC14" i="62"/>
  <c r="AB14" i="62"/>
  <c r="Z14" i="62"/>
  <c r="Y14" i="62"/>
  <c r="W14" i="62"/>
  <c r="V14" i="62"/>
  <c r="T14" i="62"/>
  <c r="S14" i="62"/>
  <c r="R14" i="62"/>
  <c r="P14" i="62"/>
  <c r="O14" i="62"/>
  <c r="M14" i="62"/>
  <c r="L14" i="62"/>
  <c r="J14" i="62"/>
  <c r="I14" i="62"/>
  <c r="CD13" i="62"/>
  <c r="BZ13" i="62"/>
  <c r="BY13" i="62"/>
  <c r="BX13" i="62"/>
  <c r="BW13" i="62"/>
  <c r="BV13" i="62"/>
  <c r="BU13" i="62"/>
  <c r="BR13" i="62"/>
  <c r="BQ13" i="62"/>
  <c r="BP13" i="62"/>
  <c r="BO13" i="62"/>
  <c r="BN13" i="62"/>
  <c r="BJ13" i="62"/>
  <c r="BI13" i="62"/>
  <c r="BH13" i="62"/>
  <c r="BG13" i="62"/>
  <c r="BF13" i="62"/>
  <c r="BE13" i="62"/>
  <c r="BD13" i="62"/>
  <c r="BB13" i="62"/>
  <c r="BA13" i="62"/>
  <c r="AY13" i="62"/>
  <c r="AX13" i="62"/>
  <c r="AV13" i="62"/>
  <c r="AU13" i="62"/>
  <c r="AT13" i="62"/>
  <c r="AR13" i="62"/>
  <c r="AQ13" i="62"/>
  <c r="AP13" i="62"/>
  <c r="AO13" i="62"/>
  <c r="AN13" i="62"/>
  <c r="AM13" i="62"/>
  <c r="AL13" i="62"/>
  <c r="AJ13" i="62"/>
  <c r="AI13" i="62"/>
  <c r="AG13" i="62"/>
  <c r="AF13" i="62"/>
  <c r="AD13" i="62"/>
  <c r="AC13" i="62"/>
  <c r="AB13" i="62"/>
  <c r="Z13" i="62"/>
  <c r="Y13" i="62"/>
  <c r="W13" i="62"/>
  <c r="V13" i="62"/>
  <c r="T13" i="62"/>
  <c r="S13" i="62"/>
  <c r="R13" i="62"/>
  <c r="P13" i="62"/>
  <c r="O13" i="62"/>
  <c r="M13" i="62"/>
  <c r="L13" i="62"/>
  <c r="J13" i="62"/>
  <c r="I13" i="62"/>
  <c r="CD12" i="62"/>
  <c r="BZ12" i="62"/>
  <c r="BY12" i="62"/>
  <c r="BX12" i="62"/>
  <c r="BW12" i="62"/>
  <c r="BV12" i="62"/>
  <c r="BU12" i="62"/>
  <c r="BR12" i="62"/>
  <c r="BQ12" i="62"/>
  <c r="BP12" i="62"/>
  <c r="BO12" i="62"/>
  <c r="BN12" i="62"/>
  <c r="BJ12" i="62"/>
  <c r="BI12" i="62"/>
  <c r="BH12" i="62"/>
  <c r="BG12" i="62"/>
  <c r="BF12" i="62"/>
  <c r="BE12" i="62"/>
  <c r="BD12" i="62"/>
  <c r="BB12" i="62"/>
  <c r="BA12" i="62"/>
  <c r="AY12" i="62"/>
  <c r="AX12" i="62"/>
  <c r="AV12" i="62"/>
  <c r="AU12" i="62"/>
  <c r="AT12" i="62"/>
  <c r="AR12" i="62"/>
  <c r="AQ12" i="62"/>
  <c r="AP12" i="62"/>
  <c r="AO12" i="62"/>
  <c r="AN12" i="62"/>
  <c r="AM12" i="62"/>
  <c r="AL12" i="62"/>
  <c r="AJ12" i="62"/>
  <c r="AI12" i="62"/>
  <c r="AG12" i="62"/>
  <c r="AF12" i="62"/>
  <c r="AD12" i="62"/>
  <c r="AC12" i="62"/>
  <c r="AB12" i="62"/>
  <c r="Z12" i="62"/>
  <c r="Y12" i="62"/>
  <c r="W12" i="62"/>
  <c r="V12" i="62"/>
  <c r="T12" i="62"/>
  <c r="S12" i="62"/>
  <c r="R12" i="62"/>
  <c r="P12" i="62"/>
  <c r="O12" i="62"/>
  <c r="M12" i="62"/>
  <c r="L12" i="62"/>
  <c r="J12" i="62"/>
  <c r="I12" i="62"/>
  <c r="CD11" i="62"/>
  <c r="BZ11" i="62"/>
  <c r="BY11" i="62"/>
  <c r="BX11" i="62"/>
  <c r="BW11" i="62"/>
  <c r="BV11" i="62"/>
  <c r="BU11" i="62"/>
  <c r="BR11" i="62"/>
  <c r="BQ11" i="62"/>
  <c r="BP11" i="62"/>
  <c r="BO11" i="62"/>
  <c r="BN11" i="62"/>
  <c r="BJ11" i="62"/>
  <c r="BI11" i="62"/>
  <c r="BH11" i="62"/>
  <c r="BG11" i="62"/>
  <c r="BF11" i="62"/>
  <c r="BE11" i="62"/>
  <c r="BD11" i="62"/>
  <c r="BB11" i="62"/>
  <c r="BA11" i="62"/>
  <c r="AY11" i="62"/>
  <c r="AX11" i="62"/>
  <c r="AV11" i="62"/>
  <c r="AU11" i="62"/>
  <c r="AT11" i="62"/>
  <c r="AR11" i="62"/>
  <c r="AQ11" i="62"/>
  <c r="AP11" i="62"/>
  <c r="AO11" i="62"/>
  <c r="AN11" i="62"/>
  <c r="AM11" i="62"/>
  <c r="AL11" i="62"/>
  <c r="AJ11" i="62"/>
  <c r="AI11" i="62"/>
  <c r="AG11" i="62"/>
  <c r="AF11" i="62"/>
  <c r="AD11" i="62"/>
  <c r="AC11" i="62"/>
  <c r="AB11" i="62"/>
  <c r="Z11" i="62"/>
  <c r="Y11" i="62"/>
  <c r="W11" i="62"/>
  <c r="V11" i="62"/>
  <c r="T11" i="62"/>
  <c r="S11" i="62"/>
  <c r="R11" i="62"/>
  <c r="P11" i="62"/>
  <c r="O11" i="62"/>
  <c r="M11" i="62"/>
  <c r="L11" i="62"/>
  <c r="J11" i="62"/>
  <c r="I11" i="62"/>
  <c r="CD10" i="62"/>
  <c r="BZ10" i="62"/>
  <c r="BY10" i="62"/>
  <c r="BX10" i="62"/>
  <c r="BW10" i="62"/>
  <c r="BV10" i="62"/>
  <c r="BU10" i="62"/>
  <c r="BR10" i="62"/>
  <c r="BQ10" i="62"/>
  <c r="BP10" i="62"/>
  <c r="BO10" i="62"/>
  <c r="BN10" i="62"/>
  <c r="BK10" i="62"/>
  <c r="BJ10" i="62"/>
  <c r="BI10" i="62"/>
  <c r="BH10" i="62"/>
  <c r="BG10" i="62"/>
  <c r="BF10" i="62"/>
  <c r="BE10" i="62"/>
  <c r="BD10" i="62"/>
  <c r="BB10" i="62"/>
  <c r="BA10" i="62"/>
  <c r="AY10" i="62"/>
  <c r="AX10" i="62"/>
  <c r="AV10" i="62"/>
  <c r="AU10" i="62"/>
  <c r="AT10" i="62"/>
  <c r="AR10" i="62"/>
  <c r="AQ10" i="62"/>
  <c r="AP10" i="62"/>
  <c r="AO10" i="62"/>
  <c r="AN10" i="62"/>
  <c r="AM10" i="62"/>
  <c r="AL10" i="62"/>
  <c r="AJ10" i="62"/>
  <c r="AI10" i="62"/>
  <c r="AG10" i="62"/>
  <c r="AF10" i="62"/>
  <c r="AD10" i="62"/>
  <c r="AC10" i="62"/>
  <c r="AB10" i="62"/>
  <c r="Z10" i="62"/>
  <c r="Y10" i="62"/>
  <c r="W10" i="62"/>
  <c r="V10" i="62"/>
  <c r="T10" i="62"/>
  <c r="S10" i="62"/>
  <c r="R10" i="62"/>
  <c r="P10" i="62"/>
  <c r="O10" i="62"/>
  <c r="M10" i="62"/>
  <c r="L10" i="62"/>
  <c r="J10" i="62"/>
  <c r="I10" i="62"/>
  <c r="CD9" i="62"/>
  <c r="BZ9" i="62"/>
  <c r="BY9" i="62"/>
  <c r="BJ8" i="62"/>
  <c r="BV7" i="62"/>
  <c r="BP7" i="62"/>
  <c r="BQ4" i="62"/>
  <c r="BP4" i="62"/>
  <c r="BO4" i="6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<sst xmlns="http://schemas.openxmlformats.org/spreadsheetml/2006/main" count="2949" uniqueCount="271">
  <si>
    <t>Total Debt to Equity</t>
  </si>
  <si>
    <t>Materials</t>
  </si>
  <si>
    <t>Fin</t>
  </si>
  <si>
    <t>Tech</t>
  </si>
  <si>
    <t>Telco</t>
  </si>
  <si>
    <t>Utili</t>
  </si>
  <si>
    <t>EQUITY</t>
  </si>
  <si>
    <t>StartDate:</t>
  </si>
  <si>
    <t>EndDate:</t>
  </si>
  <si>
    <t>CUMRET TIME SERIES</t>
  </si>
  <si>
    <t>FACTSET Ids</t>
  </si>
  <si>
    <t>INDEX NAME</t>
  </si>
  <si>
    <t>IND_Mat</t>
  </si>
  <si>
    <t>IND_Fin</t>
  </si>
  <si>
    <t>IND_ConsGd</t>
  </si>
  <si>
    <t>IND_Health</t>
  </si>
  <si>
    <t>IND_Indus</t>
  </si>
  <si>
    <t>IND_Oil</t>
  </si>
  <si>
    <t>IND_Tech</t>
  </si>
  <si>
    <t>IND_Telco</t>
  </si>
  <si>
    <t>IND_Utili</t>
  </si>
  <si>
    <t>Named Range</t>
  </si>
  <si>
    <t>Secto Name</t>
  </si>
  <si>
    <t>HealthCare</t>
  </si>
  <si>
    <t>Indus</t>
  </si>
  <si>
    <t>Oil</t>
  </si>
  <si>
    <t>IND_Bench</t>
  </si>
  <si>
    <t>SCORECARD</t>
  </si>
  <si>
    <t>Date:</t>
  </si>
  <si>
    <t>Global - Weighted Score</t>
  </si>
  <si>
    <t>Financials</t>
  </si>
  <si>
    <t>Industrials</t>
  </si>
  <si>
    <t>Utilities</t>
  </si>
  <si>
    <t>Long Portfolio</t>
  </si>
  <si>
    <t>Short Portfolio</t>
  </si>
  <si>
    <t>L/S Portfolio</t>
  </si>
  <si>
    <t>1M</t>
  </si>
  <si>
    <t>Reco</t>
  </si>
  <si>
    <t>Last Month EQ Performance</t>
  </si>
  <si>
    <t>Previous Reco</t>
  </si>
  <si>
    <t>Nb of Const</t>
  </si>
  <si>
    <t>diff vs. moy</t>
  </si>
  <si>
    <t>PX_LAST</t>
  </si>
  <si>
    <t>ConsStaples</t>
  </si>
  <si>
    <t>IND_Travel</t>
  </si>
  <si>
    <t>Travel &amp; leisure</t>
  </si>
  <si>
    <t>IND_Media</t>
  </si>
  <si>
    <t>Media</t>
  </si>
  <si>
    <t>I00037</t>
  </si>
  <si>
    <t>I00109</t>
  </si>
  <si>
    <t>I20438</t>
  </si>
  <si>
    <t>I00253</t>
  </si>
  <si>
    <t>I20436</t>
  </si>
  <si>
    <t>I00073</t>
  </si>
  <si>
    <t>I20433</t>
  </si>
  <si>
    <t>I20448</t>
  </si>
  <si>
    <t>I20443</t>
  </si>
  <si>
    <t>I00577</t>
  </si>
  <si>
    <t>I00901</t>
  </si>
  <si>
    <t>I00937</t>
  </si>
  <si>
    <t>I00649</t>
  </si>
  <si>
    <t>IND_Auto</t>
  </si>
  <si>
    <t>Auto</t>
  </si>
  <si>
    <t>Pers. Goods</t>
  </si>
  <si>
    <t>IND_PersGoods</t>
  </si>
  <si>
    <t>Date</t>
  </si>
  <si>
    <t>US 10Y</t>
  </si>
  <si>
    <t>USGG10YR Index</t>
  </si>
  <si>
    <t>USGG10YR Index  (R1)</t>
  </si>
  <si>
    <t>Consumer Staples</t>
  </si>
  <si>
    <t>Personal Goods</t>
  </si>
  <si>
    <t>Energy</t>
  </si>
  <si>
    <t>Teleco</t>
  </si>
  <si>
    <t>Automobile</t>
  </si>
  <si>
    <t>Net debt to EBITDA</t>
  </si>
  <si>
    <t>FCF to Total Debt</t>
  </si>
  <si>
    <t>Operating margin</t>
  </si>
  <si>
    <t>Net margin</t>
  </si>
  <si>
    <t>EBITDA margin</t>
  </si>
  <si>
    <t>PFCF</t>
  </si>
  <si>
    <t>EV / EBITDA</t>
  </si>
  <si>
    <t>Price to sales</t>
  </si>
  <si>
    <t>Perf 6M-1M</t>
  </si>
  <si>
    <t>Perf 12M-1M</t>
  </si>
  <si>
    <t>Earnings revision ratio</t>
  </si>
  <si>
    <t>EPS 12M growth forecast</t>
  </si>
  <si>
    <t>Sales 12M growth forecast</t>
  </si>
  <si>
    <t>EBITDA 12M growth forecast</t>
  </si>
  <si>
    <t>Vol 6M</t>
  </si>
  <si>
    <t>Vol downside 18M</t>
  </si>
  <si>
    <t xml:space="preserve"> Δ Reco</t>
  </si>
  <si>
    <t>Previous nb piliers Top 3</t>
  </si>
  <si>
    <t>Previous nb piliers Worst 3</t>
  </si>
  <si>
    <t>Previous global - Weighted Score</t>
  </si>
  <si>
    <t>EU SECTORS</t>
  </si>
  <si>
    <t>metric</t>
  </si>
  <si>
    <t>vs. moy secteurs histo 5y</t>
  </si>
  <si>
    <t>vs. moy secteurs perc. 5y</t>
  </si>
  <si>
    <t>Perf</t>
  </si>
  <si>
    <t>Score (rank)</t>
  </si>
  <si>
    <t>Ratio</t>
  </si>
  <si>
    <t>Ratio histo 5y</t>
  </si>
  <si>
    <t>Vol</t>
  </si>
  <si>
    <t>Low leverage rank</t>
  </si>
  <si>
    <t xml:space="preserve">Margin rank </t>
  </si>
  <si>
    <t>Valuation rank</t>
  </si>
  <si>
    <t>Momentum rank</t>
  </si>
  <si>
    <t>Growth rank</t>
  </si>
  <si>
    <t>Low volatility rank</t>
  </si>
  <si>
    <t>MSCI_ACWI_Europe</t>
  </si>
  <si>
    <t>Basic Materials</t>
  </si>
  <si>
    <t>Health Care</t>
  </si>
  <si>
    <t>Technology</t>
  </si>
  <si>
    <t>Telecommunications</t>
  </si>
  <si>
    <t>Automobiles &amp; Parts</t>
  </si>
  <si>
    <t>Personal &amp; Household Goods</t>
  </si>
  <si>
    <t>Travel &amp; Leisure</t>
  </si>
  <si>
    <t>FTSE Europe</t>
  </si>
  <si>
    <t>Ptf dev secto</t>
  </si>
  <si>
    <t>Rate signal - Bonus Leverage &amp; Value</t>
  </si>
  <si>
    <t>Nb Top 3 pillars</t>
  </si>
  <si>
    <t>Nb Worst 3 pillars</t>
  </si>
  <si>
    <r>
      <t>- A sector that is</t>
    </r>
    <r>
      <rPr>
        <b/>
        <sz val="12"/>
        <color theme="1"/>
        <rFont val="Apercu Light"/>
        <family val="3"/>
      </rPr>
      <t xml:space="preserve"> at least 3 times in worst 3 sectors</t>
    </r>
    <r>
      <rPr>
        <sz val="12"/>
        <color theme="1"/>
        <rFont val="Apercu Light"/>
        <family val="3"/>
      </rPr>
      <t xml:space="preserve"> (resp. top 3) of different pillars </t>
    </r>
    <r>
      <rPr>
        <b/>
        <sz val="12"/>
        <color theme="1"/>
        <rFont val="Apercu Light"/>
        <family val="3"/>
      </rPr>
      <t>can not have a positive recommendation</t>
    </r>
    <r>
      <rPr>
        <sz val="12"/>
        <color theme="1"/>
        <rFont val="Apercu Light"/>
        <family val="3"/>
      </rPr>
      <t xml:space="preserve"> (resp. negative). 
- If two sectors are as many times in the top or worst 3, we differentiate them by their mean score. 
</t>
    </r>
    <r>
      <rPr>
        <b/>
        <sz val="12"/>
        <color theme="1"/>
        <rFont val="Apercu Light"/>
        <family val="3"/>
      </rPr>
      <t>-</t>
    </r>
    <r>
      <rPr>
        <sz val="12"/>
        <color theme="1"/>
        <rFont val="Apercu Light"/>
        <family val="3"/>
      </rPr>
      <t xml:space="preserve"> </t>
    </r>
    <r>
      <rPr>
        <b/>
        <sz val="12"/>
        <color theme="1"/>
        <rFont val="Apercu Light"/>
        <family val="3"/>
      </rPr>
      <t>Macro pillar counts</t>
    </r>
    <r>
      <rPr>
        <sz val="12"/>
        <color theme="1"/>
        <rFont val="Apercu Light"/>
        <family val="3"/>
      </rPr>
      <t xml:space="preserve"> </t>
    </r>
    <r>
      <rPr>
        <b/>
        <sz val="12"/>
        <color theme="1"/>
        <rFont val="Apercu Light"/>
        <family val="3"/>
      </rPr>
      <t>twice</t>
    </r>
    <r>
      <rPr>
        <sz val="12"/>
        <color theme="1"/>
        <rFont val="Apercu Light"/>
        <family val="3"/>
      </rPr>
      <t xml:space="preserve">.  
- If </t>
    </r>
    <r>
      <rPr>
        <b/>
        <sz val="12"/>
        <color theme="1"/>
        <rFont val="Apercu Light"/>
        <family val="3"/>
      </rPr>
      <t xml:space="preserve">rate signal </t>
    </r>
    <r>
      <rPr>
        <sz val="12"/>
        <color theme="1"/>
        <rFont val="Apercu Light"/>
        <family val="3"/>
      </rPr>
      <t>is</t>
    </r>
    <r>
      <rPr>
        <b/>
        <sz val="12"/>
        <color theme="1"/>
        <rFont val="Apercu Light"/>
        <family val="3"/>
      </rPr>
      <t xml:space="preserve"> on,  value and leverage </t>
    </r>
    <r>
      <rPr>
        <sz val="12"/>
        <color theme="1"/>
        <rFont val="Apercu Light"/>
        <family val="3"/>
      </rPr>
      <t>pillars</t>
    </r>
    <r>
      <rPr>
        <b/>
        <sz val="12"/>
        <color theme="1"/>
        <rFont val="Apercu Light"/>
        <family val="3"/>
      </rPr>
      <t xml:space="preserve"> count twice. </t>
    </r>
  </si>
  <si>
    <t>Last Month Allocation Performance</t>
  </si>
  <si>
    <t>Marché</t>
  </si>
  <si>
    <t>Time frame</t>
  </si>
  <si>
    <t>Net Debt to EBITDA</t>
  </si>
  <si>
    <t>FMA_NDEBT_EBITDA</t>
  </si>
  <si>
    <t>Historical Ratio</t>
  </si>
  <si>
    <t>Operating Margin</t>
  </si>
  <si>
    <t>Net Margin</t>
  </si>
  <si>
    <t>EBITDA Margin</t>
  </si>
  <si>
    <t>FMA_OPER_INC_SALES</t>
  </si>
  <si>
    <t>FMA_NET_MGN</t>
  </si>
  <si>
    <t>FMA_EBITDA_MARGIN</t>
  </si>
  <si>
    <t>Price to Free Cash Flow</t>
  </si>
  <si>
    <t>EV to EBITDA</t>
  </si>
  <si>
    <t>Price to Sales</t>
  </si>
  <si>
    <t>FMA_PFCF</t>
  </si>
  <si>
    <t>FMA_EVAL_EBITDA</t>
  </si>
  <si>
    <t>FMA_PSALES</t>
  </si>
  <si>
    <t>12M Forecast Ratio</t>
  </si>
  <si>
    <t>6M Returns - 1M</t>
  </si>
  <si>
    <t>Number of Companies with Upward Revisions</t>
  </si>
  <si>
    <t>Number of Companies with Downward Revisions</t>
  </si>
  <si>
    <t>Number of Companies with Unchanged Estimates</t>
  </si>
  <si>
    <t>P_PRICE_RETURNS_PR('52W'</t>
  </si>
  <si>
    <t>FMA_COS_UP</t>
  </si>
  <si>
    <t>FMA_COS_DOWN</t>
  </si>
  <si>
    <t>FMA_COS_UNCH</t>
  </si>
  <si>
    <t>EPS NTMA Growth</t>
  </si>
  <si>
    <t>Sales NTMA Growth</t>
  </si>
  <si>
    <t>EBITDA NTMA Growth</t>
  </si>
  <si>
    <t>FMA_GROWTH_1YR(""EPS""</t>
  </si>
  <si>
    <t>FMA_GROWTH_1YR(""SALES""</t>
  </si>
  <si>
    <t>FMA_GROWTH_1YR(""EBITDA""</t>
  </si>
  <si>
    <t>Top</t>
  </si>
  <si>
    <t>Worst</t>
  </si>
  <si>
    <t>EU</t>
  </si>
  <si>
    <t>Secteur</t>
  </si>
  <si>
    <t>Leverage</t>
  </si>
  <si>
    <t>Score net debt ebitda</t>
  </si>
  <si>
    <t>net debt ebitda</t>
  </si>
  <si>
    <t>Score fcf total debt</t>
  </si>
  <si>
    <t>fcf total debt</t>
  </si>
  <si>
    <t>Score debt equity</t>
  </si>
  <si>
    <t>debt equity</t>
  </si>
  <si>
    <t>Margin</t>
  </si>
  <si>
    <t>Score operating margin</t>
  </si>
  <si>
    <t>operating margin</t>
  </si>
  <si>
    <t>Score net margin</t>
  </si>
  <si>
    <t>net margin</t>
  </si>
  <si>
    <t>Score ebitda margin</t>
  </si>
  <si>
    <t>ebitda margin</t>
  </si>
  <si>
    <t>Value</t>
  </si>
  <si>
    <t>Score price fcf</t>
  </si>
  <si>
    <t>price fcf</t>
  </si>
  <si>
    <t>Score ev ebitda</t>
  </si>
  <si>
    <t>ev ebitda</t>
  </si>
  <si>
    <t>Score price sales</t>
  </si>
  <si>
    <t>price sales</t>
  </si>
  <si>
    <t>Momentum</t>
  </si>
  <si>
    <t>Score momentum 6m 1m</t>
  </si>
  <si>
    <t>momentum 6m 1m</t>
  </si>
  <si>
    <t>Score momentum 12m 1m</t>
  </si>
  <si>
    <t>momentum 12m 1m</t>
  </si>
  <si>
    <t>Score earnings revision ratio</t>
  </si>
  <si>
    <t>earnings revision ratio</t>
  </si>
  <si>
    <t>Growth</t>
  </si>
  <si>
    <t>Score eps growth</t>
  </si>
  <si>
    <t>eps growth</t>
  </si>
  <si>
    <t>Score sales growth</t>
  </si>
  <si>
    <t>sales growth</t>
  </si>
  <si>
    <t>Score ebitda growth</t>
  </si>
  <si>
    <t>ebitda growth</t>
  </si>
  <si>
    <t>Volatility</t>
  </si>
  <si>
    <t>Score volatility 6m</t>
  </si>
  <si>
    <t>volatility 6m</t>
  </si>
  <si>
    <t>Score downside volatility 18m</t>
  </si>
  <si>
    <t>downside volatility 18m</t>
  </si>
  <si>
    <t>Macro</t>
  </si>
  <si>
    <t>Votes Top</t>
  </si>
  <si>
    <t>Votes Worst</t>
  </si>
  <si>
    <t>Score global</t>
  </si>
  <si>
    <t>Variation reco</t>
  </si>
  <si>
    <t>Votes Top précédents</t>
  </si>
  <si>
    <t>Votes Worst précédents</t>
  </si>
  <si>
    <t>Score précédent</t>
  </si>
  <si>
    <t>Reco précédente</t>
  </si>
  <si>
    <t>Sept-2026 EQ Performance</t>
  </si>
  <si>
    <t>Sept-2026 XSRet vs FTSE World Europe</t>
  </si>
  <si>
    <t>Date modèle</t>
  </si>
  <si>
    <t>Negative</t>
  </si>
  <si>
    <t>Neutral</t>
  </si>
  <si>
    <t>Derniers piliers</t>
  </si>
  <si>
    <t>Allocation</t>
  </si>
  <si>
    <t>Cycle</t>
  </si>
  <si>
    <t>n.a.</t>
  </si>
  <si>
    <t>Positive</t>
  </si>
  <si>
    <t>Signal taux</t>
  </si>
  <si>
    <t>On</t>
  </si>
  <si>
    <t>Derniers poids benchmark</t>
  </si>
  <si>
    <t>Derniers rendements</t>
  </si>
  <si>
    <t>Mois allocation</t>
  </si>
  <si>
    <t>Mois signal</t>
  </si>
  <si>
    <t>Classement courant</t>
  </si>
  <si>
    <t>Sectors Ranking Oct-2026</t>
  </si>
  <si>
    <t>Classement précédent</t>
  </si>
  <si>
    <t>Sectors Ranking Sept-2026</t>
  </si>
  <si>
    <t>Classement macro</t>
  </si>
  <si>
    <t>Référence</t>
  </si>
  <si>
    <t>Bench</t>
  </si>
  <si>
    <t>Short</t>
  </si>
  <si>
    <t>Long / Short</t>
  </si>
  <si>
    <t>Portefeuille</t>
  </si>
  <si>
    <t>Benchmark</t>
  </si>
  <si>
    <t>EU Reco</t>
  </si>
  <si>
    <t>Europe equity sectors Performance</t>
  </si>
  <si>
    <t>3M</t>
  </si>
  <si>
    <t>YTD</t>
  </si>
  <si>
    <t>1Y</t>
  </si>
  <si>
    <t>3Y</t>
  </si>
  <si>
    <t>5Y</t>
  </si>
  <si>
    <t>Variable</t>
  </si>
  <si>
    <t>net_debt_ebitda</t>
  </si>
  <si>
    <t>fcf_total_debt</t>
  </si>
  <si>
    <t>debt_equity</t>
  </si>
  <si>
    <t>operating_margin</t>
  </si>
  <si>
    <t>net_margin</t>
  </si>
  <si>
    <t>ebitda_margin</t>
  </si>
  <si>
    <t>price_fcf</t>
  </si>
  <si>
    <t>ev_ebitda</t>
  </si>
  <si>
    <t>price_sales</t>
  </si>
  <si>
    <t>earnings_revision_ratio</t>
  </si>
  <si>
    <t>eps_growth</t>
  </si>
  <si>
    <t>sales_growth</t>
  </si>
  <si>
    <t>ebitda_growth</t>
  </si>
  <si>
    <t>Pilier</t>
  </si>
  <si>
    <t>Mesure</t>
  </si>
  <si>
    <t>Score</t>
  </si>
  <si>
    <t>momentum_6m_1m</t>
  </si>
  <si>
    <t>momentum_12m_1m</t>
  </si>
  <si>
    <t>volatility_6m</t>
  </si>
  <si>
    <t>downside_volatility_18m</t>
  </si>
  <si>
    <t>CumRet_FTSE World Europe</t>
  </si>
  <si>
    <t>CumRet_Sector deviations portfolio</t>
  </si>
  <si>
    <t>Top 3 Sectors</t>
  </si>
  <si>
    <t>Worst 3 sectors</t>
  </si>
  <si>
    <t>CumRet_Long Short</t>
  </si>
  <si>
    <t>E</t>
  </si>
  <si>
    <t>Macro rank - Currently in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</si>
</sst>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"/>
    <numFmt numFmtId="166" formatCode="[$-40C]mmmm\-yy;@"/>
    <numFmt numFmtId="167" formatCode="0.0000"/>
    <numFmt numFmtId="168" formatCode="dd/mm/yyyy;@"/>
    <numFmt numFmtId="169" formatCode="[$-40C]mmm\-yyyy"/>
    <numFmt numFmtId="170" formatCode="mm/yy"/>
    <numFmt numFmtId="171" formatCode="[$-40C]mmm\-yy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Arial"/>
      <family val="2"/>
    </font>
    <font>
      <b/>
      <i/>
      <sz val="10"/>
      <color theme="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0" tint="-4.9989318521683403E-2"/>
      <name val="Apercu Light"/>
      <family val="3"/>
    </font>
    <font>
      <sz val="10"/>
      <color theme="1"/>
      <name val="Apercu Light"/>
      <family val="3"/>
    </font>
    <font>
      <sz val="12"/>
      <color theme="1"/>
      <name val="Apercu Light"/>
      <family val="3"/>
    </font>
    <font>
      <b/>
      <sz val="12"/>
      <color theme="1"/>
      <name val="Apercu Light"/>
      <family val="3"/>
    </font>
    <font>
      <b/>
      <u/>
      <sz val="14"/>
      <color theme="4" tint="-0.499984740745262"/>
      <name val="Apercu Light"/>
      <family val="3"/>
    </font>
    <font>
      <b/>
      <u/>
      <sz val="12"/>
      <color theme="4" tint="-0.499984740745262"/>
      <name val="Apercu Light"/>
      <family val="3"/>
    </font>
    <font>
      <b/>
      <u/>
      <sz val="12"/>
      <color theme="1"/>
      <name val="Apercu Light"/>
      <family val="3"/>
    </font>
    <font>
      <b/>
      <sz val="16"/>
      <color theme="0" tint="-4.9989318521683403E-2"/>
      <name val="Apercu Light"/>
      <family val="3"/>
    </font>
    <font>
      <b/>
      <sz val="20"/>
      <color theme="0" tint="-4.9989318521683403E-2"/>
      <name val="Apercu Light"/>
      <family val="3"/>
    </font>
    <font>
      <b/>
      <sz val="12"/>
      <color rgb="FF00B050"/>
      <name val="Apercu Light"/>
      <family val="3"/>
    </font>
    <font>
      <b/>
      <sz val="12"/>
      <color rgb="FFFF0000"/>
      <name val="Apercu Light"/>
      <family val="3"/>
    </font>
    <font>
      <sz val="8"/>
      <name val="Calibri"/>
      <family val="2"/>
      <scheme val="minor"/>
    </font>
    <font>
      <b/>
      <sz val="14"/>
      <color theme="1"/>
      <name val="Apercu Light"/>
      <family val="3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theme="3" tint="-0.499984740745262"/>
      </left>
      <right/>
      <top style="dashed">
        <color theme="3" tint="-0.499984740745262"/>
      </top>
      <bottom/>
      <diagonal/>
    </border>
    <border>
      <left/>
      <right/>
      <top style="dashed">
        <color theme="3" tint="-0.499984740745262"/>
      </top>
      <bottom/>
      <diagonal/>
    </border>
    <border>
      <left/>
      <right style="dashed">
        <color theme="3" tint="-0.499984740745262"/>
      </right>
      <top style="dashed">
        <color theme="3" tint="-0.499984740745262"/>
      </top>
      <bottom/>
      <diagonal/>
    </border>
    <border>
      <left style="dashed">
        <color theme="3" tint="-0.499984740745262"/>
      </left>
      <right/>
      <top/>
      <bottom/>
      <diagonal/>
    </border>
    <border>
      <left/>
      <right style="dashed">
        <color theme="3" tint="-0.499984740745262"/>
      </right>
      <top/>
      <bottom/>
      <diagonal/>
    </border>
    <border>
      <left style="dashed">
        <color theme="3" tint="-0.499984740745262"/>
      </left>
      <right/>
      <top/>
      <bottom style="dashed">
        <color theme="3" tint="-0.499984740745262"/>
      </bottom>
      <diagonal/>
    </border>
    <border>
      <left/>
      <right/>
      <top/>
      <bottom style="dashed">
        <color theme="3" tint="-0.499984740745262"/>
      </bottom>
      <diagonal/>
    </border>
    <border>
      <left/>
      <right style="dashed">
        <color theme="3" tint="-0.499984740745262"/>
      </right>
      <top/>
      <bottom style="dashed">
        <color theme="3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5" fillId="0" borderId="0"/>
  </cellStyleXfs>
  <cellXfs count="148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" fontId="18" fillId="0" borderId="0" xfId="0" applyNumberFormat="1" applyFont="1"/>
    <xf numFmtId="0" fontId="0" fillId="35" borderId="0" xfId="0" applyFill="1"/>
    <xf numFmtId="0" fontId="0" fillId="34" borderId="0" xfId="0" applyFill="1"/>
    <xf numFmtId="0" fontId="0" fillId="37" borderId="0" xfId="0" applyFill="1"/>
    <xf numFmtId="0" fontId="13" fillId="37" borderId="0" xfId="0" applyFont="1" applyFill="1"/>
    <xf numFmtId="2" fontId="0" fillId="37" borderId="0" xfId="0" applyNumberFormat="1" applyFill="1"/>
    <xf numFmtId="49" fontId="0" fillId="37" borderId="0" xfId="0" applyNumberFormat="1" applyFill="1"/>
    <xf numFmtId="0" fontId="17" fillId="35" borderId="0" xfId="0" applyFont="1" applyFill="1"/>
    <xf numFmtId="14" fontId="17" fillId="36" borderId="0" xfId="0" applyNumberFormat="1" applyFont="1" applyFill="1"/>
    <xf numFmtId="2" fontId="13" fillId="37" borderId="0" xfId="0" applyNumberFormat="1" applyFont="1" applyFill="1" applyAlignment="1">
      <alignment horizontal="center" vertical="center" wrapText="1"/>
    </xf>
    <xf numFmtId="2" fontId="13" fillId="37" borderId="0" xfId="0" applyNumberFormat="1" applyFont="1" applyFill="1"/>
    <xf numFmtId="0" fontId="0" fillId="37" borderId="0" xfId="0" quotePrefix="1" applyFill="1"/>
    <xf numFmtId="2" fontId="17" fillId="38" borderId="0" xfId="0" applyNumberFormat="1" applyFont="1" applyFill="1" applyAlignment="1">
      <alignment horizontal="center" vertical="center"/>
    </xf>
    <xf numFmtId="1" fontId="20" fillId="35" borderId="0" xfId="0" applyNumberFormat="1" applyFont="1" applyFill="1" applyAlignment="1">
      <alignment horizontal="center" vertical="center"/>
    </xf>
    <xf numFmtId="2" fontId="20" fillId="35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2" fontId="16" fillId="39" borderId="0" xfId="0" applyNumberFormat="1" applyFont="1" applyFill="1"/>
    <xf numFmtId="0" fontId="23" fillId="39" borderId="0" xfId="0" applyFont="1" applyFill="1"/>
    <xf numFmtId="0" fontId="21" fillId="34" borderId="0" xfId="0" applyFont="1" applyFill="1" applyAlignment="1">
      <alignment horizontal="center" vertical="center"/>
    </xf>
    <xf numFmtId="0" fontId="26" fillId="38" borderId="0" xfId="0" applyFont="1" applyFill="1" applyAlignment="1">
      <alignment horizontal="center" vertical="center"/>
    </xf>
    <xf numFmtId="2" fontId="20" fillId="38" borderId="0" xfId="0" applyNumberFormat="1" applyFont="1" applyFill="1" applyAlignment="1">
      <alignment horizontal="center" vertical="center"/>
    </xf>
    <xf numFmtId="2" fontId="20" fillId="38" borderId="0" xfId="0" applyNumberFormat="1" applyFont="1" applyFill="1" applyAlignment="1">
      <alignment horizontal="center" vertical="center" wrapText="1"/>
    </xf>
    <xf numFmtId="0" fontId="13" fillId="38" borderId="0" xfId="0" applyFont="1" applyFill="1"/>
    <xf numFmtId="14" fontId="13" fillId="38" borderId="0" xfId="0" applyNumberFormat="1" applyFont="1" applyFill="1"/>
    <xf numFmtId="14" fontId="13" fillId="38" borderId="0" xfId="0" applyNumberFormat="1" applyFont="1" applyFill="1" applyAlignment="1">
      <alignment horizontal="center" vertical="center"/>
    </xf>
    <xf numFmtId="0" fontId="19" fillId="38" borderId="0" xfId="0" applyFont="1" applyFill="1"/>
    <xf numFmtId="0" fontId="17" fillId="38" borderId="0" xfId="0" applyFont="1" applyFill="1" applyAlignment="1">
      <alignment horizontal="center" vertical="center"/>
    </xf>
    <xf numFmtId="2" fontId="17" fillId="38" borderId="0" xfId="0" applyNumberFormat="1" applyFont="1" applyFill="1"/>
    <xf numFmtId="2" fontId="27" fillId="0" borderId="0" xfId="42" applyNumberFormat="1" applyFont="1" applyFill="1" applyAlignment="1">
      <alignment horizontal="center" vertical="center"/>
    </xf>
    <xf numFmtId="2" fontId="28" fillId="0" borderId="0" xfId="42" applyNumberFormat="1" applyFont="1" applyFill="1" applyAlignment="1">
      <alignment horizontal="center" vertical="center"/>
    </xf>
    <xf numFmtId="2" fontId="28" fillId="0" borderId="0" xfId="42" applyNumberFormat="1" applyFont="1" applyAlignment="1">
      <alignment horizontal="center" vertical="center"/>
    </xf>
    <xf numFmtId="0" fontId="29" fillId="40" borderId="10" xfId="0" applyFont="1" applyFill="1" applyBorder="1" applyAlignment="1">
      <alignment horizontal="center" vertical="center" wrapText="1"/>
    </xf>
    <xf numFmtId="0" fontId="30" fillId="34" borderId="0" xfId="0" applyFont="1" applyFill="1"/>
    <xf numFmtId="0" fontId="31" fillId="34" borderId="0" xfId="0" applyFont="1" applyFill="1"/>
    <xf numFmtId="0" fontId="31" fillId="34" borderId="0" xfId="0" applyFont="1" applyFill="1" applyAlignment="1">
      <alignment horizontal="center" vertical="center"/>
    </xf>
    <xf numFmtId="0" fontId="32" fillId="34" borderId="0" xfId="0" applyFont="1" applyFill="1" applyAlignment="1">
      <alignment horizontal="center" vertical="center"/>
    </xf>
    <xf numFmtId="0" fontId="33" fillId="34" borderId="0" xfId="0" applyFont="1" applyFill="1"/>
    <xf numFmtId="0" fontId="29" fillId="40" borderId="10" xfId="0" applyFont="1" applyFill="1" applyBorder="1" applyAlignment="1">
      <alignment horizontal="center" vertical="center"/>
    </xf>
    <xf numFmtId="0" fontId="34" fillId="34" borderId="0" xfId="0" applyFont="1" applyFill="1"/>
    <xf numFmtId="0" fontId="29" fillId="40" borderId="12" xfId="0" applyFont="1" applyFill="1" applyBorder="1" applyAlignment="1">
      <alignment horizontal="center" vertical="center" wrapText="1"/>
    </xf>
    <xf numFmtId="0" fontId="31" fillId="34" borderId="14" xfId="0" applyFont="1" applyFill="1" applyBorder="1"/>
    <xf numFmtId="166" fontId="29" fillId="40" borderId="10" xfId="0" applyNumberFormat="1" applyFont="1" applyFill="1" applyBorder="1" applyAlignment="1">
      <alignment horizontal="center" vertical="center" wrapText="1"/>
    </xf>
    <xf numFmtId="0" fontId="32" fillId="34" borderId="14" xfId="0" applyFont="1" applyFill="1" applyBorder="1" applyAlignment="1">
      <alignment horizontal="center" vertical="center"/>
    </xf>
    <xf numFmtId="10" fontId="31" fillId="34" borderId="0" xfId="42" applyNumberFormat="1" applyFont="1" applyFill="1" applyAlignment="1">
      <alignment horizontal="center" vertical="center"/>
    </xf>
    <xf numFmtId="0" fontId="31" fillId="34" borderId="16" xfId="0" applyFont="1" applyFill="1" applyBorder="1"/>
    <xf numFmtId="0" fontId="31" fillId="34" borderId="17" xfId="0" applyFont="1" applyFill="1" applyBorder="1"/>
    <xf numFmtId="0" fontId="31" fillId="34" borderId="18" xfId="0" applyFont="1" applyFill="1" applyBorder="1"/>
    <xf numFmtId="0" fontId="31" fillId="34" borderId="19" xfId="0" applyFont="1" applyFill="1" applyBorder="1"/>
    <xf numFmtId="0" fontId="31" fillId="34" borderId="20" xfId="0" applyFont="1" applyFill="1" applyBorder="1"/>
    <xf numFmtId="0" fontId="31" fillId="34" borderId="21" xfId="0" applyFont="1" applyFill="1" applyBorder="1"/>
    <xf numFmtId="0" fontId="31" fillId="34" borderId="22" xfId="0" applyFont="1" applyFill="1" applyBorder="1"/>
    <xf numFmtId="2" fontId="32" fillId="34" borderId="0" xfId="0" applyNumberFormat="1" applyFont="1" applyFill="1" applyAlignment="1">
      <alignment horizontal="center" vertical="center"/>
    </xf>
    <xf numFmtId="2" fontId="31" fillId="34" borderId="0" xfId="0" applyNumberFormat="1" applyFont="1" applyFill="1"/>
    <xf numFmtId="164" fontId="32" fillId="34" borderId="0" xfId="42" applyNumberFormat="1" applyFont="1" applyFill="1" applyAlignment="1">
      <alignment horizontal="center"/>
    </xf>
    <xf numFmtId="165" fontId="32" fillId="34" borderId="13" xfId="42" applyNumberFormat="1" applyFont="1" applyFill="1" applyBorder="1" applyAlignment="1">
      <alignment horizontal="center" vertical="center"/>
    </xf>
    <xf numFmtId="0" fontId="13" fillId="38" borderId="0" xfId="0" applyFont="1" applyFill="1" applyAlignment="1">
      <alignment horizontal="center" vertical="center"/>
    </xf>
    <xf numFmtId="14" fontId="27" fillId="0" borderId="0" xfId="42" applyNumberFormat="1" applyFont="1" applyFill="1" applyAlignment="1">
      <alignment horizontal="center" vertical="center"/>
    </xf>
    <xf numFmtId="14" fontId="28" fillId="0" borderId="0" xfId="42" applyNumberFormat="1" applyFont="1" applyFill="1" applyAlignment="1">
      <alignment horizontal="center" vertical="center"/>
    </xf>
    <xf numFmtId="14" fontId="28" fillId="0" borderId="0" xfId="42" applyNumberFormat="1" applyFont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0" fontId="31" fillId="34" borderId="0" xfId="0" applyFont="1" applyFill="1" applyAlignment="1">
      <alignment horizontal="right"/>
    </xf>
    <xf numFmtId="0" fontId="32" fillId="34" borderId="0" xfId="0" applyFont="1" applyFill="1"/>
    <xf numFmtId="0" fontId="38" fillId="34" borderId="0" xfId="0" applyFont="1" applyFill="1"/>
    <xf numFmtId="0" fontId="39" fillId="34" borderId="0" xfId="0" applyFont="1" applyFill="1"/>
    <xf numFmtId="0" fontId="0" fillId="0" borderId="0" xfId="0" applyAlignment="1">
      <alignment horizontal="center"/>
    </xf>
    <xf numFmtId="2" fontId="16" fillId="42" borderId="0" xfId="0" applyNumberFormat="1" applyFont="1" applyFill="1"/>
    <xf numFmtId="0" fontId="23" fillId="42" borderId="0" xfId="0" applyFont="1" applyFill="1"/>
    <xf numFmtId="0" fontId="23" fillId="41" borderId="0" xfId="0" applyFont="1" applyFill="1"/>
    <xf numFmtId="0" fontId="0" fillId="0" borderId="0" xfId="0" applyAlignment="1">
      <alignment horizontal="center" vertical="center" wrapText="1"/>
    </xf>
    <xf numFmtId="10" fontId="0" fillId="0" borderId="0" xfId="4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44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0" fillId="3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" fontId="32" fillId="34" borderId="13" xfId="42" applyNumberFormat="1" applyFont="1" applyFill="1" applyBorder="1" applyAlignment="1">
      <alignment horizontal="center" vertical="center"/>
    </xf>
    <xf numFmtId="165" fontId="32" fillId="46" borderId="13" xfId="42" applyNumberFormat="1" applyFont="1" applyFill="1" applyBorder="1" applyAlignment="1">
      <alignment horizontal="center" vertical="center"/>
    </xf>
    <xf numFmtId="0" fontId="35" fillId="34" borderId="15" xfId="0" applyFont="1" applyFill="1" applyBorder="1" applyAlignment="1">
      <alignment wrapText="1"/>
    </xf>
    <xf numFmtId="0" fontId="32" fillId="34" borderId="13" xfId="0" applyFont="1" applyFill="1" applyBorder="1" applyAlignment="1">
      <alignment horizontal="center" vertical="center"/>
    </xf>
    <xf numFmtId="1" fontId="41" fillId="34" borderId="0" xfId="0" applyNumberFormat="1" applyFont="1" applyFill="1" applyAlignment="1">
      <alignment horizontal="center" vertical="center"/>
    </xf>
    <xf numFmtId="166" fontId="29" fillId="40" borderId="25" xfId="0" applyNumberFormat="1" applyFont="1" applyFill="1" applyBorder="1" applyAlignment="1">
      <alignment horizontal="center" vertical="center" wrapText="1"/>
    </xf>
    <xf numFmtId="0" fontId="29" fillId="45" borderId="25" xfId="0" applyFont="1" applyFill="1" applyBorder="1" applyAlignment="1">
      <alignment horizontal="center" vertical="center" wrapText="1"/>
    </xf>
    <xf numFmtId="165" fontId="32" fillId="34" borderId="26" xfId="42" applyNumberFormat="1" applyFont="1" applyFill="1" applyBorder="1" applyAlignment="1">
      <alignment horizontal="center" vertical="center"/>
    </xf>
    <xf numFmtId="10" fontId="32" fillId="34" borderId="13" xfId="42" applyNumberFormat="1" applyFont="1" applyFill="1" applyBorder="1" applyAlignment="1">
      <alignment horizontal="center" vertical="center"/>
    </xf>
    <xf numFmtId="1" fontId="32" fillId="34" borderId="0" xfId="0" applyNumberFormat="1" applyFont="1" applyFill="1" applyAlignment="1">
      <alignment horizontal="center" vertical="center"/>
    </xf>
    <xf numFmtId="0" fontId="0" fillId="0" borderId="0" xfId="0" quotePrefix="1"/>
    <xf numFmtId="168" fontId="33" fillId="34" borderId="0" xfId="0" applyNumberFormat="1" applyFont="1" applyFill="1"/>
    <xf numFmtId="0" fontId="24" fillId="40" borderId="0" xfId="0" applyFont="1" applyFill="1" applyAlignment="1">
      <alignment horizontal="center" vertical="center" wrapText="1"/>
    </xf>
    <xf numFmtId="168" fontId="31" fillId="33" borderId="0" xfId="0" quotePrefix="1" applyNumberFormat="1" applyFont="1" applyFill="1"/>
    <xf numFmtId="2" fontId="0" fillId="33" borderId="0" xfId="0" applyNumberFormat="1" applyFill="1"/>
    <xf numFmtId="170" fontId="29" fillId="40" borderId="10" xfId="0" applyNumberFormat="1" applyFont="1" applyFill="1" applyBorder="1" applyAlignment="1">
      <alignment horizontal="center" vertical="center" wrapText="1"/>
    </xf>
    <xf numFmtId="0" fontId="42" fillId="40" borderId="33" xfId="0" applyFont="1" applyFill="1" applyBorder="1" applyAlignment="1">
      <alignment horizontal="centerContinuous" vertical="center"/>
    </xf>
    <xf numFmtId="0" fontId="17" fillId="42" borderId="0" xfId="0" applyFont="1" applyFill="1"/>
    <xf numFmtId="0" fontId="17" fillId="47" borderId="0" xfId="0" applyFont="1" applyFill="1"/>
    <xf numFmtId="0" fontId="0" fillId="34" borderId="0" xfId="0" applyFill="1" applyAlignment="1">
      <alignment vertical="center"/>
    </xf>
    <xf numFmtId="2" fontId="13" fillId="43" borderId="0" xfId="0" applyNumberFormat="1" applyFont="1" applyFill="1" applyAlignment="1">
      <alignment horizontal="center" vertical="center"/>
    </xf>
    <xf numFmtId="0" fontId="17" fillId="34" borderId="13" xfId="0" applyFont="1" applyFill="1" applyBorder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10" fontId="0" fillId="0" borderId="34" xfId="42" applyNumberFormat="1" applyFont="1" applyBorder="1" applyAlignment="1">
      <alignment horizontal="center" vertical="center"/>
    </xf>
    <xf numFmtId="10" fontId="0" fillId="0" borderId="26" xfId="42" applyNumberFormat="1" applyFont="1" applyBorder="1" applyAlignment="1">
      <alignment horizontal="center" vertical="center"/>
    </xf>
    <xf numFmtId="10" fontId="0" fillId="0" borderId="35" xfId="42" applyNumberFormat="1" applyFont="1" applyBorder="1" applyAlignment="1">
      <alignment horizontal="center" vertical="center"/>
    </xf>
    <xf numFmtId="10" fontId="0" fillId="0" borderId="24" xfId="42" applyNumberFormat="1" applyFont="1" applyBorder="1" applyAlignment="1">
      <alignment horizontal="center" vertical="center"/>
    </xf>
    <xf numFmtId="10" fontId="0" fillId="0" borderId="13" xfId="42" applyNumberFormat="1" applyFont="1" applyBorder="1" applyAlignment="1">
      <alignment horizontal="center" vertical="center"/>
    </xf>
    <xf numFmtId="10" fontId="0" fillId="0" borderId="23" xfId="42" applyNumberFormat="1" applyFont="1" applyBorder="1" applyAlignment="1">
      <alignment horizontal="center" vertical="center"/>
    </xf>
    <xf numFmtId="10" fontId="0" fillId="0" borderId="36" xfId="42" applyNumberFormat="1" applyFont="1" applyBorder="1" applyAlignment="1">
      <alignment horizontal="center" vertical="center"/>
    </xf>
    <xf numFmtId="10" fontId="0" fillId="0" borderId="37" xfId="42" applyNumberFormat="1" applyFont="1" applyBorder="1" applyAlignment="1">
      <alignment horizontal="center" vertical="center"/>
    </xf>
    <xf numFmtId="10" fontId="0" fillId="0" borderId="38" xfId="42" applyNumberFormat="1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33" borderId="0" xfId="42" applyNumberFormat="1" applyFont="1" applyFill="1" applyAlignment="1">
      <alignment horizontal="center"/>
    </xf>
    <xf numFmtId="0" fontId="13" fillId="43" borderId="0" xfId="0" applyFont="1" applyFill="1" applyAlignment="1">
      <alignment horizontal="center" vertical="center" wrapText="1"/>
    </xf>
    <xf numFmtId="0" fontId="13" fillId="43" borderId="0" xfId="0" applyFont="1" applyFill="1" applyAlignment="1">
      <alignment horizontal="center" vertical="center"/>
    </xf>
    <xf numFmtId="0" fontId="16" fillId="48" borderId="0" xfId="0" applyFont="1" applyFill="1" applyAlignment="1">
      <alignment vertical="center" wrapText="1"/>
    </xf>
    <xf numFmtId="0" fontId="0" fillId="44" borderId="0" xfId="0" applyFill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0" fontId="0" fillId="0" borderId="0" xfId="42" applyNumberFormat="1" applyFont="1" applyAlignment="1">
      <alignment horizontal="left" vertical="center"/>
    </xf>
    <xf numFmtId="171" fontId="16" fillId="48" borderId="0" xfId="0" applyNumberFormat="1" applyFont="1" applyFill="1" applyAlignment="1">
      <alignment vertical="center" wrapText="1"/>
    </xf>
    <xf numFmtId="0" fontId="0" fillId="48" borderId="0" xfId="0" applyFill="1" applyAlignment="1">
      <alignment vertical="center"/>
    </xf>
    <xf numFmtId="0" fontId="16" fillId="48" borderId="0" xfId="0" applyFont="1" applyFill="1" applyAlignment="1">
      <alignment horizontal="center" vertical="center" wrapText="1"/>
    </xf>
    <xf numFmtId="14" fontId="0" fillId="48" borderId="0" xfId="0" applyNumberFormat="1" applyFill="1" applyAlignment="1">
      <alignment horizontal="center" vertical="center"/>
    </xf>
    <xf numFmtId="171" fontId="0" fillId="48" borderId="0" xfId="0" applyNumberFormat="1" applyFill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0" fontId="43" fillId="48" borderId="0" xfId="0" applyFont="1" applyFill="1" applyAlignment="1">
      <alignment horizontal="center" vertical="center"/>
    </xf>
    <xf numFmtId="169" fontId="21" fillId="48" borderId="0" xfId="0" applyNumberFormat="1" applyFont="1" applyFill="1" applyAlignment="1">
      <alignment horizontal="center" vertical="center"/>
    </xf>
    <xf numFmtId="169" fontId="0" fillId="48" borderId="0" xfId="0" applyNumberFormat="1" applyFill="1" applyAlignment="1">
      <alignment horizontal="center" vertical="center"/>
    </xf>
    <xf numFmtId="167" fontId="31" fillId="34" borderId="13" xfId="0" quotePrefix="1" applyNumberFormat="1" applyFont="1" applyFill="1" applyBorder="1" applyAlignment="1">
      <alignment horizontal="left" vertical="center" wrapText="1"/>
    </xf>
    <xf numFmtId="167" fontId="31" fillId="34" borderId="13" xfId="0" applyNumberFormat="1" applyFont="1" applyFill="1" applyBorder="1" applyAlignment="1">
      <alignment horizontal="left" vertical="center" wrapText="1"/>
    </xf>
    <xf numFmtId="0" fontId="37" fillId="40" borderId="11" xfId="0" applyFont="1" applyFill="1" applyBorder="1" applyAlignment="1">
      <alignment horizontal="center" vertical="center" wrapText="1"/>
    </xf>
    <xf numFmtId="0" fontId="37" fillId="40" borderId="0" xfId="0" applyFont="1" applyFill="1" applyAlignment="1">
      <alignment horizontal="center" vertical="center" wrapText="1"/>
    </xf>
    <xf numFmtId="0" fontId="36" fillId="40" borderId="11" xfId="0" applyFont="1" applyFill="1" applyBorder="1" applyAlignment="1">
      <alignment horizontal="center" vertical="center" wrapText="1"/>
    </xf>
    <xf numFmtId="0" fontId="36" fillId="40" borderId="0" xfId="0" applyFont="1" applyFill="1" applyAlignment="1">
      <alignment horizontal="center" vertical="center" wrapText="1"/>
    </xf>
    <xf numFmtId="0" fontId="29" fillId="45" borderId="25" xfId="0" applyFont="1" applyFill="1" applyBorder="1" applyAlignment="1">
      <alignment horizontal="center" vertical="center" wrapText="1"/>
    </xf>
    <xf numFmtId="0" fontId="29" fillId="45" borderId="28" xfId="0" applyFont="1" applyFill="1" applyBorder="1" applyAlignment="1">
      <alignment horizontal="center" vertical="center" wrapText="1"/>
    </xf>
    <xf numFmtId="0" fontId="29" fillId="40" borderId="27" xfId="0" applyFont="1" applyFill="1" applyBorder="1" applyAlignment="1">
      <alignment horizontal="center" vertical="center" wrapText="1"/>
    </xf>
    <xf numFmtId="0" fontId="29" fillId="40" borderId="29" xfId="0" applyFont="1" applyFill="1" applyBorder="1" applyAlignment="1">
      <alignment horizontal="center" vertical="center" wrapText="1"/>
    </xf>
    <xf numFmtId="0" fontId="29" fillId="40" borderId="30" xfId="0" applyFont="1" applyFill="1" applyBorder="1" applyAlignment="1">
      <alignment horizontal="center" vertical="center" wrapText="1"/>
    </xf>
    <xf numFmtId="0" fontId="29" fillId="40" borderId="31" xfId="0" applyFont="1" applyFill="1" applyBorder="1" applyAlignment="1">
      <alignment horizontal="center" vertical="center" wrapText="1"/>
    </xf>
    <xf numFmtId="0" fontId="29" fillId="40" borderId="12" xfId="0" applyFont="1" applyFill="1" applyBorder="1" applyAlignment="1">
      <alignment horizontal="center" vertical="center" wrapText="1"/>
    </xf>
    <xf numFmtId="0" fontId="29" fillId="40" borderId="32" xfId="0" applyFont="1" applyFill="1" applyBorder="1" applyAlignment="1">
      <alignment horizontal="center" vertical="center" wrapText="1"/>
    </xf>
  </cellXfs>
  <cellStyles count="44">
    <cellStyle name="20 % - Accent1" xfId="19" builtinId="30" customBuiltin="1"/>
    <cellStyle name="20 % - Accent2" xfId="23" builtinId="34" customBuiltin="1"/>
    <cellStyle name="20 % - Accent3" xfId="27" builtinId="38" customBuiltin="1"/>
    <cellStyle name="20 % - Accent4" xfId="31" builtinId="42" customBuiltin="1"/>
    <cellStyle name="20 % - Accent5" xfId="35" builtinId="46" customBuiltin="1"/>
    <cellStyle name="20 % - Accent6" xfId="39" builtinId="50" customBuiltin="1"/>
    <cellStyle name="40 % - Accent1" xfId="20" builtinId="31" customBuiltin="1"/>
    <cellStyle name="40 % - Accent2" xfId="24" builtinId="35" customBuiltin="1"/>
    <cellStyle name="40 % - Accent3" xfId="28" builtinId="39" customBuiltin="1"/>
    <cellStyle name="40 % - Accent4" xfId="32" builtinId="43" customBuiltin="1"/>
    <cellStyle name="40 % - Accent5" xfId="36" builtinId="47" customBuiltin="1"/>
    <cellStyle name="40 % - Accent6" xfId="40" builtinId="51" customBuiltin="1"/>
    <cellStyle name="60 % - Accent1" xfId="21" builtinId="32" customBuiltin="1"/>
    <cellStyle name="60 % - Accent2" xfId="25" builtinId="36" customBuiltin="1"/>
    <cellStyle name="60 % - Accent3" xfId="29" builtinId="40" customBuiltin="1"/>
    <cellStyle name="60 % - Accent4" xfId="33" builtinId="44" customBuiltin="1"/>
    <cellStyle name="60 % - Accent5" xfId="37" builtinId="48" customBuiltin="1"/>
    <cellStyle name="60 % - Accent6" xfId="41" builtinId="52" customBuiltin="1"/>
    <cellStyle name="Normal 2" xfId="43" xr:uid="{00000000-0005-0000-0000-00001F000000}"/>
    <cellStyle name="Percent" xfId="42" builtinId="5"/>
    <cellStyle name="Title" xfId="1" builtinId="15" customBuiltin="1"/>
    <cellStyle name="Headline 1" xfId="2" builtinId="16" customBuiltin="1"/>
    <cellStyle name="Headline 2" xfId="3" builtinId="17" customBuiltin="1"/>
    <cellStyle name="Headline 3" xfId="4" builtinId="18" customBuiltin="1"/>
    <cellStyle name="Headline 4" xfId="5" builtinId="19" customBuiltin="1"/>
    <cellStyle name="Bad" xfId="7" builtinId="27" customBuiltin="1"/>
    <cellStyle name="Normal" xfId="0" builtinId="0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Note" xfId="15" builtinId="10" customBuiltin="1"/>
  </cellStyles>
  <dxfs count="34"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C00000"/>
      </font>
      <fill>
        <patternFill>
          <bgColor rgb="FFC00000"/>
        </patternFill>
      </fill>
    </dxf>
    <dxf>
      <fill>
        <patternFill>
          <bgColor rgb="FFFF6565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565"/>
      <color rgb="FFFF4B4B"/>
      <color rgb="FFCC33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Data...4193984396</v>
        <stp/>
        <stp>BDH|16138382789517983047</stp>
        <tr r="R318" s="97"/>
      </tp>
      <tp t="s">
        <v>#N/A Requesting Data...4057704846</v>
        <stp/>
        <stp>BDH|16921956973980909284</stp>
        <tr r="R325" s="97"/>
      </tp>
      <tp t="s">
        <v>#N/A Requesting Data...4267829469</v>
        <stp/>
        <stp>BDH|16700860927144856209</stp>
        <tr r="R292" s="97"/>
      </tp>
      <tp t="s">
        <v>#N/A Requesting Data...4191651834</v>
        <stp/>
        <stp>BDH|13464960343786243089</stp>
        <tr r="R326" s="97"/>
      </tp>
      <tp t="s">
        <v>#N/A Requesting Data...4252220501</v>
        <stp/>
        <stp>BDH|11798002189846309686</stp>
        <tr r="R308" s="97"/>
      </tp>
      <tp t="s">
        <v>#N/A Requesting Data...4149546208</v>
        <stp/>
        <stp>BDH|16695834688230893887</stp>
        <tr r="R310" s="97"/>
      </tp>
      <tp t="s">
        <v>#N/A Requesting Data...4049632213</v>
        <stp/>
        <stp>BDH|14979896204092553108</stp>
        <tr r="R298" s="97"/>
      </tp>
      <tp t="s">
        <v>#N/A Requesting Data...4227242423</v>
        <stp/>
        <stp>BDH|13631653413958170171</stp>
        <tr r="R304" s="97"/>
      </tp>
      <tp t="s">
        <v>#N/A Requesting Data...4291428634</v>
        <stp/>
        <stp>BDH|13054690804427709007</stp>
        <tr r="R317" s="97"/>
      </tp>
      <tp t="s">
        <v>#N/A Requesting Data...4265268143</v>
        <stp/>
        <stp>BDH|14802780724482607013</stp>
        <tr r="R311" s="97"/>
      </tp>
      <tp t="s">
        <v>#N/A Requesting Data...4219267666</v>
        <stp/>
        <stp>BDH|11682446180328583643</stp>
        <tr r="R324" s="97"/>
      </tp>
      <tp t="s">
        <v>#N/A Requesting Data...4087844776</v>
        <stp/>
        <stp>BDH|11361379743426144328</stp>
        <tr r="R306" s="97"/>
      </tp>
      <tp t="s">
        <v>#N/A Requesting Data...4268827488</v>
        <stp/>
        <stp>BDH|12929754459571193237</stp>
        <tr r="R282" s="97"/>
      </tp>
      <tp t="s">
        <v>#N/A Requesting Data...4109280126</v>
        <stp/>
        <stp>BDH|13207340647843274779</stp>
        <tr r="R300" s="97"/>
      </tp>
      <tp t="s">
        <v>#N/A Requesting Data...4180324028</v>
        <stp/>
        <stp>BDH|14482462803323499339</stp>
        <tr r="R302" s="97"/>
      </tp>
      <tp t="s">
        <v>#N/A Requesting Data...4291530231</v>
        <stp/>
        <stp>BDH|16948260254656531739</stp>
        <tr r="R303" s="97"/>
      </tp>
      <tp t="s">
        <v>#N/A Requesting Data...4283631900</v>
        <stp/>
        <stp>BDH|17283010605904376383</stp>
        <tr r="R286" s="97"/>
      </tp>
      <tp t="s">
        <v>#N/A Requesting Data...4221921087</v>
        <stp/>
        <stp>BDH|11414022053922412772</stp>
        <tr r="R307" s="97"/>
      </tp>
      <tp t="s">
        <v>#N/A Requesting Data...4242115547</v>
        <stp/>
        <stp>BDH|12997283708989084817</stp>
        <tr r="R293" s="97"/>
      </tp>
      <tp t="s">
        <v>#N/A Requesting Data...4158051376</v>
        <stp/>
        <stp>BDH|12004608163785711124</stp>
        <tr r="R321" s="97"/>
      </tp>
      <tp t="s">
        <v>#N/A Requesting Data...4027594509</v>
        <stp/>
        <stp>BDH|10437493003942633062</stp>
        <tr r="R312" s="97"/>
      </tp>
      <tp t="s">
        <v>#N/A Requesting Data...4288604800</v>
        <stp/>
        <stp>BDH|11112968737349954678</stp>
        <tr r="R305" s="97"/>
      </tp>
      <tp t="s">
        <v>#N/A Requesting Data...4043968429</v>
        <stp/>
        <stp>BDH|15065001610559569854</stp>
        <tr r="R299" s="97"/>
      </tp>
      <tp t="s">
        <v>#N/A Requesting Data...4204615239</v>
        <stp/>
        <stp>BDH|14100208455694677264</stp>
        <tr r="R283" s="97"/>
        <tr r="R284" s="97"/>
      </tp>
      <tp t="s">
        <v>#N/A Requesting Data...4121083040</v>
        <stp/>
        <stp>BDH|14507835549529596432</stp>
        <tr r="R288" s="97"/>
      </tp>
      <tp t="s">
        <v>#N/A Requesting Data...4050156665</v>
        <stp/>
        <stp>BDH|7887664347661456866</stp>
        <tr r="R320" s="97"/>
      </tp>
      <tp t="s">
        <v>#N/A Requesting Data...4290960656</v>
        <stp/>
        <stp>BDH|3453401610002178965</stp>
        <tr r="R323" s="97"/>
      </tp>
      <tp t="s">
        <v>#N/A Requesting Data...4262678768</v>
        <stp/>
        <stp>BDH|8076447123154984788</stp>
        <tr r="R319" s="97"/>
      </tp>
      <tp t="s">
        <v>#N/A Requesting Data...4043359326</v>
        <stp/>
        <stp>BDH|5462363387470212746</stp>
        <tr r="R301" s="97"/>
      </tp>
      <tp t="s">
        <v>#N/A Requesting Data...4176953785</v>
        <stp/>
        <stp>BDH|2771699853418770234</stp>
        <tr r="R295" s="97"/>
      </tp>
      <tp t="s">
        <v>#N/A Requesting Data...4085406063</v>
        <stp/>
        <stp>BDH|9378080315180242316</stp>
        <tr r="R314" s="97"/>
      </tp>
      <tp t="s">
        <v>#N/A Requesting Data...4113907221</v>
        <stp/>
        <stp>BDH|9980945920781139762</stp>
        <tr r="R316" s="97"/>
      </tp>
      <tp t="s">
        <v>#N/A Requesting Data...4286722237</v>
        <stp/>
        <stp>BDH|7573258271653106468</stp>
        <tr r="R296" s="97"/>
      </tp>
      <tp t="s">
        <v>#N/A Requesting Data...4114052187</v>
        <stp/>
        <stp>BDH|1613080465430923190</stp>
        <tr r="R297" s="97"/>
      </tp>
      <tp t="s">
        <v>#N/A Requesting Data...4124887629</v>
        <stp/>
        <stp>BDH|9180785867557530856</stp>
        <tr r="R315" s="97"/>
      </tp>
      <tp t="s">
        <v>#N/A Requesting Data...4260086159</v>
        <stp/>
        <stp>BDH|2941159861342248036</stp>
        <tr r="R322" s="97"/>
      </tp>
      <tp t="s">
        <v>#N/A Requesting Data...4289299826</v>
        <stp/>
        <stp>BDH|2418819696120628377</stp>
        <tr r="R337" s="97"/>
        <tr r="R338" s="97"/>
        <tr r="R340" s="97"/>
        <tr r="R339" s="97"/>
        <tr r="R341" s="97"/>
        <tr r="R333" s="97"/>
        <tr r="R342" s="97"/>
        <tr r="R343" s="97"/>
        <tr r="R344" s="97"/>
        <tr r="R345" s="97"/>
        <tr r="R346" s="97"/>
        <tr r="R332" s="97"/>
        <tr r="R335" s="97"/>
        <tr r="R336" s="97"/>
        <tr r="R327" s="97"/>
        <tr r="R347" s="97"/>
        <tr r="R328" s="97"/>
        <tr r="R348" s="97"/>
        <tr r="R334" s="97"/>
        <tr r="R329" s="97"/>
        <tr r="R349" s="97"/>
        <tr r="R330" s="97"/>
        <tr r="R350" s="97"/>
        <tr r="R331" s="97"/>
        <tr r="R351" s="97"/>
      </tp>
      <tp t="s">
        <v>#N/A Requesting Data...4279297835</v>
        <stp/>
        <stp>BDH|2665047929847372638</stp>
        <tr r="R309" s="97"/>
      </tp>
      <tp t="s">
        <v>#N/A Requesting Data...4123009524</v>
        <stp/>
        <stp>BDH|4804296860002591397</stp>
        <tr r="R313" s="97"/>
      </tp>
      <tp t="s">
        <v>#N/A Requesting Data...4044025023</v>
        <stp/>
        <stp>BDH|9949677903124178942</stp>
        <tr r="R285" s="97"/>
      </tp>
      <tp t="s">
        <v>#N/A Requesting Data...4068640668</v>
        <stp/>
        <stp>BDH|6207749555456969044</stp>
        <tr r="R281" s="97"/>
      </tp>
      <tp t="s">
        <v>#N/A Requesting Data...4072559744</v>
        <stp/>
        <stp>BDH|5913836550302970965</stp>
        <tr r="R290" s="97"/>
      </tp>
      <tp t="s">
        <v>#N/A Requesting Data...4157790944</v>
        <stp/>
        <stp>BDH|202686525141628259</stp>
        <tr r="R294" s="9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877967329473847E-2"/>
          <c:y val="9.2612428647552827E-2"/>
          <c:w val="0.94626801836104935"/>
          <c:h val="0.72156765971838521"/>
        </c:manualLayout>
      </c:layout>
      <c:lineChart>
        <c:grouping val="standard"/>
        <c:varyColors val="0"/>
        <c:ser>
          <c:idx val="2"/>
          <c:order val="0"/>
          <c:tx>
            <c:strRef>
              <c:f>Output!$G$434</c:f>
              <c:strCache>
                <c:ptCount val="1"/>
                <c:pt idx="0">
                  <c:v>Top 3 Sectors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[0]!Courbe_Top</c:f>
              <c:numCache>
                <c:formatCode>0.00</c:formatCode>
                <c:ptCount val="179"/>
                <c:pt idx="0">
                  <c:v>100</c:v>
                </c:pt>
                <c:pt idx="1">
                  <c:v>100.43651500314252</c:v>
                </c:pt>
                <c:pt idx="2">
                  <c:v>104.28362935573259</c:v>
                </c:pt>
                <c:pt idx="3">
                  <c:v>108.6723677790759</c:v>
                </c:pt>
                <c:pt idx="4">
                  <c:v>109.99631416431093</c:v>
                </c:pt>
                <c:pt idx="5">
                  <c:v>110.9235878225191</c:v>
                </c:pt>
                <c:pt idx="6">
                  <c:v>106.91226594796721</c:v>
                </c:pt>
                <c:pt idx="7">
                  <c:v>109.5212304541526</c:v>
                </c:pt>
                <c:pt idx="8">
                  <c:v>115.38820289176599</c:v>
                </c:pt>
                <c:pt idx="9">
                  <c:v>118.00366777474281</c:v>
                </c:pt>
                <c:pt idx="10">
                  <c:v>116.306617296092</c:v>
                </c:pt>
                <c:pt idx="11">
                  <c:v>119.21679916905423</c:v>
                </c:pt>
                <c:pt idx="12">
                  <c:v>125.74625130597821</c:v>
                </c:pt>
                <c:pt idx="13">
                  <c:v>128.4253874868518</c:v>
                </c:pt>
                <c:pt idx="14">
                  <c:v>132.85448981922283</c:v>
                </c:pt>
                <c:pt idx="15">
                  <c:v>134.6315584347291</c:v>
                </c:pt>
                <c:pt idx="16">
                  <c:v>132.44696672966344</c:v>
                </c:pt>
                <c:pt idx="17">
                  <c:v>133.66748120292252</c:v>
                </c:pt>
                <c:pt idx="18">
                  <c:v>143.40593381162154</c:v>
                </c:pt>
                <c:pt idx="19">
                  <c:v>134.86307484196686</c:v>
                </c:pt>
                <c:pt idx="20">
                  <c:v>146.47644655244773</c:v>
                </c:pt>
                <c:pt idx="21">
                  <c:v>143.34138976650414</c:v>
                </c:pt>
                <c:pt idx="22">
                  <c:v>152.53764088457967</c:v>
                </c:pt>
                <c:pt idx="23">
                  <c:v>156.63653249794328</c:v>
                </c:pt>
                <c:pt idx="24">
                  <c:v>159.4054585296162</c:v>
                </c:pt>
                <c:pt idx="25">
                  <c:v>160.82225842639744</c:v>
                </c:pt>
                <c:pt idx="26">
                  <c:v>157.89205077033705</c:v>
                </c:pt>
                <c:pt idx="27">
                  <c:v>165.37625958044856</c:v>
                </c:pt>
                <c:pt idx="28">
                  <c:v>164.71812260375725</c:v>
                </c:pt>
                <c:pt idx="29">
                  <c:v>168.0680637219341</c:v>
                </c:pt>
                <c:pt idx="30">
                  <c:v>173.20440196610201</c:v>
                </c:pt>
                <c:pt idx="31">
                  <c:v>170.94655762720404</c:v>
                </c:pt>
                <c:pt idx="32">
                  <c:v>164.7296192513268</c:v>
                </c:pt>
                <c:pt idx="33">
                  <c:v>166.35333318416485</c:v>
                </c:pt>
                <c:pt idx="34">
                  <c:v>164.682923027605</c:v>
                </c:pt>
                <c:pt idx="35">
                  <c:v>163.7738029872373</c:v>
                </c:pt>
                <c:pt idx="36">
                  <c:v>176.72996828479538</c:v>
                </c:pt>
                <c:pt idx="37">
                  <c:v>175.75203596439454</c:v>
                </c:pt>
                <c:pt idx="38">
                  <c:v>185.53978706803093</c:v>
                </c:pt>
                <c:pt idx="39">
                  <c:v>196.24811315875451</c:v>
                </c:pt>
                <c:pt idx="40">
                  <c:v>198.20402309997368</c:v>
                </c:pt>
                <c:pt idx="41">
                  <c:v>196.74700835877425</c:v>
                </c:pt>
                <c:pt idx="42">
                  <c:v>199.15014050444145</c:v>
                </c:pt>
                <c:pt idx="43">
                  <c:v>193.35755643697209</c:v>
                </c:pt>
                <c:pt idx="44">
                  <c:v>196.40623135179464</c:v>
                </c:pt>
                <c:pt idx="45">
                  <c:v>179.44729344217023</c:v>
                </c:pt>
                <c:pt idx="46">
                  <c:v>168.52118018678607</c:v>
                </c:pt>
                <c:pt idx="47">
                  <c:v>186.46515518470318</c:v>
                </c:pt>
                <c:pt idx="48">
                  <c:v>196.60115620436147</c:v>
                </c:pt>
                <c:pt idx="49">
                  <c:v>189.30446248097218</c:v>
                </c:pt>
                <c:pt idx="50">
                  <c:v>174.14258735865988</c:v>
                </c:pt>
                <c:pt idx="51">
                  <c:v>169.48468459662845</c:v>
                </c:pt>
                <c:pt idx="52">
                  <c:v>171.03137707940886</c:v>
                </c:pt>
                <c:pt idx="53">
                  <c:v>170.40466823719385</c:v>
                </c:pt>
                <c:pt idx="54">
                  <c:v>176.50294030987058</c:v>
                </c:pt>
                <c:pt idx="55">
                  <c:v>174.55554869263815</c:v>
                </c:pt>
                <c:pt idx="56">
                  <c:v>178.67777125366248</c:v>
                </c:pt>
                <c:pt idx="57">
                  <c:v>178.48475443642039</c:v>
                </c:pt>
                <c:pt idx="58">
                  <c:v>180.01028342820894</c:v>
                </c:pt>
                <c:pt idx="59">
                  <c:v>178.63150002652728</c:v>
                </c:pt>
                <c:pt idx="60">
                  <c:v>179.66169826685126</c:v>
                </c:pt>
                <c:pt idx="61">
                  <c:v>191.52544088257994</c:v>
                </c:pt>
                <c:pt idx="62">
                  <c:v>194.73396129072603</c:v>
                </c:pt>
                <c:pt idx="63">
                  <c:v>198.83120059181363</c:v>
                </c:pt>
                <c:pt idx="64">
                  <c:v>204.8274482469202</c:v>
                </c:pt>
                <c:pt idx="65">
                  <c:v>208.69751110160314</c:v>
                </c:pt>
                <c:pt idx="66">
                  <c:v>206.81698585046001</c:v>
                </c:pt>
                <c:pt idx="67">
                  <c:v>202.45979202077723</c:v>
                </c:pt>
                <c:pt idx="68">
                  <c:v>201.26500571161907</c:v>
                </c:pt>
                <c:pt idx="69">
                  <c:v>203.64850147679419</c:v>
                </c:pt>
                <c:pt idx="70">
                  <c:v>215.56421700922814</c:v>
                </c:pt>
                <c:pt idx="71">
                  <c:v>222.45481037390343</c:v>
                </c:pt>
                <c:pt idx="72">
                  <c:v>218.39276633305101</c:v>
                </c:pt>
                <c:pt idx="73">
                  <c:v>224.07242820192587</c:v>
                </c:pt>
                <c:pt idx="74">
                  <c:v>226.80541559266473</c:v>
                </c:pt>
                <c:pt idx="75">
                  <c:v>216.47789734421843</c:v>
                </c:pt>
                <c:pt idx="76">
                  <c:v>213.38715604549594</c:v>
                </c:pt>
                <c:pt idx="77">
                  <c:v>224.29409114285912</c:v>
                </c:pt>
                <c:pt idx="78">
                  <c:v>230.03240291720184</c:v>
                </c:pt>
                <c:pt idx="79">
                  <c:v>226.28784129052897</c:v>
                </c:pt>
                <c:pt idx="80">
                  <c:v>231.11273584023385</c:v>
                </c:pt>
                <c:pt idx="81">
                  <c:v>233.18009393489837</c:v>
                </c:pt>
                <c:pt idx="82">
                  <c:v>229.16577304755012</c:v>
                </c:pt>
                <c:pt idx="83">
                  <c:v>214.293415710381</c:v>
                </c:pt>
                <c:pt idx="84">
                  <c:v>205.48275081948867</c:v>
                </c:pt>
                <c:pt idx="85">
                  <c:v>194.44282349648117</c:v>
                </c:pt>
                <c:pt idx="86">
                  <c:v>207.29880424263391</c:v>
                </c:pt>
                <c:pt idx="87">
                  <c:v>214.49884543120498</c:v>
                </c:pt>
                <c:pt idx="88">
                  <c:v>220.81859838556349</c:v>
                </c:pt>
                <c:pt idx="89">
                  <c:v>223.0115684050667</c:v>
                </c:pt>
                <c:pt idx="90">
                  <c:v>221.29565647568251</c:v>
                </c:pt>
                <c:pt idx="91">
                  <c:v>230.63691362768566</c:v>
                </c:pt>
                <c:pt idx="92">
                  <c:v>231.19325940276661</c:v>
                </c:pt>
                <c:pt idx="93">
                  <c:v>236.19899282457547</c:v>
                </c:pt>
                <c:pt idx="94">
                  <c:v>243.27430793468557</c:v>
                </c:pt>
                <c:pt idx="95">
                  <c:v>246.10403372653886</c:v>
                </c:pt>
                <c:pt idx="96">
                  <c:v>249.25431171712202</c:v>
                </c:pt>
                <c:pt idx="97">
                  <c:v>250.72928342685762</c:v>
                </c:pt>
                <c:pt idx="98">
                  <c:v>259.15337007839008</c:v>
                </c:pt>
                <c:pt idx="99">
                  <c:v>246.84959296827961</c:v>
                </c:pt>
                <c:pt idx="100">
                  <c:v>222.9312448164905</c:v>
                </c:pt>
                <c:pt idx="101">
                  <c:v>239.40095391847584</c:v>
                </c:pt>
                <c:pt idx="102">
                  <c:v>250.20037428887267</c:v>
                </c:pt>
                <c:pt idx="103">
                  <c:v>258.75381965499309</c:v>
                </c:pt>
                <c:pt idx="104">
                  <c:v>252.42142907880202</c:v>
                </c:pt>
                <c:pt idx="105">
                  <c:v>255.44065123536956</c:v>
                </c:pt>
                <c:pt idx="106">
                  <c:v>250.52322529353589</c:v>
                </c:pt>
                <c:pt idx="107">
                  <c:v>235.45526730304906</c:v>
                </c:pt>
                <c:pt idx="108">
                  <c:v>273.84702625784666</c:v>
                </c:pt>
                <c:pt idx="109">
                  <c:v>286.7377506100828</c:v>
                </c:pt>
                <c:pt idx="110">
                  <c:v>284.45137435142505</c:v>
                </c:pt>
                <c:pt idx="111">
                  <c:v>295.25780007767838</c:v>
                </c:pt>
                <c:pt idx="112">
                  <c:v>314.55760108082444</c:v>
                </c:pt>
                <c:pt idx="113">
                  <c:v>316.1533436850433</c:v>
                </c:pt>
                <c:pt idx="114">
                  <c:v>325.15467260180407</c:v>
                </c:pt>
                <c:pt idx="115">
                  <c:v>327.93575303524494</c:v>
                </c:pt>
                <c:pt idx="116">
                  <c:v>337.87626959690522</c:v>
                </c:pt>
                <c:pt idx="117">
                  <c:v>342.70342148399948</c:v>
                </c:pt>
                <c:pt idx="118">
                  <c:v>330.73673165389829</c:v>
                </c:pt>
                <c:pt idx="119">
                  <c:v>340.79844924005579</c:v>
                </c:pt>
                <c:pt idx="120">
                  <c:v>337.06831722511873</c:v>
                </c:pt>
                <c:pt idx="121">
                  <c:v>355.18928175459303</c:v>
                </c:pt>
                <c:pt idx="122">
                  <c:v>334.62166148916776</c:v>
                </c:pt>
                <c:pt idx="123">
                  <c:v>316.34282720893998</c:v>
                </c:pt>
                <c:pt idx="124">
                  <c:v>320.98710804389299</c:v>
                </c:pt>
                <c:pt idx="125">
                  <c:v>323.47463255746499</c:v>
                </c:pt>
                <c:pt idx="126">
                  <c:v>337.02245361202898</c:v>
                </c:pt>
                <c:pt idx="127">
                  <c:v>302.90157451582178</c:v>
                </c:pt>
                <c:pt idx="128">
                  <c:v>321.43376579091409</c:v>
                </c:pt>
                <c:pt idx="129">
                  <c:v>317.25148520277253</c:v>
                </c:pt>
                <c:pt idx="130">
                  <c:v>299.7705085211652</c:v>
                </c:pt>
                <c:pt idx="131">
                  <c:v>318.24958404484198</c:v>
                </c:pt>
                <c:pt idx="132">
                  <c:v>358.12400580955335</c:v>
                </c:pt>
                <c:pt idx="133">
                  <c:v>343.67794660474357</c:v>
                </c:pt>
                <c:pt idx="134">
                  <c:v>358.56249481588429</c:v>
                </c:pt>
                <c:pt idx="135">
                  <c:v>368.45655516681097</c:v>
                </c:pt>
                <c:pt idx="136">
                  <c:v>366.20011449530443</c:v>
                </c:pt>
                <c:pt idx="137">
                  <c:v>370.7306415802056</c:v>
                </c:pt>
                <c:pt idx="138">
                  <c:v>375.97960119675508</c:v>
                </c:pt>
                <c:pt idx="139">
                  <c:v>391.90013855247781</c:v>
                </c:pt>
                <c:pt idx="140">
                  <c:v>399.96877359524166</c:v>
                </c:pt>
                <c:pt idx="141">
                  <c:v>387.86996966337244</c:v>
                </c:pt>
                <c:pt idx="142">
                  <c:v>380.90804442797844</c:v>
                </c:pt>
                <c:pt idx="143">
                  <c:v>368.72949866154107</c:v>
                </c:pt>
                <c:pt idx="144">
                  <c:v>410.39826547081066</c:v>
                </c:pt>
                <c:pt idx="145">
                  <c:v>424.68685400251081</c:v>
                </c:pt>
                <c:pt idx="146">
                  <c:v>449.56276773066861</c:v>
                </c:pt>
                <c:pt idx="147">
                  <c:v>467.65495907558778</c:v>
                </c:pt>
                <c:pt idx="148">
                  <c:v>487.37335459015219</c:v>
                </c:pt>
                <c:pt idx="149">
                  <c:v>481.06207861302073</c:v>
                </c:pt>
                <c:pt idx="150">
                  <c:v>503.6149337448191</c:v>
                </c:pt>
                <c:pt idx="151">
                  <c:v>516.55028006047769</c:v>
                </c:pt>
                <c:pt idx="152">
                  <c:v>522.89733342010743</c:v>
                </c:pt>
                <c:pt idx="153">
                  <c:v>525.73431674622702</c:v>
                </c:pt>
                <c:pt idx="154">
                  <c:v>532.66140233595206</c:v>
                </c:pt>
                <c:pt idx="155">
                  <c:v>511.5657473544241</c:v>
                </c:pt>
                <c:pt idx="156">
                  <c:v>524.73423136467113</c:v>
                </c:pt>
                <c:pt idx="157">
                  <c:v>515.71069316868818</c:v>
                </c:pt>
                <c:pt idx="158">
                  <c:v>550.95876172546275</c:v>
                </c:pt>
                <c:pt idx="159">
                  <c:v>573.74657833518529</c:v>
                </c:pt>
                <c:pt idx="160">
                  <c:v>567.93477243112898</c:v>
                </c:pt>
                <c:pt idx="161">
                  <c:v>572.93291412138171</c:v>
                </c:pt>
                <c:pt idx="162">
                  <c:v>605.67982775072608</c:v>
                </c:pt>
                <c:pt idx="163">
                  <c:v>597.15534454210376</c:v>
                </c:pt>
                <c:pt idx="164">
                  <c:v>604.33251825809327</c:v>
                </c:pt>
                <c:pt idx="165">
                  <c:v>609.19586292249937</c:v>
                </c:pt>
                <c:pt idx="166">
                  <c:v>637.97956747555133</c:v>
                </c:pt>
                <c:pt idx="167">
                  <c:v>651.30827418994272</c:v>
                </c:pt>
                <c:pt idx="168">
                  <c:v>644.47075293529167</c:v>
                </c:pt>
                <c:pt idx="169">
                  <c:v>662.4932590048569</c:v>
                </c:pt>
                <c:pt idx="170">
                  <c:v>700.73352883125278</c:v>
                </c:pt>
                <c:pt idx="171">
                  <c:v>707.26760080047677</c:v>
                </c:pt>
                <c:pt idx="172">
                  <c:v>656.4686673877859</c:v>
                </c:pt>
                <c:pt idx="173">
                  <c:v>711.45274741155947</c:v>
                </c:pt>
                <c:pt idx="174">
                  <c:v>742.27589765705204</c:v>
                </c:pt>
                <c:pt idx="175">
                  <c:v>764.70021490851548</c:v>
                </c:pt>
                <c:pt idx="176">
                  <c:v>742.5288158064551</c:v>
                </c:pt>
                <c:pt idx="177">
                  <c:v>755.99998281258956</c:v>
                </c:pt>
                <c:pt idx="178">
                  <c:v>767.12250476242207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5-4F29-B3A8-45AE63B9B95B}"/>
            </c:ext>
          </c:extLst>
        </c:ser>
        <c:ser>
          <c:idx val="0"/>
          <c:order val="1"/>
          <c:tx>
            <c:strRef>
              <c:f>Output!$H$434</c:f>
              <c:strCache>
                <c:ptCount val="1"/>
                <c:pt idx="0">
                  <c:v>Worst 3 sectors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[0]!Courbe_Bottom</c:f>
              <c:numCache>
                <c:formatCode>0.00</c:formatCode>
                <c:ptCount val="179"/>
                <c:pt idx="0">
                  <c:v>100</c:v>
                </c:pt>
                <c:pt idx="1">
                  <c:v>100.2700712817302</c:v>
                </c:pt>
                <c:pt idx="2">
                  <c:v>113.50444343480974</c:v>
                </c:pt>
                <c:pt idx="3">
                  <c:v>119.41958321840589</c:v>
                </c:pt>
                <c:pt idx="4">
                  <c:v>117.88864172006224</c:v>
                </c:pt>
                <c:pt idx="5">
                  <c:v>114.1164797599638</c:v>
                </c:pt>
                <c:pt idx="6">
                  <c:v>107.17320935824293</c:v>
                </c:pt>
                <c:pt idx="7">
                  <c:v>114.5396356012277</c:v>
                </c:pt>
                <c:pt idx="8">
                  <c:v>116.15145226169918</c:v>
                </c:pt>
                <c:pt idx="9">
                  <c:v>119.01763306209978</c:v>
                </c:pt>
                <c:pt idx="10">
                  <c:v>120.82289500191013</c:v>
                </c:pt>
                <c:pt idx="11">
                  <c:v>118.11942757842995</c:v>
                </c:pt>
                <c:pt idx="12">
                  <c:v>117.68793627519251</c:v>
                </c:pt>
                <c:pt idx="13">
                  <c:v>119.80361800595179</c:v>
                </c:pt>
                <c:pt idx="14">
                  <c:v>121.17737167324429</c:v>
                </c:pt>
                <c:pt idx="15">
                  <c:v>120.29158174709211</c:v>
                </c:pt>
                <c:pt idx="16">
                  <c:v>122.96924179623447</c:v>
                </c:pt>
                <c:pt idx="17">
                  <c:v>126.77768998056249</c:v>
                </c:pt>
                <c:pt idx="18">
                  <c:v>126.89251622753015</c:v>
                </c:pt>
                <c:pt idx="19">
                  <c:v>121.50021120028562</c:v>
                </c:pt>
                <c:pt idx="20">
                  <c:v>126.71118879322498</c:v>
                </c:pt>
                <c:pt idx="21">
                  <c:v>128.44138067540314</c:v>
                </c:pt>
                <c:pt idx="22">
                  <c:v>137.73245706054774</c:v>
                </c:pt>
                <c:pt idx="23">
                  <c:v>144.34695245925192</c:v>
                </c:pt>
                <c:pt idx="24">
                  <c:v>146.83917098879826</c:v>
                </c:pt>
                <c:pt idx="25">
                  <c:v>148.58320407376306</c:v>
                </c:pt>
                <c:pt idx="26">
                  <c:v>145.53522724681943</c:v>
                </c:pt>
                <c:pt idx="27">
                  <c:v>152.98606459700048</c:v>
                </c:pt>
                <c:pt idx="28">
                  <c:v>153.88362275625698</c:v>
                </c:pt>
                <c:pt idx="29">
                  <c:v>156.4535990201131</c:v>
                </c:pt>
                <c:pt idx="30">
                  <c:v>160.70745737118995</c:v>
                </c:pt>
                <c:pt idx="31">
                  <c:v>162.74306820705803</c:v>
                </c:pt>
                <c:pt idx="32">
                  <c:v>160.38314023347331</c:v>
                </c:pt>
                <c:pt idx="33">
                  <c:v>162.71448615548184</c:v>
                </c:pt>
                <c:pt idx="34">
                  <c:v>160.50888675361412</c:v>
                </c:pt>
                <c:pt idx="35">
                  <c:v>159.22156825343345</c:v>
                </c:pt>
                <c:pt idx="36">
                  <c:v>161.94120960533391</c:v>
                </c:pt>
                <c:pt idx="37">
                  <c:v>159.52589251160632</c:v>
                </c:pt>
                <c:pt idx="38">
                  <c:v>171.31765572649127</c:v>
                </c:pt>
                <c:pt idx="39">
                  <c:v>185.39906522722248</c:v>
                </c:pt>
                <c:pt idx="40">
                  <c:v>186.82122872736352</c:v>
                </c:pt>
                <c:pt idx="41">
                  <c:v>190.64224273825388</c:v>
                </c:pt>
                <c:pt idx="42">
                  <c:v>191.25128846382142</c:v>
                </c:pt>
                <c:pt idx="43">
                  <c:v>180.89047180180035</c:v>
                </c:pt>
                <c:pt idx="44">
                  <c:v>187.5219309488848</c:v>
                </c:pt>
                <c:pt idx="45">
                  <c:v>173.12557495317029</c:v>
                </c:pt>
                <c:pt idx="46">
                  <c:v>162.31055331663839</c:v>
                </c:pt>
                <c:pt idx="47">
                  <c:v>179.33245986629095</c:v>
                </c:pt>
                <c:pt idx="48">
                  <c:v>180.75657277565881</c:v>
                </c:pt>
                <c:pt idx="49">
                  <c:v>165.21527510284051</c:v>
                </c:pt>
                <c:pt idx="50">
                  <c:v>151.24775140650516</c:v>
                </c:pt>
                <c:pt idx="51">
                  <c:v>151.9640528680093</c:v>
                </c:pt>
                <c:pt idx="52">
                  <c:v>158.65714639216597</c:v>
                </c:pt>
                <c:pt idx="53">
                  <c:v>166.18981375692465</c:v>
                </c:pt>
                <c:pt idx="54">
                  <c:v>164.26721437824216</c:v>
                </c:pt>
                <c:pt idx="55">
                  <c:v>161.54543393129521</c:v>
                </c:pt>
                <c:pt idx="56">
                  <c:v>168.88413716280488</c:v>
                </c:pt>
                <c:pt idx="57">
                  <c:v>171.5852390574565</c:v>
                </c:pt>
                <c:pt idx="58">
                  <c:v>170.34065398198021</c:v>
                </c:pt>
                <c:pt idx="59">
                  <c:v>170.42872852818891</c:v>
                </c:pt>
                <c:pt idx="60">
                  <c:v>166.07151962705126</c:v>
                </c:pt>
                <c:pt idx="61">
                  <c:v>177.86906339595413</c:v>
                </c:pt>
                <c:pt idx="62">
                  <c:v>174.37610955772053</c:v>
                </c:pt>
                <c:pt idx="63">
                  <c:v>181.34724867141097</c:v>
                </c:pt>
                <c:pt idx="64">
                  <c:v>187.0360169560349</c:v>
                </c:pt>
                <c:pt idx="65">
                  <c:v>187.30950658132693</c:v>
                </c:pt>
                <c:pt idx="66">
                  <c:v>195.02428030246386</c:v>
                </c:pt>
                <c:pt idx="67">
                  <c:v>187.54513654028239</c:v>
                </c:pt>
                <c:pt idx="68">
                  <c:v>184.55404071945088</c:v>
                </c:pt>
                <c:pt idx="69">
                  <c:v>182.06075014873292</c:v>
                </c:pt>
                <c:pt idx="70">
                  <c:v>189.91448946891626</c:v>
                </c:pt>
                <c:pt idx="71">
                  <c:v>191.46678938414402</c:v>
                </c:pt>
                <c:pt idx="72">
                  <c:v>188.55786311515405</c:v>
                </c:pt>
                <c:pt idx="73">
                  <c:v>189.49076141620887</c:v>
                </c:pt>
                <c:pt idx="74">
                  <c:v>193.76133473330455</c:v>
                </c:pt>
                <c:pt idx="75">
                  <c:v>191.43369604188439</c:v>
                </c:pt>
                <c:pt idx="76">
                  <c:v>188.52556775207933</c:v>
                </c:pt>
                <c:pt idx="77">
                  <c:v>200.89645264944727</c:v>
                </c:pt>
                <c:pt idx="78">
                  <c:v>201.27021505946487</c:v>
                </c:pt>
                <c:pt idx="79">
                  <c:v>200.12405966446539</c:v>
                </c:pt>
                <c:pt idx="80">
                  <c:v>206.40306102402528</c:v>
                </c:pt>
                <c:pt idx="81">
                  <c:v>194.49726364283731</c:v>
                </c:pt>
                <c:pt idx="82">
                  <c:v>195.40947879562975</c:v>
                </c:pt>
                <c:pt idx="83">
                  <c:v>189.55434295844972</c:v>
                </c:pt>
                <c:pt idx="84">
                  <c:v>191.6411196489336</c:v>
                </c:pt>
                <c:pt idx="85">
                  <c:v>184.16208771717348</c:v>
                </c:pt>
                <c:pt idx="86">
                  <c:v>200.55834997045571</c:v>
                </c:pt>
                <c:pt idx="87">
                  <c:v>207.64528479116589</c:v>
                </c:pt>
                <c:pt idx="88">
                  <c:v>207.67791911509585</c:v>
                </c:pt>
                <c:pt idx="89">
                  <c:v>225.4774306306708</c:v>
                </c:pt>
                <c:pt idx="90">
                  <c:v>207.76270084391496</c:v>
                </c:pt>
                <c:pt idx="91">
                  <c:v>220.47281003018773</c:v>
                </c:pt>
                <c:pt idx="92">
                  <c:v>218.96292759965584</c:v>
                </c:pt>
                <c:pt idx="93">
                  <c:v>214.0135931572527</c:v>
                </c:pt>
                <c:pt idx="94">
                  <c:v>224.51860547703788</c:v>
                </c:pt>
                <c:pt idx="95">
                  <c:v>230.32223796385551</c:v>
                </c:pt>
                <c:pt idx="96">
                  <c:v>233.22400722451744</c:v>
                </c:pt>
                <c:pt idx="97">
                  <c:v>239.14062590680336</c:v>
                </c:pt>
                <c:pt idx="98">
                  <c:v>235.17924532346061</c:v>
                </c:pt>
                <c:pt idx="99">
                  <c:v>209.80171564435125</c:v>
                </c:pt>
                <c:pt idx="100">
                  <c:v>172.39741213260581</c:v>
                </c:pt>
                <c:pt idx="101">
                  <c:v>183.304674408739</c:v>
                </c:pt>
                <c:pt idx="102">
                  <c:v>192.07417444823466</c:v>
                </c:pt>
                <c:pt idx="103">
                  <c:v>197.34219069254519</c:v>
                </c:pt>
                <c:pt idx="104">
                  <c:v>192.99592101142264</c:v>
                </c:pt>
                <c:pt idx="105">
                  <c:v>200.74224875120788</c:v>
                </c:pt>
                <c:pt idx="106">
                  <c:v>196.66367003414385</c:v>
                </c:pt>
                <c:pt idx="107">
                  <c:v>190.29951922034593</c:v>
                </c:pt>
                <c:pt idx="108">
                  <c:v>213.47131669387568</c:v>
                </c:pt>
                <c:pt idx="109">
                  <c:v>220.32595861421765</c:v>
                </c:pt>
                <c:pt idx="110">
                  <c:v>216.4284186045636</c:v>
                </c:pt>
                <c:pt idx="111">
                  <c:v>229.43651234029008</c:v>
                </c:pt>
                <c:pt idx="112">
                  <c:v>240.7808554936847</c:v>
                </c:pt>
                <c:pt idx="113">
                  <c:v>246.83872631974828</c:v>
                </c:pt>
                <c:pt idx="114">
                  <c:v>259.867589232596</c:v>
                </c:pt>
                <c:pt idx="115">
                  <c:v>260.19080288483565</c:v>
                </c:pt>
                <c:pt idx="116">
                  <c:v>266.40892818622314</c:v>
                </c:pt>
                <c:pt idx="117">
                  <c:v>276.37398500808456</c:v>
                </c:pt>
                <c:pt idx="118">
                  <c:v>262.67663432086863</c:v>
                </c:pt>
                <c:pt idx="119">
                  <c:v>275.82887735306252</c:v>
                </c:pt>
                <c:pt idx="120">
                  <c:v>272.5643363125871</c:v>
                </c:pt>
                <c:pt idx="121">
                  <c:v>286.34121698746384</c:v>
                </c:pt>
                <c:pt idx="122">
                  <c:v>284.36020807638198</c:v>
                </c:pt>
                <c:pt idx="123">
                  <c:v>286.06729850293533</c:v>
                </c:pt>
                <c:pt idx="124">
                  <c:v>290.19899782373636</c:v>
                </c:pt>
                <c:pt idx="125">
                  <c:v>287.78197242577596</c:v>
                </c:pt>
                <c:pt idx="126">
                  <c:v>280.05095670555653</c:v>
                </c:pt>
                <c:pt idx="127">
                  <c:v>263.85699922552624</c:v>
                </c:pt>
                <c:pt idx="128">
                  <c:v>282.50344496048712</c:v>
                </c:pt>
                <c:pt idx="129">
                  <c:v>266.46307986089579</c:v>
                </c:pt>
                <c:pt idx="130">
                  <c:v>249.43280593310178</c:v>
                </c:pt>
                <c:pt idx="131">
                  <c:v>266.91083628364515</c:v>
                </c:pt>
                <c:pt idx="132">
                  <c:v>288.58439303828277</c:v>
                </c:pt>
                <c:pt idx="133">
                  <c:v>277.36570288846502</c:v>
                </c:pt>
                <c:pt idx="134">
                  <c:v>292.22660050211073</c:v>
                </c:pt>
                <c:pt idx="135">
                  <c:v>292.82545019583694</c:v>
                </c:pt>
                <c:pt idx="136">
                  <c:v>305.00081447220975</c:v>
                </c:pt>
                <c:pt idx="137">
                  <c:v>310.85157120167594</c:v>
                </c:pt>
                <c:pt idx="138">
                  <c:v>295.76991755124891</c:v>
                </c:pt>
                <c:pt idx="139">
                  <c:v>296.24385873152283</c:v>
                </c:pt>
                <c:pt idx="140">
                  <c:v>301.36983237547315</c:v>
                </c:pt>
                <c:pt idx="141">
                  <c:v>295.64435781740303</c:v>
                </c:pt>
                <c:pt idx="142">
                  <c:v>292.90551197551281</c:v>
                </c:pt>
                <c:pt idx="143">
                  <c:v>284.58810942628617</c:v>
                </c:pt>
                <c:pt idx="144">
                  <c:v>297.73778773812529</c:v>
                </c:pt>
                <c:pt idx="145">
                  <c:v>309.55996970090729</c:v>
                </c:pt>
                <c:pt idx="146">
                  <c:v>312.48926588528411</c:v>
                </c:pt>
                <c:pt idx="147">
                  <c:v>325.5441293741851</c:v>
                </c:pt>
                <c:pt idx="148">
                  <c:v>333.95972174891881</c:v>
                </c:pt>
                <c:pt idx="149">
                  <c:v>331.79123839910864</c:v>
                </c:pt>
                <c:pt idx="150">
                  <c:v>336.73484671036385</c:v>
                </c:pt>
                <c:pt idx="151">
                  <c:v>328.98658534036002</c:v>
                </c:pt>
                <c:pt idx="152">
                  <c:v>325.01141155677345</c:v>
                </c:pt>
                <c:pt idx="153">
                  <c:v>329.23007731124244</c:v>
                </c:pt>
                <c:pt idx="154">
                  <c:v>337.41583497800514</c:v>
                </c:pt>
                <c:pt idx="155">
                  <c:v>316.18424555538462</c:v>
                </c:pt>
                <c:pt idx="156">
                  <c:v>309.65729482430152</c:v>
                </c:pt>
                <c:pt idx="157">
                  <c:v>320.64684695777942</c:v>
                </c:pt>
                <c:pt idx="158">
                  <c:v>343.31711891544063</c:v>
                </c:pt>
                <c:pt idx="159">
                  <c:v>348.64526641185375</c:v>
                </c:pt>
                <c:pt idx="160">
                  <c:v>313.54090850084776</c:v>
                </c:pt>
                <c:pt idx="161">
                  <c:v>306.58905618484704</c:v>
                </c:pt>
                <c:pt idx="162">
                  <c:v>321.57120904568097</c:v>
                </c:pt>
                <c:pt idx="163">
                  <c:v>316.81911825163536</c:v>
                </c:pt>
                <c:pt idx="164">
                  <c:v>321.32159287687176</c:v>
                </c:pt>
                <c:pt idx="165">
                  <c:v>330.6734990358699</c:v>
                </c:pt>
                <c:pt idx="166">
                  <c:v>327.56260481975232</c:v>
                </c:pt>
                <c:pt idx="167">
                  <c:v>340.48112276821087</c:v>
                </c:pt>
                <c:pt idx="168">
                  <c:v>346.61308957947415</c:v>
                </c:pt>
                <c:pt idx="169">
                  <c:v>352.09754460416821</c:v>
                </c:pt>
                <c:pt idx="170">
                  <c:v>352.28140425227383</c:v>
                </c:pt>
                <c:pt idx="171">
                  <c:v>378.01896370882281</c:v>
                </c:pt>
                <c:pt idx="172">
                  <c:v>365.39961073678694</c:v>
                </c:pt>
                <c:pt idx="173">
                  <c:v>382.29895005938926</c:v>
                </c:pt>
                <c:pt idx="174">
                  <c:v>397.06216287580912</c:v>
                </c:pt>
                <c:pt idx="175">
                  <c:v>394.30407780649676</c:v>
                </c:pt>
                <c:pt idx="176">
                  <c:v>402.1224718939539</c:v>
                </c:pt>
                <c:pt idx="177">
                  <c:v>409.66998914952251</c:v>
                </c:pt>
                <c:pt idx="178">
                  <c:v>382.11365101477799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5-4F29-B3A8-45AE63B9B95B}"/>
            </c:ext>
          </c:extLst>
        </c:ser>
        <c:ser>
          <c:idx val="1"/>
          <c:order val="2"/>
          <c:tx>
            <c:strRef>
              <c:f>Output!$B$14</c:f>
              <c:strCache>
                <c:ptCount val="1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[0]!Courbe_Bench</c:f>
              <c:numCache>
                <c:formatCode>0.00</c:formatCode>
                <c:ptCount val="179"/>
                <c:pt idx="0">
                  <c:v>100</c:v>
                </c:pt>
                <c:pt idx="1">
                  <c:v>101.81375532562384</c:v>
                </c:pt>
                <c:pt idx="2">
                  <c:v>106.13816189896529</c:v>
                </c:pt>
                <c:pt idx="3">
                  <c:v>110.52647595861229</c:v>
                </c:pt>
                <c:pt idx="4">
                  <c:v>110.37735849056605</c:v>
                </c:pt>
                <c:pt idx="5">
                  <c:v>108.59860012172855</c:v>
                </c:pt>
                <c:pt idx="6">
                  <c:v>102.0678636640292</c:v>
                </c:pt>
                <c:pt idx="7">
                  <c:v>107.5</c:v>
                </c:pt>
                <c:pt idx="8">
                  <c:v>112.03134510042605</c:v>
                </c:pt>
                <c:pt idx="9">
                  <c:v>114.44004869141816</c:v>
                </c:pt>
                <c:pt idx="10">
                  <c:v>115.47626293365794</c:v>
                </c:pt>
                <c:pt idx="11">
                  <c:v>116.43335362142422</c:v>
                </c:pt>
                <c:pt idx="12">
                  <c:v>119.03834449178332</c:v>
                </c:pt>
                <c:pt idx="13">
                  <c:v>120.92818015824709</c:v>
                </c:pt>
                <c:pt idx="14">
                  <c:v>124.24376141205109</c:v>
                </c:pt>
                <c:pt idx="15">
                  <c:v>125.44126597687153</c:v>
                </c:pt>
                <c:pt idx="16">
                  <c:v>127.59507085666459</c:v>
                </c:pt>
                <c:pt idx="17">
                  <c:v>129.83057335818623</c:v>
                </c:pt>
                <c:pt idx="18">
                  <c:v>132.65163806755933</c:v>
                </c:pt>
                <c:pt idx="19">
                  <c:v>125.76678112446744</c:v>
                </c:pt>
                <c:pt idx="20">
                  <c:v>132.0747445328667</c:v>
                </c:pt>
                <c:pt idx="21">
                  <c:v>131.26876064211805</c:v>
                </c:pt>
                <c:pt idx="22">
                  <c:v>137.11471695982956</c:v>
                </c:pt>
                <c:pt idx="23">
                  <c:v>142.40127693396224</c:v>
                </c:pt>
                <c:pt idx="24">
                  <c:v>143.9189933566646</c:v>
                </c:pt>
                <c:pt idx="25">
                  <c:v>145.10017218350578</c:v>
                </c:pt>
                <c:pt idx="26">
                  <c:v>142.4853756482045</c:v>
                </c:pt>
                <c:pt idx="27">
                  <c:v>149.31198270998172</c:v>
                </c:pt>
                <c:pt idx="28">
                  <c:v>148.38210613968349</c:v>
                </c:pt>
                <c:pt idx="29">
                  <c:v>151.22305058886184</c:v>
                </c:pt>
                <c:pt idx="30">
                  <c:v>155.44438036822882</c:v>
                </c:pt>
                <c:pt idx="31">
                  <c:v>154.80854966220326</c:v>
                </c:pt>
                <c:pt idx="32">
                  <c:v>152.44404530432135</c:v>
                </c:pt>
                <c:pt idx="33">
                  <c:v>155.52001227328057</c:v>
                </c:pt>
                <c:pt idx="34">
                  <c:v>156.0648475015216</c:v>
                </c:pt>
                <c:pt idx="35">
                  <c:v>153.39244691874617</c:v>
                </c:pt>
                <c:pt idx="36">
                  <c:v>158.31981785149117</c:v>
                </c:pt>
                <c:pt idx="37">
                  <c:v>156.02372711807666</c:v>
                </c:pt>
                <c:pt idx="38">
                  <c:v>167.21470816189893</c:v>
                </c:pt>
                <c:pt idx="39">
                  <c:v>178.62901928027998</c:v>
                </c:pt>
                <c:pt idx="40">
                  <c:v>181.74280126597685</c:v>
                </c:pt>
                <c:pt idx="41">
                  <c:v>182.12990186701151</c:v>
                </c:pt>
                <c:pt idx="42">
                  <c:v>185.10785272215455</c:v>
                </c:pt>
                <c:pt idx="43">
                  <c:v>176.7019136016433</c:v>
                </c:pt>
                <c:pt idx="44">
                  <c:v>183.60133363207544</c:v>
                </c:pt>
                <c:pt idx="45">
                  <c:v>168.29726552495435</c:v>
                </c:pt>
                <c:pt idx="46">
                  <c:v>161.23321750456483</c:v>
                </c:pt>
                <c:pt idx="47">
                  <c:v>174.45804321211196</c:v>
                </c:pt>
                <c:pt idx="48">
                  <c:v>179.11879186092511</c:v>
                </c:pt>
                <c:pt idx="49">
                  <c:v>169.81599171485087</c:v>
                </c:pt>
                <c:pt idx="50">
                  <c:v>159.25663042300667</c:v>
                </c:pt>
                <c:pt idx="51">
                  <c:v>155.98712299908703</c:v>
                </c:pt>
                <c:pt idx="52">
                  <c:v>158.60264936396834</c:v>
                </c:pt>
                <c:pt idx="53">
                  <c:v>161.78413871880704</c:v>
                </c:pt>
                <c:pt idx="54">
                  <c:v>165.69586445830794</c:v>
                </c:pt>
                <c:pt idx="55">
                  <c:v>158.59793332318927</c:v>
                </c:pt>
                <c:pt idx="56">
                  <c:v>164.11393256999392</c:v>
                </c:pt>
                <c:pt idx="57">
                  <c:v>165.32794886488128</c:v>
                </c:pt>
                <c:pt idx="58">
                  <c:v>165.21595329123554</c:v>
                </c:pt>
                <c:pt idx="59">
                  <c:v>163.8403531527693</c:v>
                </c:pt>
                <c:pt idx="60">
                  <c:v>165.43368391357268</c:v>
                </c:pt>
                <c:pt idx="61">
                  <c:v>175.1755019050517</c:v>
                </c:pt>
                <c:pt idx="62">
                  <c:v>174.62455036366399</c:v>
                </c:pt>
                <c:pt idx="63">
                  <c:v>179.82362645465605</c:v>
                </c:pt>
                <c:pt idx="64">
                  <c:v>185.93652656269012</c:v>
                </c:pt>
                <c:pt idx="65">
                  <c:v>189.67605468807051</c:v>
                </c:pt>
                <c:pt idx="66">
                  <c:v>192.88239723219709</c:v>
                </c:pt>
                <c:pt idx="67">
                  <c:v>188.2406235529518</c:v>
                </c:pt>
                <c:pt idx="68">
                  <c:v>187.70675457090675</c:v>
                </c:pt>
                <c:pt idx="69">
                  <c:v>186.40505440657321</c:v>
                </c:pt>
                <c:pt idx="70">
                  <c:v>193.39740019476557</c:v>
                </c:pt>
                <c:pt idx="71">
                  <c:v>197.24345748782707</c:v>
                </c:pt>
                <c:pt idx="72">
                  <c:v>193.24197670724277</c:v>
                </c:pt>
                <c:pt idx="73">
                  <c:v>195.11497521150324</c:v>
                </c:pt>
                <c:pt idx="74">
                  <c:v>198.29715036670711</c:v>
                </c:pt>
                <c:pt idx="75">
                  <c:v>190.63149765976857</c:v>
                </c:pt>
                <c:pt idx="76">
                  <c:v>186.84476300973816</c:v>
                </c:pt>
                <c:pt idx="77">
                  <c:v>195.7026832212415</c:v>
                </c:pt>
                <c:pt idx="78">
                  <c:v>195.96813144400471</c:v>
                </c:pt>
                <c:pt idx="79">
                  <c:v>194.69100104838694</c:v>
                </c:pt>
                <c:pt idx="80">
                  <c:v>200.75287169506981</c:v>
                </c:pt>
                <c:pt idx="81">
                  <c:v>196.16999283171009</c:v>
                </c:pt>
                <c:pt idx="82">
                  <c:v>197.17227762933638</c:v>
                </c:pt>
                <c:pt idx="83">
                  <c:v>186.58081827145446</c:v>
                </c:pt>
                <c:pt idx="84">
                  <c:v>184.8772163374922</c:v>
                </c:pt>
                <c:pt idx="85">
                  <c:v>174.83774583536197</c:v>
                </c:pt>
                <c:pt idx="86">
                  <c:v>185.93718811777217</c:v>
                </c:pt>
                <c:pt idx="87">
                  <c:v>193.55337750152142</c:v>
                </c:pt>
                <c:pt idx="88">
                  <c:v>197.49075388466198</c:v>
                </c:pt>
                <c:pt idx="89">
                  <c:v>205.07713732349339</c:v>
                </c:pt>
                <c:pt idx="90">
                  <c:v>195.31236021606796</c:v>
                </c:pt>
                <c:pt idx="91">
                  <c:v>204.04418544887375</c:v>
                </c:pt>
                <c:pt idx="92">
                  <c:v>204.86780182897112</c:v>
                </c:pt>
                <c:pt idx="93">
                  <c:v>201.75079536214216</c:v>
                </c:pt>
                <c:pt idx="94">
                  <c:v>209.40649395161262</c:v>
                </c:pt>
                <c:pt idx="95">
                  <c:v>211.40165071667653</c:v>
                </c:pt>
                <c:pt idx="96">
                  <c:v>217.1542311275104</c:v>
                </c:pt>
                <c:pt idx="97">
                  <c:v>221.84364625532535</c:v>
                </c:pt>
                <c:pt idx="98">
                  <c:v>219.05625003195345</c:v>
                </c:pt>
                <c:pt idx="99">
                  <c:v>200.53178809799118</c:v>
                </c:pt>
                <c:pt idx="100">
                  <c:v>171.46801005629922</c:v>
                </c:pt>
                <c:pt idx="101">
                  <c:v>182.56541551125963</c:v>
                </c:pt>
                <c:pt idx="102">
                  <c:v>188.61440906725474</c:v>
                </c:pt>
                <c:pt idx="103">
                  <c:v>194.33865998021881</c:v>
                </c:pt>
                <c:pt idx="104">
                  <c:v>192.04245560103442</c:v>
                </c:pt>
                <c:pt idx="105">
                  <c:v>197.81296107577572</c:v>
                </c:pt>
                <c:pt idx="106">
                  <c:v>195.04944126141174</c:v>
                </c:pt>
                <c:pt idx="107">
                  <c:v>185.10318317254993</c:v>
                </c:pt>
                <c:pt idx="108">
                  <c:v>211.15423923767466</c:v>
                </c:pt>
                <c:pt idx="109">
                  <c:v>216.70715308429672</c:v>
                </c:pt>
                <c:pt idx="110">
                  <c:v>215.19919612294552</c:v>
                </c:pt>
                <c:pt idx="111">
                  <c:v>220.64866291844157</c:v>
                </c:pt>
                <c:pt idx="112">
                  <c:v>234.68575129945188</c:v>
                </c:pt>
                <c:pt idx="113">
                  <c:v>240.01880260346891</c:v>
                </c:pt>
                <c:pt idx="114">
                  <c:v>246.58427950395586</c:v>
                </c:pt>
                <c:pt idx="115">
                  <c:v>250.65648730979882</c:v>
                </c:pt>
                <c:pt idx="116">
                  <c:v>255.51664414029185</c:v>
                </c:pt>
                <c:pt idx="117">
                  <c:v>260.89760716068133</c:v>
                </c:pt>
                <c:pt idx="118">
                  <c:v>252.9109545526473</c:v>
                </c:pt>
                <c:pt idx="119">
                  <c:v>264.60600638618348</c:v>
                </c:pt>
                <c:pt idx="120">
                  <c:v>257.80310012629303</c:v>
                </c:pt>
                <c:pt idx="121">
                  <c:v>271.75310890748602</c:v>
                </c:pt>
                <c:pt idx="122">
                  <c:v>262.89652788800947</c:v>
                </c:pt>
                <c:pt idx="123">
                  <c:v>254.61455477328033</c:v>
                </c:pt>
                <c:pt idx="124">
                  <c:v>257.06603398813121</c:v>
                </c:pt>
                <c:pt idx="125">
                  <c:v>255.6056864790016</c:v>
                </c:pt>
                <c:pt idx="126">
                  <c:v>253.78182954960414</c:v>
                </c:pt>
                <c:pt idx="127">
                  <c:v>233.7572973706632</c:v>
                </c:pt>
                <c:pt idx="128">
                  <c:v>251.56627608947022</c:v>
                </c:pt>
                <c:pt idx="129">
                  <c:v>239.21695793061448</c:v>
                </c:pt>
                <c:pt idx="130">
                  <c:v>223.7521188983564</c:v>
                </c:pt>
                <c:pt idx="131">
                  <c:v>238.08370869598269</c:v>
                </c:pt>
                <c:pt idx="132">
                  <c:v>254.77140808734001</c:v>
                </c:pt>
                <c:pt idx="133">
                  <c:v>246.29670181527666</c:v>
                </c:pt>
                <c:pt idx="134">
                  <c:v>262.85575029062664</c:v>
                </c:pt>
                <c:pt idx="135">
                  <c:v>267.73668662659742</c:v>
                </c:pt>
                <c:pt idx="136">
                  <c:v>267.12058998630528</c:v>
                </c:pt>
                <c:pt idx="137">
                  <c:v>274.10113928027971</c:v>
                </c:pt>
                <c:pt idx="138">
                  <c:v>268.20683215763819</c:v>
                </c:pt>
                <c:pt idx="139">
                  <c:v>274.68964830492979</c:v>
                </c:pt>
                <c:pt idx="140">
                  <c:v>280.78359537583668</c:v>
                </c:pt>
                <c:pt idx="141">
                  <c:v>274.15617456025541</c:v>
                </c:pt>
                <c:pt idx="142">
                  <c:v>270.02964432744955</c:v>
                </c:pt>
                <c:pt idx="143">
                  <c:v>260.36023734783907</c:v>
                </c:pt>
                <c:pt idx="144">
                  <c:v>277.42080765672529</c:v>
                </c:pt>
                <c:pt idx="145">
                  <c:v>287.60427175593406</c:v>
                </c:pt>
                <c:pt idx="146">
                  <c:v>292.09448114729133</c:v>
                </c:pt>
                <c:pt idx="147">
                  <c:v>297.93857707699306</c:v>
                </c:pt>
                <c:pt idx="148">
                  <c:v>309.92501118228819</c:v>
                </c:pt>
                <c:pt idx="149">
                  <c:v>307.87508104382198</c:v>
                </c:pt>
                <c:pt idx="150">
                  <c:v>318.45693354686523</c:v>
                </c:pt>
                <c:pt idx="151">
                  <c:v>315.28410952830166</c:v>
                </c:pt>
                <c:pt idx="152">
                  <c:v>319.71232437309772</c:v>
                </c:pt>
                <c:pt idx="153">
                  <c:v>324.14235462264128</c:v>
                </c:pt>
                <c:pt idx="154">
                  <c:v>323.2441697382834</c:v>
                </c:pt>
                <c:pt idx="155">
                  <c:v>313.05206564820429</c:v>
                </c:pt>
                <c:pt idx="156">
                  <c:v>317.43035203743125</c:v>
                </c:pt>
                <c:pt idx="157">
                  <c:v>316.09905290779039</c:v>
                </c:pt>
                <c:pt idx="158">
                  <c:v>336.29697849513065</c:v>
                </c:pt>
                <c:pt idx="159">
                  <c:v>347.78019727480188</c:v>
                </c:pt>
                <c:pt idx="160">
                  <c:v>334.37081584449146</c:v>
                </c:pt>
                <c:pt idx="161">
                  <c:v>332.04354452982312</c:v>
                </c:pt>
                <c:pt idx="162">
                  <c:v>348.63306392118045</c:v>
                </c:pt>
                <c:pt idx="163">
                  <c:v>344.3037447367617</c:v>
                </c:pt>
                <c:pt idx="164">
                  <c:v>347.90656932136307</c:v>
                </c:pt>
                <c:pt idx="165">
                  <c:v>351.60123303408369</c:v>
                </c:pt>
                <c:pt idx="166">
                  <c:v>357.02800185179512</c:v>
                </c:pt>
                <c:pt idx="167">
                  <c:v>366.31581530127784</c:v>
                </c:pt>
                <c:pt idx="168">
                  <c:v>369.83760945222127</c:v>
                </c:pt>
                <c:pt idx="169">
                  <c:v>380.24039762781462</c:v>
                </c:pt>
                <c:pt idx="170">
                  <c:v>393.20889352860587</c:v>
                </c:pt>
                <c:pt idx="171">
                  <c:v>408.560461879184</c:v>
                </c:pt>
                <c:pt idx="172">
                  <c:v>377.28057175441228</c:v>
                </c:pt>
                <c:pt idx="173">
                  <c:v>398.12429481740679</c:v>
                </c:pt>
                <c:pt idx="174">
                  <c:v>410.70573758825282</c:v>
                </c:pt>
                <c:pt idx="175">
                  <c:v>422.65230010499045</c:v>
                </c:pt>
                <c:pt idx="176">
                  <c:v>427.76129542757104</c:v>
                </c:pt>
                <c:pt idx="177">
                  <c:v>429.93115385727282</c:v>
                </c:pt>
                <c:pt idx="178">
                  <c:v>419.10529812690152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5-4F29-B3A8-45AE63B9B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15031"/>
        <c:axId val="81120279"/>
      </c:lineChart>
      <c:dateAx>
        <c:axId val="8111503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0279"/>
        <c:crosses val="autoZero"/>
        <c:auto val="1"/>
        <c:lblOffset val="100"/>
        <c:baseTimeUnit val="months"/>
      </c:dateAx>
      <c:valAx>
        <c:axId val="81120279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1866425182242"/>
          <c:y val="0.94230728851201295"/>
          <c:w val="0.47371822765947369"/>
          <c:h val="5.7692711487987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Europe equity sectors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Output!$V$24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Output!$W$23:$AI$23</c:f>
              <c:strCache>
                <c:ptCount val="13"/>
                <c:pt idx="0">
                  <c:v>Materials</c:v>
                </c:pt>
                <c:pt idx="1">
                  <c:v>ConsStaples</c:v>
                </c:pt>
                <c:pt idx="2">
                  <c:v>Pers. Goods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  <c:pt idx="12">
                  <c:v>Auto</c:v>
                </c:pt>
              </c:strCache>
            </c:strRef>
          </c:cat>
          <c:val>
            <c:numRef>
              <c:f>Output!$W$24:$AI$24</c:f>
              <c:numCache>
                <c:formatCode>0.00%</c:formatCode>
                <c:ptCount val="13"/>
                <c:pt idx="0">
                  <c:v>-4.380723666424613E-2</c:v>
                </c:pt>
                <c:pt idx="1">
                  <c:v>-3.2147216409038726E-2</c:v>
                </c:pt>
                <c:pt idx="2">
                  <c:v>-7.9729635720604319E-2</c:v>
                </c:pt>
                <c:pt idx="3">
                  <c:v>-2.9492516846936101E-2</c:v>
                </c:pt>
                <c:pt idx="4">
                  <c:v>-3.0060213605742847E-2</c:v>
                </c:pt>
                <c:pt idx="5">
                  <c:v>-3.775014143322486E-2</c:v>
                </c:pt>
                <c:pt idx="6">
                  <c:v>3.3362629524481546E-2</c:v>
                </c:pt>
                <c:pt idx="7">
                  <c:v>4.0266880190308996E-2</c:v>
                </c:pt>
                <c:pt idx="8">
                  <c:v>-5.0840092126312686E-2</c:v>
                </c:pt>
                <c:pt idx="9">
                  <c:v>-1.6700020441892338E-2</c:v>
                </c:pt>
                <c:pt idx="10">
                  <c:v>-1.9294952662948783E-2</c:v>
                </c:pt>
                <c:pt idx="11">
                  <c:v>-4.4827494460769723E-2</c:v>
                </c:pt>
                <c:pt idx="12">
                  <c:v>-8.9917315355885985E-2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5-4682-A1FC-D1B6748303DB}"/>
            </c:ext>
          </c:extLst>
        </c:ser>
        <c:ser>
          <c:idx val="1"/>
          <c:order val="1"/>
          <c:tx>
            <c:strRef>
              <c:f>Output!$V$25</c:f>
              <c:strCache>
                <c:ptCount val="1"/>
                <c:pt idx="0">
                  <c:v>3M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Output!$W$23:$AI$23</c:f>
              <c:strCache>
                <c:ptCount val="13"/>
                <c:pt idx="0">
                  <c:v>Materials</c:v>
                </c:pt>
                <c:pt idx="1">
                  <c:v>ConsStaples</c:v>
                </c:pt>
                <c:pt idx="2">
                  <c:v>Pers. Goods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  <c:pt idx="12">
                  <c:v>Auto</c:v>
                </c:pt>
              </c:strCache>
            </c:strRef>
          </c:cat>
          <c:val>
            <c:numRef>
              <c:f>Output!$W$25:$AI$25</c:f>
              <c:numCache>
                <c:formatCode>0.00%</c:formatCode>
                <c:ptCount val="13"/>
                <c:pt idx="0">
                  <c:v>4.2745199911218501E-2</c:v>
                </c:pt>
                <c:pt idx="1">
                  <c:v>-4.8685945583884616E-2</c:v>
                </c:pt>
                <c:pt idx="2">
                  <c:v>-9.9405370181604114E-2</c:v>
                </c:pt>
                <c:pt idx="3">
                  <c:v>3.6457236620794475E-2</c:v>
                </c:pt>
                <c:pt idx="4">
                  <c:v>-5.1903928629067564E-2</c:v>
                </c:pt>
                <c:pt idx="5">
                  <c:v>-2.8227302347418215E-2</c:v>
                </c:pt>
                <c:pt idx="6">
                  <c:v>0.13910881484604265</c:v>
                </c:pt>
                <c:pt idx="7">
                  <c:v>-2.6489059278309246E-2</c:v>
                </c:pt>
                <c:pt idx="8">
                  <c:v>-4.8274052966266301E-2</c:v>
                </c:pt>
                <c:pt idx="9">
                  <c:v>-4.5405094426279269E-2</c:v>
                </c:pt>
                <c:pt idx="10">
                  <c:v>-6.330305426140681E-2</c:v>
                </c:pt>
                <c:pt idx="11">
                  <c:v>-2.6007204335678824E-2</c:v>
                </c:pt>
                <c:pt idx="12">
                  <c:v>-2.6321970781674753E-2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5-4682-A1FC-D1B6748303DB}"/>
            </c:ext>
          </c:extLst>
        </c:ser>
        <c:ser>
          <c:idx val="2"/>
          <c:order val="2"/>
          <c:tx>
            <c:strRef>
              <c:f>Output!$V$26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Output!$W$23:$AI$23</c:f>
              <c:strCache>
                <c:ptCount val="13"/>
                <c:pt idx="0">
                  <c:v>Materials</c:v>
                </c:pt>
                <c:pt idx="1">
                  <c:v>ConsStaples</c:v>
                </c:pt>
                <c:pt idx="2">
                  <c:v>Pers. Goods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  <c:pt idx="12">
                  <c:v>Auto</c:v>
                </c:pt>
              </c:strCache>
            </c:strRef>
          </c:cat>
          <c:val>
            <c:numRef>
              <c:f>Output!$W$26:$AI$26</c:f>
              <c:numCache>
                <c:formatCode>0.00%</c:formatCode>
                <c:ptCount val="13"/>
                <c:pt idx="0">
                  <c:v>0.22073486213194782</c:v>
                </c:pt>
                <c:pt idx="1">
                  <c:v>-1.5033569532829638E-4</c:v>
                </c:pt>
                <c:pt idx="2">
                  <c:v>-0.17485052643179733</c:v>
                </c:pt>
                <c:pt idx="3">
                  <c:v>0.16749572083751585</c:v>
                </c:pt>
                <c:pt idx="4">
                  <c:v>-1.0645470565446957E-2</c:v>
                </c:pt>
                <c:pt idx="5">
                  <c:v>7.0164104481900802E-2</c:v>
                </c:pt>
                <c:pt idx="6">
                  <c:v>0.39359227423128273</c:v>
                </c:pt>
                <c:pt idx="7">
                  <c:v>0.2861353704907641</c:v>
                </c:pt>
                <c:pt idx="8">
                  <c:v>8.7179055484505774E-2</c:v>
                </c:pt>
                <c:pt idx="9">
                  <c:v>0.12140323379266071</c:v>
                </c:pt>
                <c:pt idx="10">
                  <c:v>1.8879818832360895E-2</c:v>
                </c:pt>
                <c:pt idx="11">
                  <c:v>-7.2138314419071925E-2</c:v>
                </c:pt>
                <c:pt idx="12">
                  <c:v>-0.17995833981920173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5-4682-A1FC-D1B67483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5647"/>
        <c:axId val="44646127"/>
      </c:barChart>
      <c:catAx>
        <c:axId val="4464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46127"/>
        <c:crosses val="autoZero"/>
        <c:auto val="1"/>
        <c:lblAlgn val="ctr"/>
        <c:lblOffset val="100"/>
        <c:noMultiLvlLbl val="0"/>
      </c:catAx>
      <c:valAx>
        <c:axId val="44646127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4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Returns benchmarked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4513328739976951E-2"/>
          <c:y val="8.3247730130764683E-2"/>
          <c:w val="0.94626801836104935"/>
          <c:h val="0.69235394909863768"/>
        </c:manualLayout>
      </c:layout>
      <c:lineChart>
        <c:grouping val="standard"/>
        <c:varyColors val="0"/>
        <c:ser>
          <c:idx val="1"/>
          <c:order val="0"/>
          <c:tx>
            <c:strRef>
              <c:f>Output!$E$434</c:f>
              <c:strCache>
                <c:ptCount val="1"/>
                <c:pt idx="0">
                  <c:v>CumRet_FTSE World Europe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[0]!Courbe_Bench</c:f>
              <c:numCache>
                <c:formatCode>0.00</c:formatCode>
                <c:ptCount val="179"/>
                <c:pt idx="0">
                  <c:v>100</c:v>
                </c:pt>
                <c:pt idx="1">
                  <c:v>101.81375532562384</c:v>
                </c:pt>
                <c:pt idx="2">
                  <c:v>106.13816189896529</c:v>
                </c:pt>
                <c:pt idx="3">
                  <c:v>110.52647595861229</c:v>
                </c:pt>
                <c:pt idx="4">
                  <c:v>110.37735849056605</c:v>
                </c:pt>
                <c:pt idx="5">
                  <c:v>108.59860012172855</c:v>
                </c:pt>
                <c:pt idx="6">
                  <c:v>102.0678636640292</c:v>
                </c:pt>
                <c:pt idx="7">
                  <c:v>107.5</c:v>
                </c:pt>
                <c:pt idx="8">
                  <c:v>112.03134510042605</c:v>
                </c:pt>
                <c:pt idx="9">
                  <c:v>114.44004869141816</c:v>
                </c:pt>
                <c:pt idx="10">
                  <c:v>115.47626293365794</c:v>
                </c:pt>
                <c:pt idx="11">
                  <c:v>116.43335362142422</c:v>
                </c:pt>
                <c:pt idx="12">
                  <c:v>119.03834449178332</c:v>
                </c:pt>
                <c:pt idx="13">
                  <c:v>120.92818015824709</c:v>
                </c:pt>
                <c:pt idx="14">
                  <c:v>124.24376141205109</c:v>
                </c:pt>
                <c:pt idx="15">
                  <c:v>125.44126597687153</c:v>
                </c:pt>
                <c:pt idx="16">
                  <c:v>127.59507085666459</c:v>
                </c:pt>
                <c:pt idx="17">
                  <c:v>129.83057335818623</c:v>
                </c:pt>
                <c:pt idx="18">
                  <c:v>132.65163806755933</c:v>
                </c:pt>
                <c:pt idx="19">
                  <c:v>125.76678112446744</c:v>
                </c:pt>
                <c:pt idx="20">
                  <c:v>132.0747445328667</c:v>
                </c:pt>
                <c:pt idx="21">
                  <c:v>131.26876064211805</c:v>
                </c:pt>
                <c:pt idx="22">
                  <c:v>137.11471695982956</c:v>
                </c:pt>
                <c:pt idx="23">
                  <c:v>142.40127693396224</c:v>
                </c:pt>
                <c:pt idx="24">
                  <c:v>143.9189933566646</c:v>
                </c:pt>
                <c:pt idx="25">
                  <c:v>145.10017218350578</c:v>
                </c:pt>
                <c:pt idx="26">
                  <c:v>142.4853756482045</c:v>
                </c:pt>
                <c:pt idx="27">
                  <c:v>149.31198270998172</c:v>
                </c:pt>
                <c:pt idx="28">
                  <c:v>148.38210613968349</c:v>
                </c:pt>
                <c:pt idx="29">
                  <c:v>151.22305058886184</c:v>
                </c:pt>
                <c:pt idx="30">
                  <c:v>155.44438036822882</c:v>
                </c:pt>
                <c:pt idx="31">
                  <c:v>154.80854966220326</c:v>
                </c:pt>
                <c:pt idx="32">
                  <c:v>152.44404530432135</c:v>
                </c:pt>
                <c:pt idx="33">
                  <c:v>155.52001227328057</c:v>
                </c:pt>
                <c:pt idx="34">
                  <c:v>156.0648475015216</c:v>
                </c:pt>
                <c:pt idx="35">
                  <c:v>153.39244691874617</c:v>
                </c:pt>
                <c:pt idx="36">
                  <c:v>158.31981785149117</c:v>
                </c:pt>
                <c:pt idx="37">
                  <c:v>156.02372711807666</c:v>
                </c:pt>
                <c:pt idx="38">
                  <c:v>167.21470816189893</c:v>
                </c:pt>
                <c:pt idx="39">
                  <c:v>178.62901928027998</c:v>
                </c:pt>
                <c:pt idx="40">
                  <c:v>181.74280126597685</c:v>
                </c:pt>
                <c:pt idx="41">
                  <c:v>182.12990186701151</c:v>
                </c:pt>
                <c:pt idx="42">
                  <c:v>185.10785272215455</c:v>
                </c:pt>
                <c:pt idx="43">
                  <c:v>176.7019136016433</c:v>
                </c:pt>
                <c:pt idx="44">
                  <c:v>183.60133363207544</c:v>
                </c:pt>
                <c:pt idx="45">
                  <c:v>168.29726552495435</c:v>
                </c:pt>
                <c:pt idx="46">
                  <c:v>161.23321750456483</c:v>
                </c:pt>
                <c:pt idx="47">
                  <c:v>174.45804321211196</c:v>
                </c:pt>
                <c:pt idx="48">
                  <c:v>179.11879186092511</c:v>
                </c:pt>
                <c:pt idx="49">
                  <c:v>169.81599171485087</c:v>
                </c:pt>
                <c:pt idx="50">
                  <c:v>159.25663042300667</c:v>
                </c:pt>
                <c:pt idx="51">
                  <c:v>155.98712299908703</c:v>
                </c:pt>
                <c:pt idx="52">
                  <c:v>158.60264936396834</c:v>
                </c:pt>
                <c:pt idx="53">
                  <c:v>161.78413871880704</c:v>
                </c:pt>
                <c:pt idx="54">
                  <c:v>165.69586445830794</c:v>
                </c:pt>
                <c:pt idx="55">
                  <c:v>158.59793332318927</c:v>
                </c:pt>
                <c:pt idx="56">
                  <c:v>164.11393256999392</c:v>
                </c:pt>
                <c:pt idx="57">
                  <c:v>165.32794886488128</c:v>
                </c:pt>
                <c:pt idx="58">
                  <c:v>165.21595329123554</c:v>
                </c:pt>
                <c:pt idx="59">
                  <c:v>163.8403531527693</c:v>
                </c:pt>
                <c:pt idx="60">
                  <c:v>165.43368391357268</c:v>
                </c:pt>
                <c:pt idx="61">
                  <c:v>175.1755019050517</c:v>
                </c:pt>
                <c:pt idx="62">
                  <c:v>174.62455036366399</c:v>
                </c:pt>
                <c:pt idx="63">
                  <c:v>179.82362645465605</c:v>
                </c:pt>
                <c:pt idx="64">
                  <c:v>185.93652656269012</c:v>
                </c:pt>
                <c:pt idx="65">
                  <c:v>189.67605468807051</c:v>
                </c:pt>
                <c:pt idx="66">
                  <c:v>192.88239723219709</c:v>
                </c:pt>
                <c:pt idx="67">
                  <c:v>188.2406235529518</c:v>
                </c:pt>
                <c:pt idx="68">
                  <c:v>187.70675457090675</c:v>
                </c:pt>
                <c:pt idx="69">
                  <c:v>186.40505440657321</c:v>
                </c:pt>
                <c:pt idx="70">
                  <c:v>193.39740019476557</c:v>
                </c:pt>
                <c:pt idx="71">
                  <c:v>197.24345748782707</c:v>
                </c:pt>
                <c:pt idx="72">
                  <c:v>193.24197670724277</c:v>
                </c:pt>
                <c:pt idx="73">
                  <c:v>195.11497521150324</c:v>
                </c:pt>
                <c:pt idx="74">
                  <c:v>198.29715036670711</c:v>
                </c:pt>
                <c:pt idx="75">
                  <c:v>190.63149765976857</c:v>
                </c:pt>
                <c:pt idx="76">
                  <c:v>186.84476300973816</c:v>
                </c:pt>
                <c:pt idx="77">
                  <c:v>195.7026832212415</c:v>
                </c:pt>
                <c:pt idx="78">
                  <c:v>195.96813144400471</c:v>
                </c:pt>
                <c:pt idx="79">
                  <c:v>194.69100104838694</c:v>
                </c:pt>
                <c:pt idx="80">
                  <c:v>200.75287169506981</c:v>
                </c:pt>
                <c:pt idx="81">
                  <c:v>196.16999283171009</c:v>
                </c:pt>
                <c:pt idx="82">
                  <c:v>197.17227762933638</c:v>
                </c:pt>
                <c:pt idx="83">
                  <c:v>186.58081827145446</c:v>
                </c:pt>
                <c:pt idx="84">
                  <c:v>184.8772163374922</c:v>
                </c:pt>
                <c:pt idx="85">
                  <c:v>174.83774583536197</c:v>
                </c:pt>
                <c:pt idx="86">
                  <c:v>185.93718811777217</c:v>
                </c:pt>
                <c:pt idx="87">
                  <c:v>193.55337750152142</c:v>
                </c:pt>
                <c:pt idx="88">
                  <c:v>197.49075388466198</c:v>
                </c:pt>
                <c:pt idx="89">
                  <c:v>205.07713732349339</c:v>
                </c:pt>
                <c:pt idx="90">
                  <c:v>195.31236021606796</c:v>
                </c:pt>
                <c:pt idx="91">
                  <c:v>204.04418544887375</c:v>
                </c:pt>
                <c:pt idx="92">
                  <c:v>204.86780182897112</c:v>
                </c:pt>
                <c:pt idx="93">
                  <c:v>201.75079536214216</c:v>
                </c:pt>
                <c:pt idx="94">
                  <c:v>209.40649395161262</c:v>
                </c:pt>
                <c:pt idx="95">
                  <c:v>211.40165071667653</c:v>
                </c:pt>
                <c:pt idx="96">
                  <c:v>217.1542311275104</c:v>
                </c:pt>
                <c:pt idx="97">
                  <c:v>221.84364625532535</c:v>
                </c:pt>
                <c:pt idx="98">
                  <c:v>219.05625003195345</c:v>
                </c:pt>
                <c:pt idx="99">
                  <c:v>200.53178809799118</c:v>
                </c:pt>
                <c:pt idx="100">
                  <c:v>171.46801005629922</c:v>
                </c:pt>
                <c:pt idx="101">
                  <c:v>182.56541551125963</c:v>
                </c:pt>
                <c:pt idx="102">
                  <c:v>188.61440906725474</c:v>
                </c:pt>
                <c:pt idx="103">
                  <c:v>194.33865998021881</c:v>
                </c:pt>
                <c:pt idx="104">
                  <c:v>192.04245560103442</c:v>
                </c:pt>
                <c:pt idx="105">
                  <c:v>197.81296107577572</c:v>
                </c:pt>
                <c:pt idx="106">
                  <c:v>195.04944126141174</c:v>
                </c:pt>
                <c:pt idx="107">
                  <c:v>185.10318317254993</c:v>
                </c:pt>
                <c:pt idx="108">
                  <c:v>211.15423923767466</c:v>
                </c:pt>
                <c:pt idx="109">
                  <c:v>216.70715308429672</c:v>
                </c:pt>
                <c:pt idx="110">
                  <c:v>215.19919612294552</c:v>
                </c:pt>
                <c:pt idx="111">
                  <c:v>220.64866291844157</c:v>
                </c:pt>
                <c:pt idx="112">
                  <c:v>234.68575129945188</c:v>
                </c:pt>
                <c:pt idx="113">
                  <c:v>240.01880260346891</c:v>
                </c:pt>
                <c:pt idx="114">
                  <c:v>246.58427950395586</c:v>
                </c:pt>
                <c:pt idx="115">
                  <c:v>250.65648730979882</c:v>
                </c:pt>
                <c:pt idx="116">
                  <c:v>255.51664414029185</c:v>
                </c:pt>
                <c:pt idx="117">
                  <c:v>260.89760716068133</c:v>
                </c:pt>
                <c:pt idx="118">
                  <c:v>252.9109545526473</c:v>
                </c:pt>
                <c:pt idx="119">
                  <c:v>264.60600638618348</c:v>
                </c:pt>
                <c:pt idx="120">
                  <c:v>257.80310012629303</c:v>
                </c:pt>
                <c:pt idx="121">
                  <c:v>271.75310890748602</c:v>
                </c:pt>
                <c:pt idx="122">
                  <c:v>262.89652788800947</c:v>
                </c:pt>
                <c:pt idx="123">
                  <c:v>254.61455477328033</c:v>
                </c:pt>
                <c:pt idx="124">
                  <c:v>257.06603398813121</c:v>
                </c:pt>
                <c:pt idx="125">
                  <c:v>255.6056864790016</c:v>
                </c:pt>
                <c:pt idx="126">
                  <c:v>253.78182954960414</c:v>
                </c:pt>
                <c:pt idx="127">
                  <c:v>233.7572973706632</c:v>
                </c:pt>
                <c:pt idx="128">
                  <c:v>251.56627608947022</c:v>
                </c:pt>
                <c:pt idx="129">
                  <c:v>239.21695793061448</c:v>
                </c:pt>
                <c:pt idx="130">
                  <c:v>223.7521188983564</c:v>
                </c:pt>
                <c:pt idx="131">
                  <c:v>238.08370869598269</c:v>
                </c:pt>
                <c:pt idx="132">
                  <c:v>254.77140808734001</c:v>
                </c:pt>
                <c:pt idx="133">
                  <c:v>246.29670181527666</c:v>
                </c:pt>
                <c:pt idx="134">
                  <c:v>262.85575029062664</c:v>
                </c:pt>
                <c:pt idx="135">
                  <c:v>267.73668662659742</c:v>
                </c:pt>
                <c:pt idx="136">
                  <c:v>267.12058998630528</c:v>
                </c:pt>
                <c:pt idx="137">
                  <c:v>274.10113928027971</c:v>
                </c:pt>
                <c:pt idx="138">
                  <c:v>268.20683215763819</c:v>
                </c:pt>
                <c:pt idx="139">
                  <c:v>274.68964830492979</c:v>
                </c:pt>
                <c:pt idx="140">
                  <c:v>280.78359537583668</c:v>
                </c:pt>
                <c:pt idx="141">
                  <c:v>274.15617456025541</c:v>
                </c:pt>
                <c:pt idx="142">
                  <c:v>270.02964432744955</c:v>
                </c:pt>
                <c:pt idx="143">
                  <c:v>260.36023734783907</c:v>
                </c:pt>
                <c:pt idx="144">
                  <c:v>277.42080765672529</c:v>
                </c:pt>
                <c:pt idx="145">
                  <c:v>287.60427175593406</c:v>
                </c:pt>
                <c:pt idx="146">
                  <c:v>292.09448114729133</c:v>
                </c:pt>
                <c:pt idx="147">
                  <c:v>297.93857707699306</c:v>
                </c:pt>
                <c:pt idx="148">
                  <c:v>309.92501118228819</c:v>
                </c:pt>
                <c:pt idx="149">
                  <c:v>307.87508104382198</c:v>
                </c:pt>
                <c:pt idx="150">
                  <c:v>318.45693354686523</c:v>
                </c:pt>
                <c:pt idx="151">
                  <c:v>315.28410952830166</c:v>
                </c:pt>
                <c:pt idx="152">
                  <c:v>319.71232437309772</c:v>
                </c:pt>
                <c:pt idx="153">
                  <c:v>324.14235462264128</c:v>
                </c:pt>
                <c:pt idx="154">
                  <c:v>323.2441697382834</c:v>
                </c:pt>
                <c:pt idx="155">
                  <c:v>313.05206564820429</c:v>
                </c:pt>
                <c:pt idx="156">
                  <c:v>317.43035203743125</c:v>
                </c:pt>
                <c:pt idx="157">
                  <c:v>316.09905290779039</c:v>
                </c:pt>
                <c:pt idx="158">
                  <c:v>336.29697849513065</c:v>
                </c:pt>
                <c:pt idx="159">
                  <c:v>347.78019727480188</c:v>
                </c:pt>
                <c:pt idx="160">
                  <c:v>334.37081584449146</c:v>
                </c:pt>
                <c:pt idx="161">
                  <c:v>332.04354452982312</c:v>
                </c:pt>
                <c:pt idx="162">
                  <c:v>348.63306392118045</c:v>
                </c:pt>
                <c:pt idx="163">
                  <c:v>344.3037447367617</c:v>
                </c:pt>
                <c:pt idx="164">
                  <c:v>347.90656932136307</c:v>
                </c:pt>
                <c:pt idx="165">
                  <c:v>351.60123303408369</c:v>
                </c:pt>
                <c:pt idx="166">
                  <c:v>357.02800185179512</c:v>
                </c:pt>
                <c:pt idx="167">
                  <c:v>366.31581530127784</c:v>
                </c:pt>
                <c:pt idx="168">
                  <c:v>369.83760945222127</c:v>
                </c:pt>
                <c:pt idx="169">
                  <c:v>380.24039762781462</c:v>
                </c:pt>
                <c:pt idx="170">
                  <c:v>393.20889352860587</c:v>
                </c:pt>
                <c:pt idx="171">
                  <c:v>408.560461879184</c:v>
                </c:pt>
                <c:pt idx="172">
                  <c:v>377.28057175441228</c:v>
                </c:pt>
                <c:pt idx="173">
                  <c:v>398.12429481740679</c:v>
                </c:pt>
                <c:pt idx="174">
                  <c:v>410.70573758825282</c:v>
                </c:pt>
                <c:pt idx="175">
                  <c:v>422.65230010499045</c:v>
                </c:pt>
                <c:pt idx="176">
                  <c:v>427.76129542757104</c:v>
                </c:pt>
                <c:pt idx="177">
                  <c:v>429.93115385727282</c:v>
                </c:pt>
                <c:pt idx="178">
                  <c:v>419.10529812690152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7-407D-ADDB-37E7059B965A}"/>
            </c:ext>
          </c:extLst>
        </c:ser>
        <c:ser>
          <c:idx val="3"/>
          <c:order val="1"/>
          <c:tx>
            <c:strRef>
              <c:f>Output!$F$434</c:f>
              <c:strCache>
                <c:ptCount val="1"/>
                <c:pt idx="0">
                  <c:v>CumRet_Sector deviations portfolio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[0]!Courbe_Ptf</c:f>
              <c:numCache>
                <c:formatCode>0.00</c:formatCode>
                <c:ptCount val="179"/>
                <c:pt idx="0">
                  <c:v>100</c:v>
                </c:pt>
                <c:pt idx="1">
                  <c:v>101.32073276341558</c:v>
                </c:pt>
                <c:pt idx="2">
                  <c:v>105.56761459403943</c:v>
                </c:pt>
                <c:pt idx="3">
                  <c:v>109.75699966079451</c:v>
                </c:pt>
                <c:pt idx="4">
                  <c:v>109.97055217419044</c:v>
                </c:pt>
                <c:pt idx="5">
                  <c:v>108.85662378431044</c:v>
                </c:pt>
                <c:pt idx="6">
                  <c:v>102.52602274556139</c:v>
                </c:pt>
                <c:pt idx="7">
                  <c:v>106.92642542000729</c:v>
                </c:pt>
                <c:pt idx="8">
                  <c:v>112.12785057631226</c:v>
                </c:pt>
                <c:pt idx="9">
                  <c:v>114.57722429383162</c:v>
                </c:pt>
                <c:pt idx="10">
                  <c:v>114.78360971181223</c:v>
                </c:pt>
                <c:pt idx="11">
                  <c:v>116.82677886902371</c:v>
                </c:pt>
                <c:pt idx="12">
                  <c:v>121.00730395181863</c:v>
                </c:pt>
                <c:pt idx="13">
                  <c:v>123.21225376929563</c:v>
                </c:pt>
                <c:pt idx="14">
                  <c:v>127.0598086367619</c:v>
                </c:pt>
                <c:pt idx="15">
                  <c:v>128.45246072212737</c:v>
                </c:pt>
                <c:pt idx="16">
                  <c:v>129.717821965903</c:v>
                </c:pt>
                <c:pt idx="17">
                  <c:v>131.83212802563565</c:v>
                </c:pt>
                <c:pt idx="18">
                  <c:v>136.67157978322643</c:v>
                </c:pt>
                <c:pt idx="19">
                  <c:v>129.29624372354894</c:v>
                </c:pt>
                <c:pt idx="20">
                  <c:v>136.68525215918024</c:v>
                </c:pt>
                <c:pt idx="21">
                  <c:v>135.17536808203141</c:v>
                </c:pt>
                <c:pt idx="22">
                  <c:v>141.26478597523214</c:v>
                </c:pt>
                <c:pt idx="23">
                  <c:v>146.2197318595401</c:v>
                </c:pt>
                <c:pt idx="24">
                  <c:v>148.05995482370534</c:v>
                </c:pt>
                <c:pt idx="25">
                  <c:v>149.20472904521529</c:v>
                </c:pt>
                <c:pt idx="26">
                  <c:v>146.61008056835573</c:v>
                </c:pt>
                <c:pt idx="27">
                  <c:v>153.55597491634774</c:v>
                </c:pt>
                <c:pt idx="28">
                  <c:v>152.13999157739406</c:v>
                </c:pt>
                <c:pt idx="29">
                  <c:v>155.00443839646607</c:v>
                </c:pt>
                <c:pt idx="30">
                  <c:v>159.40920520437666</c:v>
                </c:pt>
                <c:pt idx="31">
                  <c:v>157.90145401138858</c:v>
                </c:pt>
                <c:pt idx="32">
                  <c:v>154.69913889199029</c:v>
                </c:pt>
                <c:pt idx="33">
                  <c:v>157.61565691984302</c:v>
                </c:pt>
                <c:pt idx="34">
                  <c:v>158.21120612559955</c:v>
                </c:pt>
                <c:pt idx="35">
                  <c:v>155.73798470930717</c:v>
                </c:pt>
                <c:pt idx="36">
                  <c:v>162.66652840944491</c:v>
                </c:pt>
                <c:pt idx="37">
                  <c:v>160.3003280315144</c:v>
                </c:pt>
                <c:pt idx="38">
                  <c:v>171.54029488671924</c:v>
                </c:pt>
                <c:pt idx="39">
                  <c:v>182.75148369919881</c:v>
                </c:pt>
                <c:pt idx="40">
                  <c:v>186.3401676464683</c:v>
                </c:pt>
                <c:pt idx="41">
                  <c:v>186.05846313088557</c:v>
                </c:pt>
                <c:pt idx="42">
                  <c:v>189.16136683147556</c:v>
                </c:pt>
                <c:pt idx="43">
                  <c:v>181.29750287522975</c:v>
                </c:pt>
                <c:pt idx="44">
                  <c:v>187.89314959502599</c:v>
                </c:pt>
                <c:pt idx="45">
                  <c:v>171.37299688371496</c:v>
                </c:pt>
                <c:pt idx="46">
                  <c:v>163.80368190054287</c:v>
                </c:pt>
                <c:pt idx="47">
                  <c:v>177.60264027063749</c:v>
                </c:pt>
                <c:pt idx="48">
                  <c:v>183.22001034449377</c:v>
                </c:pt>
                <c:pt idx="49">
                  <c:v>175.37455444527643</c:v>
                </c:pt>
                <c:pt idx="50">
                  <c:v>164.33976629992725</c:v>
                </c:pt>
                <c:pt idx="51">
                  <c:v>160.23102197316047</c:v>
                </c:pt>
                <c:pt idx="52">
                  <c:v>161.95868739828489</c:v>
                </c:pt>
                <c:pt idx="53">
                  <c:v>163.83333072467701</c:v>
                </c:pt>
                <c:pt idx="54">
                  <c:v>169.03253950495741</c:v>
                </c:pt>
                <c:pt idx="55">
                  <c:v>162.27385309233483</c:v>
                </c:pt>
                <c:pt idx="56">
                  <c:v>167.95267980816709</c:v>
                </c:pt>
                <c:pt idx="57">
                  <c:v>168.16168497614973</c:v>
                </c:pt>
                <c:pt idx="58">
                  <c:v>168.58885271751828</c:v>
                </c:pt>
                <c:pt idx="59">
                  <c:v>167.0183107017065</c:v>
                </c:pt>
                <c:pt idx="60">
                  <c:v>169.15983283516002</c:v>
                </c:pt>
                <c:pt idx="61">
                  <c:v>179.20219734035211</c:v>
                </c:pt>
                <c:pt idx="62">
                  <c:v>179.84716214935958</c:v>
                </c:pt>
                <c:pt idx="63">
                  <c:v>185.34521024979753</c:v>
                </c:pt>
                <c:pt idx="64">
                  <c:v>191.98792904907009</c:v>
                </c:pt>
                <c:pt idx="65">
                  <c:v>196.41665127583744</c:v>
                </c:pt>
                <c:pt idx="66">
                  <c:v>198.12638982360394</c:v>
                </c:pt>
                <c:pt idx="67">
                  <c:v>193.81203772217162</c:v>
                </c:pt>
                <c:pt idx="68">
                  <c:v>193.9790458149956</c:v>
                </c:pt>
                <c:pt idx="69">
                  <c:v>193.80179275163593</c:v>
                </c:pt>
                <c:pt idx="70">
                  <c:v>201.62450518422531</c:v>
                </c:pt>
                <c:pt idx="71">
                  <c:v>206.16977610128183</c:v>
                </c:pt>
                <c:pt idx="72">
                  <c:v>201.84719421184752</c:v>
                </c:pt>
                <c:pt idx="73">
                  <c:v>204.14123943662727</c:v>
                </c:pt>
                <c:pt idx="74">
                  <c:v>207.5745368001329</c:v>
                </c:pt>
                <c:pt idx="75">
                  <c:v>198.81473519301872</c:v>
                </c:pt>
                <c:pt idx="76">
                  <c:v>195.79978464733466</c:v>
                </c:pt>
                <c:pt idx="77">
                  <c:v>205.07401757542544</c:v>
                </c:pt>
                <c:pt idx="78">
                  <c:v>205.85277311130224</c:v>
                </c:pt>
                <c:pt idx="79">
                  <c:v>203.55691910082481</c:v>
                </c:pt>
                <c:pt idx="80">
                  <c:v>209.72544369584747</c:v>
                </c:pt>
                <c:pt idx="81">
                  <c:v>207.20012657631236</c:v>
                </c:pt>
                <c:pt idx="82">
                  <c:v>207.36943005376008</c:v>
                </c:pt>
                <c:pt idx="83">
                  <c:v>195.21503686838039</c:v>
                </c:pt>
                <c:pt idx="84">
                  <c:v>192.00271005776887</c:v>
                </c:pt>
                <c:pt idx="85">
                  <c:v>181.75329317072908</c:v>
                </c:pt>
                <c:pt idx="86">
                  <c:v>192.46670414956003</c:v>
                </c:pt>
                <c:pt idx="87">
                  <c:v>200.29251240358778</c:v>
                </c:pt>
                <c:pt idx="88">
                  <c:v>205.10461312367022</c:v>
                </c:pt>
                <c:pt idx="89">
                  <c:v>211.25038421514327</c:v>
                </c:pt>
                <c:pt idx="90">
                  <c:v>203.63583541378406</c:v>
                </c:pt>
                <c:pt idx="91">
                  <c:v>212.88394167039519</c:v>
                </c:pt>
                <c:pt idx="92">
                  <c:v>213.49544148831069</c:v>
                </c:pt>
                <c:pt idx="93">
                  <c:v>211.0570619139144</c:v>
                </c:pt>
                <c:pt idx="94">
                  <c:v>218.61169711249042</c:v>
                </c:pt>
                <c:pt idx="95">
                  <c:v>221.10211070021677</c:v>
                </c:pt>
                <c:pt idx="96">
                  <c:v>226.81450046904916</c:v>
                </c:pt>
                <c:pt idx="97">
                  <c:v>230.38294481670175</c:v>
                </c:pt>
                <c:pt idx="98">
                  <c:v>228.69979948205957</c:v>
                </c:pt>
                <c:pt idx="99">
                  <c:v>211.41608488787952</c:v>
                </c:pt>
                <c:pt idx="100">
                  <c:v>182.9476119756103</c:v>
                </c:pt>
                <c:pt idx="101">
                  <c:v>195.59653715130679</c:v>
                </c:pt>
                <c:pt idx="102">
                  <c:v>202.43580051163059</c:v>
                </c:pt>
                <c:pt idx="103">
                  <c:v>209.03026130751533</c:v>
                </c:pt>
                <c:pt idx="104">
                  <c:v>206.1577416928518</c:v>
                </c:pt>
                <c:pt idx="105">
                  <c:v>211.64815180331965</c:v>
                </c:pt>
                <c:pt idx="106">
                  <c:v>209.22191295571241</c:v>
                </c:pt>
                <c:pt idx="107">
                  <c:v>198.06140187997045</c:v>
                </c:pt>
                <c:pt idx="108">
                  <c:v>227.17049188682458</c:v>
                </c:pt>
                <c:pt idx="109">
                  <c:v>234.04885974007814</c:v>
                </c:pt>
                <c:pt idx="110">
                  <c:v>232.64436199893024</c:v>
                </c:pt>
                <c:pt idx="111">
                  <c:v>238.58378742929105</c:v>
                </c:pt>
                <c:pt idx="112">
                  <c:v>254.19549507706574</c:v>
                </c:pt>
                <c:pt idx="113">
                  <c:v>259.35312392750001</c:v>
                </c:pt>
                <c:pt idx="114">
                  <c:v>267.07668496108278</c:v>
                </c:pt>
                <c:pt idx="115">
                  <c:v>270.73576741919618</c:v>
                </c:pt>
                <c:pt idx="116">
                  <c:v>276.74299077173828</c:v>
                </c:pt>
                <c:pt idx="117">
                  <c:v>281.49226676195889</c:v>
                </c:pt>
                <c:pt idx="118">
                  <c:v>273.53137454015501</c:v>
                </c:pt>
                <c:pt idx="119">
                  <c:v>286.08017971500652</c:v>
                </c:pt>
                <c:pt idx="120">
                  <c:v>279.14511184327819</c:v>
                </c:pt>
                <c:pt idx="121">
                  <c:v>294.53287302267938</c:v>
                </c:pt>
                <c:pt idx="122">
                  <c:v>282.68286161112565</c:v>
                </c:pt>
                <c:pt idx="123">
                  <c:v>271.64786537211882</c:v>
                </c:pt>
                <c:pt idx="124">
                  <c:v>274.94022251540406</c:v>
                </c:pt>
                <c:pt idx="125">
                  <c:v>274.06589029639889</c:v>
                </c:pt>
                <c:pt idx="126">
                  <c:v>274.86923705549532</c:v>
                </c:pt>
                <c:pt idx="127">
                  <c:v>252.11959936078395</c:v>
                </c:pt>
                <c:pt idx="128">
                  <c:v>270.86878405991212</c:v>
                </c:pt>
                <c:pt idx="129">
                  <c:v>260.08093200065667</c:v>
                </c:pt>
                <c:pt idx="130">
                  <c:v>244.32523504575286</c:v>
                </c:pt>
                <c:pt idx="131">
                  <c:v>259.39220237989213</c:v>
                </c:pt>
                <c:pt idx="132">
                  <c:v>280.30883315059856</c:v>
                </c:pt>
                <c:pt idx="133">
                  <c:v>270.51105390822124</c:v>
                </c:pt>
                <c:pt idx="134">
                  <c:v>288.57256598746898</c:v>
                </c:pt>
                <c:pt idx="135">
                  <c:v>294.98368583508432</c:v>
                </c:pt>
                <c:pt idx="136">
                  <c:v>293.52424102364114</c:v>
                </c:pt>
                <c:pt idx="137">
                  <c:v>300.86058175678045</c:v>
                </c:pt>
                <c:pt idx="138">
                  <c:v>297.10849604026635</c:v>
                </c:pt>
                <c:pt idx="139">
                  <c:v>305.98743655608632</c:v>
                </c:pt>
                <c:pt idx="140">
                  <c:v>312.3142128342098</c:v>
                </c:pt>
                <c:pt idx="141">
                  <c:v>304.24981793490372</c:v>
                </c:pt>
                <c:pt idx="142">
                  <c:v>298.52016792369949</c:v>
                </c:pt>
                <c:pt idx="143">
                  <c:v>287.67427235472638</c:v>
                </c:pt>
                <c:pt idx="144">
                  <c:v>309.2906834144319</c:v>
                </c:pt>
                <c:pt idx="145">
                  <c:v>320.32448120777207</c:v>
                </c:pt>
                <c:pt idx="146">
                  <c:v>328.18505460326202</c:v>
                </c:pt>
                <c:pt idx="147">
                  <c:v>336.10358425272693</c:v>
                </c:pt>
                <c:pt idx="148">
                  <c:v>349.57309138515961</c:v>
                </c:pt>
                <c:pt idx="149">
                  <c:v>346.91989313837195</c:v>
                </c:pt>
                <c:pt idx="150">
                  <c:v>360.06244480466336</c:v>
                </c:pt>
                <c:pt idx="151">
                  <c:v>359.55803551212028</c:v>
                </c:pt>
                <c:pt idx="152">
                  <c:v>364.85228258891749</c:v>
                </c:pt>
                <c:pt idx="153">
                  <c:v>369.26555915326225</c:v>
                </c:pt>
                <c:pt idx="154">
                  <c:v>366.9096093236941</c:v>
                </c:pt>
                <c:pt idx="155">
                  <c:v>356.01318738534155</c:v>
                </c:pt>
                <c:pt idx="156">
                  <c:v>362.54751933228857</c:v>
                </c:pt>
                <c:pt idx="157">
                  <c:v>359.88801031330775</c:v>
                </c:pt>
                <c:pt idx="158">
                  <c:v>383.47496704704344</c:v>
                </c:pt>
                <c:pt idx="159">
                  <c:v>397.91794573476255</c:v>
                </c:pt>
                <c:pt idx="160">
                  <c:v>386.33928458663598</c:v>
                </c:pt>
                <c:pt idx="161">
                  <c:v>384.25806262957491</c:v>
                </c:pt>
                <c:pt idx="162">
                  <c:v>404.21551045466703</c:v>
                </c:pt>
                <c:pt idx="163">
                  <c:v>399.14101334315546</c:v>
                </c:pt>
                <c:pt idx="164">
                  <c:v>403.28698178867432</c:v>
                </c:pt>
                <c:pt idx="165">
                  <c:v>407.2211967008891</c:v>
                </c:pt>
                <c:pt idx="166">
                  <c:v>416.31252314547169</c:v>
                </c:pt>
                <c:pt idx="167">
                  <c:v>426.43641861192742</c:v>
                </c:pt>
                <c:pt idx="168">
                  <c:v>429.08616951807267</c:v>
                </c:pt>
                <c:pt idx="169">
                  <c:v>441.22193639981333</c:v>
                </c:pt>
                <c:pt idx="170">
                  <c:v>459.47121642975992</c:v>
                </c:pt>
                <c:pt idx="171">
                  <c:v>472.94394398365426</c:v>
                </c:pt>
                <c:pt idx="172">
                  <c:v>435.00781191794317</c:v>
                </c:pt>
                <c:pt idx="173">
                  <c:v>461.37484401915907</c:v>
                </c:pt>
                <c:pt idx="174">
                  <c:v>476.33123737955032</c:v>
                </c:pt>
                <c:pt idx="175">
                  <c:v>490.83014745592078</c:v>
                </c:pt>
                <c:pt idx="176">
                  <c:v>493.21729073872518</c:v>
                </c:pt>
                <c:pt idx="177">
                  <c:v>496.3442007415394</c:v>
                </c:pt>
                <c:pt idx="178">
                  <c:v>488.83760671057581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27-407D-ADDB-37E7059B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15031"/>
        <c:axId val="81120279"/>
        <c:extLst/>
      </c:lineChart>
      <c:dateAx>
        <c:axId val="8111503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0279"/>
        <c:crosses val="autoZero"/>
        <c:auto val="1"/>
        <c:lblOffset val="100"/>
        <c:baseTimeUnit val="months"/>
        <c:majorUnit val="1"/>
        <c:majorTimeUnit val="years"/>
      </c:dateAx>
      <c:valAx>
        <c:axId val="81120279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73369099708324"/>
          <c:y val="0.86577501106918153"/>
          <c:w val="0.63918939810281905"/>
          <c:h val="0.1339439612506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Cumulative returns 1Y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3"/>
          <c:tx>
            <c:strRef>
              <c:f>Output!$N$434</c:f>
              <c:strCache>
                <c:ptCount val="1"/>
                <c:pt idx="0">
                  <c:v>CumRet_FTSE World 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[0]!Annee_Date</c:f>
              <c:numCache>
                <c:formatCode>[$-40C]mmm\-yy</c:formatCode>
                <c:ptCount val="13"/>
                <c:pt idx="0">
                  <c:v>45930</c:v>
                </c:pt>
                <c:pt idx="1">
                  <c:v>45961</c:v>
                </c:pt>
                <c:pt idx="2">
                  <c:v>45991</c:v>
                </c:pt>
                <c:pt idx="3">
                  <c:v>46022</c:v>
                </c:pt>
                <c:pt idx="4">
                  <c:v>46053</c:v>
                </c:pt>
                <c:pt idx="5">
                  <c:v>46081</c:v>
                </c:pt>
                <c:pt idx="6">
                  <c:v>46112</c:v>
                </c:pt>
                <c:pt idx="7">
                  <c:v>46142</c:v>
                </c:pt>
                <c:pt idx="8">
                  <c:v>46173</c:v>
                </c:pt>
                <c:pt idx="9">
                  <c:v>46203</c:v>
                </c:pt>
                <c:pt idx="10">
                  <c:v>46234</c:v>
                </c:pt>
                <c:pt idx="11">
                  <c:v>46265</c:v>
                </c:pt>
                <c:pt idx="12">
                  <c:v>46295</c:v>
                </c:pt>
              </c:numCache>
            </c:numRef>
          </c:cat>
          <c:val>
            <c:numRef>
              <c:f>[0]!Annee_Bench</c:f>
              <c:numCache>
                <c:formatCode>0.00</c:formatCode>
                <c:ptCount val="13"/>
                <c:pt idx="0">
                  <c:v>100</c:v>
                </c:pt>
                <c:pt idx="1">
                  <c:v>102.60142437044424</c:v>
                </c:pt>
                <c:pt idx="2">
                  <c:v>103.58784396013382</c:v>
                </c:pt>
                <c:pt idx="3">
                  <c:v>106.50156168581285</c:v>
                </c:pt>
                <c:pt idx="4">
                  <c:v>110.13390868199455</c:v>
                </c:pt>
                <c:pt idx="5">
                  <c:v>114.4337306205972</c:v>
                </c:pt>
                <c:pt idx="6">
                  <c:v>105.67254383341734</c:v>
                </c:pt>
                <c:pt idx="7">
                  <c:v>111.5106638001663</c:v>
                </c:pt>
                <c:pt idx="8">
                  <c:v>115.03460105595296</c:v>
                </c:pt>
                <c:pt idx="9">
                  <c:v>118.38071465342274</c:v>
                </c:pt>
                <c:pt idx="10">
                  <c:v>119.81169353913531</c:v>
                </c:pt>
                <c:pt idx="11">
                  <c:v>120.41944935056952</c:v>
                </c:pt>
                <c:pt idx="12">
                  <c:v>117.38723460152436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4-4F49-856B-E1405B12ACB6}"/>
            </c:ext>
          </c:extLst>
        </c:ser>
        <c:ser>
          <c:idx val="3"/>
          <c:order val="4"/>
          <c:tx>
            <c:strRef>
              <c:f>Output!$O$434</c:f>
              <c:strCache>
                <c:ptCount val="1"/>
                <c:pt idx="0">
                  <c:v>CumRet_Sector deviations portfolio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[0]!Annee_Date</c:f>
              <c:numCache>
                <c:formatCode>[$-40C]mmm\-yy</c:formatCode>
                <c:ptCount val="13"/>
                <c:pt idx="0">
                  <c:v>45930</c:v>
                </c:pt>
                <c:pt idx="1">
                  <c:v>45961</c:v>
                </c:pt>
                <c:pt idx="2">
                  <c:v>45991</c:v>
                </c:pt>
                <c:pt idx="3">
                  <c:v>46022</c:v>
                </c:pt>
                <c:pt idx="4">
                  <c:v>46053</c:v>
                </c:pt>
                <c:pt idx="5">
                  <c:v>46081</c:v>
                </c:pt>
                <c:pt idx="6">
                  <c:v>46112</c:v>
                </c:pt>
                <c:pt idx="7">
                  <c:v>46142</c:v>
                </c:pt>
                <c:pt idx="8">
                  <c:v>46173</c:v>
                </c:pt>
                <c:pt idx="9">
                  <c:v>46203</c:v>
                </c:pt>
                <c:pt idx="10">
                  <c:v>46234</c:v>
                </c:pt>
                <c:pt idx="11">
                  <c:v>46265</c:v>
                </c:pt>
                <c:pt idx="12">
                  <c:v>46295</c:v>
                </c:pt>
              </c:numCache>
            </c:numRef>
          </c:cat>
          <c:val>
            <c:numRef>
              <c:f>[0]!Annee_Ptf</c:f>
              <c:numCache>
                <c:formatCode>0.00</c:formatCode>
                <c:ptCount val="13"/>
                <c:pt idx="0">
                  <c:v>100</c:v>
                </c:pt>
                <c:pt idx="1">
                  <c:v>102.43180180840203</c:v>
                </c:pt>
                <c:pt idx="2">
                  <c:v>103.06828299953339</c:v>
                </c:pt>
                <c:pt idx="3">
                  <c:v>105.98334469166031</c:v>
                </c:pt>
                <c:pt idx="4">
                  <c:v>110.36689767538108</c:v>
                </c:pt>
                <c:pt idx="5">
                  <c:v>113.6031028829738</c:v>
                </c:pt>
                <c:pt idx="6">
                  <c:v>104.49068613915773</c:v>
                </c:pt>
                <c:pt idx="7">
                  <c:v>110.82415694181297</c:v>
                </c:pt>
                <c:pt idx="8">
                  <c:v>114.4167448484624</c:v>
                </c:pt>
                <c:pt idx="9">
                  <c:v>117.89944336707126</c:v>
                </c:pt>
                <c:pt idx="10">
                  <c:v>118.47284511457772</c:v>
                </c:pt>
                <c:pt idx="11">
                  <c:v>119.2239419058029</c:v>
                </c:pt>
                <c:pt idx="12">
                  <c:v>117.42082679068527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9-463B-B07B-8DEFD427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002495"/>
        <c:axId val="19270045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[0]!Annee_Date</c15:sqref>
                        </c15:formulaRef>
                      </c:ext>
                    </c:extLst>
                    <c:numCache>
                      <c:formatCode>[$-40C]mmm\-yy</c:formatCode>
                      <c:ptCount val="13"/>
                      <c:pt idx="0">
                        <c:v>45930</c:v>
                      </c:pt>
                      <c:pt idx="1">
                        <c:v>45961</c:v>
                      </c:pt>
                      <c:pt idx="2">
                        <c:v>45991</c:v>
                      </c:pt>
                      <c:pt idx="3">
                        <c:v>46022</c:v>
                      </c:pt>
                      <c:pt idx="4">
                        <c:v>46053</c:v>
                      </c:pt>
                      <c:pt idx="5">
                        <c:v>46081</c:v>
                      </c:pt>
                      <c:pt idx="6">
                        <c:v>46112</c:v>
                      </c:pt>
                      <c:pt idx="7">
                        <c:v>46142</c:v>
                      </c:pt>
                      <c:pt idx="8">
                        <c:v>46173</c:v>
                      </c:pt>
                      <c:pt idx="9">
                        <c:v>46203</c:v>
                      </c:pt>
                      <c:pt idx="10">
                        <c:v>46234</c:v>
                      </c:pt>
                      <c:pt idx="11">
                        <c:v>46265</c:v>
                      </c:pt>
                      <c:pt idx="12">
                        <c:v>46295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[0]!Annee_Top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100</c:v>
                      </c:pt>
                      <c:pt idx="1">
                        <c:v>102.08920589214672</c:v>
                      </c:pt>
                      <c:pt idx="2">
                        <c:v>101.01745977311242</c:v>
                      </c:pt>
                      <c:pt idx="3">
                        <c:v>103.84239445571977</c:v>
                      </c:pt>
                      <c:pt idx="4">
                        <c:v>109.83635911789705</c:v>
                      </c:pt>
                      <c:pt idx="5">
                        <c:v>110.86054112972523</c:v>
                      </c:pt>
                      <c:pt idx="6">
                        <c:v>102.89807085599855</c:v>
                      </c:pt>
                      <c:pt idx="7">
                        <c:v>111.51654123136534</c:v>
                      </c:pt>
                      <c:pt idx="8">
                        <c:v>116.3479107323445</c:v>
                      </c:pt>
                      <c:pt idx="9">
                        <c:v>119.86280656830289</c:v>
                      </c:pt>
                      <c:pt idx="10">
                        <c:v>116.38755434513352</c:v>
                      </c:pt>
                      <c:pt idx="11">
                        <c:v>118.49909015174862</c:v>
                      </c:pt>
                      <c:pt idx="12">
                        <c:v>120.2424879840403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B74-4F49-856B-E1405B12ACB6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[0]!Annee_Date</c15:sqref>
                        </c15:formulaRef>
                      </c:ext>
                    </c:extLst>
                    <c:numCache>
                      <c:formatCode>[$-40C]mmm\-yy</c:formatCode>
                      <c:ptCount val="13"/>
                      <c:pt idx="0">
                        <c:v>45930</c:v>
                      </c:pt>
                      <c:pt idx="1">
                        <c:v>45961</c:v>
                      </c:pt>
                      <c:pt idx="2">
                        <c:v>45991</c:v>
                      </c:pt>
                      <c:pt idx="3">
                        <c:v>46022</c:v>
                      </c:pt>
                      <c:pt idx="4">
                        <c:v>46053</c:v>
                      </c:pt>
                      <c:pt idx="5">
                        <c:v>46081</c:v>
                      </c:pt>
                      <c:pt idx="6">
                        <c:v>46112</c:v>
                      </c:pt>
                      <c:pt idx="7">
                        <c:v>46142</c:v>
                      </c:pt>
                      <c:pt idx="8">
                        <c:v>46173</c:v>
                      </c:pt>
                      <c:pt idx="9">
                        <c:v>46203</c:v>
                      </c:pt>
                      <c:pt idx="10">
                        <c:v>46234</c:v>
                      </c:pt>
                      <c:pt idx="11">
                        <c:v>46265</c:v>
                      </c:pt>
                      <c:pt idx="12">
                        <c:v>46295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[0]!Annee_Bottom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100</c:v>
                      </c:pt>
                      <c:pt idx="1">
                        <c:v>103.94383173120974</c:v>
                      </c:pt>
                      <c:pt idx="2">
                        <c:v>105.81583015869735</c:v>
                      </c:pt>
                      <c:pt idx="3">
                        <c:v>107.49015285121351</c:v>
                      </c:pt>
                      <c:pt idx="4">
                        <c:v>107.54628247205554</c:v>
                      </c:pt>
                      <c:pt idx="5">
                        <c:v>115.40357725413593</c:v>
                      </c:pt>
                      <c:pt idx="6">
                        <c:v>111.55107614859003</c:v>
                      </c:pt>
                      <c:pt idx="7">
                        <c:v>116.71019354292798</c:v>
                      </c:pt>
                      <c:pt idx="8">
                        <c:v>121.21718322953876</c:v>
                      </c:pt>
                      <c:pt idx="9">
                        <c:v>120.3751808065729</c:v>
                      </c:pt>
                      <c:pt idx="10">
                        <c:v>122.76202044345983</c:v>
                      </c:pt>
                      <c:pt idx="11">
                        <c:v>125.0661654052212</c:v>
                      </c:pt>
                      <c:pt idx="12">
                        <c:v>116.65362449570318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B74-4F49-856B-E1405B12ACB6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Output!$N$434</c15:sqref>
                        </c15:formulaRef>
                      </c:ext>
                    </c:extLst>
                    <c:strCache>
                      <c:ptCount val="1"/>
                      <c:pt idx="0">
                        <c:v>CumRet_FTSE World Europe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[0]!Annee_Date</c15:sqref>
                        </c15:formulaRef>
                      </c:ext>
                    </c:extLst>
                    <c:numCache>
                      <c:formatCode>[$-40C]mmm\-yy</c:formatCode>
                      <c:ptCount val="13"/>
                      <c:pt idx="0">
                        <c:v>45930</c:v>
                      </c:pt>
                      <c:pt idx="1">
                        <c:v>45961</c:v>
                      </c:pt>
                      <c:pt idx="2">
                        <c:v>45991</c:v>
                      </c:pt>
                      <c:pt idx="3">
                        <c:v>46022</c:v>
                      </c:pt>
                      <c:pt idx="4">
                        <c:v>46053</c:v>
                      </c:pt>
                      <c:pt idx="5">
                        <c:v>46081</c:v>
                      </c:pt>
                      <c:pt idx="6">
                        <c:v>46112</c:v>
                      </c:pt>
                      <c:pt idx="7">
                        <c:v>46142</c:v>
                      </c:pt>
                      <c:pt idx="8">
                        <c:v>46173</c:v>
                      </c:pt>
                      <c:pt idx="9">
                        <c:v>46203</c:v>
                      </c:pt>
                      <c:pt idx="10">
                        <c:v>46234</c:v>
                      </c:pt>
                      <c:pt idx="11">
                        <c:v>46265</c:v>
                      </c:pt>
                      <c:pt idx="12">
                        <c:v>46295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[0]!Annee_Bench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100</c:v>
                      </c:pt>
                      <c:pt idx="1">
                        <c:v>102.60142437044424</c:v>
                      </c:pt>
                      <c:pt idx="2">
                        <c:v>103.58784396013382</c:v>
                      </c:pt>
                      <c:pt idx="3">
                        <c:v>106.50156168581285</c:v>
                      </c:pt>
                      <c:pt idx="4">
                        <c:v>110.13390868199455</c:v>
                      </c:pt>
                      <c:pt idx="5">
                        <c:v>114.4337306205972</c:v>
                      </c:pt>
                      <c:pt idx="6">
                        <c:v>105.67254383341734</c:v>
                      </c:pt>
                      <c:pt idx="7">
                        <c:v>111.5106638001663</c:v>
                      </c:pt>
                      <c:pt idx="8">
                        <c:v>115.03460105595296</c:v>
                      </c:pt>
                      <c:pt idx="9">
                        <c:v>118.38071465342274</c:v>
                      </c:pt>
                      <c:pt idx="10">
                        <c:v>119.81169353913531</c:v>
                      </c:pt>
                      <c:pt idx="11">
                        <c:v>120.41944935056952</c:v>
                      </c:pt>
                      <c:pt idx="12">
                        <c:v>117.38723460152436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B70-4F40-A325-4D3626659FA0}"/>
                  </c:ext>
                </c:extLst>
              </c15:ser>
            </c15:filteredLineSeries>
          </c:ext>
        </c:extLst>
      </c:lineChart>
      <c:dateAx>
        <c:axId val="1927002495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7004575"/>
        <c:crosses val="autoZero"/>
        <c:auto val="1"/>
        <c:lblOffset val="100"/>
        <c:baseTimeUnit val="days"/>
        <c:majorUnit val="1"/>
        <c:majorTimeUnit val="months"/>
      </c:dateAx>
      <c:valAx>
        <c:axId val="1927004575"/>
        <c:scaling>
          <c:orientation val="minMax"/>
          <c:min val="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700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45492408400404E-2"/>
          <c:y val="0.9136200689101549"/>
          <c:w val="0.89070889225313443"/>
          <c:h val="6.9031728996495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381000</xdr:colOff>
      <xdr:row>2</xdr:row>
      <xdr:rowOff>160884</xdr:rowOff>
    </xdr:from>
    <xdr:to>
      <xdr:col>62</xdr:col>
      <xdr:colOff>1210295</xdr:colOff>
      <xdr:row>4</xdr:row>
      <xdr:rowOff>338886</xdr:rowOff>
    </xdr:to>
    <xdr:grpSp>
      <xdr:nvGrpSpPr>
        <xdr:cNvPr id="124" name="Groupe 650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GrpSpPr/>
      </xdr:nvGrpSpPr>
      <xdr:grpSpPr>
        <a:xfrm>
          <a:off x="12790714" y="632598"/>
          <a:ext cx="829295" cy="794859"/>
          <a:chOff x="2493962" y="5243513"/>
          <a:chExt cx="594000" cy="594000"/>
        </a:xfrm>
      </xdr:grpSpPr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SpPr>
            <a:spLocks/>
          </xdr:cNvSpPr>
        </xdr:nvSpPr>
        <xdr:spPr bwMode="auto">
          <a:xfrm>
            <a:off x="2759075" y="5359401"/>
            <a:ext cx="47625" cy="44450"/>
          </a:xfrm>
          <a:custGeom>
            <a:avLst/>
            <a:gdLst>
              <a:gd name="T0" fmla="*/ 15 w 30"/>
              <a:gd name="T1" fmla="*/ 0 h 28"/>
              <a:gd name="T2" fmla="*/ 12 w 30"/>
              <a:gd name="T3" fmla="*/ 11 h 28"/>
              <a:gd name="T4" fmla="*/ 0 w 30"/>
              <a:gd name="T5" fmla="*/ 11 h 28"/>
              <a:gd name="T6" fmla="*/ 10 w 30"/>
              <a:gd name="T7" fmla="*/ 17 h 28"/>
              <a:gd name="T8" fmla="*/ 7 w 30"/>
              <a:gd name="T9" fmla="*/ 28 h 28"/>
              <a:gd name="T10" fmla="*/ 15 w 30"/>
              <a:gd name="T11" fmla="*/ 21 h 28"/>
              <a:gd name="T12" fmla="*/ 25 w 30"/>
              <a:gd name="T13" fmla="*/ 28 h 28"/>
              <a:gd name="T14" fmla="*/ 21 w 30"/>
              <a:gd name="T15" fmla="*/ 17 h 28"/>
              <a:gd name="T16" fmla="*/ 30 w 30"/>
              <a:gd name="T17" fmla="*/ 11 h 28"/>
              <a:gd name="T18" fmla="*/ 19 w 30"/>
              <a:gd name="T19" fmla="*/ 11 h 28"/>
              <a:gd name="T20" fmla="*/ 15 w 30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28">
                <a:moveTo>
                  <a:pt x="15" y="0"/>
                </a:moveTo>
                <a:lnTo>
                  <a:pt x="12" y="11"/>
                </a:lnTo>
                <a:lnTo>
                  <a:pt x="0" y="11"/>
                </a:lnTo>
                <a:lnTo>
                  <a:pt x="10" y="17"/>
                </a:lnTo>
                <a:lnTo>
                  <a:pt x="7" y="28"/>
                </a:lnTo>
                <a:lnTo>
                  <a:pt x="15" y="21"/>
                </a:lnTo>
                <a:lnTo>
                  <a:pt x="25" y="28"/>
                </a:lnTo>
                <a:lnTo>
                  <a:pt x="21" y="17"/>
                </a:lnTo>
                <a:lnTo>
                  <a:pt x="30" y="11"/>
                </a:lnTo>
                <a:lnTo>
                  <a:pt x="19" y="11"/>
                </a:lnTo>
                <a:lnTo>
                  <a:pt x="15" y="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27" name="Freeform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>
            <a:spLocks/>
          </xdr:cNvSpPr>
        </xdr:nvSpPr>
        <xdr:spPr bwMode="auto">
          <a:xfrm>
            <a:off x="2759075" y="5656264"/>
            <a:ext cx="47625" cy="47625"/>
          </a:xfrm>
          <a:custGeom>
            <a:avLst/>
            <a:gdLst>
              <a:gd name="T0" fmla="*/ 19 w 30"/>
              <a:gd name="T1" fmla="*/ 11 h 30"/>
              <a:gd name="T2" fmla="*/ 15 w 30"/>
              <a:gd name="T3" fmla="*/ 0 h 30"/>
              <a:gd name="T4" fmla="*/ 12 w 30"/>
              <a:gd name="T5" fmla="*/ 11 h 30"/>
              <a:gd name="T6" fmla="*/ 0 w 30"/>
              <a:gd name="T7" fmla="*/ 11 h 30"/>
              <a:gd name="T8" fmla="*/ 10 w 30"/>
              <a:gd name="T9" fmla="*/ 18 h 30"/>
              <a:gd name="T10" fmla="*/ 7 w 30"/>
              <a:gd name="T11" fmla="*/ 30 h 30"/>
              <a:gd name="T12" fmla="*/ 15 w 30"/>
              <a:gd name="T13" fmla="*/ 22 h 30"/>
              <a:gd name="T14" fmla="*/ 25 w 30"/>
              <a:gd name="T15" fmla="*/ 30 h 30"/>
              <a:gd name="T16" fmla="*/ 21 w 30"/>
              <a:gd name="T17" fmla="*/ 18 h 30"/>
              <a:gd name="T18" fmla="*/ 30 w 30"/>
              <a:gd name="T19" fmla="*/ 11 h 30"/>
              <a:gd name="T20" fmla="*/ 19 w 30"/>
              <a:gd name="T21" fmla="*/ 11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30">
                <a:moveTo>
                  <a:pt x="19" y="11"/>
                </a:moveTo>
                <a:lnTo>
                  <a:pt x="15" y="0"/>
                </a:lnTo>
                <a:lnTo>
                  <a:pt x="12" y="11"/>
                </a:lnTo>
                <a:lnTo>
                  <a:pt x="0" y="11"/>
                </a:lnTo>
                <a:lnTo>
                  <a:pt x="10" y="18"/>
                </a:lnTo>
                <a:lnTo>
                  <a:pt x="7" y="30"/>
                </a:lnTo>
                <a:lnTo>
                  <a:pt x="15" y="22"/>
                </a:lnTo>
                <a:lnTo>
                  <a:pt x="25" y="30"/>
                </a:lnTo>
                <a:lnTo>
                  <a:pt x="21" y="18"/>
                </a:lnTo>
                <a:lnTo>
                  <a:pt x="30" y="11"/>
                </a:lnTo>
                <a:lnTo>
                  <a:pt x="19" y="11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28" name="Freeform 127">
            <a:extLst>
              <a:ext uri="{FF2B5EF4-FFF2-40B4-BE49-F238E27FC236}">
                <a16:creationId xmlns:a16="http://schemas.microsoft.com/office/drawing/2014/main" id="{00000000-0008-0000-0200-000080000000}"/>
              </a:ext>
            </a:extLst>
          </xdr:cNvPr>
          <xdr:cNvSpPr>
            <a:spLocks/>
          </xdr:cNvSpPr>
        </xdr:nvSpPr>
        <xdr:spPr bwMode="auto">
          <a:xfrm>
            <a:off x="2609850" y="5508626"/>
            <a:ext cx="49213" cy="44450"/>
          </a:xfrm>
          <a:custGeom>
            <a:avLst/>
            <a:gdLst>
              <a:gd name="T0" fmla="*/ 15 w 31"/>
              <a:gd name="T1" fmla="*/ 21 h 28"/>
              <a:gd name="T2" fmla="*/ 24 w 31"/>
              <a:gd name="T3" fmla="*/ 28 h 28"/>
              <a:gd name="T4" fmla="*/ 21 w 31"/>
              <a:gd name="T5" fmla="*/ 17 h 28"/>
              <a:gd name="T6" fmla="*/ 31 w 31"/>
              <a:gd name="T7" fmla="*/ 10 h 28"/>
              <a:gd name="T8" fmla="*/ 19 w 31"/>
              <a:gd name="T9" fmla="*/ 10 h 28"/>
              <a:gd name="T10" fmla="*/ 15 w 31"/>
              <a:gd name="T11" fmla="*/ 0 h 28"/>
              <a:gd name="T12" fmla="*/ 12 w 31"/>
              <a:gd name="T13" fmla="*/ 10 h 28"/>
              <a:gd name="T14" fmla="*/ 0 w 31"/>
              <a:gd name="T15" fmla="*/ 10 h 28"/>
              <a:gd name="T16" fmla="*/ 10 w 31"/>
              <a:gd name="T17" fmla="*/ 17 h 28"/>
              <a:gd name="T18" fmla="*/ 6 w 31"/>
              <a:gd name="T19" fmla="*/ 28 h 28"/>
              <a:gd name="T20" fmla="*/ 15 w 31"/>
              <a:gd name="T21" fmla="*/ 21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1" h="28">
                <a:moveTo>
                  <a:pt x="15" y="21"/>
                </a:moveTo>
                <a:lnTo>
                  <a:pt x="24" y="28"/>
                </a:lnTo>
                <a:lnTo>
                  <a:pt x="21" y="17"/>
                </a:lnTo>
                <a:lnTo>
                  <a:pt x="31" y="10"/>
                </a:lnTo>
                <a:lnTo>
                  <a:pt x="19" y="10"/>
                </a:lnTo>
                <a:lnTo>
                  <a:pt x="15" y="0"/>
                </a:lnTo>
                <a:lnTo>
                  <a:pt x="12" y="10"/>
                </a:lnTo>
                <a:lnTo>
                  <a:pt x="0" y="10"/>
                </a:lnTo>
                <a:lnTo>
                  <a:pt x="10" y="17"/>
                </a:lnTo>
                <a:lnTo>
                  <a:pt x="6" y="28"/>
                </a:lnTo>
                <a:lnTo>
                  <a:pt x="15" y="21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29" name="Freeform 128">
            <a:extLst>
              <a:ext uri="{FF2B5EF4-FFF2-40B4-BE49-F238E27FC236}">
                <a16:creationId xmlns:a16="http://schemas.microsoft.com/office/drawing/2014/main" id="{00000000-0008-0000-0200-000081000000}"/>
              </a:ext>
            </a:extLst>
          </xdr:cNvPr>
          <xdr:cNvSpPr>
            <a:spLocks/>
          </xdr:cNvSpPr>
        </xdr:nvSpPr>
        <xdr:spPr bwMode="auto">
          <a:xfrm>
            <a:off x="2686050" y="5378451"/>
            <a:ext cx="46038" cy="46038"/>
          </a:xfrm>
          <a:custGeom>
            <a:avLst/>
            <a:gdLst>
              <a:gd name="T0" fmla="*/ 15 w 29"/>
              <a:gd name="T1" fmla="*/ 0 h 29"/>
              <a:gd name="T2" fmla="*/ 11 w 29"/>
              <a:gd name="T3" fmla="*/ 11 h 29"/>
              <a:gd name="T4" fmla="*/ 0 w 29"/>
              <a:gd name="T5" fmla="*/ 11 h 29"/>
              <a:gd name="T6" fmla="*/ 8 w 29"/>
              <a:gd name="T7" fmla="*/ 18 h 29"/>
              <a:gd name="T8" fmla="*/ 5 w 29"/>
              <a:gd name="T9" fmla="*/ 29 h 29"/>
              <a:gd name="T10" fmla="*/ 15 w 29"/>
              <a:gd name="T11" fmla="*/ 22 h 29"/>
              <a:gd name="T12" fmla="*/ 24 w 29"/>
              <a:gd name="T13" fmla="*/ 29 h 29"/>
              <a:gd name="T14" fmla="*/ 20 w 29"/>
              <a:gd name="T15" fmla="*/ 18 h 29"/>
              <a:gd name="T16" fmla="*/ 29 w 29"/>
              <a:gd name="T17" fmla="*/ 11 h 29"/>
              <a:gd name="T18" fmla="*/ 18 w 29"/>
              <a:gd name="T19" fmla="*/ 11 h 29"/>
              <a:gd name="T20" fmla="*/ 15 w 29"/>
              <a:gd name="T21" fmla="*/ 0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" h="29">
                <a:moveTo>
                  <a:pt x="15" y="0"/>
                </a:moveTo>
                <a:lnTo>
                  <a:pt x="11" y="11"/>
                </a:lnTo>
                <a:lnTo>
                  <a:pt x="0" y="11"/>
                </a:lnTo>
                <a:lnTo>
                  <a:pt x="8" y="18"/>
                </a:lnTo>
                <a:lnTo>
                  <a:pt x="5" y="29"/>
                </a:lnTo>
                <a:lnTo>
                  <a:pt x="15" y="22"/>
                </a:lnTo>
                <a:lnTo>
                  <a:pt x="24" y="29"/>
                </a:lnTo>
                <a:lnTo>
                  <a:pt x="20" y="18"/>
                </a:lnTo>
                <a:lnTo>
                  <a:pt x="29" y="11"/>
                </a:lnTo>
                <a:lnTo>
                  <a:pt x="18" y="11"/>
                </a:lnTo>
                <a:lnTo>
                  <a:pt x="15" y="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0" name="Freeform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SpPr>
            <a:spLocks/>
          </xdr:cNvSpPr>
        </xdr:nvSpPr>
        <xdr:spPr bwMode="auto">
          <a:xfrm>
            <a:off x="2630488" y="5432426"/>
            <a:ext cx="46038" cy="46038"/>
          </a:xfrm>
          <a:custGeom>
            <a:avLst/>
            <a:gdLst>
              <a:gd name="T0" fmla="*/ 15 w 29"/>
              <a:gd name="T1" fmla="*/ 0 h 29"/>
              <a:gd name="T2" fmla="*/ 11 w 29"/>
              <a:gd name="T3" fmla="*/ 11 h 29"/>
              <a:gd name="T4" fmla="*/ 0 w 29"/>
              <a:gd name="T5" fmla="*/ 11 h 29"/>
              <a:gd name="T6" fmla="*/ 9 w 29"/>
              <a:gd name="T7" fmla="*/ 19 h 29"/>
              <a:gd name="T8" fmla="*/ 6 w 29"/>
              <a:gd name="T9" fmla="*/ 29 h 29"/>
              <a:gd name="T10" fmla="*/ 15 w 29"/>
              <a:gd name="T11" fmla="*/ 22 h 29"/>
              <a:gd name="T12" fmla="*/ 24 w 29"/>
              <a:gd name="T13" fmla="*/ 29 h 29"/>
              <a:gd name="T14" fmla="*/ 21 w 29"/>
              <a:gd name="T15" fmla="*/ 19 h 29"/>
              <a:gd name="T16" fmla="*/ 29 w 29"/>
              <a:gd name="T17" fmla="*/ 11 h 29"/>
              <a:gd name="T18" fmla="*/ 19 w 29"/>
              <a:gd name="T19" fmla="*/ 11 h 29"/>
              <a:gd name="T20" fmla="*/ 15 w 29"/>
              <a:gd name="T21" fmla="*/ 0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" h="29">
                <a:moveTo>
                  <a:pt x="15" y="0"/>
                </a:moveTo>
                <a:lnTo>
                  <a:pt x="11" y="11"/>
                </a:lnTo>
                <a:lnTo>
                  <a:pt x="0" y="11"/>
                </a:lnTo>
                <a:lnTo>
                  <a:pt x="9" y="19"/>
                </a:lnTo>
                <a:lnTo>
                  <a:pt x="6" y="29"/>
                </a:lnTo>
                <a:lnTo>
                  <a:pt x="15" y="22"/>
                </a:lnTo>
                <a:lnTo>
                  <a:pt x="24" y="29"/>
                </a:lnTo>
                <a:lnTo>
                  <a:pt x="21" y="19"/>
                </a:lnTo>
                <a:lnTo>
                  <a:pt x="29" y="11"/>
                </a:lnTo>
                <a:lnTo>
                  <a:pt x="19" y="11"/>
                </a:lnTo>
                <a:lnTo>
                  <a:pt x="15" y="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1" name="Freeform 130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SpPr>
            <a:spLocks/>
          </xdr:cNvSpPr>
        </xdr:nvSpPr>
        <xdr:spPr bwMode="auto">
          <a:xfrm>
            <a:off x="2630488" y="5583239"/>
            <a:ext cx="46038" cy="44450"/>
          </a:xfrm>
          <a:custGeom>
            <a:avLst/>
            <a:gdLst>
              <a:gd name="T0" fmla="*/ 19 w 29"/>
              <a:gd name="T1" fmla="*/ 11 h 28"/>
              <a:gd name="T2" fmla="*/ 15 w 29"/>
              <a:gd name="T3" fmla="*/ 0 h 28"/>
              <a:gd name="T4" fmla="*/ 11 w 29"/>
              <a:gd name="T5" fmla="*/ 11 h 28"/>
              <a:gd name="T6" fmla="*/ 0 w 29"/>
              <a:gd name="T7" fmla="*/ 11 h 28"/>
              <a:gd name="T8" fmla="*/ 9 w 29"/>
              <a:gd name="T9" fmla="*/ 17 h 28"/>
              <a:gd name="T10" fmla="*/ 6 w 29"/>
              <a:gd name="T11" fmla="*/ 28 h 28"/>
              <a:gd name="T12" fmla="*/ 15 w 29"/>
              <a:gd name="T13" fmla="*/ 22 h 28"/>
              <a:gd name="T14" fmla="*/ 24 w 29"/>
              <a:gd name="T15" fmla="*/ 28 h 28"/>
              <a:gd name="T16" fmla="*/ 21 w 29"/>
              <a:gd name="T17" fmla="*/ 17 h 28"/>
              <a:gd name="T18" fmla="*/ 29 w 29"/>
              <a:gd name="T19" fmla="*/ 11 h 28"/>
              <a:gd name="T20" fmla="*/ 19 w 29"/>
              <a:gd name="T21" fmla="*/ 11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" h="28">
                <a:moveTo>
                  <a:pt x="19" y="11"/>
                </a:moveTo>
                <a:lnTo>
                  <a:pt x="15" y="0"/>
                </a:lnTo>
                <a:lnTo>
                  <a:pt x="11" y="11"/>
                </a:lnTo>
                <a:lnTo>
                  <a:pt x="0" y="11"/>
                </a:lnTo>
                <a:lnTo>
                  <a:pt x="9" y="17"/>
                </a:lnTo>
                <a:lnTo>
                  <a:pt x="6" y="28"/>
                </a:lnTo>
                <a:lnTo>
                  <a:pt x="15" y="22"/>
                </a:lnTo>
                <a:lnTo>
                  <a:pt x="24" y="28"/>
                </a:lnTo>
                <a:lnTo>
                  <a:pt x="21" y="17"/>
                </a:lnTo>
                <a:lnTo>
                  <a:pt x="29" y="11"/>
                </a:lnTo>
                <a:lnTo>
                  <a:pt x="19" y="11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2" name="Freeform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SpPr>
            <a:spLocks/>
          </xdr:cNvSpPr>
        </xdr:nvSpPr>
        <xdr:spPr bwMode="auto">
          <a:xfrm>
            <a:off x="2686050" y="5638801"/>
            <a:ext cx="46038" cy="44450"/>
          </a:xfrm>
          <a:custGeom>
            <a:avLst/>
            <a:gdLst>
              <a:gd name="T0" fmla="*/ 18 w 29"/>
              <a:gd name="T1" fmla="*/ 10 h 28"/>
              <a:gd name="T2" fmla="*/ 15 w 29"/>
              <a:gd name="T3" fmla="*/ 0 h 28"/>
              <a:gd name="T4" fmla="*/ 11 w 29"/>
              <a:gd name="T5" fmla="*/ 10 h 28"/>
              <a:gd name="T6" fmla="*/ 0 w 29"/>
              <a:gd name="T7" fmla="*/ 10 h 28"/>
              <a:gd name="T8" fmla="*/ 8 w 29"/>
              <a:gd name="T9" fmla="*/ 17 h 28"/>
              <a:gd name="T10" fmla="*/ 5 w 29"/>
              <a:gd name="T11" fmla="*/ 28 h 28"/>
              <a:gd name="T12" fmla="*/ 15 w 29"/>
              <a:gd name="T13" fmla="*/ 21 h 28"/>
              <a:gd name="T14" fmla="*/ 24 w 29"/>
              <a:gd name="T15" fmla="*/ 28 h 28"/>
              <a:gd name="T16" fmla="*/ 20 w 29"/>
              <a:gd name="T17" fmla="*/ 17 h 28"/>
              <a:gd name="T18" fmla="*/ 29 w 29"/>
              <a:gd name="T19" fmla="*/ 10 h 28"/>
              <a:gd name="T20" fmla="*/ 18 w 29"/>
              <a:gd name="T21" fmla="*/ 1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" h="28">
                <a:moveTo>
                  <a:pt x="18" y="10"/>
                </a:moveTo>
                <a:lnTo>
                  <a:pt x="15" y="0"/>
                </a:lnTo>
                <a:lnTo>
                  <a:pt x="11" y="10"/>
                </a:lnTo>
                <a:lnTo>
                  <a:pt x="0" y="10"/>
                </a:lnTo>
                <a:lnTo>
                  <a:pt x="8" y="17"/>
                </a:lnTo>
                <a:lnTo>
                  <a:pt x="5" y="28"/>
                </a:lnTo>
                <a:lnTo>
                  <a:pt x="15" y="21"/>
                </a:lnTo>
                <a:lnTo>
                  <a:pt x="24" y="28"/>
                </a:lnTo>
                <a:lnTo>
                  <a:pt x="20" y="17"/>
                </a:lnTo>
                <a:lnTo>
                  <a:pt x="29" y="10"/>
                </a:lnTo>
                <a:lnTo>
                  <a:pt x="18" y="1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3" name="Freeform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>
            <a:spLocks/>
          </xdr:cNvSpPr>
        </xdr:nvSpPr>
        <xdr:spPr bwMode="auto">
          <a:xfrm>
            <a:off x="2909888" y="5508626"/>
            <a:ext cx="46038" cy="44450"/>
          </a:xfrm>
          <a:custGeom>
            <a:avLst/>
            <a:gdLst>
              <a:gd name="T0" fmla="*/ 29 w 29"/>
              <a:gd name="T1" fmla="*/ 10 h 28"/>
              <a:gd name="T2" fmla="*/ 19 w 29"/>
              <a:gd name="T3" fmla="*/ 10 h 28"/>
              <a:gd name="T4" fmla="*/ 14 w 29"/>
              <a:gd name="T5" fmla="*/ 0 h 28"/>
              <a:gd name="T6" fmla="*/ 11 w 29"/>
              <a:gd name="T7" fmla="*/ 10 h 28"/>
              <a:gd name="T8" fmla="*/ 0 w 29"/>
              <a:gd name="T9" fmla="*/ 10 h 28"/>
              <a:gd name="T10" fmla="*/ 9 w 29"/>
              <a:gd name="T11" fmla="*/ 17 h 28"/>
              <a:gd name="T12" fmla="*/ 6 w 29"/>
              <a:gd name="T13" fmla="*/ 28 h 28"/>
              <a:gd name="T14" fmla="*/ 14 w 29"/>
              <a:gd name="T15" fmla="*/ 21 h 28"/>
              <a:gd name="T16" fmla="*/ 24 w 29"/>
              <a:gd name="T17" fmla="*/ 28 h 28"/>
              <a:gd name="T18" fmla="*/ 21 w 29"/>
              <a:gd name="T19" fmla="*/ 17 h 28"/>
              <a:gd name="T20" fmla="*/ 29 w 29"/>
              <a:gd name="T21" fmla="*/ 1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29" h="28">
                <a:moveTo>
                  <a:pt x="29" y="10"/>
                </a:moveTo>
                <a:lnTo>
                  <a:pt x="19" y="10"/>
                </a:lnTo>
                <a:lnTo>
                  <a:pt x="14" y="0"/>
                </a:lnTo>
                <a:lnTo>
                  <a:pt x="11" y="10"/>
                </a:lnTo>
                <a:lnTo>
                  <a:pt x="0" y="10"/>
                </a:lnTo>
                <a:lnTo>
                  <a:pt x="9" y="17"/>
                </a:lnTo>
                <a:lnTo>
                  <a:pt x="6" y="28"/>
                </a:lnTo>
                <a:lnTo>
                  <a:pt x="14" y="21"/>
                </a:lnTo>
                <a:lnTo>
                  <a:pt x="24" y="28"/>
                </a:lnTo>
                <a:lnTo>
                  <a:pt x="21" y="17"/>
                </a:lnTo>
                <a:lnTo>
                  <a:pt x="29" y="1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4" name="Freeform 133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SpPr>
            <a:spLocks/>
          </xdr:cNvSpPr>
        </xdr:nvSpPr>
        <xdr:spPr bwMode="auto">
          <a:xfrm>
            <a:off x="2835275" y="5378451"/>
            <a:ext cx="47625" cy="46038"/>
          </a:xfrm>
          <a:custGeom>
            <a:avLst/>
            <a:gdLst>
              <a:gd name="T0" fmla="*/ 15 w 30"/>
              <a:gd name="T1" fmla="*/ 0 h 29"/>
              <a:gd name="T2" fmla="*/ 12 w 30"/>
              <a:gd name="T3" fmla="*/ 11 h 29"/>
              <a:gd name="T4" fmla="*/ 0 w 30"/>
              <a:gd name="T5" fmla="*/ 11 h 29"/>
              <a:gd name="T6" fmla="*/ 9 w 30"/>
              <a:gd name="T7" fmla="*/ 18 h 29"/>
              <a:gd name="T8" fmla="*/ 5 w 30"/>
              <a:gd name="T9" fmla="*/ 29 h 29"/>
              <a:gd name="T10" fmla="*/ 15 w 30"/>
              <a:gd name="T11" fmla="*/ 22 h 29"/>
              <a:gd name="T12" fmla="*/ 23 w 30"/>
              <a:gd name="T13" fmla="*/ 29 h 29"/>
              <a:gd name="T14" fmla="*/ 20 w 30"/>
              <a:gd name="T15" fmla="*/ 18 h 29"/>
              <a:gd name="T16" fmla="*/ 30 w 30"/>
              <a:gd name="T17" fmla="*/ 11 h 29"/>
              <a:gd name="T18" fmla="*/ 18 w 30"/>
              <a:gd name="T19" fmla="*/ 11 h 29"/>
              <a:gd name="T20" fmla="*/ 15 w 30"/>
              <a:gd name="T21" fmla="*/ 0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12" y="11"/>
                </a:lnTo>
                <a:lnTo>
                  <a:pt x="0" y="11"/>
                </a:lnTo>
                <a:lnTo>
                  <a:pt x="9" y="18"/>
                </a:lnTo>
                <a:lnTo>
                  <a:pt x="5" y="29"/>
                </a:lnTo>
                <a:lnTo>
                  <a:pt x="15" y="22"/>
                </a:lnTo>
                <a:lnTo>
                  <a:pt x="23" y="29"/>
                </a:lnTo>
                <a:lnTo>
                  <a:pt x="20" y="18"/>
                </a:lnTo>
                <a:lnTo>
                  <a:pt x="30" y="11"/>
                </a:lnTo>
                <a:lnTo>
                  <a:pt x="18" y="11"/>
                </a:lnTo>
                <a:lnTo>
                  <a:pt x="15" y="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5" name="Freeform 134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SpPr>
            <a:spLocks/>
          </xdr:cNvSpPr>
        </xdr:nvSpPr>
        <xdr:spPr bwMode="auto">
          <a:xfrm>
            <a:off x="2889250" y="5432426"/>
            <a:ext cx="47625" cy="46038"/>
          </a:xfrm>
          <a:custGeom>
            <a:avLst/>
            <a:gdLst>
              <a:gd name="T0" fmla="*/ 9 w 30"/>
              <a:gd name="T1" fmla="*/ 19 h 29"/>
              <a:gd name="T2" fmla="*/ 6 w 30"/>
              <a:gd name="T3" fmla="*/ 29 h 29"/>
              <a:gd name="T4" fmla="*/ 15 w 30"/>
              <a:gd name="T5" fmla="*/ 22 h 29"/>
              <a:gd name="T6" fmla="*/ 24 w 30"/>
              <a:gd name="T7" fmla="*/ 29 h 29"/>
              <a:gd name="T8" fmla="*/ 21 w 30"/>
              <a:gd name="T9" fmla="*/ 19 h 29"/>
              <a:gd name="T10" fmla="*/ 30 w 30"/>
              <a:gd name="T11" fmla="*/ 11 h 29"/>
              <a:gd name="T12" fmla="*/ 19 w 30"/>
              <a:gd name="T13" fmla="*/ 11 h 29"/>
              <a:gd name="T14" fmla="*/ 15 w 30"/>
              <a:gd name="T15" fmla="*/ 0 h 29"/>
              <a:gd name="T16" fmla="*/ 11 w 30"/>
              <a:gd name="T17" fmla="*/ 11 h 29"/>
              <a:gd name="T18" fmla="*/ 0 w 30"/>
              <a:gd name="T19" fmla="*/ 11 h 29"/>
              <a:gd name="T20" fmla="*/ 9 w 30"/>
              <a:gd name="T21" fmla="*/ 19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29">
                <a:moveTo>
                  <a:pt x="9" y="19"/>
                </a:moveTo>
                <a:lnTo>
                  <a:pt x="6" y="29"/>
                </a:lnTo>
                <a:lnTo>
                  <a:pt x="15" y="22"/>
                </a:lnTo>
                <a:lnTo>
                  <a:pt x="24" y="29"/>
                </a:lnTo>
                <a:lnTo>
                  <a:pt x="21" y="19"/>
                </a:lnTo>
                <a:lnTo>
                  <a:pt x="30" y="11"/>
                </a:lnTo>
                <a:lnTo>
                  <a:pt x="19" y="11"/>
                </a:lnTo>
                <a:lnTo>
                  <a:pt x="15" y="0"/>
                </a:lnTo>
                <a:lnTo>
                  <a:pt x="11" y="11"/>
                </a:lnTo>
                <a:lnTo>
                  <a:pt x="0" y="11"/>
                </a:lnTo>
                <a:lnTo>
                  <a:pt x="9" y="19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6" name="Freeform 135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SpPr>
            <a:spLocks/>
          </xdr:cNvSpPr>
        </xdr:nvSpPr>
        <xdr:spPr bwMode="auto">
          <a:xfrm>
            <a:off x="2889250" y="5583239"/>
            <a:ext cx="47625" cy="44450"/>
          </a:xfrm>
          <a:custGeom>
            <a:avLst/>
            <a:gdLst>
              <a:gd name="T0" fmla="*/ 19 w 30"/>
              <a:gd name="T1" fmla="*/ 11 h 28"/>
              <a:gd name="T2" fmla="*/ 15 w 30"/>
              <a:gd name="T3" fmla="*/ 0 h 28"/>
              <a:gd name="T4" fmla="*/ 11 w 30"/>
              <a:gd name="T5" fmla="*/ 11 h 28"/>
              <a:gd name="T6" fmla="*/ 0 w 30"/>
              <a:gd name="T7" fmla="*/ 11 h 28"/>
              <a:gd name="T8" fmla="*/ 9 w 30"/>
              <a:gd name="T9" fmla="*/ 17 h 28"/>
              <a:gd name="T10" fmla="*/ 6 w 30"/>
              <a:gd name="T11" fmla="*/ 28 h 28"/>
              <a:gd name="T12" fmla="*/ 15 w 30"/>
              <a:gd name="T13" fmla="*/ 22 h 28"/>
              <a:gd name="T14" fmla="*/ 24 w 30"/>
              <a:gd name="T15" fmla="*/ 28 h 28"/>
              <a:gd name="T16" fmla="*/ 21 w 30"/>
              <a:gd name="T17" fmla="*/ 17 h 28"/>
              <a:gd name="T18" fmla="*/ 30 w 30"/>
              <a:gd name="T19" fmla="*/ 11 h 28"/>
              <a:gd name="T20" fmla="*/ 19 w 30"/>
              <a:gd name="T21" fmla="*/ 11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28">
                <a:moveTo>
                  <a:pt x="19" y="11"/>
                </a:moveTo>
                <a:lnTo>
                  <a:pt x="15" y="0"/>
                </a:lnTo>
                <a:lnTo>
                  <a:pt x="11" y="11"/>
                </a:lnTo>
                <a:lnTo>
                  <a:pt x="0" y="11"/>
                </a:lnTo>
                <a:lnTo>
                  <a:pt x="9" y="17"/>
                </a:lnTo>
                <a:lnTo>
                  <a:pt x="6" y="28"/>
                </a:lnTo>
                <a:lnTo>
                  <a:pt x="15" y="22"/>
                </a:lnTo>
                <a:lnTo>
                  <a:pt x="24" y="28"/>
                </a:lnTo>
                <a:lnTo>
                  <a:pt x="21" y="17"/>
                </a:lnTo>
                <a:lnTo>
                  <a:pt x="30" y="11"/>
                </a:lnTo>
                <a:lnTo>
                  <a:pt x="19" y="11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7" name="Freeform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>
            <a:spLocks/>
          </xdr:cNvSpPr>
        </xdr:nvSpPr>
        <xdr:spPr bwMode="auto">
          <a:xfrm>
            <a:off x="2835275" y="5638801"/>
            <a:ext cx="47625" cy="44450"/>
          </a:xfrm>
          <a:custGeom>
            <a:avLst/>
            <a:gdLst>
              <a:gd name="T0" fmla="*/ 18 w 30"/>
              <a:gd name="T1" fmla="*/ 10 h 28"/>
              <a:gd name="T2" fmla="*/ 15 w 30"/>
              <a:gd name="T3" fmla="*/ 0 h 28"/>
              <a:gd name="T4" fmla="*/ 12 w 30"/>
              <a:gd name="T5" fmla="*/ 10 h 28"/>
              <a:gd name="T6" fmla="*/ 0 w 30"/>
              <a:gd name="T7" fmla="*/ 10 h 28"/>
              <a:gd name="T8" fmla="*/ 9 w 30"/>
              <a:gd name="T9" fmla="*/ 17 h 28"/>
              <a:gd name="T10" fmla="*/ 5 w 30"/>
              <a:gd name="T11" fmla="*/ 28 h 28"/>
              <a:gd name="T12" fmla="*/ 15 w 30"/>
              <a:gd name="T13" fmla="*/ 21 h 28"/>
              <a:gd name="T14" fmla="*/ 23 w 30"/>
              <a:gd name="T15" fmla="*/ 28 h 28"/>
              <a:gd name="T16" fmla="*/ 20 w 30"/>
              <a:gd name="T17" fmla="*/ 17 h 28"/>
              <a:gd name="T18" fmla="*/ 30 w 30"/>
              <a:gd name="T19" fmla="*/ 10 h 28"/>
              <a:gd name="T20" fmla="*/ 18 w 30"/>
              <a:gd name="T21" fmla="*/ 1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30" h="28">
                <a:moveTo>
                  <a:pt x="18" y="10"/>
                </a:moveTo>
                <a:lnTo>
                  <a:pt x="15" y="0"/>
                </a:lnTo>
                <a:lnTo>
                  <a:pt x="12" y="10"/>
                </a:lnTo>
                <a:lnTo>
                  <a:pt x="0" y="10"/>
                </a:lnTo>
                <a:lnTo>
                  <a:pt x="9" y="17"/>
                </a:lnTo>
                <a:lnTo>
                  <a:pt x="5" y="28"/>
                </a:lnTo>
                <a:lnTo>
                  <a:pt x="15" y="21"/>
                </a:lnTo>
                <a:lnTo>
                  <a:pt x="23" y="28"/>
                </a:lnTo>
                <a:lnTo>
                  <a:pt x="20" y="17"/>
                </a:lnTo>
                <a:lnTo>
                  <a:pt x="30" y="10"/>
                </a:lnTo>
                <a:lnTo>
                  <a:pt x="18" y="10"/>
                </a:lnTo>
                <a:close/>
              </a:path>
            </a:pathLst>
          </a:custGeom>
          <a:solidFill>
            <a:srgbClr val="F2CD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138" name="Freeform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SpPr>
            <a:spLocks noEditPoints="1"/>
          </xdr:cNvSpPr>
        </xdr:nvSpPr>
        <xdr:spPr bwMode="auto">
          <a:xfrm>
            <a:off x="2493962" y="5243513"/>
            <a:ext cx="594000" cy="594000"/>
          </a:xfrm>
          <a:custGeom>
            <a:avLst/>
            <a:gdLst>
              <a:gd name="T0" fmla="*/ 168 w 336"/>
              <a:gd name="T1" fmla="*/ 336 h 336"/>
              <a:gd name="T2" fmla="*/ 0 w 336"/>
              <a:gd name="T3" fmla="*/ 168 h 336"/>
              <a:gd name="T4" fmla="*/ 168 w 336"/>
              <a:gd name="T5" fmla="*/ 0 h 336"/>
              <a:gd name="T6" fmla="*/ 336 w 336"/>
              <a:gd name="T7" fmla="*/ 168 h 336"/>
              <a:gd name="T8" fmla="*/ 168 w 336"/>
              <a:gd name="T9" fmla="*/ 336 h 336"/>
              <a:gd name="T10" fmla="*/ 168 w 336"/>
              <a:gd name="T11" fmla="*/ 8 h 336"/>
              <a:gd name="T12" fmla="*/ 8 w 336"/>
              <a:gd name="T13" fmla="*/ 168 h 336"/>
              <a:gd name="T14" fmla="*/ 168 w 336"/>
              <a:gd name="T15" fmla="*/ 328 h 336"/>
              <a:gd name="T16" fmla="*/ 328 w 336"/>
              <a:gd name="T17" fmla="*/ 168 h 336"/>
              <a:gd name="T18" fmla="*/ 168 w 336"/>
              <a:gd name="T19" fmla="*/ 8 h 3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36" h="336">
                <a:moveTo>
                  <a:pt x="168" y="336"/>
                </a:moveTo>
                <a:cubicBezTo>
                  <a:pt x="76" y="336"/>
                  <a:pt x="0" y="261"/>
                  <a:pt x="0" y="168"/>
                </a:cubicBezTo>
                <a:cubicBezTo>
                  <a:pt x="0" y="75"/>
                  <a:pt x="76" y="0"/>
                  <a:pt x="168" y="0"/>
                </a:cubicBezTo>
                <a:cubicBezTo>
                  <a:pt x="261" y="0"/>
                  <a:pt x="336" y="75"/>
                  <a:pt x="336" y="168"/>
                </a:cubicBezTo>
                <a:cubicBezTo>
                  <a:pt x="336" y="261"/>
                  <a:pt x="261" y="336"/>
                  <a:pt x="168" y="336"/>
                </a:cubicBezTo>
                <a:moveTo>
                  <a:pt x="168" y="8"/>
                </a:moveTo>
                <a:cubicBezTo>
                  <a:pt x="80" y="8"/>
                  <a:pt x="8" y="80"/>
                  <a:pt x="8" y="168"/>
                </a:cubicBezTo>
                <a:cubicBezTo>
                  <a:pt x="8" y="256"/>
                  <a:pt x="80" y="328"/>
                  <a:pt x="168" y="328"/>
                </a:cubicBezTo>
                <a:cubicBezTo>
                  <a:pt x="257" y="328"/>
                  <a:pt x="328" y="256"/>
                  <a:pt x="328" y="168"/>
                </a:cubicBezTo>
                <a:cubicBezTo>
                  <a:pt x="328" y="80"/>
                  <a:pt x="257" y="8"/>
                  <a:pt x="168" y="8"/>
                </a:cubicBezTo>
              </a:path>
            </a:pathLst>
          </a:custGeom>
          <a:solidFill>
            <a:schemeClr val="bg1"/>
          </a:solidFill>
          <a:ln w="9525">
            <a:solidFill>
              <a:schemeClr val="bg1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</xdr:grpSp>
    <xdr:clientData/>
  </xdr:twoCellAnchor>
  <xdr:twoCellAnchor editAs="oneCell">
    <xdr:from>
      <xdr:col>79</xdr:col>
      <xdr:colOff>299357</xdr:colOff>
      <xdr:row>13</xdr:row>
      <xdr:rowOff>27215</xdr:rowOff>
    </xdr:from>
    <xdr:to>
      <xdr:col>89</xdr:col>
      <xdr:colOff>612321</xdr:colOff>
      <xdr:row>25</xdr:row>
      <xdr:rowOff>326572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0</xdr:colOff>
          <xdr:row>24</xdr:row>
          <xdr:rowOff>0</xdr:rowOff>
        </xdr:from>
        <xdr:to>
          <xdr:col>66</xdr:col>
          <xdr:colOff>548821</xdr:colOff>
          <xdr:row>37</xdr:row>
          <xdr:rowOff>0</xdr:rowOff>
        </xdr:to>
        <xdr:pic>
          <xdr:nvPicPr>
            <xdr:cNvPr id="264193" name="Historique_recommandations">
              <a:extLst>
                <a:ext uri="{FF2B5EF4-FFF2-40B4-BE49-F238E27FC236}">
                  <a16:creationId xmlns:a16="http://schemas.microsoft.com/office/drawing/2014/main" id="{187A9ADC-4808-9D65-3952-634A0E6A5F0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Output!D22:S35" spid="_x0000_s26429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762500" y="8724900"/>
              <a:ext cx="12363087" cy="2819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0</xdr:colOff>
          <xdr:row>40</xdr:row>
          <xdr:rowOff>0</xdr:rowOff>
        </xdr:from>
        <xdr:to>
          <xdr:col>64</xdr:col>
          <xdr:colOff>301171</xdr:colOff>
          <xdr:row>49</xdr:row>
          <xdr:rowOff>83458</xdr:rowOff>
        </xdr:to>
        <xdr:pic>
          <xdr:nvPicPr>
            <xdr:cNvPr id="264194" name="Performances_secteurs">
              <a:extLst>
                <a:ext uri="{FF2B5EF4-FFF2-40B4-BE49-F238E27FC236}">
                  <a16:creationId xmlns:a16="http://schemas.microsoft.com/office/drawing/2014/main" id="{C867D224-32EA-7700-7F1F-89FD6BF908B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Output!V22:AI29" spid="_x0000_s26430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762500" y="12138660"/>
              <a:ext cx="9384211" cy="186653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7</xdr:col>
      <xdr:colOff>0</xdr:colOff>
      <xdr:row>52</xdr:row>
      <xdr:rowOff>0</xdr:rowOff>
    </xdr:from>
    <xdr:to>
      <xdr:col>64</xdr:col>
      <xdr:colOff>259897</xdr:colOff>
      <xdr:row>71</xdr:row>
      <xdr:rowOff>24039</xdr:rowOff>
    </xdr:to>
    <xdr:graphicFrame macro="">
      <xdr:nvGraphicFramePr>
        <xdr:cNvPr id="7" name="Graphique 1">
          <a:extLst>
            <a:ext uri="{FF2B5EF4-FFF2-40B4-BE49-F238E27FC236}">
              <a16:creationId xmlns:a16="http://schemas.microsoft.com/office/drawing/2014/main" id="{69265FF1-7D23-C8AA-B0B3-22D5927E5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7</xdr:col>
      <xdr:colOff>0</xdr:colOff>
      <xdr:row>73</xdr:row>
      <xdr:rowOff>194309</xdr:rowOff>
    </xdr:from>
    <xdr:to>
      <xdr:col>61</xdr:col>
      <xdr:colOff>114533</xdr:colOff>
      <xdr:row>97</xdr:row>
      <xdr:rowOff>65601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1A4D3116-E1B4-7CCC-3A41-FBEFE4237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61</xdr:col>
      <xdr:colOff>520933</xdr:colOff>
      <xdr:row>73</xdr:row>
      <xdr:rowOff>194309</xdr:rowOff>
    </xdr:from>
    <xdr:to>
      <xdr:col>68</xdr:col>
      <xdr:colOff>930962</xdr:colOff>
      <xdr:row>97</xdr:row>
      <xdr:rowOff>11429</xdr:rowOff>
    </xdr:to>
    <xdr:graphicFrame macro="">
      <xdr:nvGraphicFramePr>
        <xdr:cNvPr id="9" name="Graphique 9">
          <a:extLst>
            <a:ext uri="{FF2B5EF4-FFF2-40B4-BE49-F238E27FC236}">
              <a16:creationId xmlns:a16="http://schemas.microsoft.com/office/drawing/2014/main" id="{4D5D3EA6-5D8E-95A9-0CC5-13E2C6643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tabColor theme="3" tint="-0.499984740745262"/>
    <pageSetUpPr fitToPage="1"/>
  </sheetPr>
  <dimension ref="A1:CF74"/>
  <sheetViews>
    <sheetView showGridLines="0" tabSelected="1" topLeftCell="C64" zoomScale="70" zoomScaleNormal="70" workbookViewId="0">
      <selection activeCell="BM71" sqref="BM71"/>
    </sheetView>
  </sheetViews>
  <sheetFormatPr defaultColWidth="9.1796875" defaultRowHeight="14.5" outlineLevelCol="1"/>
  <cols>
    <col min="1" max="1" width="9.1796875" customWidth="1"/>
    <col min="2" max="2" width="13.81640625" customWidth="1"/>
    <col min="3" max="3" width="10.54296875" customWidth="1"/>
    <col min="4" max="6" width="9.1796875" customWidth="1"/>
    <col min="7" max="7" width="8.1796875" customWidth="1"/>
    <col min="8" max="8" width="21.1796875" style="37" customWidth="1"/>
    <col min="9" max="9" width="11" style="37" customWidth="1"/>
    <col min="10" max="10" width="12" style="37" hidden="1" customWidth="1" outlineLevel="1"/>
    <col min="11" max="11" width="14.81640625" style="37" hidden="1" customWidth="1" outlineLevel="1"/>
    <col min="12" max="12" width="12" style="37" hidden="1" customWidth="1" outlineLevel="1"/>
    <col min="13" max="13" width="12.453125" style="37" hidden="1" customWidth="1" outlineLevel="1"/>
    <col min="14" max="14" width="15" style="37" hidden="1" customWidth="1" outlineLevel="1"/>
    <col min="15" max="16" width="12.453125" style="37" hidden="1" customWidth="1" outlineLevel="1"/>
    <col min="17" max="17" width="15" style="37" hidden="1" customWidth="1" outlineLevel="1"/>
    <col min="18" max="18" width="12.453125" style="37" hidden="1" customWidth="1" outlineLevel="1"/>
    <col min="19" max="19" width="12.1796875" style="37" customWidth="1" collapsed="1"/>
    <col min="20" max="22" width="12.1796875" style="37" hidden="1" customWidth="1" outlineLevel="1"/>
    <col min="23" max="24" width="12" style="37" hidden="1" customWidth="1" outlineLevel="1"/>
    <col min="25" max="25" width="8.81640625" style="37" hidden="1" customWidth="1" outlineLevel="1"/>
    <col min="26" max="27" width="11.54296875" style="37" hidden="1" customWidth="1" outlineLevel="1"/>
    <col min="28" max="28" width="9.1796875" style="37" hidden="1" customWidth="1" outlineLevel="1"/>
    <col min="29" max="29" width="11.54296875" style="37" customWidth="1" collapsed="1"/>
    <col min="30" max="30" width="11.54296875" style="37" hidden="1" customWidth="1" outlineLevel="1"/>
    <col min="31" max="31" width="12.1796875" style="37" hidden="1" customWidth="1" outlineLevel="1"/>
    <col min="32" max="32" width="9.453125" style="37" hidden="1" customWidth="1" outlineLevel="1"/>
    <col min="33" max="34" width="11.54296875" style="37" hidden="1" customWidth="1" outlineLevel="1"/>
    <col min="35" max="35" width="9.1796875" style="37" hidden="1" customWidth="1" outlineLevel="1"/>
    <col min="36" max="37" width="11.54296875" style="37" hidden="1" customWidth="1" outlineLevel="1"/>
    <col min="38" max="38" width="9.81640625" style="37" hidden="1" customWidth="1" outlineLevel="1"/>
    <col min="39" max="39" width="13.54296875" style="37" customWidth="1" collapsed="1"/>
    <col min="40" max="41" width="10.81640625" style="37" hidden="1" customWidth="1" outlineLevel="1"/>
    <col min="42" max="43" width="11.54296875" style="37" hidden="1" customWidth="1" outlineLevel="1"/>
    <col min="44" max="44" width="10.81640625" style="37" hidden="1" customWidth="1" outlineLevel="1"/>
    <col min="45" max="45" width="15.54296875" style="37" hidden="1" customWidth="1" outlineLevel="1"/>
    <col min="46" max="46" width="10.81640625" style="37" hidden="1" customWidth="1" outlineLevel="1"/>
    <col min="47" max="47" width="15.453125" style="37" customWidth="1" collapsed="1"/>
    <col min="48" max="50" width="10.453125" style="37" hidden="1" customWidth="1" outlineLevel="1"/>
    <col min="51" max="53" width="11.54296875" style="37" hidden="1" customWidth="1" outlineLevel="1"/>
    <col min="54" max="55" width="13.81640625" style="37" hidden="1" customWidth="1" outlineLevel="1"/>
    <col min="56" max="56" width="12.54296875" style="37" hidden="1" customWidth="1" outlineLevel="1"/>
    <col min="57" max="57" width="9.54296875" style="37" customWidth="1" collapsed="1"/>
    <col min="58" max="58" width="6.54296875" style="37" hidden="1" customWidth="1" outlineLevel="1"/>
    <col min="59" max="59" width="8.54296875" style="37" hidden="1" customWidth="1" outlineLevel="1"/>
    <col min="60" max="60" width="6.54296875" style="37" hidden="1" customWidth="1" outlineLevel="1"/>
    <col min="61" max="61" width="8.1796875" style="37" hidden="1" customWidth="1" outlineLevel="1"/>
    <col min="62" max="62" width="13.81640625" style="37" customWidth="1" collapsed="1"/>
    <col min="63" max="63" width="21.54296875" style="37" customWidth="1"/>
    <col min="64" max="64" width="2.54296875" style="37" customWidth="1"/>
    <col min="65" max="65" width="29.6328125" style="37" customWidth="1"/>
    <col min="66" max="66" width="10.54296875" style="37" customWidth="1"/>
    <col min="67" max="67" width="10.453125" style="37" customWidth="1"/>
    <col min="68" max="68" width="18.54296875" style="37" customWidth="1"/>
    <col min="69" max="69" width="13.54296875" style="37" customWidth="1"/>
    <col min="70" max="70" width="9.453125" style="37" bestFit="1" customWidth="1"/>
    <col min="71" max="71" width="6" style="37" customWidth="1"/>
    <col min="72" max="72" width="4.1796875" style="37" customWidth="1"/>
    <col min="73" max="73" width="11.54296875" style="37" bestFit="1" customWidth="1"/>
    <col min="74" max="74" width="13.1796875" style="37" customWidth="1"/>
    <col min="75" max="75" width="18.1796875" style="37" customWidth="1"/>
    <col min="76" max="76" width="12.54296875" style="37" customWidth="1"/>
    <col min="77" max="77" width="15.54296875" style="37" bestFit="1" customWidth="1"/>
    <col min="78" max="78" width="16.81640625" style="37" customWidth="1"/>
    <col min="79" max="79" width="4.1796875" style="37" customWidth="1"/>
    <col min="80" max="80" width="4.453125" style="37" customWidth="1"/>
    <col min="81" max="81" width="11" style="37" bestFit="1" customWidth="1"/>
    <col min="82" max="82" width="23.1796875" style="37" bestFit="1" customWidth="1"/>
    <col min="83" max="83" width="20" style="37" customWidth="1"/>
    <col min="84" max="84" width="27.54296875" style="37" customWidth="1"/>
    <col min="85" max="88" width="9.1796875" style="37"/>
    <col min="89" max="90" width="9.1796875" style="37" customWidth="1"/>
    <col min="91" max="16384" width="9.1796875" style="37"/>
  </cols>
  <sheetData>
    <row r="1" spans="8:84" ht="23.25" customHeight="1"/>
    <row r="4" spans="8:84" ht="34.5" customHeight="1">
      <c r="H4" s="38"/>
      <c r="I4" s="136" t="s">
        <v>27</v>
      </c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38"/>
      <c r="BM4" s="38"/>
      <c r="BN4" s="42" t="s">
        <v>28</v>
      </c>
      <c r="BO4" s="97">
        <f>Output!B2</f>
        <v>46295</v>
      </c>
      <c r="BP4" s="95">
        <f>Output!B9</f>
        <v>46296</v>
      </c>
      <c r="BQ4" s="95">
        <f>Output!B10</f>
        <v>46266</v>
      </c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</row>
    <row r="5" spans="8:84" ht="29.25" customHeight="1">
      <c r="H5" s="38"/>
      <c r="I5" s="138" t="s">
        <v>94</v>
      </c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</row>
    <row r="6" spans="8:84" ht="30" customHeight="1"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N6" s="41"/>
      <c r="BO6" s="41"/>
      <c r="BQ6" s="38"/>
      <c r="BR6" s="38"/>
      <c r="BS6" s="38"/>
      <c r="BT6" s="38"/>
      <c r="BU6" s="38"/>
      <c r="BW6" s="41"/>
      <c r="BX6" s="43"/>
      <c r="BY6" s="38"/>
      <c r="BZ6" s="38"/>
      <c r="CA6" s="38"/>
      <c r="CB6" s="38"/>
      <c r="CC6" s="41" t="s">
        <v>123</v>
      </c>
      <c r="CD6" s="38"/>
      <c r="CF6" s="38"/>
    </row>
    <row r="7" spans="8:84" ht="18.5"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N7" s="38"/>
      <c r="BO7" s="38"/>
      <c r="BP7" s="93" t="str">
        <f>Output!B11</f>
        <v>Sectors Ranking Oct-2026</v>
      </c>
      <c r="BQ7" s="38"/>
      <c r="BR7" s="38"/>
      <c r="BS7" s="38"/>
      <c r="BT7" s="38"/>
      <c r="BU7" s="38"/>
      <c r="BV7" s="41" t="str">
        <f>Output!B12</f>
        <v>Sectors Ranking Sept-2026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</row>
    <row r="8" spans="8:84" ht="32">
      <c r="H8" s="39"/>
      <c r="I8" s="142" t="s">
        <v>103</v>
      </c>
      <c r="J8" s="140" t="s">
        <v>74</v>
      </c>
      <c r="K8" s="140"/>
      <c r="L8" s="140"/>
      <c r="M8" s="140" t="s">
        <v>75</v>
      </c>
      <c r="N8" s="140"/>
      <c r="O8" s="140"/>
      <c r="P8" s="140" t="s">
        <v>0</v>
      </c>
      <c r="Q8" s="140"/>
      <c r="R8" s="140"/>
      <c r="S8" s="144" t="s">
        <v>104</v>
      </c>
      <c r="T8" s="140" t="s">
        <v>76</v>
      </c>
      <c r="U8" s="140"/>
      <c r="V8" s="140"/>
      <c r="W8" s="140" t="s">
        <v>77</v>
      </c>
      <c r="X8" s="140"/>
      <c r="Y8" s="140"/>
      <c r="Z8" s="140" t="s">
        <v>78</v>
      </c>
      <c r="AA8" s="140"/>
      <c r="AB8" s="140"/>
      <c r="AC8" s="144" t="s">
        <v>105</v>
      </c>
      <c r="AD8" s="140" t="s">
        <v>79</v>
      </c>
      <c r="AE8" s="140"/>
      <c r="AF8" s="140"/>
      <c r="AG8" s="140" t="s">
        <v>80</v>
      </c>
      <c r="AH8" s="140"/>
      <c r="AI8" s="140"/>
      <c r="AJ8" s="140" t="s">
        <v>81</v>
      </c>
      <c r="AK8" s="140"/>
      <c r="AL8" s="140"/>
      <c r="AM8" s="144" t="s">
        <v>106</v>
      </c>
      <c r="AN8" s="140" t="s">
        <v>82</v>
      </c>
      <c r="AO8" s="140"/>
      <c r="AP8" s="140" t="s">
        <v>83</v>
      </c>
      <c r="AQ8" s="140"/>
      <c r="AR8" s="141" t="s">
        <v>84</v>
      </c>
      <c r="AS8" s="140"/>
      <c r="AT8" s="140"/>
      <c r="AU8" s="146" t="s">
        <v>107</v>
      </c>
      <c r="AV8" s="141" t="s">
        <v>85</v>
      </c>
      <c r="AW8" s="140"/>
      <c r="AX8" s="140"/>
      <c r="AY8" s="141" t="s">
        <v>86</v>
      </c>
      <c r="AZ8" s="140"/>
      <c r="BA8" s="140"/>
      <c r="BB8" s="141" t="s">
        <v>87</v>
      </c>
      <c r="BC8" s="140"/>
      <c r="BD8" s="140"/>
      <c r="BE8" s="144" t="s">
        <v>108</v>
      </c>
      <c r="BF8" s="140" t="s">
        <v>88</v>
      </c>
      <c r="BG8" s="140"/>
      <c r="BH8" s="140" t="s">
        <v>89</v>
      </c>
      <c r="BI8" s="140"/>
      <c r="BJ8" s="146" t="str">
        <f>Output!B13</f>
        <v>Macro rank - Currently in Expansion</v>
      </c>
      <c r="BK8" s="146" t="s">
        <v>119</v>
      </c>
      <c r="BL8" s="38"/>
      <c r="BM8" s="38"/>
      <c r="BS8" s="45"/>
      <c r="BT8" s="38"/>
      <c r="CA8" s="45"/>
      <c r="CB8" s="38"/>
      <c r="CC8" s="38"/>
      <c r="CD8" s="46" t="s">
        <v>38</v>
      </c>
    </row>
    <row r="9" spans="8:84" ht="64">
      <c r="I9" s="143"/>
      <c r="J9" s="88" t="s">
        <v>97</v>
      </c>
      <c r="K9" s="88" t="s">
        <v>96</v>
      </c>
      <c r="L9" s="88" t="s">
        <v>95</v>
      </c>
      <c r="M9" s="88" t="s">
        <v>97</v>
      </c>
      <c r="N9" s="88" t="s">
        <v>96</v>
      </c>
      <c r="O9" s="88" t="s">
        <v>95</v>
      </c>
      <c r="P9" s="88" t="s">
        <v>97</v>
      </c>
      <c r="Q9" s="88" t="s">
        <v>96</v>
      </c>
      <c r="R9" s="88" t="s">
        <v>95</v>
      </c>
      <c r="S9" s="145"/>
      <c r="T9" s="88" t="s">
        <v>97</v>
      </c>
      <c r="U9" s="88" t="s">
        <v>96</v>
      </c>
      <c r="V9" s="88" t="s">
        <v>95</v>
      </c>
      <c r="W9" s="88" t="s">
        <v>97</v>
      </c>
      <c r="X9" s="88" t="s">
        <v>96</v>
      </c>
      <c r="Y9" s="88" t="s">
        <v>95</v>
      </c>
      <c r="Z9" s="88" t="s">
        <v>97</v>
      </c>
      <c r="AA9" s="88" t="s">
        <v>96</v>
      </c>
      <c r="AB9" s="88" t="s">
        <v>95</v>
      </c>
      <c r="AC9" s="145"/>
      <c r="AD9" s="88" t="s">
        <v>97</v>
      </c>
      <c r="AE9" s="88" t="s">
        <v>96</v>
      </c>
      <c r="AF9" s="88" t="s">
        <v>95</v>
      </c>
      <c r="AG9" s="88" t="s">
        <v>97</v>
      </c>
      <c r="AH9" s="88" t="s">
        <v>96</v>
      </c>
      <c r="AI9" s="88" t="s">
        <v>95</v>
      </c>
      <c r="AJ9" s="88" t="s">
        <v>97</v>
      </c>
      <c r="AK9" s="88" t="s">
        <v>96</v>
      </c>
      <c r="AL9" s="88" t="s">
        <v>95</v>
      </c>
      <c r="AM9" s="145"/>
      <c r="AN9" s="88" t="s">
        <v>99</v>
      </c>
      <c r="AO9" s="88" t="s">
        <v>98</v>
      </c>
      <c r="AP9" s="88" t="s">
        <v>99</v>
      </c>
      <c r="AQ9" s="88" t="s">
        <v>98</v>
      </c>
      <c r="AR9" s="88" t="s">
        <v>99</v>
      </c>
      <c r="AS9" s="88" t="s">
        <v>101</v>
      </c>
      <c r="AT9" s="88" t="s">
        <v>100</v>
      </c>
      <c r="AU9" s="147"/>
      <c r="AV9" s="88" t="s">
        <v>97</v>
      </c>
      <c r="AW9" s="88" t="s">
        <v>96</v>
      </c>
      <c r="AX9" s="88" t="s">
        <v>95</v>
      </c>
      <c r="AY9" s="88" t="s">
        <v>97</v>
      </c>
      <c r="AZ9" s="88" t="s">
        <v>96</v>
      </c>
      <c r="BA9" s="88" t="s">
        <v>95</v>
      </c>
      <c r="BB9" s="88" t="s">
        <v>97</v>
      </c>
      <c r="BC9" s="88" t="s">
        <v>96</v>
      </c>
      <c r="BD9" s="88" t="s">
        <v>95</v>
      </c>
      <c r="BE9" s="145"/>
      <c r="BF9" s="88" t="s">
        <v>99</v>
      </c>
      <c r="BG9" s="88" t="s">
        <v>102</v>
      </c>
      <c r="BH9" s="88" t="s">
        <v>99</v>
      </c>
      <c r="BI9" s="88" t="s">
        <v>102</v>
      </c>
      <c r="BJ9" s="147"/>
      <c r="BK9" s="147"/>
      <c r="BL9" s="38"/>
      <c r="BN9" s="36" t="s">
        <v>120</v>
      </c>
      <c r="BO9" s="36" t="s">
        <v>121</v>
      </c>
      <c r="BP9" s="36" t="s">
        <v>29</v>
      </c>
      <c r="BQ9" s="36" t="s">
        <v>37</v>
      </c>
      <c r="BR9" s="36" t="s">
        <v>90</v>
      </c>
      <c r="BS9" s="47"/>
      <c r="BT9" s="38"/>
      <c r="BU9" s="36" t="s">
        <v>91</v>
      </c>
      <c r="BV9" s="36" t="s">
        <v>92</v>
      </c>
      <c r="BW9" s="36" t="s">
        <v>93</v>
      </c>
      <c r="BX9" s="36" t="s">
        <v>39</v>
      </c>
      <c r="BY9" s="36" t="str">
        <f>Output!BU1</f>
        <v>Sept-2026 EQ Performance</v>
      </c>
      <c r="BZ9" s="46" t="str">
        <f>Output!BV1</f>
        <v>Sept-2026 XSRet vs FTSE World Europe</v>
      </c>
      <c r="CA9" s="47"/>
      <c r="CB9" s="38"/>
      <c r="CC9" s="87" t="s">
        <v>33</v>
      </c>
      <c r="CD9" s="48">
        <f>Output!B15</f>
        <v>1.4712330955951486E-2</v>
      </c>
    </row>
    <row r="10" spans="8:84" ht="30" customHeight="1">
      <c r="H10" s="44" t="s">
        <v>1</v>
      </c>
      <c r="I10" s="82">
        <f>Output!E2</f>
        <v>12</v>
      </c>
      <c r="J10" s="89">
        <f>Output!F2</f>
        <v>3.9344262295081966</v>
      </c>
      <c r="K10" s="89"/>
      <c r="L10" s="89">
        <f>Output!H2</f>
        <v>1.5176704255976801</v>
      </c>
      <c r="M10" s="89">
        <f>Output!I2</f>
        <v>0.65573770491803274</v>
      </c>
      <c r="N10" s="89"/>
      <c r="O10" s="59">
        <f>Output!K2</f>
        <v>10.980834316825399</v>
      </c>
      <c r="P10" s="89">
        <f>Output!L2</f>
        <v>0.65573770491803274</v>
      </c>
      <c r="Q10" s="89"/>
      <c r="R10" s="59">
        <f>Output!N2</f>
        <v>57.789196483216202</v>
      </c>
      <c r="S10" s="82">
        <f>Output!O2</f>
        <v>10</v>
      </c>
      <c r="T10" s="89">
        <f>Output!P2</f>
        <v>3.3102143757881461</v>
      </c>
      <c r="U10" s="89"/>
      <c r="V10" s="59">
        <f>Output!R2</f>
        <v>8.6551612398709796</v>
      </c>
      <c r="W10" s="89">
        <f>Output!S2</f>
        <v>3.8020176544766708</v>
      </c>
      <c r="X10" s="89"/>
      <c r="Y10" s="59">
        <f>Output!U2</f>
        <v>6.04537611678</v>
      </c>
      <c r="Z10" s="89">
        <f>Output!V2</f>
        <v>2.9003783102143759</v>
      </c>
      <c r="AA10" s="89"/>
      <c r="AB10" s="59">
        <f>Output!X2</f>
        <v>13.7577783689872</v>
      </c>
      <c r="AC10" s="82">
        <f>Output!Y2</f>
        <v>11</v>
      </c>
      <c r="AD10" s="59">
        <f>Output!Z2</f>
        <v>0.32786885245901637</v>
      </c>
      <c r="AE10" s="89"/>
      <c r="AF10" s="59">
        <f>Output!AB2</f>
        <v>8.9422185519829505</v>
      </c>
      <c r="AG10" s="59">
        <f>Output!AC2</f>
        <v>0.49180327868852458</v>
      </c>
      <c r="AH10" s="89"/>
      <c r="AI10" s="59">
        <f>Output!AE2</f>
        <v>7.7631121539467998</v>
      </c>
      <c r="AJ10" s="59">
        <f>Output!AF2</f>
        <v>1.8032786885245902</v>
      </c>
      <c r="AK10" s="89"/>
      <c r="AL10" s="59">
        <f>Output!AH2</f>
        <v>1.05832072585227</v>
      </c>
      <c r="AM10" s="82">
        <f>Output!AI2</f>
        <v>4</v>
      </c>
      <c r="AN10" s="59">
        <f>Output!AJ2</f>
        <v>6.1538461538461542</v>
      </c>
      <c r="AO10" s="90">
        <f>Output!AK2</f>
        <v>0.13038206531481156</v>
      </c>
      <c r="AP10" s="59">
        <f>Output!AL2</f>
        <v>9.2307692307692317</v>
      </c>
      <c r="AQ10" s="90">
        <f>Output!AM2</f>
        <v>0.3396386329639931</v>
      </c>
      <c r="AR10" s="59">
        <f>Output!AN2</f>
        <v>6.1538461538461542</v>
      </c>
      <c r="AS10" s="89"/>
      <c r="AT10" s="90">
        <f>Output!AP2</f>
        <v>5.7142857142857141E-2</v>
      </c>
      <c r="AU10" s="82">
        <f>Output!AQ2</f>
        <v>4</v>
      </c>
      <c r="AV10" s="59">
        <f>Output!AR2</f>
        <v>5.7377049180327866</v>
      </c>
      <c r="AW10" s="89"/>
      <c r="AX10" s="59">
        <f>Output!AT2</f>
        <v>18.168166656455298</v>
      </c>
      <c r="AY10" s="59">
        <f>Output!AU2</f>
        <v>8.5245901639344268</v>
      </c>
      <c r="AZ10" s="89"/>
      <c r="BA10" s="59">
        <f>Output!AW2</f>
        <v>3.7950324709443901</v>
      </c>
      <c r="BB10" s="59">
        <f>Output!AX2</f>
        <v>6.721311475409836</v>
      </c>
      <c r="BC10" s="89"/>
      <c r="BD10" s="59">
        <f>Output!AZ2</f>
        <v>10.2825173162478</v>
      </c>
      <c r="BE10" s="82">
        <f>Output!BA2</f>
        <v>2</v>
      </c>
      <c r="BF10" s="59">
        <f>Output!BB2</f>
        <v>7.3770491803278686</v>
      </c>
      <c r="BG10" s="90">
        <f>Output!BC2</f>
        <v>0.18247089465009919</v>
      </c>
      <c r="BH10" s="59">
        <f>Output!BD2</f>
        <v>9.3442622950819665</v>
      </c>
      <c r="BI10" s="90">
        <f>Output!BE2</f>
        <v>6.2962012425176836E-2</v>
      </c>
      <c r="BJ10" s="82">
        <f>Output!BF2</f>
        <v>8</v>
      </c>
      <c r="BK10" s="85" t="str">
        <f>Output!B6</f>
        <v>On</v>
      </c>
      <c r="BL10" s="38"/>
      <c r="BM10" s="44" t="s">
        <v>1</v>
      </c>
      <c r="BN10" s="91">
        <f>Output!BJ2</f>
        <v>1</v>
      </c>
      <c r="BO10" s="91">
        <f>Output!BK2</f>
        <v>4</v>
      </c>
      <c r="BP10" s="56">
        <f>Output!BL2</f>
        <v>6.7142857142857135</v>
      </c>
      <c r="BQ10" s="40" t="str">
        <f>Output!BM2</f>
        <v>Neutral</v>
      </c>
      <c r="BR10" s="86">
        <f>Output!BN2</f>
        <v>0</v>
      </c>
      <c r="BS10" s="47"/>
      <c r="BT10" s="38"/>
      <c r="BU10" s="91">
        <f>Output!BQ2</f>
        <v>2</v>
      </c>
      <c r="BV10" s="91">
        <f>Output!BR2</f>
        <v>3</v>
      </c>
      <c r="BW10" s="56">
        <f>Output!BS2</f>
        <v>6.7142857142857135</v>
      </c>
      <c r="BX10" s="40" t="str">
        <f>Output!BT2</f>
        <v>Neutral</v>
      </c>
      <c r="BY10" s="58">
        <f>Output!BU2</f>
        <v>-4.380723666424613E-2</v>
      </c>
      <c r="BZ10" s="58">
        <f>Output!BV2</f>
        <v>-1.8626796416444939E-2</v>
      </c>
      <c r="CA10" s="47"/>
      <c r="CB10" s="38"/>
      <c r="CC10" s="87" t="s">
        <v>34</v>
      </c>
      <c r="CD10" s="48">
        <f>Output!B16</f>
        <v>6.7264722495176343E-2</v>
      </c>
    </row>
    <row r="11" spans="8:84" ht="30" customHeight="1">
      <c r="H11" s="44" t="s">
        <v>69</v>
      </c>
      <c r="I11" s="82">
        <f>Output!E3</f>
        <v>10</v>
      </c>
      <c r="J11" s="59">
        <f>Output!F3</f>
        <v>4.2622950819672134</v>
      </c>
      <c r="K11" s="89"/>
      <c r="L11" s="89">
        <f>Output!H3</f>
        <v>2.57610997405245</v>
      </c>
      <c r="M11" s="59">
        <f>Output!I3</f>
        <v>7.3770491803278686</v>
      </c>
      <c r="N11" s="89"/>
      <c r="O11" s="59">
        <f>Output!K3</f>
        <v>17.981573383159699</v>
      </c>
      <c r="P11" s="59">
        <f>Output!L3</f>
        <v>0.32786885245901637</v>
      </c>
      <c r="Q11" s="89"/>
      <c r="R11" s="59">
        <f>Output!N3</f>
        <v>115.952805472337</v>
      </c>
      <c r="S11" s="82">
        <f>Output!O3</f>
        <v>12</v>
      </c>
      <c r="T11" s="59">
        <f>Output!P3</f>
        <v>2.9886506935687267</v>
      </c>
      <c r="U11" s="89"/>
      <c r="V11" s="59">
        <f>Output!R3</f>
        <v>11.498438539735799</v>
      </c>
      <c r="W11" s="59">
        <f>Output!S3</f>
        <v>3.3165195460277426</v>
      </c>
      <c r="X11" s="89"/>
      <c r="Y11" s="59">
        <f>Output!U3</f>
        <v>7.3187070385155799</v>
      </c>
      <c r="Z11" s="59">
        <f>Output!V3</f>
        <v>3.3417402269861287</v>
      </c>
      <c r="AA11" s="89"/>
      <c r="AB11" s="59">
        <f>Output!X3</f>
        <v>15.8362510166105</v>
      </c>
      <c r="AC11" s="82">
        <f>Output!Y3</f>
        <v>6</v>
      </c>
      <c r="AD11" s="59">
        <f>Output!Z3</f>
        <v>6.721311475409836</v>
      </c>
      <c r="AE11" s="89"/>
      <c r="AF11" s="59">
        <f>Output!AB3</f>
        <v>10.044440244504401</v>
      </c>
      <c r="AG11" s="59">
        <f>Output!AC3</f>
        <v>7.3770491803278686</v>
      </c>
      <c r="AH11" s="89"/>
      <c r="AI11" s="59">
        <f>Output!AE3</f>
        <v>9.7333978859102501</v>
      </c>
      <c r="AJ11" s="59">
        <f>Output!AF3</f>
        <v>9.1803278688524586</v>
      </c>
      <c r="AK11" s="89"/>
      <c r="AL11" s="59">
        <f>Output!AH3</f>
        <v>1.17708905943292</v>
      </c>
      <c r="AM11" s="82">
        <f>Output!AI3</f>
        <v>9</v>
      </c>
      <c r="AN11" s="59">
        <f>Output!AJ3</f>
        <v>4.6153846153846159</v>
      </c>
      <c r="AO11" s="90">
        <f>Output!AK3</f>
        <v>2.9994150397556041E-2</v>
      </c>
      <c r="AP11" s="59">
        <f>Output!AL3</f>
        <v>3.8461538461538463</v>
      </c>
      <c r="AQ11" s="90">
        <f>Output!AM3</f>
        <v>4.23212959685213E-2</v>
      </c>
      <c r="AR11" s="59">
        <f>Output!AN3</f>
        <v>3.8461538461538463</v>
      </c>
      <c r="AS11" s="89"/>
      <c r="AT11" s="90">
        <f>Output!AP3</f>
        <v>-0.11363636363636363</v>
      </c>
      <c r="AU11" s="82">
        <f>Output!AQ3</f>
        <v>11</v>
      </c>
      <c r="AV11" s="59">
        <f>Output!AR3</f>
        <v>3.9344262295081966</v>
      </c>
      <c r="AW11" s="89"/>
      <c r="AX11" s="59">
        <f>Output!AT3</f>
        <v>6.9131175513377903</v>
      </c>
      <c r="AY11" s="59">
        <f>Output!AU3</f>
        <v>2.9508196721311477</v>
      </c>
      <c r="AZ11" s="89"/>
      <c r="BA11" s="59">
        <f>Output!AW3</f>
        <v>3.6888090977587802</v>
      </c>
      <c r="BB11" s="59">
        <f>Output!AX3</f>
        <v>3.442622950819672</v>
      </c>
      <c r="BC11" s="89"/>
      <c r="BD11" s="59">
        <f>Output!AZ3</f>
        <v>4.8960757305581302</v>
      </c>
      <c r="BE11" s="82">
        <f>Output!BA3</f>
        <v>12</v>
      </c>
      <c r="BF11" s="59">
        <f>Output!BB3</f>
        <v>3.278688524590164</v>
      </c>
      <c r="BG11" s="90">
        <f>Output!BC3</f>
        <v>0.18050462043349938</v>
      </c>
      <c r="BH11" s="59">
        <f>Output!BD3</f>
        <v>1.1475409836065573</v>
      </c>
      <c r="BI11" s="90">
        <f>Output!BE3</f>
        <v>0.11597345297641772</v>
      </c>
      <c r="BJ11" s="82">
        <f>Output!BF3</f>
        <v>12</v>
      </c>
      <c r="BK11" s="134" t="s">
        <v>122</v>
      </c>
      <c r="BL11" s="38"/>
      <c r="BM11" s="44" t="s">
        <v>69</v>
      </c>
      <c r="BN11" s="91">
        <f>Output!BJ3</f>
        <v>0</v>
      </c>
      <c r="BO11" s="91">
        <f>Output!BK3</f>
        <v>5</v>
      </c>
      <c r="BP11" s="56">
        <f>Output!BL3</f>
        <v>3.714285714285714</v>
      </c>
      <c r="BQ11" s="40" t="str">
        <f>Output!BM3</f>
        <v>Negative</v>
      </c>
      <c r="BR11" s="86">
        <f>Output!BN3</f>
        <v>0</v>
      </c>
      <c r="BS11" s="47"/>
      <c r="BT11" s="38"/>
      <c r="BU11" s="91">
        <f>Output!BQ3</f>
        <v>0</v>
      </c>
      <c r="BV11" s="91">
        <f>Output!BR3</f>
        <v>3</v>
      </c>
      <c r="BW11" s="56">
        <f>Output!BS3</f>
        <v>4.1428571428571423</v>
      </c>
      <c r="BX11" s="40" t="str">
        <f>Output!BT3</f>
        <v>Negative</v>
      </c>
      <c r="BY11" s="58">
        <f>Output!BU3</f>
        <v>-3.2147216409038733E-2</v>
      </c>
      <c r="BZ11" s="58">
        <f>Output!BV3</f>
        <v>-6.9667761612375416E-3</v>
      </c>
      <c r="CA11" s="47"/>
      <c r="CB11" s="38"/>
      <c r="CC11" s="87" t="s">
        <v>35</v>
      </c>
      <c r="CD11" s="48">
        <f>Output!B17</f>
        <v>8.1977053451127824E-2</v>
      </c>
    </row>
    <row r="12" spans="8:84" ht="30" customHeight="1">
      <c r="H12" s="44" t="s">
        <v>70</v>
      </c>
      <c r="I12" s="82">
        <f>Output!E4</f>
        <v>4</v>
      </c>
      <c r="J12" s="59">
        <f>Output!F4</f>
        <v>4.918032786885246</v>
      </c>
      <c r="K12" s="89"/>
      <c r="L12" s="89">
        <f>Output!H4</f>
        <v>0.73907005410195004</v>
      </c>
      <c r="M12" s="59">
        <f>Output!I4</f>
        <v>7.2131147540983607</v>
      </c>
      <c r="N12" s="89"/>
      <c r="O12" s="59">
        <f>Output!K4</f>
        <v>33.200840371974003</v>
      </c>
      <c r="P12" s="59">
        <f>Output!L4</f>
        <v>3.6065573770491803</v>
      </c>
      <c r="Q12" s="89"/>
      <c r="R12" s="59">
        <f>Output!N4</f>
        <v>58.5191416861162</v>
      </c>
      <c r="S12" s="82">
        <f>Output!O4</f>
        <v>8</v>
      </c>
      <c r="T12" s="59">
        <f>Output!P4</f>
        <v>4.4766708701134927</v>
      </c>
      <c r="U12" s="89"/>
      <c r="V12" s="59">
        <f>Output!R4</f>
        <v>18.0442957635723</v>
      </c>
      <c r="W12" s="59">
        <f>Output!S4</f>
        <v>4.9117276166456492</v>
      </c>
      <c r="X12" s="89"/>
      <c r="Y12" s="59">
        <f>Output!U4</f>
        <v>11.4812019496104</v>
      </c>
      <c r="Z12" s="59">
        <f>Output!V4</f>
        <v>4.8549810844892818</v>
      </c>
      <c r="AA12" s="89"/>
      <c r="AB12" s="59">
        <f>Output!X4</f>
        <v>25.277612107917399</v>
      </c>
      <c r="AC12" s="82">
        <f>Output!Y4</f>
        <v>2</v>
      </c>
      <c r="AD12" s="59">
        <f>Output!Z4</f>
        <v>10</v>
      </c>
      <c r="AE12" s="89"/>
      <c r="AF12" s="59">
        <f>Output!AB4</f>
        <v>14.4736666646457</v>
      </c>
      <c r="AG12" s="59">
        <f>Output!AC4</f>
        <v>10</v>
      </c>
      <c r="AH12" s="89"/>
      <c r="AI12" s="59">
        <f>Output!AE4</f>
        <v>11.3296620015805</v>
      </c>
      <c r="AJ12" s="59">
        <f>Output!AF4</f>
        <v>10</v>
      </c>
      <c r="AK12" s="89"/>
      <c r="AL12" s="59">
        <f>Output!AH4</f>
        <v>2.7591780921576601</v>
      </c>
      <c r="AM12" s="82">
        <f>Output!AI4</f>
        <v>12</v>
      </c>
      <c r="AN12" s="59">
        <f>Output!AJ4</f>
        <v>5.3846153846153841</v>
      </c>
      <c r="AO12" s="90">
        <f>Output!AK4</f>
        <v>9.9348329758884191E-2</v>
      </c>
      <c r="AP12" s="59">
        <f>Output!AL4</f>
        <v>2.3076923076923079</v>
      </c>
      <c r="AQ12" s="90">
        <f>Output!AM4</f>
        <v>-2.6194226751330651E-2</v>
      </c>
      <c r="AR12" s="59">
        <f>Output!AN4</f>
        <v>2.3076923076923079</v>
      </c>
      <c r="AS12" s="89"/>
      <c r="AT12" s="90">
        <f>Output!AP4</f>
        <v>-0.38461538461538464</v>
      </c>
      <c r="AU12" s="82">
        <f>Output!AQ4</f>
        <v>12</v>
      </c>
      <c r="AV12" s="59">
        <f>Output!AR4</f>
        <v>3.7704918032786887</v>
      </c>
      <c r="AW12" s="89"/>
      <c r="AX12" s="59">
        <f>Output!AT4</f>
        <v>13.004314284996401</v>
      </c>
      <c r="AY12" s="59">
        <f>Output!AU4</f>
        <v>2.1311475409836067</v>
      </c>
      <c r="AZ12" s="89"/>
      <c r="BA12" s="59">
        <f>Output!AW4</f>
        <v>6.0954359120817996</v>
      </c>
      <c r="BB12" s="59">
        <f>Output!AX4</f>
        <v>2.622950819672131</v>
      </c>
      <c r="BC12" s="89"/>
      <c r="BD12" s="59">
        <f>Output!AZ4</f>
        <v>7.7301313081955403</v>
      </c>
      <c r="BE12" s="82">
        <f>Output!BA4</f>
        <v>7</v>
      </c>
      <c r="BF12" s="59">
        <f>Output!BB4</f>
        <v>5.4098360655737707</v>
      </c>
      <c r="BG12" s="90">
        <f>Output!BC4</f>
        <v>0.25442200782070773</v>
      </c>
      <c r="BH12" s="59">
        <f>Output!BD4</f>
        <v>2.1311475409836067</v>
      </c>
      <c r="BI12" s="90">
        <f>Output!BE4</f>
        <v>0.18750445028259496</v>
      </c>
      <c r="BJ12" s="82">
        <f>Output!BF4</f>
        <v>9</v>
      </c>
      <c r="BK12" s="135"/>
      <c r="BL12" s="38"/>
      <c r="BM12" s="44" t="s">
        <v>70</v>
      </c>
      <c r="BN12" s="91">
        <f>Output!BJ4</f>
        <v>2</v>
      </c>
      <c r="BO12" s="91">
        <f>Output!BK4</f>
        <v>2</v>
      </c>
      <c r="BP12" s="56">
        <f>Output!BL4</f>
        <v>6.2857142857142856</v>
      </c>
      <c r="BQ12" s="40" t="str">
        <f>Output!BM4</f>
        <v>Neutral</v>
      </c>
      <c r="BR12" s="86">
        <f>Output!BN4</f>
        <v>1</v>
      </c>
      <c r="BS12" s="47"/>
      <c r="BT12" s="38"/>
      <c r="BU12" s="91">
        <f>Output!BQ4</f>
        <v>1</v>
      </c>
      <c r="BV12" s="91">
        <f>Output!BR4</f>
        <v>4</v>
      </c>
      <c r="BW12" s="56">
        <f>Output!BS4</f>
        <v>6.2857142857142865</v>
      </c>
      <c r="BX12" s="40" t="str">
        <f>Output!BT4</f>
        <v>Negative</v>
      </c>
      <c r="BY12" s="58">
        <f>Output!BU4</f>
        <v>-7.9729635720604319E-2</v>
      </c>
      <c r="BZ12" s="58">
        <f>Output!BV4</f>
        <v>-5.4549195472803125E-2</v>
      </c>
      <c r="CA12" s="47"/>
      <c r="CB12" s="38"/>
      <c r="CC12" s="87" t="s">
        <v>118</v>
      </c>
      <c r="CD12" s="48">
        <f>Output!B18</f>
        <v>-1.5123766974105314E-2</v>
      </c>
    </row>
    <row r="13" spans="8:84" ht="30" customHeight="1">
      <c r="H13" s="44" t="s">
        <v>30</v>
      </c>
      <c r="I13" s="82">
        <f>Output!E5</f>
        <v>2</v>
      </c>
      <c r="J13" s="59">
        <f>Output!F5</f>
        <v>7.0491803278688527</v>
      </c>
      <c r="K13" s="89"/>
      <c r="L13" s="89">
        <f>Output!H5</f>
        <v>10.1169600671914</v>
      </c>
      <c r="M13" s="59">
        <f>Output!I5</f>
        <v>3.1147540983606556</v>
      </c>
      <c r="N13" s="89"/>
      <c r="O13" s="59">
        <f>Output!K5</f>
        <v>2.80150137888059</v>
      </c>
      <c r="P13" s="59">
        <f>Output!L5</f>
        <v>8.6885245901639347</v>
      </c>
      <c r="Q13" s="89"/>
      <c r="R13" s="59">
        <f>Output!N5</f>
        <v>417.95205491114098</v>
      </c>
      <c r="S13" s="82">
        <f>Output!O5</f>
        <v>3</v>
      </c>
      <c r="T13" s="59">
        <f>Output!P5</f>
        <v>7.7805800756620425</v>
      </c>
      <c r="U13" s="89"/>
      <c r="V13" s="59">
        <f>Output!R5</f>
        <v>17.486197321904001</v>
      </c>
      <c r="W13" s="59">
        <f>Output!S5</f>
        <v>8.6569987389659531</v>
      </c>
      <c r="X13" s="89"/>
      <c r="Y13" s="59">
        <f>Output!U5</f>
        <v>12.648923002213801</v>
      </c>
      <c r="Z13" s="59">
        <f>Output!V5</f>
        <v>7.0491803278688518</v>
      </c>
      <c r="AA13" s="89"/>
      <c r="AB13" s="59">
        <f>Output!X5</f>
        <v>51.665548308631401</v>
      </c>
      <c r="AC13" s="82" t="str">
        <f>Output!Y5</f>
        <v>n.a.</v>
      </c>
      <c r="AD13" s="59" t="str">
        <f>Output!Z5</f>
        <v>n.a.</v>
      </c>
      <c r="AE13" s="89"/>
      <c r="AF13" s="59" t="str">
        <f>Output!AB5</f>
        <v>n.a.</v>
      </c>
      <c r="AG13" s="59" t="str">
        <f>Output!AC5</f>
        <v>n.a.</v>
      </c>
      <c r="AH13" s="89"/>
      <c r="AI13" s="59" t="str">
        <f>Output!AE5</f>
        <v>n.a.</v>
      </c>
      <c r="AJ13" s="59">
        <f>Output!AF5</f>
        <v>0.32786885245901637</v>
      </c>
      <c r="AK13" s="89"/>
      <c r="AL13" s="59">
        <f>Output!AH5</f>
        <v>2.1662573992228502</v>
      </c>
      <c r="AM13" s="82">
        <f>Output!AI5</f>
        <v>1</v>
      </c>
      <c r="AN13" s="59">
        <f>Output!AJ5</f>
        <v>9.2307692307692317</v>
      </c>
      <c r="AO13" s="90">
        <f>Output!AK5</f>
        <v>0.23881972730634082</v>
      </c>
      <c r="AP13" s="59">
        <f>Output!AL5</f>
        <v>8.4615384615384617</v>
      </c>
      <c r="AQ13" s="90">
        <f>Output!AM5</f>
        <v>0.27503189632292613</v>
      </c>
      <c r="AR13" s="59">
        <f>Output!AN5</f>
        <v>6.9230769230769234</v>
      </c>
      <c r="AS13" s="89"/>
      <c r="AT13" s="90">
        <f>Output!AP5</f>
        <v>0.17094017094017094</v>
      </c>
      <c r="AU13" s="82">
        <f>Output!AQ5</f>
        <v>9</v>
      </c>
      <c r="AV13" s="59">
        <f>Output!AR5</f>
        <v>4.0983606557377046</v>
      </c>
      <c r="AW13" s="89"/>
      <c r="AX13" s="59">
        <f>Output!AT5</f>
        <v>10.6371743802006</v>
      </c>
      <c r="AY13" s="59">
        <f>Output!AU5</f>
        <v>5.5737704918032787</v>
      </c>
      <c r="AZ13" s="89"/>
      <c r="BA13" s="59">
        <f>Output!AW5</f>
        <v>5.0359126782749701</v>
      </c>
      <c r="BB13" s="83" t="str">
        <f>Output!AX5</f>
        <v>n.a.</v>
      </c>
      <c r="BC13" s="83"/>
      <c r="BD13" s="83" t="str">
        <f>Output!AZ5</f>
        <v>n.a.</v>
      </c>
      <c r="BE13" s="82">
        <f>Output!BA5</f>
        <v>8</v>
      </c>
      <c r="BF13" s="59">
        <f>Output!BB5</f>
        <v>2.7868852459016393</v>
      </c>
      <c r="BG13" s="90">
        <f>Output!BC5</f>
        <v>0.20099649494398453</v>
      </c>
      <c r="BH13" s="59">
        <f>Output!BD5</f>
        <v>3.442622950819672</v>
      </c>
      <c r="BI13" s="90">
        <f>Output!BE5</f>
        <v>0.12262943235292199</v>
      </c>
      <c r="BJ13" s="82" t="str">
        <f>Output!BF5</f>
        <v>n.a.</v>
      </c>
      <c r="BK13" s="135"/>
      <c r="BL13" s="38"/>
      <c r="BM13" s="44" t="s">
        <v>30</v>
      </c>
      <c r="BN13" s="91">
        <f>Output!BJ5</f>
        <v>4</v>
      </c>
      <c r="BO13" s="91">
        <f>Output!BK5</f>
        <v>0</v>
      </c>
      <c r="BP13" s="56" t="str">
        <f>Output!BL5</f>
        <v>n.a.</v>
      </c>
      <c r="BQ13" s="40" t="str">
        <f>Output!BM5</f>
        <v>Positive</v>
      </c>
      <c r="BR13" s="86">
        <f>Output!BN5</f>
        <v>0</v>
      </c>
      <c r="BS13" s="47"/>
      <c r="BT13" s="38"/>
      <c r="BU13" s="91">
        <f>Output!BQ5</f>
        <v>3</v>
      </c>
      <c r="BV13" s="91">
        <f>Output!BR5</f>
        <v>0</v>
      </c>
      <c r="BW13" s="56" t="str">
        <f>Output!BS5</f>
        <v>n.a.</v>
      </c>
      <c r="BX13" s="40" t="str">
        <f>Output!BT5</f>
        <v>Positive</v>
      </c>
      <c r="BY13" s="58">
        <f>Output!BU5</f>
        <v>-2.9492516846936101E-2</v>
      </c>
      <c r="BZ13" s="58">
        <f>Output!BV5</f>
        <v>-4.3120765991349098E-3</v>
      </c>
      <c r="CA13" s="47"/>
      <c r="CB13" s="38"/>
      <c r="CC13" s="87" t="s">
        <v>117</v>
      </c>
      <c r="CD13" s="48">
        <f>Output!B19</f>
        <v>-2.5180440247801191E-2</v>
      </c>
    </row>
    <row r="14" spans="8:84" ht="30" customHeight="1">
      <c r="H14" s="44" t="s">
        <v>23</v>
      </c>
      <c r="I14" s="82">
        <f>Output!E6</f>
        <v>5</v>
      </c>
      <c r="J14" s="59">
        <f>Output!F6</f>
        <v>5.081967213114754</v>
      </c>
      <c r="K14" s="89"/>
      <c r="L14" s="89">
        <f>Output!H6</f>
        <v>1.5089101960176601</v>
      </c>
      <c r="M14" s="59">
        <f>Output!I6</f>
        <v>7.8688524590163933</v>
      </c>
      <c r="N14" s="89"/>
      <c r="O14" s="59">
        <f>Output!K6</f>
        <v>28.807422942082599</v>
      </c>
      <c r="P14" s="59">
        <f>Output!L6</f>
        <v>1.9672131147540983</v>
      </c>
      <c r="Q14" s="89"/>
      <c r="R14" s="59">
        <f>Output!N6</f>
        <v>66.839496144205</v>
      </c>
      <c r="S14" s="82">
        <f>Output!O6</f>
        <v>1</v>
      </c>
      <c r="T14" s="59">
        <f>Output!P6</f>
        <v>9.4262295081967213</v>
      </c>
      <c r="U14" s="89"/>
      <c r="V14" s="59">
        <f>Output!R6</f>
        <v>23.281359338540899</v>
      </c>
      <c r="W14" s="59">
        <f>Output!S6</f>
        <v>7.8940731399747799</v>
      </c>
      <c r="X14" s="89"/>
      <c r="Y14" s="59">
        <f>Output!U6</f>
        <v>16.548001853123399</v>
      </c>
      <c r="Z14" s="59">
        <f>Output!V6</f>
        <v>9.2307692307692299</v>
      </c>
      <c r="AA14" s="89"/>
      <c r="AB14" s="59">
        <f>Output!X6</f>
        <v>31.620939153724301</v>
      </c>
      <c r="AC14" s="82">
        <f>Output!Y6</f>
        <v>3</v>
      </c>
      <c r="AD14" s="59">
        <f>Output!Z6</f>
        <v>8.3606557377049189</v>
      </c>
      <c r="AE14" s="89"/>
      <c r="AF14" s="59">
        <f>Output!AB6</f>
        <v>12.3378188779607</v>
      </c>
      <c r="AG14" s="59">
        <f>Output!AC6</f>
        <v>8.8524590163934427</v>
      </c>
      <c r="AH14" s="89"/>
      <c r="AI14" s="59">
        <f>Output!AE6</f>
        <v>10.802641605741799</v>
      </c>
      <c r="AJ14" s="59">
        <f>Output!AF6</f>
        <v>9.5081967213114762</v>
      </c>
      <c r="AK14" s="89"/>
      <c r="AL14" s="59">
        <f>Output!AH6</f>
        <v>2.9853111062547701</v>
      </c>
      <c r="AM14" s="82">
        <f>Output!AI6</f>
        <v>7</v>
      </c>
      <c r="AN14" s="59">
        <f>Output!AJ6</f>
        <v>3.8461538461538463</v>
      </c>
      <c r="AO14" s="90">
        <f>Output!AK6</f>
        <v>2.425995620266086E-2</v>
      </c>
      <c r="AP14" s="59">
        <f>Output!AL6</f>
        <v>4.6153846153846159</v>
      </c>
      <c r="AQ14" s="90">
        <f>Output!AM6</f>
        <v>0.10626220097818417</v>
      </c>
      <c r="AR14" s="59">
        <f>Output!AN6</f>
        <v>8.4615384615384617</v>
      </c>
      <c r="AS14" s="89"/>
      <c r="AT14" s="90">
        <f>Output!AP6</f>
        <v>0.35555555555555557</v>
      </c>
      <c r="AU14" s="82">
        <f>Output!AQ6</f>
        <v>10</v>
      </c>
      <c r="AV14" s="59">
        <f>Output!AR6</f>
        <v>3.9344262295081966</v>
      </c>
      <c r="AW14" s="89"/>
      <c r="AX14" s="59">
        <f>Output!AT6</f>
        <v>8.0643699753674607</v>
      </c>
      <c r="AY14" s="59">
        <f>Output!AU6</f>
        <v>3.7704918032786887</v>
      </c>
      <c r="AZ14" s="89"/>
      <c r="BA14" s="59">
        <f>Output!AW6</f>
        <v>5.49781329655079</v>
      </c>
      <c r="BB14" s="59">
        <f>Output!AX6</f>
        <v>3.6065573770491803</v>
      </c>
      <c r="BC14" s="89"/>
      <c r="BD14" s="59">
        <f>Output!AZ6</f>
        <v>7.6618301817374803</v>
      </c>
      <c r="BE14" s="82">
        <f>Output!BA6</f>
        <v>3</v>
      </c>
      <c r="BF14" s="59">
        <f>Output!BB6</f>
        <v>8.0327868852459012</v>
      </c>
      <c r="BG14" s="90">
        <f>Output!BC6</f>
        <v>0.12836426330229547</v>
      </c>
      <c r="BH14" s="59">
        <f>Output!BD6</f>
        <v>7.3770491803278686</v>
      </c>
      <c r="BI14" s="90">
        <f>Output!BE6</f>
        <v>8.5948425054318822E-2</v>
      </c>
      <c r="BJ14" s="82">
        <f>Output!BF6</f>
        <v>3</v>
      </c>
      <c r="BK14" s="135"/>
      <c r="BL14" s="38"/>
      <c r="BM14" s="44" t="s">
        <v>23</v>
      </c>
      <c r="BN14" s="91">
        <f>Output!BJ6</f>
        <v>6</v>
      </c>
      <c r="BO14" s="91">
        <f>Output!BK6</f>
        <v>0</v>
      </c>
      <c r="BP14" s="56">
        <f>Output!BL6</f>
        <v>9.428571428571427</v>
      </c>
      <c r="BQ14" s="40" t="str">
        <f>Output!BM6</f>
        <v>Positive</v>
      </c>
      <c r="BR14" s="86">
        <f>Output!BN6</f>
        <v>1</v>
      </c>
      <c r="BS14" s="47"/>
      <c r="BT14" s="38"/>
      <c r="BU14" s="91">
        <f>Output!BQ6</f>
        <v>2</v>
      </c>
      <c r="BV14" s="91">
        <f>Output!BR6</f>
        <v>0</v>
      </c>
      <c r="BW14" s="56">
        <f>Output!BS6</f>
        <v>8.5714285714285694</v>
      </c>
      <c r="BX14" s="40" t="str">
        <f>Output!BT6</f>
        <v>Neutral</v>
      </c>
      <c r="BY14" s="58">
        <f>Output!BU6</f>
        <v>-3.0060213605742851E-2</v>
      </c>
      <c r="BZ14" s="58">
        <f>Output!BV6</f>
        <v>-4.8797733579416594E-3</v>
      </c>
      <c r="CA14" s="47"/>
      <c r="CB14" s="38"/>
    </row>
    <row r="15" spans="8:84" ht="30" customHeight="1">
      <c r="H15" s="44" t="s">
        <v>31</v>
      </c>
      <c r="I15" s="82">
        <f>Output!E7</f>
        <v>3</v>
      </c>
      <c r="J15" s="59">
        <f>Output!F7</f>
        <v>4.2622950819672134</v>
      </c>
      <c r="K15" s="89"/>
      <c r="L15" s="89">
        <f>Output!H7</f>
        <v>1.6366060733174099</v>
      </c>
      <c r="M15" s="59">
        <f>Output!I7</f>
        <v>10</v>
      </c>
      <c r="N15" s="89"/>
      <c r="O15" s="59">
        <f>Output!K7</f>
        <v>22.892463840116601</v>
      </c>
      <c r="P15" s="59">
        <f>Output!L7</f>
        <v>2.2950819672131146</v>
      </c>
      <c r="Q15" s="89"/>
      <c r="R15" s="59">
        <f>Output!N7</f>
        <v>85.294826159221103</v>
      </c>
      <c r="S15" s="82">
        <f>Output!O7</f>
        <v>7</v>
      </c>
      <c r="T15" s="59">
        <f>Output!P7</f>
        <v>4.4892812105926865</v>
      </c>
      <c r="U15" s="89"/>
      <c r="V15" s="59">
        <f>Output!R7</f>
        <v>11.0772530483005</v>
      </c>
      <c r="W15" s="59">
        <f>Output!S7</f>
        <v>5.315258511979823</v>
      </c>
      <c r="X15" s="89"/>
      <c r="Y15" s="59">
        <f>Output!U7</f>
        <v>7.5557529453266499</v>
      </c>
      <c r="Z15" s="59">
        <f>Output!V7</f>
        <v>5.2017654476670874</v>
      </c>
      <c r="AA15" s="89"/>
      <c r="AB15" s="59">
        <f>Output!X7</f>
        <v>15.8439364132061</v>
      </c>
      <c r="AC15" s="82">
        <f>Output!Y7</f>
        <v>10</v>
      </c>
      <c r="AD15" s="59">
        <f>Output!Z7</f>
        <v>1.3114754098360655</v>
      </c>
      <c r="AE15" s="89"/>
      <c r="AF15" s="59">
        <f>Output!AB7</f>
        <v>13.8146050592359</v>
      </c>
      <c r="AG15" s="59">
        <f>Output!AC7</f>
        <v>1.4754098360655739</v>
      </c>
      <c r="AH15" s="89"/>
      <c r="AI15" s="59">
        <f>Output!AE7</f>
        <v>11.8545768133039</v>
      </c>
      <c r="AJ15" s="59">
        <f>Output!AF7</f>
        <v>1.3114754098360655</v>
      </c>
      <c r="AK15" s="89"/>
      <c r="AL15" s="59">
        <f>Output!AH7</f>
        <v>1.7658250995923701</v>
      </c>
      <c r="AM15" s="82">
        <f>Output!AI7</f>
        <v>5</v>
      </c>
      <c r="AN15" s="59">
        <f>Output!AJ7</f>
        <v>6.9230769230769234</v>
      </c>
      <c r="AO15" s="90">
        <f>Output!AK7</f>
        <v>0.13319025797276707</v>
      </c>
      <c r="AP15" s="59">
        <f>Output!AL7</f>
        <v>5.3846153846153841</v>
      </c>
      <c r="AQ15" s="90">
        <f>Output!AM7</f>
        <v>0.10708825819569556</v>
      </c>
      <c r="AR15" s="59">
        <f>Output!AN7</f>
        <v>7.6923076923076925</v>
      </c>
      <c r="AS15" s="89"/>
      <c r="AT15" s="90">
        <f>Output!AP7</f>
        <v>0.23478260869565218</v>
      </c>
      <c r="AU15" s="82">
        <f>Output!AQ7</f>
        <v>2</v>
      </c>
      <c r="AV15" s="59">
        <f>Output!AR7</f>
        <v>6.721311475409836</v>
      </c>
      <c r="AW15" s="89"/>
      <c r="AX15" s="59">
        <f>Output!AT7</f>
        <v>16.132482771721399</v>
      </c>
      <c r="AY15" s="59">
        <f>Output!AU7</f>
        <v>10</v>
      </c>
      <c r="AZ15" s="89"/>
      <c r="BA15" s="59">
        <f>Output!AW7</f>
        <v>7.5180213362879602</v>
      </c>
      <c r="BB15" s="59">
        <f>Output!AX7</f>
        <v>7.5409836065573774</v>
      </c>
      <c r="BC15" s="89"/>
      <c r="BD15" s="59">
        <f>Output!AZ7</f>
        <v>10.381888107014399</v>
      </c>
      <c r="BE15" s="82">
        <f>Output!BA7</f>
        <v>12</v>
      </c>
      <c r="BF15" s="59">
        <f>Output!BB7</f>
        <v>3.6065573770491803</v>
      </c>
      <c r="BG15" s="90">
        <f>Output!BC7</f>
        <v>0.21927048515817743</v>
      </c>
      <c r="BH15" s="59">
        <f>Output!BD7</f>
        <v>0.81967213114754101</v>
      </c>
      <c r="BI15" s="90">
        <f>Output!BE7</f>
        <v>0.14291345518979828</v>
      </c>
      <c r="BJ15" s="82">
        <f>Output!BF7</f>
        <v>6</v>
      </c>
      <c r="BK15" s="135"/>
      <c r="BL15" s="38"/>
      <c r="BM15" s="44" t="s">
        <v>31</v>
      </c>
      <c r="BN15" s="91">
        <f>Output!BJ7</f>
        <v>3</v>
      </c>
      <c r="BO15" s="91">
        <f>Output!BK7</f>
        <v>1</v>
      </c>
      <c r="BP15" s="56">
        <f>Output!BL7</f>
        <v>7.5714285714285712</v>
      </c>
      <c r="BQ15" s="40" t="str">
        <f>Output!BM7</f>
        <v>Neutral</v>
      </c>
      <c r="BR15" s="86">
        <f>Output!BN7</f>
        <v>0</v>
      </c>
      <c r="BS15" s="47"/>
      <c r="BT15" s="38"/>
      <c r="BU15" s="91">
        <f>Output!BQ7</f>
        <v>2</v>
      </c>
      <c r="BV15" s="91">
        <f>Output!BR7</f>
        <v>2</v>
      </c>
      <c r="BW15" s="56">
        <f>Output!BS7</f>
        <v>7.4285714285714288</v>
      </c>
      <c r="BX15" s="40" t="str">
        <f>Output!BT7</f>
        <v>Neutral</v>
      </c>
      <c r="BY15" s="58">
        <f>Output!BU7</f>
        <v>-3.775014143322486E-2</v>
      </c>
      <c r="BZ15" s="58">
        <f>Output!BV7</f>
        <v>-1.2569701185423669E-2</v>
      </c>
      <c r="CA15" s="47"/>
      <c r="CB15" s="38"/>
    </row>
    <row r="16" spans="8:84" ht="30" customHeight="1">
      <c r="H16" s="44" t="s">
        <v>71</v>
      </c>
      <c r="I16" s="82">
        <f>Output!E8</f>
        <v>9</v>
      </c>
      <c r="J16" s="59">
        <f>Output!F8</f>
        <v>5.2459016393442619</v>
      </c>
      <c r="K16" s="89"/>
      <c r="L16" s="89">
        <f>Output!H8</f>
        <v>0.75166268540331904</v>
      </c>
      <c r="M16" s="59">
        <f>Output!I8</f>
        <v>5.2459016393442619</v>
      </c>
      <c r="N16" s="89"/>
      <c r="O16" s="59">
        <f>Output!K8</f>
        <v>26.597811276200702</v>
      </c>
      <c r="P16" s="59">
        <f>Output!L8</f>
        <v>1.9672131147540983</v>
      </c>
      <c r="Q16" s="89"/>
      <c r="R16" s="59">
        <f>Output!N8</f>
        <v>62.418637394978703</v>
      </c>
      <c r="S16" s="82">
        <f>Output!O8</f>
        <v>6</v>
      </c>
      <c r="T16" s="59">
        <f>Output!P8</f>
        <v>5.2585119798234556</v>
      </c>
      <c r="U16" s="89"/>
      <c r="V16" s="59">
        <f>Output!R8</f>
        <v>12.7078794901996</v>
      </c>
      <c r="W16" s="59">
        <f>Output!S8</f>
        <v>6.7339218158890297</v>
      </c>
      <c r="X16" s="89"/>
      <c r="Y16" s="59">
        <f>Output!U8</f>
        <v>7.5169470320269998</v>
      </c>
      <c r="Z16" s="59">
        <f>Output!V8</f>
        <v>5.4224464060529636</v>
      </c>
      <c r="AA16" s="89"/>
      <c r="AB16" s="59">
        <f>Output!X8</f>
        <v>19.852901820100598</v>
      </c>
      <c r="AC16" s="82">
        <f>Output!Y8</f>
        <v>13</v>
      </c>
      <c r="AD16" s="59">
        <f>Output!Z8</f>
        <v>0.32786885245901637</v>
      </c>
      <c r="AE16" s="89"/>
      <c r="AF16" s="59">
        <f>Output!AB8</f>
        <v>5.3498499952145204</v>
      </c>
      <c r="AG16" s="59">
        <f>Output!AC8</f>
        <v>0.81967213114754101</v>
      </c>
      <c r="AH16" s="89"/>
      <c r="AI16" s="59">
        <f>Output!AE8</f>
        <v>4.7964169300905697</v>
      </c>
      <c r="AJ16" s="59">
        <f>Output!AF8</f>
        <v>0.65573770491803274</v>
      </c>
      <c r="AK16" s="89"/>
      <c r="AL16" s="59">
        <f>Output!AH8</f>
        <v>0.87351089319333797</v>
      </c>
      <c r="AM16" s="82">
        <f>Output!AI8</f>
        <v>4</v>
      </c>
      <c r="AN16" s="59">
        <f>Output!AJ8</f>
        <v>1.5384615384615385</v>
      </c>
      <c r="AO16" s="90">
        <f>Output!AK8</f>
        <v>-3.0101682881634395E-2</v>
      </c>
      <c r="AP16" s="59">
        <f>Output!AL8</f>
        <v>10</v>
      </c>
      <c r="AQ16" s="90">
        <f>Output!AM8</f>
        <v>0.41327661874490751</v>
      </c>
      <c r="AR16" s="59">
        <f>Output!AN8</f>
        <v>10</v>
      </c>
      <c r="AS16" s="89"/>
      <c r="AT16" s="90">
        <f>Output!AP8</f>
        <v>0.77272727272727271</v>
      </c>
      <c r="AU16" s="82">
        <f>Output!AQ8</f>
        <v>7</v>
      </c>
      <c r="AV16" s="59">
        <f>Output!AR8</f>
        <v>7.5409836065573774</v>
      </c>
      <c r="AW16" s="89"/>
      <c r="AX16" s="59">
        <f>Output!AT8</f>
        <v>13.2708384625642</v>
      </c>
      <c r="AY16" s="59">
        <f>Output!AU8</f>
        <v>1.8032786885245902</v>
      </c>
      <c r="AZ16" s="89"/>
      <c r="BA16" s="59">
        <f>Output!AW8</f>
        <v>-0.32915550408629202</v>
      </c>
      <c r="BB16" s="59">
        <f>Output!AX8</f>
        <v>7.0491803278688527</v>
      </c>
      <c r="BC16" s="89"/>
      <c r="BD16" s="59">
        <f>Output!AZ8</f>
        <v>1.67437743564589</v>
      </c>
      <c r="BE16" s="82">
        <f>Output!BA8</f>
        <v>13</v>
      </c>
      <c r="BF16" s="59">
        <f>Output!BB8</f>
        <v>0.49180327868852458</v>
      </c>
      <c r="BG16" s="90">
        <f>Output!BC8</f>
        <v>0.27017194019604751</v>
      </c>
      <c r="BH16" s="59">
        <f>Output!BD8</f>
        <v>1.8032786885245902</v>
      </c>
      <c r="BI16" s="90">
        <f>Output!BE8</f>
        <v>0.16184846929866942</v>
      </c>
      <c r="BJ16" s="82">
        <f>Output!BF8</f>
        <v>11</v>
      </c>
      <c r="BK16" s="135"/>
      <c r="BL16" s="38"/>
      <c r="BM16" s="44" t="s">
        <v>71</v>
      </c>
      <c r="BN16" s="91">
        <f>Output!BJ8</f>
        <v>0</v>
      </c>
      <c r="BO16" s="91">
        <f>Output!BK8</f>
        <v>5</v>
      </c>
      <c r="BP16" s="56">
        <f>Output!BL8</f>
        <v>5</v>
      </c>
      <c r="BQ16" s="40" t="str">
        <f>Output!BM8</f>
        <v>Negative</v>
      </c>
      <c r="BR16" s="86">
        <f>Output!BN8</f>
        <v>-2</v>
      </c>
      <c r="BS16" s="47"/>
      <c r="BT16" s="38"/>
      <c r="BU16" s="91">
        <f>Output!BQ8</f>
        <v>3</v>
      </c>
      <c r="BV16" s="91">
        <f>Output!BR8</f>
        <v>1</v>
      </c>
      <c r="BW16" s="56">
        <f>Output!BS8</f>
        <v>7.5714285714285703</v>
      </c>
      <c r="BX16" s="40" t="str">
        <f>Output!BT8</f>
        <v>Positive</v>
      </c>
      <c r="BY16" s="58">
        <f>Output!BU8</f>
        <v>3.3362629524481553E-2</v>
      </c>
      <c r="BZ16" s="58">
        <f>Output!BV8</f>
        <v>5.8543069772282741E-2</v>
      </c>
      <c r="CA16" s="47"/>
      <c r="CB16" s="38"/>
    </row>
    <row r="17" spans="8:84" ht="30" customHeight="1">
      <c r="H17" s="44" t="s">
        <v>3</v>
      </c>
      <c r="I17" s="82">
        <f>Output!E9</f>
        <v>8</v>
      </c>
      <c r="J17" s="59">
        <f>Output!F9</f>
        <v>5.081967213114754</v>
      </c>
      <c r="K17" s="89"/>
      <c r="L17" s="89">
        <f>Output!H9</f>
        <v>0.43980775067068301</v>
      </c>
      <c r="M17" s="59">
        <f>Output!I9</f>
        <v>7.3770491803278686</v>
      </c>
      <c r="N17" s="89"/>
      <c r="O17" s="59">
        <f>Output!K9</f>
        <v>51.010860412277097</v>
      </c>
      <c r="P17" s="59">
        <f>Output!L9</f>
        <v>0.49180327868852458</v>
      </c>
      <c r="Q17" s="89"/>
      <c r="R17" s="59">
        <f>Output!N9</f>
        <v>42.505911901393098</v>
      </c>
      <c r="S17" s="82">
        <f>Output!O9</f>
        <v>2</v>
      </c>
      <c r="T17" s="59">
        <f>Output!P9</f>
        <v>8.8776796973518302</v>
      </c>
      <c r="U17" s="89"/>
      <c r="V17" s="59">
        <f>Output!R9</f>
        <v>23.063598019342098</v>
      </c>
      <c r="W17" s="59">
        <f>Output!S9</f>
        <v>8.6065573770491799</v>
      </c>
      <c r="X17" s="89"/>
      <c r="Y17" s="59">
        <f>Output!U9</f>
        <v>21.193797699760399</v>
      </c>
      <c r="Z17" s="59">
        <f>Output!V9</f>
        <v>8.3543505674653211</v>
      </c>
      <c r="AA17" s="89"/>
      <c r="AB17" s="59">
        <f>Output!X9</f>
        <v>29.081963470857701</v>
      </c>
      <c r="AC17" s="82">
        <f>Output!Y9</f>
        <v>5</v>
      </c>
      <c r="AD17" s="59">
        <f>Output!Z9</f>
        <v>8.1081081081081088</v>
      </c>
      <c r="AE17" s="89"/>
      <c r="AF17" s="59">
        <f>Output!AB9</f>
        <v>21.186470920591201</v>
      </c>
      <c r="AG17" s="59">
        <f>Output!AC9</f>
        <v>7.5675675675675675</v>
      </c>
      <c r="AH17" s="89"/>
      <c r="AI17" s="59">
        <f>Output!AE9</f>
        <v>18.199696708293999</v>
      </c>
      <c r="AJ17" s="59">
        <f>Output!AF9</f>
        <v>0.65573770491803274</v>
      </c>
      <c r="AK17" s="89"/>
      <c r="AL17" s="59">
        <f>Output!AH9</f>
        <v>6.0528066187527898</v>
      </c>
      <c r="AM17" s="82">
        <f>Output!AI9</f>
        <v>2</v>
      </c>
      <c r="AN17" s="59">
        <f>Output!AJ9</f>
        <v>10</v>
      </c>
      <c r="AO17" s="90">
        <f>Output!AK9</f>
        <v>0.320190315708615</v>
      </c>
      <c r="AP17" s="59">
        <f>Output!AL9</f>
        <v>7.6923076923076925</v>
      </c>
      <c r="AQ17" s="90">
        <f>Output!AM9</f>
        <v>0.26770247663087576</v>
      </c>
      <c r="AR17" s="59">
        <f>Output!AN9</f>
        <v>5.3846153846153841</v>
      </c>
      <c r="AS17" s="89"/>
      <c r="AT17" s="90">
        <f>Output!AP9</f>
        <v>-4.5454545454545456E-2</v>
      </c>
      <c r="AU17" s="82">
        <f>Output!AQ9</f>
        <v>1</v>
      </c>
      <c r="AV17" s="59">
        <f>Output!AR9</f>
        <v>8.1967213114754092</v>
      </c>
      <c r="AW17" s="89"/>
      <c r="AX17" s="59">
        <f>Output!AT9</f>
        <v>27.448512775012901</v>
      </c>
      <c r="AY17" s="59">
        <f>Output!AU9</f>
        <v>10</v>
      </c>
      <c r="AZ17" s="89"/>
      <c r="BA17" s="59">
        <f>Output!AW9</f>
        <v>15.9153945323063</v>
      </c>
      <c r="BB17" s="59">
        <f>Output!AX9</f>
        <v>9.6721311475409841</v>
      </c>
      <c r="BC17" s="89"/>
      <c r="BD17" s="59">
        <f>Output!AZ9</f>
        <v>24.497584652989701</v>
      </c>
      <c r="BE17" s="82">
        <f>Output!BA9</f>
        <v>10</v>
      </c>
      <c r="BF17" s="59">
        <f>Output!BB9</f>
        <v>0.81967213114754101</v>
      </c>
      <c r="BG17" s="90">
        <f>Output!BC9</f>
        <v>0.32402070742112943</v>
      </c>
      <c r="BH17" s="59">
        <f>Output!BD9</f>
        <v>4.4262295081967213</v>
      </c>
      <c r="BI17" s="90">
        <f>Output!BE9</f>
        <v>0.12996418924629421</v>
      </c>
      <c r="BJ17" s="82">
        <f>Output!BF9</f>
        <v>2</v>
      </c>
      <c r="BK17" s="135"/>
      <c r="BL17" s="38"/>
      <c r="BM17" s="44" t="s">
        <v>3</v>
      </c>
      <c r="BN17" s="91">
        <f>Output!BJ9</f>
        <v>5</v>
      </c>
      <c r="BO17" s="91">
        <f>Output!BK9</f>
        <v>0</v>
      </c>
      <c r="BP17" s="56">
        <f>Output!BL9</f>
        <v>9.7142857142857135</v>
      </c>
      <c r="BQ17" s="40" t="str">
        <f>Output!BM9</f>
        <v>Positive</v>
      </c>
      <c r="BR17" s="86">
        <f>Output!BN9</f>
        <v>0</v>
      </c>
      <c r="BS17" s="47"/>
      <c r="BT17" s="38"/>
      <c r="BU17" s="91">
        <f>Output!BQ9</f>
        <v>6</v>
      </c>
      <c r="BV17" s="91">
        <f>Output!BR9</f>
        <v>0</v>
      </c>
      <c r="BW17" s="56">
        <f>Output!BS9</f>
        <v>9.8571428571428559</v>
      </c>
      <c r="BX17" s="40" t="str">
        <f>Output!BT9</f>
        <v>Positive</v>
      </c>
      <c r="BY17" s="58">
        <f>Output!BU9</f>
        <v>4.0266880190309003E-2</v>
      </c>
      <c r="BZ17" s="58">
        <f>Output!BV9</f>
        <v>6.544732043811019E-2</v>
      </c>
      <c r="CA17" s="47"/>
      <c r="CB17" s="38"/>
    </row>
    <row r="18" spans="8:84" ht="30" customHeight="1">
      <c r="H18" s="44" t="s">
        <v>72</v>
      </c>
      <c r="I18" s="82">
        <f>Output!E10</f>
        <v>7</v>
      </c>
      <c r="J18" s="59">
        <f>Output!F10</f>
        <v>6.2295081967213113</v>
      </c>
      <c r="K18" s="89"/>
      <c r="L18" s="89">
        <f>Output!H10</f>
        <v>2.6984758477398998</v>
      </c>
      <c r="M18" s="59">
        <f>Output!I10</f>
        <v>6.2295081967213113</v>
      </c>
      <c r="N18" s="89"/>
      <c r="O18" s="59">
        <f>Output!K10</f>
        <v>14.7729926412526</v>
      </c>
      <c r="P18" s="59">
        <f>Output!L10</f>
        <v>0.98360655737704916</v>
      </c>
      <c r="Q18" s="89"/>
      <c r="R18" s="59">
        <f>Output!N10</f>
        <v>168.09142629961499</v>
      </c>
      <c r="S18" s="82">
        <f>Output!O10</f>
        <v>4</v>
      </c>
      <c r="T18" s="59">
        <f>Output!P10</f>
        <v>6.8221941992433797</v>
      </c>
      <c r="U18" s="89"/>
      <c r="V18" s="59">
        <f>Output!R10</f>
        <v>15.845053625570401</v>
      </c>
      <c r="W18" s="59">
        <f>Output!S10</f>
        <v>4.6532156368221944</v>
      </c>
      <c r="X18" s="89"/>
      <c r="Y18" s="59">
        <f>Output!U10</f>
        <v>6.9782061217178697</v>
      </c>
      <c r="Z18" s="59">
        <f>Output!V10</f>
        <v>8.7137452711223204</v>
      </c>
      <c r="AA18" s="89"/>
      <c r="AB18" s="59">
        <f>Output!X10</f>
        <v>36.809321778035098</v>
      </c>
      <c r="AC18" s="82">
        <f>Output!Y10</f>
        <v>9</v>
      </c>
      <c r="AD18" s="59">
        <f>Output!Z10</f>
        <v>1.9672131147540983</v>
      </c>
      <c r="AE18" s="89"/>
      <c r="AF18" s="59">
        <f>Output!AB10</f>
        <v>4.3402105099583199</v>
      </c>
      <c r="AG18" s="59">
        <f>Output!AC10</f>
        <v>4.5901639344262293</v>
      </c>
      <c r="AH18" s="89"/>
      <c r="AI18" s="59">
        <f>Output!AE10</f>
        <v>6.1657458302983796</v>
      </c>
      <c r="AJ18" s="59">
        <f>Output!AF10</f>
        <v>3.278688524590164</v>
      </c>
      <c r="AK18" s="89"/>
      <c r="AL18" s="59">
        <f>Output!AH10</f>
        <v>1.1898465026762399</v>
      </c>
      <c r="AM18" s="82">
        <f>Output!AI10</f>
        <v>10</v>
      </c>
      <c r="AN18" s="59">
        <f>Output!AJ10</f>
        <v>0.76923076923076927</v>
      </c>
      <c r="AO18" s="90">
        <f>Output!AK10</f>
        <v>-3.7905637961494265E-2</v>
      </c>
      <c r="AP18" s="59">
        <f>Output!AL10</f>
        <v>6.1538461538461542</v>
      </c>
      <c r="AQ18" s="90">
        <f>Output!AM10</f>
        <v>0.13275669631391152</v>
      </c>
      <c r="AR18" s="59">
        <f>Output!AN10</f>
        <v>4.6153846153846159</v>
      </c>
      <c r="AS18" s="89"/>
      <c r="AT18" s="90">
        <f>Output!AP10</f>
        <v>-9.0909090909090912E-2</v>
      </c>
      <c r="AU18" s="82">
        <f>Output!AQ10</f>
        <v>7</v>
      </c>
      <c r="AV18" s="59">
        <f>Output!AR10</f>
        <v>2.7868852459016393</v>
      </c>
      <c r="AW18" s="89"/>
      <c r="AX18" s="59">
        <f>Output!AT10</f>
        <v>11.467268831232101</v>
      </c>
      <c r="AY18" s="59">
        <f>Output!AU10</f>
        <v>8.0327868852459012</v>
      </c>
      <c r="AZ18" s="89"/>
      <c r="BA18" s="59">
        <f>Output!AW10</f>
        <v>4.1123275406810302</v>
      </c>
      <c r="BB18" s="59">
        <f>Output!AX10</f>
        <v>5.5737704918032787</v>
      </c>
      <c r="BC18" s="89"/>
      <c r="BD18" s="59">
        <f>Output!AZ10</f>
        <v>7.9311492000943797</v>
      </c>
      <c r="BE18" s="82">
        <f>Output!BA10</f>
        <v>6</v>
      </c>
      <c r="BF18" s="59">
        <f>Output!BB10</f>
        <v>4.4262295081967213</v>
      </c>
      <c r="BG18" s="90">
        <f>Output!BC10</f>
        <v>0.17849264841473547</v>
      </c>
      <c r="BH18" s="59">
        <f>Output!BD10</f>
        <v>5.5737704918032787</v>
      </c>
      <c r="BI18" s="90">
        <f>Output!BE10</f>
        <v>9.3612562024603371E-2</v>
      </c>
      <c r="BJ18" s="82">
        <f>Output!BF10</f>
        <v>8</v>
      </c>
      <c r="BK18" s="135"/>
      <c r="BL18" s="38"/>
      <c r="BM18" s="44" t="s">
        <v>72</v>
      </c>
      <c r="BN18" s="91">
        <f>Output!BJ10</f>
        <v>0</v>
      </c>
      <c r="BO18" s="91">
        <f>Output!BK10</f>
        <v>0</v>
      </c>
      <c r="BP18" s="56">
        <f>Output!BL10</f>
        <v>6.7142857142857126</v>
      </c>
      <c r="BQ18" s="40" t="str">
        <f>Output!BM10</f>
        <v>Neutral</v>
      </c>
      <c r="BR18" s="86">
        <f>Output!BN10</f>
        <v>0</v>
      </c>
      <c r="BS18" s="47"/>
      <c r="BT18" s="38"/>
      <c r="BU18" s="91">
        <f>Output!BQ10</f>
        <v>0</v>
      </c>
      <c r="BV18" s="91">
        <f>Output!BR10</f>
        <v>1</v>
      </c>
      <c r="BW18" s="56">
        <f>Output!BS10</f>
        <v>5.7142857142857135</v>
      </c>
      <c r="BX18" s="40" t="str">
        <f>Output!BT10</f>
        <v>Neutral</v>
      </c>
      <c r="BY18" s="58">
        <f>Output!BU10</f>
        <v>-5.0840092126312693E-2</v>
      </c>
      <c r="BZ18" s="58">
        <f>Output!BV10</f>
        <v>-2.5659651878511502E-2</v>
      </c>
      <c r="CA18" s="47"/>
      <c r="CB18" s="38"/>
    </row>
    <row r="19" spans="8:84" ht="30" customHeight="1">
      <c r="H19" s="44" t="s">
        <v>32</v>
      </c>
      <c r="I19" s="82">
        <f>Output!E11</f>
        <v>11</v>
      </c>
      <c r="J19" s="59">
        <f>Output!F11</f>
        <v>2.7868852459016393</v>
      </c>
      <c r="K19" s="89"/>
      <c r="L19" s="89">
        <f>Output!H11</f>
        <v>3.8202382685026199</v>
      </c>
      <c r="M19" s="59">
        <f>Output!I11</f>
        <v>2.459016393442623</v>
      </c>
      <c r="N19" s="89"/>
      <c r="O19" s="59">
        <f>Output!K11</f>
        <v>-0.77896413875396997</v>
      </c>
      <c r="P19" s="59">
        <f>Output!L11</f>
        <v>3.6065573770491803</v>
      </c>
      <c r="Q19" s="89"/>
      <c r="R19" s="59">
        <f>Output!N11</f>
        <v>161.16846685592299</v>
      </c>
      <c r="S19" s="82">
        <f>Output!O11</f>
        <v>5</v>
      </c>
      <c r="T19" s="59">
        <f>Output!P11</f>
        <v>6.2736443883984876</v>
      </c>
      <c r="U19" s="89"/>
      <c r="V19" s="59">
        <f>Output!R11</f>
        <v>15.274552614276301</v>
      </c>
      <c r="W19" s="59">
        <f>Output!S11</f>
        <v>6.5195460277427486</v>
      </c>
      <c r="X19" s="89"/>
      <c r="Y19" s="59">
        <f>Output!U11</f>
        <v>9.3596083489863595</v>
      </c>
      <c r="Z19" s="59">
        <f>Output!V11</f>
        <v>7.3392181588902901</v>
      </c>
      <c r="AA19" s="89"/>
      <c r="AB19" s="59">
        <f>Output!X11</f>
        <v>24.749055624222699</v>
      </c>
      <c r="AC19" s="82">
        <f>Output!Y11</f>
        <v>12</v>
      </c>
      <c r="AD19" s="59">
        <f>Output!Z11</f>
        <v>0.65573770491803274</v>
      </c>
      <c r="AE19" s="89"/>
      <c r="AF19" s="59">
        <f>Output!AB11</f>
        <v>7.0686782270743604</v>
      </c>
      <c r="AG19" s="59">
        <f>Output!AC11</f>
        <v>0.65573770491803274</v>
      </c>
      <c r="AH19" s="89"/>
      <c r="AI19" s="59">
        <f>Output!AE11</f>
        <v>9.2075183754606105</v>
      </c>
      <c r="AJ19" s="59">
        <f>Output!AF11</f>
        <v>0.65573770491803274</v>
      </c>
      <c r="AK19" s="89"/>
      <c r="AL19" s="59">
        <f>Output!AH11</f>
        <v>1.3786408172397899</v>
      </c>
      <c r="AM19" s="82">
        <f>Output!AI11</f>
        <v>6</v>
      </c>
      <c r="AN19" s="59">
        <f>Output!AJ11</f>
        <v>2.3076923076923079</v>
      </c>
      <c r="AO19" s="90">
        <f>Output!AK11</f>
        <v>-8.1922289687603733E-3</v>
      </c>
      <c r="AP19" s="59">
        <f>Output!AL11</f>
        <v>6.9230769230769234</v>
      </c>
      <c r="AQ19" s="90">
        <f>Output!AM11</f>
        <v>0.22574506840805908</v>
      </c>
      <c r="AR19" s="59">
        <f>Output!AN11</f>
        <v>9.2307692307692317</v>
      </c>
      <c r="AS19" s="89"/>
      <c r="AT19" s="90">
        <f>Output!AP11</f>
        <v>0.4</v>
      </c>
      <c r="AU19" s="82">
        <f>Output!AQ11</f>
        <v>3</v>
      </c>
      <c r="AV19" s="59">
        <f>Output!AR11</f>
        <v>6.721311475409836</v>
      </c>
      <c r="AW19" s="89"/>
      <c r="AX19" s="59">
        <f>Output!AT11</f>
        <v>8.8611012652945096</v>
      </c>
      <c r="AY19" s="59">
        <f>Output!AU11</f>
        <v>8.3606557377049189</v>
      </c>
      <c r="AZ19" s="89"/>
      <c r="BA19" s="59">
        <f>Output!AW11</f>
        <v>3.70089481685525</v>
      </c>
      <c r="BB19" s="59">
        <f>Output!AX11</f>
        <v>8.8524590163934427</v>
      </c>
      <c r="BC19" s="89"/>
      <c r="BD19" s="59">
        <f>Output!AZ11</f>
        <v>7.5169853071197101</v>
      </c>
      <c r="BE19" s="82">
        <f>Output!BA11</f>
        <v>1</v>
      </c>
      <c r="BF19" s="59">
        <f>Output!BB11</f>
        <v>9.8360655737704921</v>
      </c>
      <c r="BG19" s="90">
        <f>Output!BC11</f>
        <v>0.12324859810448126</v>
      </c>
      <c r="BH19" s="59">
        <f>Output!BD11</f>
        <v>9.8360655737704921</v>
      </c>
      <c r="BI19" s="90">
        <f>Output!BE11</f>
        <v>4.5158297728239982E-2</v>
      </c>
      <c r="BJ19" s="82">
        <f>Output!BF11</f>
        <v>4</v>
      </c>
      <c r="BK19" s="135"/>
      <c r="BL19" s="38"/>
      <c r="BM19" s="44" t="s">
        <v>32</v>
      </c>
      <c r="BN19" s="91">
        <f>Output!BJ11</f>
        <v>2</v>
      </c>
      <c r="BO19" s="91">
        <f>Output!BK11</f>
        <v>4</v>
      </c>
      <c r="BP19" s="56">
        <f>Output!BL11</f>
        <v>8</v>
      </c>
      <c r="BQ19" s="40" t="str">
        <f>Output!BM11</f>
        <v>Neutral</v>
      </c>
      <c r="BR19" s="86">
        <f>Output!BN11</f>
        <v>0</v>
      </c>
      <c r="BS19" s="47"/>
      <c r="BT19" s="38"/>
      <c r="BU19" s="91">
        <f>Output!BQ11</f>
        <v>1</v>
      </c>
      <c r="BV19" s="91">
        <f>Output!BR11</f>
        <v>2</v>
      </c>
      <c r="BW19" s="56">
        <f>Output!BS11</f>
        <v>8.1428571428571423</v>
      </c>
      <c r="BX19" s="40" t="str">
        <f>Output!BT11</f>
        <v>Neutral</v>
      </c>
      <c r="BY19" s="58">
        <f>Output!BU11</f>
        <v>-1.6700020441892342E-2</v>
      </c>
      <c r="BZ19" s="58">
        <f>Output!BV11</f>
        <v>8.4804198059088495E-3</v>
      </c>
      <c r="CA19" s="47"/>
      <c r="CB19" s="40"/>
    </row>
    <row r="20" spans="8:84" ht="32">
      <c r="H20" s="44" t="s">
        <v>45</v>
      </c>
      <c r="I20" s="82">
        <f>Output!E12</f>
        <v>6</v>
      </c>
      <c r="J20" s="59">
        <f>Output!F12</f>
        <v>7.5409836065573774</v>
      </c>
      <c r="K20" s="89"/>
      <c r="L20" s="89">
        <f>Output!H12</f>
        <v>2.2702260327082802</v>
      </c>
      <c r="M20" s="59">
        <f>Output!I12</f>
        <v>2.1311475409836067</v>
      </c>
      <c r="N20" s="89"/>
      <c r="O20" s="59">
        <f>Output!K12</f>
        <v>12.5302144187881</v>
      </c>
      <c r="P20" s="59">
        <f>Output!L12</f>
        <v>4.5901639344262293</v>
      </c>
      <c r="Q20" s="89"/>
      <c r="R20" s="59">
        <f>Output!N12</f>
        <v>140.78827820610101</v>
      </c>
      <c r="S20" s="82">
        <f>Output!O12</f>
        <v>11</v>
      </c>
      <c r="T20" s="59">
        <f>Output!P12</f>
        <v>3.4489281210592688</v>
      </c>
      <c r="U20" s="89"/>
      <c r="V20" s="59">
        <f>Output!R12</f>
        <v>8.68256964046323</v>
      </c>
      <c r="W20" s="59">
        <f>Output!S12</f>
        <v>3.6948297604035307</v>
      </c>
      <c r="X20" s="89"/>
      <c r="Y20" s="59">
        <f>Output!U12</f>
        <v>6.9651860854756196</v>
      </c>
      <c r="Z20" s="59">
        <f>Output!V12</f>
        <v>2.7931904161412362</v>
      </c>
      <c r="AA20" s="89"/>
      <c r="AB20" s="59">
        <f>Output!X12</f>
        <v>15.6112996480877</v>
      </c>
      <c r="AC20" s="82">
        <f>Output!Y12</f>
        <v>7</v>
      </c>
      <c r="AD20" s="59">
        <f>Output!Z12</f>
        <v>7.0491803278688527</v>
      </c>
      <c r="AE20" s="89"/>
      <c r="AF20" s="59">
        <f>Output!AB12</f>
        <v>6.4467161190001798</v>
      </c>
      <c r="AG20" s="59">
        <f>Output!AC12</f>
        <v>7.0491803278688527</v>
      </c>
      <c r="AH20" s="89"/>
      <c r="AI20" s="59">
        <f>Output!AE12</f>
        <v>6.9236286036263204</v>
      </c>
      <c r="AJ20" s="59">
        <f>Output!AF12</f>
        <v>8.5245901639344268</v>
      </c>
      <c r="AK20" s="89"/>
      <c r="AL20" s="59">
        <f>Output!AH12</f>
        <v>0.86422859463489499</v>
      </c>
      <c r="AM20" s="82">
        <f>Output!AI12</f>
        <v>8</v>
      </c>
      <c r="AN20" s="59">
        <f>Output!AJ12</f>
        <v>7.6923076923076925</v>
      </c>
      <c r="AO20" s="90">
        <f>Output!AK12</f>
        <v>0.15339300309401138</v>
      </c>
      <c r="AP20" s="59">
        <f>Output!AL12</f>
        <v>3.0769230769230771</v>
      </c>
      <c r="AQ20" s="90">
        <f>Output!AM12</f>
        <v>1.9061159976902609E-2</v>
      </c>
      <c r="AR20" s="59">
        <f>Output!AN12</f>
        <v>3.0769230769230771</v>
      </c>
      <c r="AS20" s="89"/>
      <c r="AT20" s="90">
        <f>Output!AP12</f>
        <v>-0.15384615384615385</v>
      </c>
      <c r="AU20" s="82">
        <f>Output!AQ12</f>
        <v>13</v>
      </c>
      <c r="AV20" s="59">
        <f>Output!AR12</f>
        <v>2.2950819672131146</v>
      </c>
      <c r="AW20" s="89"/>
      <c r="AX20" s="59">
        <f>Output!AT12</f>
        <v>11.4058469447882</v>
      </c>
      <c r="AY20" s="59">
        <f>Output!AU12</f>
        <v>0.49180327868852458</v>
      </c>
      <c r="AZ20" s="89"/>
      <c r="BA20" s="59">
        <f>Output!AW12</f>
        <v>5.2466351986181801</v>
      </c>
      <c r="BB20" s="59">
        <f>Output!AX12</f>
        <v>1.639344262295082</v>
      </c>
      <c r="BC20" s="89"/>
      <c r="BD20" s="59">
        <f>Output!AZ12</f>
        <v>8.7677295329150695</v>
      </c>
      <c r="BE20" s="82">
        <f>Output!BA12</f>
        <v>4</v>
      </c>
      <c r="BF20" s="59">
        <f>Output!BB12</f>
        <v>5.5737704918032787</v>
      </c>
      <c r="BG20" s="90">
        <f>Output!BC12</f>
        <v>0.23539098022784855</v>
      </c>
      <c r="BH20" s="59">
        <f>Output!BD12</f>
        <v>6.3934426229508201</v>
      </c>
      <c r="BI20" s="90">
        <f>Output!BE12</f>
        <v>0.16722511069755522</v>
      </c>
      <c r="BJ20" s="82">
        <f>Output!BF12</f>
        <v>10</v>
      </c>
      <c r="BK20" s="135"/>
      <c r="BL20" s="38"/>
      <c r="BM20" s="44" t="s">
        <v>45</v>
      </c>
      <c r="BN20" s="91">
        <f>Output!BJ12</f>
        <v>0</v>
      </c>
      <c r="BO20" s="91">
        <f>Output!BK12</f>
        <v>0</v>
      </c>
      <c r="BP20" s="56">
        <f>Output!BL12</f>
        <v>5.5714285714285712</v>
      </c>
      <c r="BQ20" s="40" t="str">
        <f>Output!BM12</f>
        <v>Neutral</v>
      </c>
      <c r="BR20" s="86">
        <f>Output!BN12</f>
        <v>0</v>
      </c>
      <c r="BS20" s="47"/>
      <c r="BT20" s="38"/>
      <c r="BU20" s="91">
        <f>Output!BQ12</f>
        <v>0</v>
      </c>
      <c r="BV20" s="91">
        <f>Output!BR12</f>
        <v>0</v>
      </c>
      <c r="BW20" s="56">
        <f>Output!BS12</f>
        <v>4.4285714285714279</v>
      </c>
      <c r="BX20" s="40" t="str">
        <f>Output!BT12</f>
        <v>Neutral</v>
      </c>
      <c r="BY20" s="58">
        <f>Output!BU12</f>
        <v>-1.929495266294878E-2</v>
      </c>
      <c r="BZ20" s="58">
        <f>Output!BV12</f>
        <v>5.8854875848524113E-3</v>
      </c>
      <c r="CA20" s="47"/>
      <c r="CB20" s="40"/>
      <c r="CC20" s="38"/>
    </row>
    <row r="21" spans="8:84" ht="30" customHeight="1">
      <c r="H21" s="44" t="s">
        <v>47</v>
      </c>
      <c r="I21" s="82">
        <f>Output!E13</f>
        <v>1</v>
      </c>
      <c r="J21" s="59">
        <f>Output!F13</f>
        <v>5.7377049180327866</v>
      </c>
      <c r="K21" s="89"/>
      <c r="L21" s="89">
        <f>Output!H13</f>
        <v>1.3799431189398901</v>
      </c>
      <c r="M21" s="59">
        <f>Output!I13</f>
        <v>9.0163934426229506</v>
      </c>
      <c r="N21" s="89"/>
      <c r="O21" s="59">
        <f>Output!K13</f>
        <v>36.153504305502103</v>
      </c>
      <c r="P21" s="59">
        <f>Output!L13</f>
        <v>8.8524590163934427</v>
      </c>
      <c r="Q21" s="89"/>
      <c r="R21" s="59">
        <f>Output!N13</f>
        <v>52.438497434768202</v>
      </c>
      <c r="S21" s="82">
        <f>Output!O13</f>
        <v>9</v>
      </c>
      <c r="T21" s="59">
        <f>Output!P13</f>
        <v>4.0037831021437578</v>
      </c>
      <c r="U21" s="89"/>
      <c r="V21" s="59">
        <f>Output!R13</f>
        <v>14.7463416708819</v>
      </c>
      <c r="W21" s="59">
        <f>Output!S13</f>
        <v>5.3467843631778056</v>
      </c>
      <c r="X21" s="89"/>
      <c r="Y21" s="59">
        <f>Output!U13</f>
        <v>10.1008182303624</v>
      </c>
      <c r="Z21" s="59">
        <f>Output!V13</f>
        <v>4.0037831021437578</v>
      </c>
      <c r="AA21" s="89"/>
      <c r="AB21" s="59">
        <f>Output!X13</f>
        <v>21.016950061931698</v>
      </c>
      <c r="AC21" s="82">
        <f>Output!Y13</f>
        <v>4</v>
      </c>
      <c r="AD21" s="59">
        <f>Output!Z13</f>
        <v>9.1803278688524586</v>
      </c>
      <c r="AE21" s="89"/>
      <c r="AF21" s="59">
        <f>Output!AB13</f>
        <v>10.431807393345601</v>
      </c>
      <c r="AG21" s="59">
        <f>Output!AC13</f>
        <v>8.5245901639344268</v>
      </c>
      <c r="AH21" s="89"/>
      <c r="AI21" s="59">
        <f>Output!AE13</f>
        <v>9.1977671144508104</v>
      </c>
      <c r="AJ21" s="59">
        <f>Output!AF13</f>
        <v>9.0163934426229506</v>
      </c>
      <c r="AK21" s="89"/>
      <c r="AL21" s="59">
        <f>Output!AH13</f>
        <v>1.7470843051906499</v>
      </c>
      <c r="AM21" s="82">
        <f>Output!AI13</f>
        <v>11</v>
      </c>
      <c r="AN21" s="59">
        <f>Output!AJ13</f>
        <v>8.4615384615384617</v>
      </c>
      <c r="AO21" s="90">
        <f>Output!AK13</f>
        <v>0.17405352808565944</v>
      </c>
      <c r="AP21" s="59">
        <f>Output!AL13</f>
        <v>1.5384615384615385</v>
      </c>
      <c r="AQ21" s="90">
        <f>Output!AM13</f>
        <v>-7.7522896299059174E-2</v>
      </c>
      <c r="AR21" s="59">
        <f>Output!AN13</f>
        <v>0.76923076923076927</v>
      </c>
      <c r="AS21" s="89"/>
      <c r="AT21" s="90">
        <f>Output!AP13</f>
        <v>-0.5714285714285714</v>
      </c>
      <c r="AU21" s="82">
        <f>Output!AQ13</f>
        <v>8</v>
      </c>
      <c r="AV21" s="59">
        <f>Output!AR13</f>
        <v>3.9344262295081966</v>
      </c>
      <c r="AW21" s="89"/>
      <c r="AX21" s="59">
        <f>Output!AT13</f>
        <v>9.4339469593884804</v>
      </c>
      <c r="AY21" s="59">
        <f>Output!AU13</f>
        <v>7.0491803278688527</v>
      </c>
      <c r="AZ21" s="89"/>
      <c r="BA21" s="59">
        <f>Output!AW13</f>
        <v>6.5215205819300799</v>
      </c>
      <c r="BB21" s="59">
        <f>Output!AX13</f>
        <v>4.4262295081967213</v>
      </c>
      <c r="BC21" s="89"/>
      <c r="BD21" s="59">
        <f>Output!AZ13</f>
        <v>8.0313612222362298</v>
      </c>
      <c r="BE21" s="82">
        <f>Output!BA13</f>
        <v>6</v>
      </c>
      <c r="BF21" s="59">
        <f>Output!BB13</f>
        <v>1.639344262295082</v>
      </c>
      <c r="BG21" s="90">
        <f>Output!BC13</f>
        <v>0.21917601732844877</v>
      </c>
      <c r="BH21" s="59">
        <f>Output!BD13</f>
        <v>8.3606557377049189</v>
      </c>
      <c r="BI21" s="90">
        <f>Output!BE13</f>
        <v>8.5880967133193625E-2</v>
      </c>
      <c r="BJ21" s="82">
        <f>Output!BF13</f>
        <v>6</v>
      </c>
      <c r="BK21" s="135"/>
      <c r="BL21" s="38"/>
      <c r="BM21" s="44" t="s">
        <v>47</v>
      </c>
      <c r="BN21" s="91">
        <f>Output!BJ13</f>
        <v>2</v>
      </c>
      <c r="BO21" s="91">
        <f>Output!BK13</f>
        <v>1</v>
      </c>
      <c r="BP21" s="56">
        <f>Output!BL13</f>
        <v>7.5714285714285694</v>
      </c>
      <c r="BQ21" s="40" t="str">
        <f>Output!BM13</f>
        <v>Neutral</v>
      </c>
      <c r="BR21" s="86">
        <f>Output!BN13</f>
        <v>0</v>
      </c>
      <c r="BS21" s="47"/>
      <c r="BT21" s="38"/>
      <c r="BU21" s="91">
        <f>Output!BQ13</f>
        <v>1</v>
      </c>
      <c r="BV21" s="91">
        <f>Output!BR13</f>
        <v>1</v>
      </c>
      <c r="BW21" s="56">
        <f>Output!BS13</f>
        <v>7.1428571428571423</v>
      </c>
      <c r="BX21" s="40" t="str">
        <f>Output!BT13</f>
        <v>Neutral</v>
      </c>
      <c r="BY21" s="58">
        <f>Output!BU13</f>
        <v>-4.4827494460769723E-2</v>
      </c>
      <c r="BZ21" s="58">
        <f>Output!BV13</f>
        <v>-1.9647054212968532E-2</v>
      </c>
      <c r="CA21" s="47"/>
      <c r="CB21" s="40"/>
      <c r="CC21" s="38"/>
    </row>
    <row r="22" spans="8:84" ht="35.5" customHeight="1">
      <c r="H22" s="44" t="s">
        <v>73</v>
      </c>
      <c r="I22" s="82">
        <f>Output!E14</f>
        <v>13</v>
      </c>
      <c r="J22" s="59">
        <f>Output!F14</f>
        <v>0.32786885245901637</v>
      </c>
      <c r="K22" s="89"/>
      <c r="L22" s="89">
        <f>Output!H14</f>
        <v>5.6573716795401801</v>
      </c>
      <c r="M22" s="59">
        <f>Output!I14</f>
        <v>0.49180327868852458</v>
      </c>
      <c r="N22" s="89"/>
      <c r="O22" s="59">
        <f>Output!K14</f>
        <v>1.9678021676829301E-2</v>
      </c>
      <c r="P22" s="59">
        <f>Output!L14</f>
        <v>0.65573770491803274</v>
      </c>
      <c r="Q22" s="89"/>
      <c r="R22" s="59">
        <f>Output!N14</f>
        <v>135.79482085004099</v>
      </c>
      <c r="S22" s="82">
        <f>Output!O14</f>
        <v>13</v>
      </c>
      <c r="T22" s="59">
        <f>Output!P14</f>
        <v>0.54854981084489285</v>
      </c>
      <c r="U22" s="89"/>
      <c r="V22" s="59">
        <f>Output!R14</f>
        <v>2.5611903833952701</v>
      </c>
      <c r="W22" s="59">
        <f>Output!S14</f>
        <v>1.0403530895334174</v>
      </c>
      <c r="X22" s="89"/>
      <c r="Y22" s="59">
        <f>Output!U14</f>
        <v>1.0105513444094001</v>
      </c>
      <c r="Z22" s="59">
        <f>Output!V14</f>
        <v>0.95838587641866324</v>
      </c>
      <c r="AA22" s="89"/>
      <c r="AB22" s="59">
        <f>Output!X14</f>
        <v>9.9166824631263299</v>
      </c>
      <c r="AC22" s="82">
        <f>Output!Y14</f>
        <v>8</v>
      </c>
      <c r="AD22" s="59">
        <f>Output!Z14</f>
        <v>4.5901639344262293</v>
      </c>
      <c r="AE22" s="89"/>
      <c r="AF22" s="59">
        <f>Output!AB14</f>
        <v>3.1997510320646101</v>
      </c>
      <c r="AG22" s="59">
        <f>Output!AC14</f>
        <v>0.16393442622950818</v>
      </c>
      <c r="AH22" s="89"/>
      <c r="AI22" s="59">
        <f>Output!AE14</f>
        <v>7.3237931989318499</v>
      </c>
      <c r="AJ22" s="59">
        <f>Output!AF14</f>
        <v>9.1803278688524586</v>
      </c>
      <c r="AK22" s="89"/>
      <c r="AL22" s="59">
        <f>Output!AH14</f>
        <v>0.30671045879039399</v>
      </c>
      <c r="AM22" s="82">
        <f>Output!AI14</f>
        <v>13</v>
      </c>
      <c r="AN22" s="59">
        <f>Output!AJ14</f>
        <v>3.0769230769230771</v>
      </c>
      <c r="AO22" s="90">
        <f>Output!AK14</f>
        <v>1.5710486626137055E-3</v>
      </c>
      <c r="AP22" s="59">
        <f>Output!AL14</f>
        <v>0.76923076923076927</v>
      </c>
      <c r="AQ22" s="90">
        <f>Output!AM14</f>
        <v>-0.12051359073240553</v>
      </c>
      <c r="AR22" s="59">
        <f>Output!AN14</f>
        <v>1.5384615384615385</v>
      </c>
      <c r="AS22" s="89"/>
      <c r="AT22" s="90">
        <f>Output!AP14</f>
        <v>-0.46666666666666667</v>
      </c>
      <c r="AU22" s="82">
        <f>Output!AQ14</f>
        <v>5</v>
      </c>
      <c r="AV22" s="59">
        <f>Output!AR14</f>
        <v>8.0327868852459012</v>
      </c>
      <c r="AW22" s="89"/>
      <c r="AX22" s="59">
        <f>Output!AT14</f>
        <v>64.431375811462303</v>
      </c>
      <c r="AY22" s="59">
        <f>Output!AU14</f>
        <v>1.4754098360655739</v>
      </c>
      <c r="AZ22" s="89"/>
      <c r="BA22" s="59">
        <f>Output!AW14</f>
        <v>1.9925869170049499</v>
      </c>
      <c r="BB22" s="59">
        <f>Output!AX14</f>
        <v>7.8688524590163933</v>
      </c>
      <c r="BC22" s="89"/>
      <c r="BD22" s="59">
        <f>Output!AZ14</f>
        <v>12.4458146852381</v>
      </c>
      <c r="BE22" s="82">
        <f>Output!BA14</f>
        <v>9</v>
      </c>
      <c r="BF22" s="59">
        <f>Output!BB14</f>
        <v>3.6065573770491803</v>
      </c>
      <c r="BG22" s="90">
        <f>Output!BC14</f>
        <v>0.25969495627582218</v>
      </c>
      <c r="BH22" s="59">
        <f>Output!BD14</f>
        <v>2.2950819672131146</v>
      </c>
      <c r="BI22" s="90">
        <f>Output!BE14</f>
        <v>0.14671130509455607</v>
      </c>
      <c r="BJ22" s="82">
        <f>Output!BF14</f>
        <v>13</v>
      </c>
      <c r="BK22" s="135"/>
      <c r="BL22" s="38"/>
      <c r="BM22" s="44" t="s">
        <v>73</v>
      </c>
      <c r="BN22" s="91">
        <f>Output!BJ14</f>
        <v>0</v>
      </c>
      <c r="BO22" s="91">
        <f>Output!BK14</f>
        <v>6</v>
      </c>
      <c r="BP22" s="56">
        <f>Output!BL14</f>
        <v>3.4285714285714284</v>
      </c>
      <c r="BQ22" s="40" t="str">
        <f>Output!BM14</f>
        <v>Negative</v>
      </c>
      <c r="BR22" s="86">
        <f>Output!BN14</f>
        <v>0</v>
      </c>
      <c r="BS22" s="38"/>
      <c r="BT22" s="38"/>
      <c r="BU22" s="91">
        <f>Output!BQ14</f>
        <v>0</v>
      </c>
      <c r="BV22" s="91">
        <f>Output!BR14</f>
        <v>5</v>
      </c>
      <c r="BW22" s="56">
        <f>Output!BS14</f>
        <v>3.714285714285714</v>
      </c>
      <c r="BX22" s="40" t="str">
        <f>Output!BT14</f>
        <v>Negative</v>
      </c>
      <c r="BY22" s="58">
        <f>Output!BU14</f>
        <v>-8.9917315355885985E-2</v>
      </c>
      <c r="BZ22" s="58">
        <f>Output!BV14</f>
        <v>-6.473687510808479E-2</v>
      </c>
      <c r="CA22" s="38"/>
      <c r="CB22" s="38"/>
      <c r="CC22" s="38"/>
      <c r="CE22" s="38"/>
      <c r="CF22" s="38"/>
    </row>
    <row r="23" spans="8:84" ht="14.5" customHeight="1"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57"/>
      <c r="BW23" s="57"/>
      <c r="BX23" s="57"/>
      <c r="BY23" s="38"/>
      <c r="BZ23" s="38"/>
      <c r="CA23" s="38"/>
      <c r="CB23" s="38"/>
      <c r="CC23" s="38"/>
      <c r="CD23" s="38"/>
      <c r="CE23" s="38"/>
      <c r="CF23" s="38"/>
    </row>
    <row r="24" spans="8:84" ht="14.5" customHeight="1"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57"/>
      <c r="BW24" s="57"/>
      <c r="BX24" s="57"/>
      <c r="BY24" s="38"/>
      <c r="BZ24" s="38"/>
      <c r="CA24" s="38"/>
      <c r="CB24" s="38"/>
      <c r="CC24" s="38"/>
      <c r="CD24" s="38"/>
      <c r="CE24" s="38"/>
      <c r="CF24" s="38"/>
    </row>
    <row r="25" spans="8:84" ht="16"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</row>
    <row r="26" spans="8:84" ht="32">
      <c r="H26" s="84" t="str">
        <f>TEXT(Output!B2,"[$-040C]mmm-yyyy")&amp;" Commentaire : "</f>
        <v xml:space="preserve">sept.-2026 Commentaire : 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38"/>
      <c r="CD26" s="38"/>
      <c r="CE26" s="49"/>
      <c r="CF26" s="50"/>
    </row>
    <row r="27" spans="8:84" ht="16">
      <c r="H27" s="51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49"/>
      <c r="CD27" s="49"/>
      <c r="CE27" s="38"/>
      <c r="CF27" s="52"/>
    </row>
    <row r="28" spans="8:84" ht="16">
      <c r="H28" s="51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52"/>
    </row>
    <row r="29" spans="8:84" ht="16">
      <c r="H29" s="51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52"/>
    </row>
    <row r="30" spans="8:84" ht="16">
      <c r="H30" s="51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52"/>
    </row>
    <row r="31" spans="8:84" ht="16">
      <c r="H31" s="51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52"/>
    </row>
    <row r="32" spans="8:84" ht="16">
      <c r="H32" s="51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52"/>
    </row>
    <row r="33" spans="8:84" ht="16">
      <c r="H33" s="53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38"/>
      <c r="CD33" s="38"/>
      <c r="CE33" s="54"/>
      <c r="CF33" s="55"/>
    </row>
    <row r="34" spans="8:84" ht="16">
      <c r="H34" s="38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54"/>
      <c r="CD34" s="54"/>
      <c r="CE34" s="38"/>
      <c r="CF34" s="38"/>
    </row>
    <row r="35" spans="8:84" ht="16"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</row>
    <row r="36" spans="8:84" ht="16"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</row>
    <row r="37" spans="8:84" ht="16"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</row>
    <row r="38" spans="8:84" ht="16"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</row>
    <row r="39" spans="8:84" ht="16"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</row>
    <row r="40" spans="8:84" ht="16"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</row>
    <row r="41" spans="8:84" ht="16"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</row>
    <row r="42" spans="8:84" ht="16"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</row>
    <row r="43" spans="8:84" ht="16"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</row>
    <row r="44" spans="8:84" ht="16"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</row>
    <row r="45" spans="8:84" ht="16"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</row>
    <row r="46" spans="8:84" ht="16"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</row>
    <row r="47" spans="8:84" ht="16"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</row>
    <row r="48" spans="8:84" ht="16"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</row>
    <row r="49" spans="8:84" ht="16"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</row>
    <row r="50" spans="8:84" ht="16"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</row>
    <row r="51" spans="8:84" ht="16"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</row>
    <row r="52" spans="8:84" ht="16"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</row>
    <row r="53" spans="8:84" ht="16"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</row>
    <row r="54" spans="8:84" ht="16"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</row>
    <row r="55" spans="8:84" ht="16"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</row>
    <row r="56" spans="8:84" ht="16"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</row>
    <row r="57" spans="8:84" ht="16"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</row>
    <row r="58" spans="8:84" ht="16"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</row>
    <row r="59" spans="8:84" ht="16"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</row>
    <row r="60" spans="8:84" ht="16"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</row>
    <row r="61" spans="8:84" ht="16"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</row>
    <row r="62" spans="8:84" ht="16"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</row>
    <row r="63" spans="8:84" ht="16"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</row>
    <row r="64" spans="8:84" ht="16"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</row>
    <row r="65" spans="8:84" ht="16"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</row>
    <row r="66" spans="8:84" ht="16"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</row>
    <row r="67" spans="8:84" ht="16"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</row>
    <row r="68" spans="8:84" ht="16"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</row>
    <row r="69" spans="8:84" ht="16"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</row>
    <row r="70" spans="8:84" ht="16"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</row>
    <row r="71" spans="8:84" ht="16"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</row>
    <row r="72" spans="8:84" ht="16"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</row>
    <row r="73" spans="8:84" ht="16"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</row>
    <row r="74" spans="8:84" ht="16"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CC74" s="38"/>
      <c r="CD74" s="38"/>
    </row>
  </sheetData>
  <sortState xmlns:xlrd2="http://schemas.microsoft.com/office/spreadsheetml/2017/richdata2" ref="A9:BZ18">
    <sortCondition descending="1" ref="BP9:BP18"/>
  </sortState>
  <mergeCells count="28">
    <mergeCell ref="BJ8:BJ9"/>
    <mergeCell ref="BK8:BK9"/>
    <mergeCell ref="AY8:BA8"/>
    <mergeCell ref="BB8:BD8"/>
    <mergeCell ref="BF8:BG8"/>
    <mergeCell ref="BH8:BI8"/>
    <mergeCell ref="BE8:BE9"/>
    <mergeCell ref="I8:I9"/>
    <mergeCell ref="S8:S9"/>
    <mergeCell ref="AC8:AC9"/>
    <mergeCell ref="AM8:AM9"/>
    <mergeCell ref="AU8:AU9"/>
    <mergeCell ref="BK11:BK22"/>
    <mergeCell ref="I4:BK4"/>
    <mergeCell ref="I5:BK5"/>
    <mergeCell ref="J8:L8"/>
    <mergeCell ref="M8:O8"/>
    <mergeCell ref="P8:R8"/>
    <mergeCell ref="T8:V8"/>
    <mergeCell ref="W8:Y8"/>
    <mergeCell ref="Z8:AB8"/>
    <mergeCell ref="AD8:AF8"/>
    <mergeCell ref="AG8:AI8"/>
    <mergeCell ref="AJ8:AL8"/>
    <mergeCell ref="AN8:AO8"/>
    <mergeCell ref="AP8:AQ8"/>
    <mergeCell ref="AR8:AT8"/>
    <mergeCell ref="AV8:AX8"/>
  </mergeCells>
  <phoneticPr fontId="40" type="noConversion"/>
  <conditionalFormatting sqref="BP10:BP2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{042659C4-CC3C-4B06-BC69-4B8ECBE44850}</x14:id>
        </ext>
      </extLst>
    </cfRule>
  </conditionalFormatting>
  <conditionalFormatting sqref="CB19:CB21 CA9:CA21 BQ10:BQ22">
    <cfRule type="containsText" dxfId="33" priority="159" operator="containsText" text="Negative">
      <formula>NOT(ISERROR(SEARCH("Negative",BQ9)))</formula>
    </cfRule>
    <cfRule type="cellIs" dxfId="32" priority="160" operator="equal">
      <formula>"Positive"</formula>
    </cfRule>
  </conditionalFormatting>
  <conditionalFormatting sqref="BX10:BX22">
    <cfRule type="containsText" dxfId="31" priority="157" operator="containsText" text="Negative">
      <formula>NOT(ISERROR(SEARCH("Negative",BX10)))</formula>
    </cfRule>
    <cfRule type="cellIs" dxfId="30" priority="158" operator="equal">
      <formula>"Positive"</formula>
    </cfRule>
  </conditionalFormatting>
  <conditionalFormatting sqref="BY10:BZ22">
    <cfRule type="dataBar" priority="1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{5C506D65-7557-461D-B4F7-E5E80891F05D}</x14:id>
        </ext>
      </extLst>
    </cfRule>
  </conditionalFormatting>
  <conditionalFormatting sqref="BS9:BS21">
    <cfRule type="containsText" dxfId="29" priority="151" operator="containsText" text="Negative">
      <formula>NOT(ISERROR(SEARCH("Negative",BS9)))</formula>
    </cfRule>
    <cfRule type="cellIs" dxfId="28" priority="152" operator="equal">
      <formula>"Positive"</formula>
    </cfRule>
  </conditionalFormatting>
  <conditionalFormatting sqref="BK10">
    <cfRule type="containsText" dxfId="27" priority="118" operator="containsText" text="Off">
      <formula>NOT(ISERROR(SEARCH("Off",BK10)))</formula>
    </cfRule>
    <cfRule type="containsText" dxfId="26" priority="119" operator="containsText" text="On">
      <formula>NOT(ISERROR(SEARCH("On",BK10)))</formula>
    </cfRule>
  </conditionalFormatting>
  <conditionalFormatting sqref="BW10:BW22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{70AF4406-046E-4ECB-A9EE-8A3F90604B46}</x14:id>
        </ext>
      </extLst>
    </cfRule>
  </conditionalFormatting>
  <conditionalFormatting sqref="BN10:BN22">
    <cfRule type="cellIs" dxfId="25" priority="31" operator="greaterThan">
      <formula>2</formula>
    </cfRule>
  </conditionalFormatting>
  <conditionalFormatting sqref="BO10:BO22">
    <cfRule type="cellIs" dxfId="24" priority="30" operator="greaterThan">
      <formula>2</formula>
    </cfRule>
  </conditionalFormatting>
  <conditionalFormatting sqref="BU10:BU22">
    <cfRule type="cellIs" dxfId="23" priority="29" operator="greaterThan">
      <formula>2</formula>
    </cfRule>
  </conditionalFormatting>
  <conditionalFormatting sqref="I10:I22">
    <cfRule type="top10" dxfId="22" priority="26" bottom="1" rank="3"/>
    <cfRule type="top10" dxfId="21" priority="27" rank="3"/>
  </conditionalFormatting>
  <conditionalFormatting sqref="S10:S22">
    <cfRule type="top10" dxfId="20" priority="12" bottom="1" rank="3"/>
    <cfRule type="top10" dxfId="19" priority="13" rank="3"/>
  </conditionalFormatting>
  <conditionalFormatting sqref="AC10:AC22">
    <cfRule type="top10" dxfId="18" priority="10" bottom="1" rank="3"/>
    <cfRule type="top10" dxfId="17" priority="11" rank="3"/>
  </conditionalFormatting>
  <conditionalFormatting sqref="AM10:AM22">
    <cfRule type="top10" dxfId="16" priority="8" bottom="1" rank="3"/>
    <cfRule type="top10" dxfId="15" priority="9" rank="3"/>
  </conditionalFormatting>
  <conditionalFormatting sqref="AU10:AU22">
    <cfRule type="top10" dxfId="14" priority="6" bottom="1" rank="3"/>
    <cfRule type="top10" dxfId="13" priority="7" rank="3"/>
  </conditionalFormatting>
  <conditionalFormatting sqref="BE10:BE22">
    <cfRule type="top10" dxfId="12" priority="4" bottom="1" rank="3"/>
    <cfRule type="top10" dxfId="11" priority="5" rank="3"/>
  </conditionalFormatting>
  <conditionalFormatting sqref="BJ10:BJ22">
    <cfRule type="top10" dxfId="10" priority="2" bottom="1" rank="3"/>
    <cfRule type="top10" dxfId="9" priority="3" rank="3"/>
  </conditionalFormatting>
  <conditionalFormatting sqref="BV10:BV22">
    <cfRule type="cellIs" dxfId="8" priority="1" operator="greaterThan">
      <formula>2</formula>
    </cfRule>
  </conditionalFormatting>
  <conditionalFormatting sqref="CD9:CD13">
    <cfRule type="dataBar" priority="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{7A65A2A8-45AF-43A2-A711-CD88C4BD76A9}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35" orientation="landscape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2659C4-CC3C-4B06-BC69-4B8ECBE44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BP10:BP22</xm:sqref>
        </x14:conditionalFormatting>
        <x14:conditionalFormatting xmlns:xm="http://schemas.microsoft.com/office/excel/2006/main">
          <x14:cfRule type="dataBar" id="{5C506D65-7557-461D-B4F7-E5E80891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BY10:BZ22</xm:sqref>
        </x14:conditionalFormatting>
        <x14:conditionalFormatting xmlns:xm="http://schemas.microsoft.com/office/excel/2006/main">
          <x14:cfRule type="dataBar" id="{70AF4406-046E-4ECB-A9EE-8A3F90604B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BW10:BW22</xm:sqref>
        </x14:conditionalFormatting>
        <x14:conditionalFormatting xmlns:xm="http://schemas.microsoft.com/office/excel/2006/main">
          <x14:cfRule type="dataBar" id="{7A65A2A8-45AF-43A2-A711-CD88C4BD76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CD9:CD13</xm:sqref>
        </x14:conditionalFormatting>
        <x14:conditionalFormatting xmlns:xm="http://schemas.microsoft.com/office/excel/2006/main">
          <x14:cfRule type="iconSet" priority="105" id="{8D8C59D0-BE9C-4E78-9706-4AE366C53A6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BR10:BR22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rightToLeft="1" xr2:uid="{00000000-0003-0000-0200-00000D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Output!F199:BM199</xm:f>
              <xm:sqref>BC14</xm:sqref>
            </x14:sparkline>
            <x14:sparkline>
              <xm:f>Output!F200:BM200</xm:f>
              <xm:sqref>BC15</xm:sqref>
            </x14:sparkline>
            <x14:sparkline>
              <xm:f>Output!F201:BM201</xm:f>
              <xm:sqref>BC16</xm:sqref>
            </x14:sparkline>
            <x14:sparkline>
              <xm:f>Output!F202:BM202</xm:f>
              <xm:sqref>BC17</xm:sqref>
            </x14:sparkline>
            <x14:sparkline>
              <xm:f>Output!F203:BM203</xm:f>
              <xm:sqref>BC18</xm:sqref>
            </x14:sparkline>
            <x14:sparkline>
              <xm:f>Output!F204:BM204</xm:f>
              <xm:sqref>BC19</xm:sqref>
            </x14:sparkline>
            <x14:sparkline>
              <xm:f>Output!F205:BM205</xm:f>
              <xm:sqref>BC20</xm:sqref>
            </x14:sparkline>
            <x14:sparkline>
              <xm:f>Output!F206:BM206</xm:f>
              <xm:sqref>BC21</xm:sqref>
            </x14:sparkline>
            <x14:sparkline>
              <xm:f>Output!F207:BM207</xm:f>
              <xm:sqref>BC22</xm:sqref>
            </x14:sparkline>
          </x14:sparklines>
        </x14:sparklineGroup>
        <x14:sparklineGroup lineWeight="1.5" displayEmptyCellsAs="gap" rightToLeft="1" xr2:uid="{00000000-0003-0000-0200-00000C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Output!F195:BM195</xm:f>
              <xm:sqref>BC10</xm:sqref>
            </x14:sparkline>
            <x14:sparkline>
              <xm:f>Output!F196:BM196</xm:f>
              <xm:sqref>BC11</xm:sqref>
            </x14:sparkline>
            <x14:sparkline>
              <xm:f>Output!F197:BM197</xm:f>
              <xm:sqref>BC12</xm:sqref>
            </x14:sparkline>
          </x14:sparklines>
        </x14:sparklineGroup>
        <x14:sparklineGroup lineWeight="1.5" displayEmptyCellsAs="gap" rightToLeft="1" xr2:uid="{00000000-0003-0000-0200-00000B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Output!F182:BM182</xm:f>
              <xm:sqref>AZ10</xm:sqref>
            </x14:sparkline>
            <x14:sparkline>
              <xm:f>Output!F183:BM183</xm:f>
              <xm:sqref>AZ11</xm:sqref>
            </x14:sparkline>
            <x14:sparkline>
              <xm:f>Output!F184:BM184</xm:f>
              <xm:sqref>AZ12</xm:sqref>
            </x14:sparkline>
            <x14:sparkline>
              <xm:f>Output!F185:BM185</xm:f>
              <xm:sqref>AZ13</xm:sqref>
            </x14:sparkline>
            <x14:sparkline>
              <xm:f>Output!F186:BM186</xm:f>
              <xm:sqref>AZ14</xm:sqref>
            </x14:sparkline>
            <x14:sparkline>
              <xm:f>Output!F187:BM187</xm:f>
              <xm:sqref>AZ15</xm:sqref>
            </x14:sparkline>
            <x14:sparkline>
              <xm:f>Output!F188:BM188</xm:f>
              <xm:sqref>AZ16</xm:sqref>
            </x14:sparkline>
            <x14:sparkline>
              <xm:f>Output!F189:BM189</xm:f>
              <xm:sqref>AZ17</xm:sqref>
            </x14:sparkline>
            <x14:sparkline>
              <xm:f>Output!F190:BM190</xm:f>
              <xm:sqref>AZ18</xm:sqref>
            </x14:sparkline>
            <x14:sparkline>
              <xm:f>Output!F191:BM191</xm:f>
              <xm:sqref>AZ19</xm:sqref>
            </x14:sparkline>
            <x14:sparkline>
              <xm:f>Output!F192:BM192</xm:f>
              <xm:sqref>AZ20</xm:sqref>
            </x14:sparkline>
            <x14:sparkline>
              <xm:f>Output!F193:BM193</xm:f>
              <xm:sqref>AZ21</xm:sqref>
            </x14:sparkline>
            <x14:sparkline>
              <xm:f>Output!F194:BM194</xm:f>
              <xm:sqref>AZ22</xm:sqref>
            </x14:sparkline>
          </x14:sparklines>
        </x14:sparklineGroup>
        <x14:sparklineGroup lineWeight="1.5" displayEmptyCellsAs="gap" rightToLeft="1" xr2:uid="{00000000-0003-0000-0200-00000A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Output!F169:BM169</xm:f>
              <xm:sqref>AW10</xm:sqref>
            </x14:sparkline>
            <x14:sparkline>
              <xm:f>Output!F170:BM170</xm:f>
              <xm:sqref>AW11</xm:sqref>
            </x14:sparkline>
            <x14:sparkline>
              <xm:f>Output!F171:BM171</xm:f>
              <xm:sqref>AW12</xm:sqref>
            </x14:sparkline>
            <x14:sparkline>
              <xm:f>Output!F172:BM172</xm:f>
              <xm:sqref>AW13</xm:sqref>
            </x14:sparkline>
            <x14:sparkline>
              <xm:f>Output!F173:BM173</xm:f>
              <xm:sqref>AW14</xm:sqref>
            </x14:sparkline>
            <x14:sparkline>
              <xm:f>Output!F174:BM174</xm:f>
              <xm:sqref>AW15</xm:sqref>
            </x14:sparkline>
            <x14:sparkline>
              <xm:f>Output!F175:BM175</xm:f>
              <xm:sqref>AW16</xm:sqref>
            </x14:sparkline>
            <x14:sparkline>
              <xm:f>Output!F176:BM176</xm:f>
              <xm:sqref>AW17</xm:sqref>
            </x14:sparkline>
            <x14:sparkline>
              <xm:f>Output!F177:BM177</xm:f>
              <xm:sqref>AW18</xm:sqref>
            </x14:sparkline>
            <x14:sparkline>
              <xm:f>Output!F178:BM178</xm:f>
              <xm:sqref>AW19</xm:sqref>
            </x14:sparkline>
            <x14:sparkline>
              <xm:f>Output!F179:BM179</xm:f>
              <xm:sqref>AW20</xm:sqref>
            </x14:sparkline>
            <x14:sparkline>
              <xm:f>Output!F180:BM180</xm:f>
              <xm:sqref>AW21</xm:sqref>
            </x14:sparkline>
            <x14:sparkline>
              <xm:f>Output!F181:BM181</xm:f>
              <xm:sqref>AW22</xm:sqref>
            </x14:sparkline>
          </x14:sparklines>
        </x14:sparklineGroup>
        <x14:sparklineGroup lineWeight="1.5" displayEmptyCellsAs="gap" rightToLeft="1" xr2:uid="{00000000-0003-0000-0200-000009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Output!F156:BM156</xm:f>
              <xm:sqref>AS10</xm:sqref>
            </x14:sparkline>
            <x14:sparkline>
              <xm:f>Output!F157:BM157</xm:f>
              <xm:sqref>AS11</xm:sqref>
            </x14:sparkline>
            <x14:sparkline>
              <xm:f>Output!F158:BM158</xm:f>
              <xm:sqref>AS12</xm:sqref>
            </x14:sparkline>
            <x14:sparkline>
              <xm:f>Output!F159:BM159</xm:f>
              <xm:sqref>AS13</xm:sqref>
            </x14:sparkline>
            <x14:sparkline>
              <xm:f>Output!F160:BM160</xm:f>
              <xm:sqref>AS14</xm:sqref>
            </x14:sparkline>
            <x14:sparkline>
              <xm:f>Output!F161:BM161</xm:f>
              <xm:sqref>AS15</xm:sqref>
            </x14:sparkline>
            <x14:sparkline>
              <xm:f>Output!F162:BM162</xm:f>
              <xm:sqref>AS16</xm:sqref>
            </x14:sparkline>
            <x14:sparkline>
              <xm:f>Output!F163:BM163</xm:f>
              <xm:sqref>AS17</xm:sqref>
            </x14:sparkline>
            <x14:sparkline>
              <xm:f>Output!F164:BM164</xm:f>
              <xm:sqref>AS18</xm:sqref>
            </x14:sparkline>
            <x14:sparkline>
              <xm:f>Output!F165:BM165</xm:f>
              <xm:sqref>AS19</xm:sqref>
            </x14:sparkline>
            <x14:sparkline>
              <xm:f>Output!F166:BM166</xm:f>
              <xm:sqref>AS20</xm:sqref>
            </x14:sparkline>
            <x14:sparkline>
              <xm:f>Output!F167:BM167</xm:f>
              <xm:sqref>AS21</xm:sqref>
            </x14:sparkline>
            <x14:sparkline>
              <xm:f>Output!F168:BM168</xm:f>
              <xm:sqref>AS22</xm:sqref>
            </x14:sparkline>
          </x14:sparklines>
        </x14:sparklineGroup>
        <x14:sparklineGroup lineWeight="1.5" displayEmptyCellsAs="gap" rightToLeft="1" xr2:uid="{00000000-0003-0000-0200-000008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Output!F143:BM143</xm:f>
              <xm:sqref>AK10</xm:sqref>
            </x14:sparkline>
            <x14:sparkline>
              <xm:f>Output!F144:BM144</xm:f>
              <xm:sqref>AK11</xm:sqref>
            </x14:sparkline>
            <x14:sparkline>
              <xm:f>Output!F145:BM145</xm:f>
              <xm:sqref>AK12</xm:sqref>
            </x14:sparkline>
            <x14:sparkline>
              <xm:f>Output!F146:BM146</xm:f>
              <xm:sqref>AK13</xm:sqref>
            </x14:sparkline>
            <x14:sparkline>
              <xm:f>Output!F147:BM147</xm:f>
              <xm:sqref>AK14</xm:sqref>
            </x14:sparkline>
            <x14:sparkline>
              <xm:f>Output!F148:BM148</xm:f>
              <xm:sqref>AK15</xm:sqref>
            </x14:sparkline>
            <x14:sparkline>
              <xm:f>Output!F149:BM149</xm:f>
              <xm:sqref>AK16</xm:sqref>
            </x14:sparkline>
            <x14:sparkline>
              <xm:f>Output!F150:BM150</xm:f>
              <xm:sqref>AK17</xm:sqref>
            </x14:sparkline>
            <x14:sparkline>
              <xm:f>Output!F151:BM151</xm:f>
              <xm:sqref>AK18</xm:sqref>
            </x14:sparkline>
            <x14:sparkline>
              <xm:f>Output!F152:BM152</xm:f>
              <xm:sqref>AK19</xm:sqref>
            </x14:sparkline>
            <x14:sparkline>
              <xm:f>Output!F153:BM153</xm:f>
              <xm:sqref>AK20</xm:sqref>
            </x14:sparkline>
            <x14:sparkline>
              <xm:f>Output!F154:BM154</xm:f>
              <xm:sqref>AK21</xm:sqref>
            </x14:sparkline>
            <x14:sparkline>
              <xm:f>Output!F155:BM155</xm:f>
              <xm:sqref>AK22</xm:sqref>
            </x14:sparkline>
          </x14:sparklines>
        </x14:sparklineGroup>
        <x14:sparklineGroup lineWeight="1.5" displayEmptyCellsAs="gap" rightToLeft="1" xr2:uid="{00000000-0003-0000-0200-000007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Output!F130:BM130</xm:f>
              <xm:sqref>AH10</xm:sqref>
            </x14:sparkline>
            <x14:sparkline>
              <xm:f>Output!F131:BM131</xm:f>
              <xm:sqref>AH11</xm:sqref>
            </x14:sparkline>
            <x14:sparkline>
              <xm:f>Output!F132:BM132</xm:f>
              <xm:sqref>AH12</xm:sqref>
            </x14:sparkline>
            <x14:sparkline>
              <xm:f>Output!F133:BM133</xm:f>
              <xm:sqref>AH13</xm:sqref>
            </x14:sparkline>
            <x14:sparkline>
              <xm:f>Output!F134:BM134</xm:f>
              <xm:sqref>AH14</xm:sqref>
            </x14:sparkline>
            <x14:sparkline>
              <xm:f>Output!F135:BM135</xm:f>
              <xm:sqref>AH15</xm:sqref>
            </x14:sparkline>
            <x14:sparkline>
              <xm:f>Output!F136:BM136</xm:f>
              <xm:sqref>AH16</xm:sqref>
            </x14:sparkline>
            <x14:sparkline>
              <xm:f>Output!F137:BM137</xm:f>
              <xm:sqref>AH17</xm:sqref>
            </x14:sparkline>
            <x14:sparkline>
              <xm:f>Output!F138:BM138</xm:f>
              <xm:sqref>AH18</xm:sqref>
            </x14:sparkline>
            <x14:sparkline>
              <xm:f>Output!F139:BM139</xm:f>
              <xm:sqref>AH19</xm:sqref>
            </x14:sparkline>
            <x14:sparkline>
              <xm:f>Output!F140:BM140</xm:f>
              <xm:sqref>AH20</xm:sqref>
            </x14:sparkline>
            <x14:sparkline>
              <xm:f>Output!F141:BM141</xm:f>
              <xm:sqref>AH21</xm:sqref>
            </x14:sparkline>
            <x14:sparkline>
              <xm:f>Output!F142:BM142</xm:f>
              <xm:sqref>AH22</xm:sqref>
            </x14:sparkline>
          </x14:sparklines>
        </x14:sparklineGroup>
        <x14:sparklineGroup lineWeight="1.5" displayEmptyCellsAs="gap" rightToLeft="1" xr2:uid="{00000000-0003-0000-0200-000006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Output!F117:BM117</xm:f>
              <xm:sqref>AE10</xm:sqref>
            </x14:sparkline>
            <x14:sparkline>
              <xm:f>Output!F118:BM118</xm:f>
              <xm:sqref>AE11</xm:sqref>
            </x14:sparkline>
            <x14:sparkline>
              <xm:f>Output!F119:BM119</xm:f>
              <xm:sqref>AE12</xm:sqref>
            </x14:sparkline>
            <x14:sparkline>
              <xm:f>Output!F120:BM120</xm:f>
              <xm:sqref>AE13</xm:sqref>
            </x14:sparkline>
            <x14:sparkline>
              <xm:f>Output!F121:BM121</xm:f>
              <xm:sqref>AE14</xm:sqref>
            </x14:sparkline>
            <x14:sparkline>
              <xm:f>Output!F122:BM122</xm:f>
              <xm:sqref>AE15</xm:sqref>
            </x14:sparkline>
            <x14:sparkline>
              <xm:f>Output!F123:BM123</xm:f>
              <xm:sqref>AE16</xm:sqref>
            </x14:sparkline>
            <x14:sparkline>
              <xm:f>Output!F124:BM124</xm:f>
              <xm:sqref>AE17</xm:sqref>
            </x14:sparkline>
            <x14:sparkline>
              <xm:f>Output!F125:BM125</xm:f>
              <xm:sqref>AE18</xm:sqref>
            </x14:sparkline>
            <x14:sparkline>
              <xm:f>Output!F126:BM126</xm:f>
              <xm:sqref>AE19</xm:sqref>
            </x14:sparkline>
            <x14:sparkline>
              <xm:f>Output!F127:BM127</xm:f>
              <xm:sqref>AE20</xm:sqref>
            </x14:sparkline>
            <x14:sparkline>
              <xm:f>Output!F128:BM128</xm:f>
              <xm:sqref>AE21</xm:sqref>
            </x14:sparkline>
            <x14:sparkline>
              <xm:f>Output!F129:BM129</xm:f>
              <xm:sqref>AE22</xm:sqref>
            </x14:sparkline>
          </x14:sparklines>
        </x14:sparklineGroup>
        <x14:sparklineGroup lineWeight="1.5" displayEmptyCellsAs="gap" rightToLeft="1" xr2:uid="{00000000-0003-0000-0200-000005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Output!F104:BM104</xm:f>
              <xm:sqref>AA10</xm:sqref>
            </x14:sparkline>
            <x14:sparkline>
              <xm:f>Output!F105:BM105</xm:f>
              <xm:sqref>AA11</xm:sqref>
            </x14:sparkline>
            <x14:sparkline>
              <xm:f>Output!F106:BM106</xm:f>
              <xm:sqref>AA12</xm:sqref>
            </x14:sparkline>
            <x14:sparkline>
              <xm:f>Output!F107:BM107</xm:f>
              <xm:sqref>AA13</xm:sqref>
            </x14:sparkline>
            <x14:sparkline>
              <xm:f>Output!F108:BM108</xm:f>
              <xm:sqref>AA14</xm:sqref>
            </x14:sparkline>
            <x14:sparkline>
              <xm:f>Output!F109:BM109</xm:f>
              <xm:sqref>AA15</xm:sqref>
            </x14:sparkline>
            <x14:sparkline>
              <xm:f>Output!F110:BM110</xm:f>
              <xm:sqref>AA16</xm:sqref>
            </x14:sparkline>
            <x14:sparkline>
              <xm:f>Output!F111:BM111</xm:f>
              <xm:sqref>AA17</xm:sqref>
            </x14:sparkline>
            <x14:sparkline>
              <xm:f>Output!F112:BM112</xm:f>
              <xm:sqref>AA18</xm:sqref>
            </x14:sparkline>
            <x14:sparkline>
              <xm:f>Output!F113:BM113</xm:f>
              <xm:sqref>AA19</xm:sqref>
            </x14:sparkline>
            <x14:sparkline>
              <xm:f>Output!F114:BM114</xm:f>
              <xm:sqref>AA20</xm:sqref>
            </x14:sparkline>
            <x14:sparkline>
              <xm:f>Output!F115:BM115</xm:f>
              <xm:sqref>AA21</xm:sqref>
            </x14:sparkline>
            <x14:sparkline>
              <xm:f>Output!F116:BM116</xm:f>
              <xm:sqref>AA22</xm:sqref>
            </x14:sparkline>
          </x14:sparklines>
        </x14:sparklineGroup>
        <x14:sparklineGroup lineWeight="1.5" displayEmptyCellsAs="gap" rightToLeft="1" xr2:uid="{00000000-0003-0000-0200-000004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Output!F65:BM65</xm:f>
              <xm:sqref>Q10</xm:sqref>
            </x14:sparkline>
            <x14:sparkline>
              <xm:f>Output!F66:BM66</xm:f>
              <xm:sqref>Q11</xm:sqref>
            </x14:sparkline>
            <x14:sparkline>
              <xm:f>Output!F67:BM67</xm:f>
              <xm:sqref>Q12</xm:sqref>
            </x14:sparkline>
            <x14:sparkline>
              <xm:f>Output!F68:BM68</xm:f>
              <xm:sqref>Q13</xm:sqref>
            </x14:sparkline>
            <x14:sparkline>
              <xm:f>Output!F69:BM69</xm:f>
              <xm:sqref>Q14</xm:sqref>
            </x14:sparkline>
            <x14:sparkline>
              <xm:f>Output!F70:BM70</xm:f>
              <xm:sqref>Q15</xm:sqref>
            </x14:sparkline>
            <x14:sparkline>
              <xm:f>Output!F71:BM71</xm:f>
              <xm:sqref>Q16</xm:sqref>
            </x14:sparkline>
            <x14:sparkline>
              <xm:f>Output!F72:BM72</xm:f>
              <xm:sqref>Q17</xm:sqref>
            </x14:sparkline>
            <x14:sparkline>
              <xm:f>Output!F73:BM73</xm:f>
              <xm:sqref>Q18</xm:sqref>
            </x14:sparkline>
            <x14:sparkline>
              <xm:f>Output!F74:BM74</xm:f>
              <xm:sqref>Q19</xm:sqref>
            </x14:sparkline>
            <x14:sparkline>
              <xm:f>Output!F75:BM75</xm:f>
              <xm:sqref>Q20</xm:sqref>
            </x14:sparkline>
            <x14:sparkline>
              <xm:f>Output!F76:BM76</xm:f>
              <xm:sqref>Q21</xm:sqref>
            </x14:sparkline>
            <x14:sparkline>
              <xm:f>Output!F77:BM77</xm:f>
              <xm:sqref>Q22</xm:sqref>
            </x14:sparkline>
          </x14:sparklines>
        </x14:sparklineGroup>
        <x14:sparklineGroup lineWeight="1.5" displayEmptyCellsAs="gap" rightToLeft="1" xr2:uid="{00000000-0003-0000-0200-000003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Output!F52:BM52</xm:f>
              <xm:sqref>N10</xm:sqref>
            </x14:sparkline>
            <x14:sparkline>
              <xm:f>Output!F53:BM53</xm:f>
              <xm:sqref>N11</xm:sqref>
            </x14:sparkline>
            <x14:sparkline>
              <xm:f>Output!F54:BM54</xm:f>
              <xm:sqref>N12</xm:sqref>
            </x14:sparkline>
            <x14:sparkline>
              <xm:f>Output!F55:BM55</xm:f>
              <xm:sqref>N13</xm:sqref>
            </x14:sparkline>
            <x14:sparkline>
              <xm:f>Output!F56:BM56</xm:f>
              <xm:sqref>N14</xm:sqref>
            </x14:sparkline>
            <x14:sparkline>
              <xm:f>Output!F57:BM57</xm:f>
              <xm:sqref>N15</xm:sqref>
            </x14:sparkline>
            <x14:sparkline>
              <xm:f>Output!F58:BM58</xm:f>
              <xm:sqref>N16</xm:sqref>
            </x14:sparkline>
            <x14:sparkline>
              <xm:f>Output!F59:BM59</xm:f>
              <xm:sqref>N17</xm:sqref>
            </x14:sparkline>
            <x14:sparkline>
              <xm:f>Output!F60:BM60</xm:f>
              <xm:sqref>N18</xm:sqref>
            </x14:sparkline>
            <x14:sparkline>
              <xm:f>Output!F61:BM61</xm:f>
              <xm:sqref>N19</xm:sqref>
            </x14:sparkline>
            <x14:sparkline>
              <xm:f>Output!F62:BM62</xm:f>
              <xm:sqref>N20</xm:sqref>
            </x14:sparkline>
            <x14:sparkline>
              <xm:f>Output!F63:BM63</xm:f>
              <xm:sqref>N21</xm:sqref>
            </x14:sparkline>
            <x14:sparkline>
              <xm:f>Output!F64:BM64</xm:f>
              <xm:sqref>N22</xm:sqref>
            </x14:sparkline>
          </x14:sparklines>
        </x14:sparklineGroup>
        <x14:sparklineGroup lineWeight="1.5" displayEmptyCellsAs="gap" rightToLeft="1" xr2:uid="{00000000-0003-0000-0200-000002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Output!F39:BM39</xm:f>
              <xm:sqref>K10</xm:sqref>
            </x14:sparkline>
            <x14:sparkline>
              <xm:f>Output!F40:BM40</xm:f>
              <xm:sqref>K11</xm:sqref>
            </x14:sparkline>
            <x14:sparkline>
              <xm:f>Output!F41:BM41</xm:f>
              <xm:sqref>K12</xm:sqref>
            </x14:sparkline>
            <x14:sparkline>
              <xm:f>Output!F42:BM42</xm:f>
              <xm:sqref>K13</xm:sqref>
            </x14:sparkline>
            <x14:sparkline>
              <xm:f>Output!F43:BM43</xm:f>
              <xm:sqref>K14</xm:sqref>
            </x14:sparkline>
            <x14:sparkline>
              <xm:f>Output!F44:BM44</xm:f>
              <xm:sqref>K15</xm:sqref>
            </x14:sparkline>
            <x14:sparkline>
              <xm:f>Output!F45:BM45</xm:f>
              <xm:sqref>K16</xm:sqref>
            </x14:sparkline>
            <x14:sparkline>
              <xm:f>Output!F46:BM46</xm:f>
              <xm:sqref>K17</xm:sqref>
            </x14:sparkline>
            <x14:sparkline>
              <xm:f>Output!F47:BM47</xm:f>
              <xm:sqref>K18</xm:sqref>
            </x14:sparkline>
            <x14:sparkline>
              <xm:f>Output!F48:BM48</xm:f>
              <xm:sqref>K19</xm:sqref>
            </x14:sparkline>
            <x14:sparkline>
              <xm:f>Output!F49:BM49</xm:f>
              <xm:sqref>K20</xm:sqref>
            </x14:sparkline>
            <x14:sparkline>
              <xm:f>Output!F50:BM50</xm:f>
              <xm:sqref>K21</xm:sqref>
            </x14:sparkline>
            <x14:sparkline>
              <xm:f>Output!F51:BM51</xm:f>
              <xm:sqref>K22</xm:sqref>
            </x14:sparkline>
          </x14:sparklines>
        </x14:sparklineGroup>
        <x14:sparklineGroup lineWeight="1.5" displayEmptyCellsAs="gap" rightToLeft="1" xr2:uid="{00000000-0003-0000-0200-000001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Output!F78:BM78</xm:f>
              <xm:sqref>U10</xm:sqref>
            </x14:sparkline>
            <x14:sparkline>
              <xm:f>Output!F79:BM79</xm:f>
              <xm:sqref>U11</xm:sqref>
            </x14:sparkline>
            <x14:sparkline>
              <xm:f>Output!F80:BM80</xm:f>
              <xm:sqref>U12</xm:sqref>
            </x14:sparkline>
            <x14:sparkline>
              <xm:f>Output!F81:BM81</xm:f>
              <xm:sqref>U13</xm:sqref>
            </x14:sparkline>
            <x14:sparkline>
              <xm:f>Output!F82:BM82</xm:f>
              <xm:sqref>U14</xm:sqref>
            </x14:sparkline>
            <x14:sparkline>
              <xm:f>Output!F83:BM83</xm:f>
              <xm:sqref>U15</xm:sqref>
            </x14:sparkline>
            <x14:sparkline>
              <xm:f>Output!F84:BM84</xm:f>
              <xm:sqref>U16</xm:sqref>
            </x14:sparkline>
            <x14:sparkline>
              <xm:f>Output!F85:BM85</xm:f>
              <xm:sqref>U17</xm:sqref>
            </x14:sparkline>
            <x14:sparkline>
              <xm:f>Output!F86:BM86</xm:f>
              <xm:sqref>U18</xm:sqref>
            </x14:sparkline>
            <x14:sparkline>
              <xm:f>Output!F87:BM87</xm:f>
              <xm:sqref>U19</xm:sqref>
            </x14:sparkline>
            <x14:sparkline>
              <xm:f>Output!F88:BM88</xm:f>
              <xm:sqref>U20</xm:sqref>
            </x14:sparkline>
            <x14:sparkline>
              <xm:f>Output!F89:BM89</xm:f>
              <xm:sqref>U21</xm:sqref>
            </x14:sparkline>
            <x14:sparkline>
              <xm:f>Output!F90:BM90</xm:f>
              <xm:sqref>U22</xm:sqref>
            </x14:sparkline>
          </x14:sparklines>
        </x14:sparklineGroup>
        <x14:sparklineGroup lineWeight="1.5" displayEmptyCellsAs="gap" rightToLeft="1" xr2:uid="{00000000-0003-0000-0200-000000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Output!F91:BM91</xm:f>
              <xm:sqref>X10</xm:sqref>
            </x14:sparkline>
            <x14:sparkline>
              <xm:f>Output!F92:BM92</xm:f>
              <xm:sqref>X11</xm:sqref>
            </x14:sparkline>
            <x14:sparkline>
              <xm:f>Output!F93:BM93</xm:f>
              <xm:sqref>X12</xm:sqref>
            </x14:sparkline>
            <x14:sparkline>
              <xm:f>Output!F94:BM94</xm:f>
              <xm:sqref>X13</xm:sqref>
            </x14:sparkline>
            <x14:sparkline>
              <xm:f>Output!F95:BM95</xm:f>
              <xm:sqref>X14</xm:sqref>
            </x14:sparkline>
            <x14:sparkline>
              <xm:f>Output!F96:BM96</xm:f>
              <xm:sqref>X15</xm:sqref>
            </x14:sparkline>
            <x14:sparkline>
              <xm:f>Output!F97:BM97</xm:f>
              <xm:sqref>X16</xm:sqref>
            </x14:sparkline>
            <x14:sparkline>
              <xm:f>Output!F98:BM98</xm:f>
              <xm:sqref>X17</xm:sqref>
            </x14:sparkline>
            <x14:sparkline>
              <xm:f>Output!F99:BM99</xm:f>
              <xm:sqref>X18</xm:sqref>
            </x14:sparkline>
            <x14:sparkline>
              <xm:f>Output!F100:BM100</xm:f>
              <xm:sqref>X19</xm:sqref>
            </x14:sparkline>
            <x14:sparkline>
              <xm:f>Output!F101:BM101</xm:f>
              <xm:sqref>X20</xm:sqref>
            </x14:sparkline>
            <x14:sparkline>
              <xm:f>Output!F102:BM102</xm:f>
              <xm:sqref>X21</xm:sqref>
            </x14:sparkline>
            <x14:sparkline>
              <xm:f>Output!F103:BM103</xm:f>
              <xm:sqref>X22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C742-C04A-433E-975B-85A64210166D}">
  <sheetPr codeName="Sheet1"/>
  <dimension ref="A1:BV614"/>
  <sheetViews>
    <sheetView showGridLines="0" topLeftCell="A583" zoomScale="85" zoomScaleNormal="85" workbookViewId="0">
      <pane xSplit="4" topLeftCell="E1" activePane="topRight" state="frozen"/>
      <selection pane="topRight" activeCell="H211" sqref="H211:I431"/>
    </sheetView>
  </sheetViews>
  <sheetFormatPr defaultColWidth="8.81640625" defaultRowHeight="14.5"/>
  <cols>
    <col min="1" max="1" width="26.81640625" customWidth="1"/>
    <col min="2" max="2" width="29.26953125" customWidth="1"/>
    <col min="3" max="3" width="3.81640625" customWidth="1"/>
    <col min="4" max="4" width="27.81640625" customWidth="1"/>
    <col min="5" max="5" width="18.81640625" customWidth="1"/>
    <col min="6" max="6" width="17.36328125" customWidth="1"/>
    <col min="7" max="14" width="12.81640625" customWidth="1"/>
    <col min="15" max="15" width="19.1796875" customWidth="1"/>
    <col min="16" max="66" width="12.81640625" customWidth="1"/>
    <col min="67" max="68" width="3.08984375" customWidth="1"/>
    <col min="69" max="74" width="12.81640625" customWidth="1"/>
  </cols>
  <sheetData>
    <row r="1" spans="1:74" ht="60" customHeight="1">
      <c r="A1" s="121" t="s">
        <v>124</v>
      </c>
      <c r="B1" s="122" t="s">
        <v>158</v>
      </c>
      <c r="C1" s="81"/>
      <c r="D1" s="118" t="s">
        <v>159</v>
      </c>
      <c r="E1" s="120" t="s">
        <v>160</v>
      </c>
      <c r="F1" s="120" t="s">
        <v>161</v>
      </c>
      <c r="G1" s="120"/>
      <c r="H1" s="120" t="s">
        <v>162</v>
      </c>
      <c r="I1" s="120" t="s">
        <v>163</v>
      </c>
      <c r="J1" s="120"/>
      <c r="K1" s="120" t="s">
        <v>164</v>
      </c>
      <c r="L1" s="120" t="s">
        <v>165</v>
      </c>
      <c r="M1" s="120"/>
      <c r="N1" s="120" t="s">
        <v>166</v>
      </c>
      <c r="O1" s="120" t="s">
        <v>167</v>
      </c>
      <c r="P1" s="120" t="s">
        <v>168</v>
      </c>
      <c r="Q1" s="120"/>
      <c r="R1" s="120" t="s">
        <v>169</v>
      </c>
      <c r="S1" s="120" t="s">
        <v>170</v>
      </c>
      <c r="T1" s="120"/>
      <c r="U1" s="120" t="s">
        <v>171</v>
      </c>
      <c r="V1" s="120" t="s">
        <v>172</v>
      </c>
      <c r="W1" s="120"/>
      <c r="X1" s="120" t="s">
        <v>173</v>
      </c>
      <c r="Y1" s="120" t="s">
        <v>174</v>
      </c>
      <c r="Z1" s="120" t="s">
        <v>175</v>
      </c>
      <c r="AA1" s="120"/>
      <c r="AB1" s="120" t="s">
        <v>176</v>
      </c>
      <c r="AC1" s="120" t="s">
        <v>177</v>
      </c>
      <c r="AD1" s="120"/>
      <c r="AE1" s="120" t="s">
        <v>178</v>
      </c>
      <c r="AF1" s="120" t="s">
        <v>179</v>
      </c>
      <c r="AG1" s="120"/>
      <c r="AH1" s="120" t="s">
        <v>180</v>
      </c>
      <c r="AI1" s="120" t="s">
        <v>181</v>
      </c>
      <c r="AJ1" s="120" t="s">
        <v>182</v>
      </c>
      <c r="AK1" s="120" t="s">
        <v>183</v>
      </c>
      <c r="AL1" s="120" t="s">
        <v>184</v>
      </c>
      <c r="AM1" s="120" t="s">
        <v>185</v>
      </c>
      <c r="AN1" s="120" t="s">
        <v>186</v>
      </c>
      <c r="AO1" s="120"/>
      <c r="AP1" s="120" t="s">
        <v>187</v>
      </c>
      <c r="AQ1" s="120" t="s">
        <v>188</v>
      </c>
      <c r="AR1" s="120" t="s">
        <v>189</v>
      </c>
      <c r="AS1" s="120"/>
      <c r="AT1" s="120" t="s">
        <v>190</v>
      </c>
      <c r="AU1" s="120" t="s">
        <v>191</v>
      </c>
      <c r="AV1" s="120"/>
      <c r="AW1" s="120" t="s">
        <v>192</v>
      </c>
      <c r="AX1" s="120" t="s">
        <v>193</v>
      </c>
      <c r="AY1" s="120"/>
      <c r="AZ1" s="120" t="s">
        <v>194</v>
      </c>
      <c r="BA1" s="120" t="s">
        <v>195</v>
      </c>
      <c r="BB1" s="120" t="s">
        <v>196</v>
      </c>
      <c r="BC1" s="120" t="s">
        <v>197</v>
      </c>
      <c r="BD1" s="120" t="s">
        <v>198</v>
      </c>
      <c r="BE1" s="120" t="s">
        <v>199</v>
      </c>
      <c r="BF1" s="120" t="s">
        <v>200</v>
      </c>
      <c r="BG1" s="114"/>
      <c r="BH1" s="114"/>
      <c r="BI1" s="118" t="s">
        <v>159</v>
      </c>
      <c r="BJ1" s="120" t="s">
        <v>201</v>
      </c>
      <c r="BK1" s="120" t="s">
        <v>202</v>
      </c>
      <c r="BL1" s="120" t="s">
        <v>203</v>
      </c>
      <c r="BM1" s="120" t="s">
        <v>37</v>
      </c>
      <c r="BN1" s="120" t="s">
        <v>204</v>
      </c>
      <c r="BO1" s="120"/>
      <c r="BP1" s="120"/>
      <c r="BQ1" s="120" t="s">
        <v>205</v>
      </c>
      <c r="BR1" s="120" t="s">
        <v>206</v>
      </c>
      <c r="BS1" s="120" t="s">
        <v>207</v>
      </c>
      <c r="BT1" s="120" t="s">
        <v>208</v>
      </c>
      <c r="BU1" s="120" t="s">
        <v>209</v>
      </c>
      <c r="BV1" s="120" t="s">
        <v>210</v>
      </c>
    </row>
    <row r="2" spans="1:74" ht="16" customHeight="1">
      <c r="A2" s="121" t="s">
        <v>211</v>
      </c>
      <c r="B2" s="123">
        <v>46295</v>
      </c>
      <c r="C2" s="81"/>
      <c r="D2" s="119" t="s">
        <v>1</v>
      </c>
      <c r="E2" s="116">
        <v>12</v>
      </c>
      <c r="F2" s="116">
        <v>3.9344262295081966</v>
      </c>
      <c r="G2" s="116"/>
      <c r="H2" s="116">
        <v>1.5176704255976801</v>
      </c>
      <c r="I2" s="116">
        <v>0.65573770491803274</v>
      </c>
      <c r="J2" s="116"/>
      <c r="K2" s="116">
        <v>10.980834316825399</v>
      </c>
      <c r="L2" s="116">
        <v>0.65573770491803274</v>
      </c>
      <c r="M2" s="116"/>
      <c r="N2" s="116">
        <v>57.789196483216202</v>
      </c>
      <c r="O2" s="116">
        <v>10</v>
      </c>
      <c r="P2" s="116">
        <v>3.3102143757881461</v>
      </c>
      <c r="Q2" s="116"/>
      <c r="R2" s="116">
        <v>8.6551612398709796</v>
      </c>
      <c r="S2" s="116">
        <v>3.8020176544766708</v>
      </c>
      <c r="T2" s="116"/>
      <c r="U2" s="116">
        <v>6.04537611678</v>
      </c>
      <c r="V2" s="116">
        <v>2.9003783102143759</v>
      </c>
      <c r="W2" s="116"/>
      <c r="X2" s="116">
        <v>13.7577783689872</v>
      </c>
      <c r="Y2" s="116">
        <v>11</v>
      </c>
      <c r="Z2" s="116">
        <v>0.32786885245901637</v>
      </c>
      <c r="AA2" s="116"/>
      <c r="AB2" s="116">
        <v>8.9422185519829505</v>
      </c>
      <c r="AC2" s="116">
        <v>0.49180327868852458</v>
      </c>
      <c r="AD2" s="116"/>
      <c r="AE2" s="116">
        <v>7.7631121539467998</v>
      </c>
      <c r="AF2" s="116">
        <v>1.8032786885245902</v>
      </c>
      <c r="AG2" s="116"/>
      <c r="AH2" s="116">
        <v>1.05832072585227</v>
      </c>
      <c r="AI2" s="116">
        <v>4</v>
      </c>
      <c r="AJ2" s="116">
        <v>6.1538461538461542</v>
      </c>
      <c r="AK2" s="116">
        <v>0.13038206531481156</v>
      </c>
      <c r="AL2" s="116">
        <v>9.2307692307692317</v>
      </c>
      <c r="AM2" s="116">
        <v>0.3396386329639931</v>
      </c>
      <c r="AN2" s="116">
        <v>6.1538461538461542</v>
      </c>
      <c r="AO2" s="116"/>
      <c r="AP2" s="116">
        <v>5.7142857142857141E-2</v>
      </c>
      <c r="AQ2" s="116">
        <v>4</v>
      </c>
      <c r="AR2" s="116">
        <v>5.7377049180327866</v>
      </c>
      <c r="AS2" s="116"/>
      <c r="AT2" s="116">
        <v>18.168166656455298</v>
      </c>
      <c r="AU2" s="116">
        <v>8.5245901639344268</v>
      </c>
      <c r="AV2" s="116"/>
      <c r="AW2" s="116">
        <v>3.7950324709443901</v>
      </c>
      <c r="AX2" s="116">
        <v>6.721311475409836</v>
      </c>
      <c r="AY2" s="116"/>
      <c r="AZ2" s="116">
        <v>10.2825173162478</v>
      </c>
      <c r="BA2" s="116">
        <v>2</v>
      </c>
      <c r="BB2" s="116">
        <v>7.3770491803278686</v>
      </c>
      <c r="BC2" s="116">
        <v>0.18247089465009919</v>
      </c>
      <c r="BD2" s="116">
        <v>9.3442622950819665</v>
      </c>
      <c r="BE2" s="116">
        <v>6.2962012425176836E-2</v>
      </c>
      <c r="BF2" s="81">
        <v>8</v>
      </c>
      <c r="BG2" s="81"/>
      <c r="BH2" s="81"/>
      <c r="BI2" s="119" t="s">
        <v>1</v>
      </c>
      <c r="BJ2" s="81">
        <v>1</v>
      </c>
      <c r="BK2" s="81">
        <v>4</v>
      </c>
      <c r="BL2" s="81">
        <v>6.7142857142857135</v>
      </c>
      <c r="BM2" s="81" t="s">
        <v>213</v>
      </c>
      <c r="BN2" s="81">
        <v>0</v>
      </c>
      <c r="BO2" s="81"/>
      <c r="BP2" s="81"/>
      <c r="BQ2" s="81">
        <v>2</v>
      </c>
      <c r="BR2" s="81">
        <v>3</v>
      </c>
      <c r="BS2" s="81">
        <v>6.7142857142857135</v>
      </c>
      <c r="BT2" s="81" t="s">
        <v>213</v>
      </c>
      <c r="BU2" s="115">
        <v>-4.380723666424613E-2</v>
      </c>
      <c r="BV2" s="115">
        <v>-1.8626796416444939E-2</v>
      </c>
    </row>
    <row r="3" spans="1:74" ht="16" customHeight="1">
      <c r="A3" s="121" t="s">
        <v>214</v>
      </c>
      <c r="B3" s="123">
        <v>46295</v>
      </c>
      <c r="C3" s="81"/>
      <c r="D3" s="119" t="s">
        <v>43</v>
      </c>
      <c r="E3" s="116">
        <v>10</v>
      </c>
      <c r="F3" s="116">
        <v>4.2622950819672134</v>
      </c>
      <c r="G3" s="116"/>
      <c r="H3" s="116">
        <v>2.57610997405245</v>
      </c>
      <c r="I3" s="116">
        <v>7.3770491803278686</v>
      </c>
      <c r="J3" s="116"/>
      <c r="K3" s="116">
        <v>17.981573383159699</v>
      </c>
      <c r="L3" s="116">
        <v>0.32786885245901637</v>
      </c>
      <c r="M3" s="116"/>
      <c r="N3" s="116">
        <v>115.952805472337</v>
      </c>
      <c r="O3" s="116">
        <v>12</v>
      </c>
      <c r="P3" s="116">
        <v>2.9886506935687267</v>
      </c>
      <c r="Q3" s="116"/>
      <c r="R3" s="116">
        <v>11.498438539735799</v>
      </c>
      <c r="S3" s="116">
        <v>3.3165195460277426</v>
      </c>
      <c r="T3" s="116"/>
      <c r="U3" s="116">
        <v>7.3187070385155799</v>
      </c>
      <c r="V3" s="116">
        <v>3.3417402269861287</v>
      </c>
      <c r="W3" s="116"/>
      <c r="X3" s="116">
        <v>15.8362510166105</v>
      </c>
      <c r="Y3" s="116">
        <v>6</v>
      </c>
      <c r="Z3" s="116">
        <v>6.721311475409836</v>
      </c>
      <c r="AA3" s="116"/>
      <c r="AB3" s="116">
        <v>10.044440244504401</v>
      </c>
      <c r="AC3" s="116">
        <v>7.3770491803278686</v>
      </c>
      <c r="AD3" s="116"/>
      <c r="AE3" s="116">
        <v>9.7333978859102501</v>
      </c>
      <c r="AF3" s="116">
        <v>9.1803278688524586</v>
      </c>
      <c r="AG3" s="116"/>
      <c r="AH3" s="116">
        <v>1.17708905943292</v>
      </c>
      <c r="AI3" s="116">
        <v>9</v>
      </c>
      <c r="AJ3" s="116">
        <v>4.6153846153846159</v>
      </c>
      <c r="AK3" s="116">
        <v>2.9994150397556041E-2</v>
      </c>
      <c r="AL3" s="116">
        <v>3.8461538461538463</v>
      </c>
      <c r="AM3" s="116">
        <v>4.23212959685213E-2</v>
      </c>
      <c r="AN3" s="116">
        <v>3.8461538461538463</v>
      </c>
      <c r="AO3" s="116"/>
      <c r="AP3" s="116">
        <v>-0.11363636363636363</v>
      </c>
      <c r="AQ3" s="116">
        <v>11</v>
      </c>
      <c r="AR3" s="116">
        <v>3.9344262295081966</v>
      </c>
      <c r="AS3" s="116"/>
      <c r="AT3" s="116">
        <v>6.9131175513377903</v>
      </c>
      <c r="AU3" s="116">
        <v>2.9508196721311477</v>
      </c>
      <c r="AV3" s="116"/>
      <c r="AW3" s="116">
        <v>3.6888090977587802</v>
      </c>
      <c r="AX3" s="116">
        <v>3.442622950819672</v>
      </c>
      <c r="AY3" s="116"/>
      <c r="AZ3" s="116">
        <v>4.8960757305581302</v>
      </c>
      <c r="BA3" s="116">
        <v>12</v>
      </c>
      <c r="BB3" s="116">
        <v>3.278688524590164</v>
      </c>
      <c r="BC3" s="116">
        <v>0.18050462043349938</v>
      </c>
      <c r="BD3" s="116">
        <v>1.1475409836065573</v>
      </c>
      <c r="BE3" s="116">
        <v>0.11597345297641772</v>
      </c>
      <c r="BF3" s="81">
        <v>12</v>
      </c>
      <c r="BG3" s="81"/>
      <c r="BH3" s="81"/>
      <c r="BI3" s="119" t="s">
        <v>43</v>
      </c>
      <c r="BJ3" s="81">
        <v>0</v>
      </c>
      <c r="BK3" s="81">
        <v>5</v>
      </c>
      <c r="BL3" s="81">
        <v>3.714285714285714</v>
      </c>
      <c r="BM3" s="81" t="s">
        <v>212</v>
      </c>
      <c r="BN3" s="81">
        <v>0</v>
      </c>
      <c r="BO3" s="81"/>
      <c r="BP3" s="81"/>
      <c r="BQ3" s="81">
        <v>0</v>
      </c>
      <c r="BR3" s="81">
        <v>3</v>
      </c>
      <c r="BS3" s="81">
        <v>4.1428571428571423</v>
      </c>
      <c r="BT3" s="81" t="s">
        <v>212</v>
      </c>
      <c r="BU3" s="115">
        <v>-3.2147216409038733E-2</v>
      </c>
      <c r="BV3" s="115">
        <v>-6.9667761612375416E-3</v>
      </c>
    </row>
    <row r="4" spans="1:74" ht="16" customHeight="1">
      <c r="A4" s="121" t="s">
        <v>215</v>
      </c>
      <c r="B4" s="123">
        <v>46296</v>
      </c>
      <c r="C4" s="81"/>
      <c r="D4" s="119" t="s">
        <v>63</v>
      </c>
      <c r="E4" s="116">
        <v>4</v>
      </c>
      <c r="F4" s="116">
        <v>4.918032786885246</v>
      </c>
      <c r="G4" s="116"/>
      <c r="H4" s="116">
        <v>0.73907005410195004</v>
      </c>
      <c r="I4" s="116">
        <v>7.2131147540983607</v>
      </c>
      <c r="J4" s="116"/>
      <c r="K4" s="116">
        <v>33.200840371974003</v>
      </c>
      <c r="L4" s="116">
        <v>3.6065573770491803</v>
      </c>
      <c r="M4" s="116"/>
      <c r="N4" s="116">
        <v>58.5191416861162</v>
      </c>
      <c r="O4" s="116">
        <v>8</v>
      </c>
      <c r="P4" s="116">
        <v>4.4766708701134927</v>
      </c>
      <c r="Q4" s="116"/>
      <c r="R4" s="116">
        <v>18.0442957635723</v>
      </c>
      <c r="S4" s="116">
        <v>4.9117276166456492</v>
      </c>
      <c r="T4" s="116"/>
      <c r="U4" s="116">
        <v>11.4812019496104</v>
      </c>
      <c r="V4" s="116">
        <v>4.8549810844892818</v>
      </c>
      <c r="W4" s="116"/>
      <c r="X4" s="116">
        <v>25.277612107917399</v>
      </c>
      <c r="Y4" s="116">
        <v>2</v>
      </c>
      <c r="Z4" s="116">
        <v>10</v>
      </c>
      <c r="AA4" s="116"/>
      <c r="AB4" s="116">
        <v>14.4736666646457</v>
      </c>
      <c r="AC4" s="116">
        <v>10</v>
      </c>
      <c r="AD4" s="116"/>
      <c r="AE4" s="116">
        <v>11.3296620015805</v>
      </c>
      <c r="AF4" s="116">
        <v>10</v>
      </c>
      <c r="AG4" s="116"/>
      <c r="AH4" s="116">
        <v>2.7591780921576601</v>
      </c>
      <c r="AI4" s="116">
        <v>12</v>
      </c>
      <c r="AJ4" s="116">
        <v>5.3846153846153841</v>
      </c>
      <c r="AK4" s="116">
        <v>9.9348329758884191E-2</v>
      </c>
      <c r="AL4" s="116">
        <v>2.3076923076923079</v>
      </c>
      <c r="AM4" s="116">
        <v>-2.6194226751330651E-2</v>
      </c>
      <c r="AN4" s="116">
        <v>2.3076923076923079</v>
      </c>
      <c r="AO4" s="116"/>
      <c r="AP4" s="116">
        <v>-0.38461538461538464</v>
      </c>
      <c r="AQ4" s="116">
        <v>12</v>
      </c>
      <c r="AR4" s="116">
        <v>3.7704918032786887</v>
      </c>
      <c r="AS4" s="116"/>
      <c r="AT4" s="116">
        <v>13.004314284996401</v>
      </c>
      <c r="AU4" s="116">
        <v>2.1311475409836067</v>
      </c>
      <c r="AV4" s="116"/>
      <c r="AW4" s="116">
        <v>6.0954359120817996</v>
      </c>
      <c r="AX4" s="116">
        <v>2.622950819672131</v>
      </c>
      <c r="AY4" s="116"/>
      <c r="AZ4" s="116">
        <v>7.7301313081955403</v>
      </c>
      <c r="BA4" s="116">
        <v>7</v>
      </c>
      <c r="BB4" s="116">
        <v>5.4098360655737707</v>
      </c>
      <c r="BC4" s="116">
        <v>0.25442200782070773</v>
      </c>
      <c r="BD4" s="116">
        <v>2.1311475409836067</v>
      </c>
      <c r="BE4" s="116">
        <v>0.18750445028259496</v>
      </c>
      <c r="BF4" s="81">
        <v>9</v>
      </c>
      <c r="BG4" s="81"/>
      <c r="BH4" s="81"/>
      <c r="BI4" s="119" t="s">
        <v>63</v>
      </c>
      <c r="BJ4" s="81">
        <v>2</v>
      </c>
      <c r="BK4" s="81">
        <v>2</v>
      </c>
      <c r="BL4" s="81">
        <v>6.2857142857142856</v>
      </c>
      <c r="BM4" s="81" t="s">
        <v>213</v>
      </c>
      <c r="BN4" s="81">
        <v>1</v>
      </c>
      <c r="BO4" s="81"/>
      <c r="BP4" s="81"/>
      <c r="BQ4" s="81">
        <v>1</v>
      </c>
      <c r="BR4" s="81">
        <v>4</v>
      </c>
      <c r="BS4" s="81">
        <v>6.2857142857142865</v>
      </c>
      <c r="BT4" s="81" t="s">
        <v>212</v>
      </c>
      <c r="BU4" s="115">
        <v>-7.9729635720604319E-2</v>
      </c>
      <c r="BV4" s="115">
        <v>-5.4549195472803125E-2</v>
      </c>
    </row>
    <row r="5" spans="1:74" ht="16" customHeight="1">
      <c r="A5" s="121" t="s">
        <v>216</v>
      </c>
      <c r="B5" s="122" t="s">
        <v>269</v>
      </c>
      <c r="C5" s="81"/>
      <c r="D5" s="119" t="s">
        <v>2</v>
      </c>
      <c r="E5" s="116">
        <v>2</v>
      </c>
      <c r="F5" s="116">
        <v>7.0491803278688527</v>
      </c>
      <c r="G5" s="116"/>
      <c r="H5" s="116">
        <v>10.1169600671914</v>
      </c>
      <c r="I5" s="116">
        <v>3.1147540983606556</v>
      </c>
      <c r="J5" s="116"/>
      <c r="K5" s="116">
        <v>2.80150137888059</v>
      </c>
      <c r="L5" s="116">
        <v>8.6885245901639347</v>
      </c>
      <c r="M5" s="116"/>
      <c r="N5" s="116">
        <v>417.95205491114098</v>
      </c>
      <c r="O5" s="116">
        <v>3</v>
      </c>
      <c r="P5" s="116">
        <v>7.7805800756620425</v>
      </c>
      <c r="Q5" s="116"/>
      <c r="R5" s="116">
        <v>17.486197321904001</v>
      </c>
      <c r="S5" s="116">
        <v>8.6569987389659531</v>
      </c>
      <c r="T5" s="116"/>
      <c r="U5" s="116">
        <v>12.648923002213801</v>
      </c>
      <c r="V5" s="116">
        <v>7.0491803278688518</v>
      </c>
      <c r="W5" s="116"/>
      <c r="X5" s="116">
        <v>51.665548308631401</v>
      </c>
      <c r="Y5" s="116" t="s">
        <v>217</v>
      </c>
      <c r="Z5" s="116" t="s">
        <v>217</v>
      </c>
      <c r="AA5" s="116"/>
      <c r="AB5" s="116" t="s">
        <v>217</v>
      </c>
      <c r="AC5" s="116" t="s">
        <v>217</v>
      </c>
      <c r="AD5" s="116"/>
      <c r="AE5" s="116" t="s">
        <v>217</v>
      </c>
      <c r="AF5" s="116">
        <v>0.32786885245901637</v>
      </c>
      <c r="AG5" s="116"/>
      <c r="AH5" s="116">
        <v>2.1662573992228502</v>
      </c>
      <c r="AI5" s="116">
        <v>1</v>
      </c>
      <c r="AJ5" s="116">
        <v>9.2307692307692317</v>
      </c>
      <c r="AK5" s="116">
        <v>0.23881972730634082</v>
      </c>
      <c r="AL5" s="116">
        <v>8.4615384615384617</v>
      </c>
      <c r="AM5" s="116">
        <v>0.27503189632292613</v>
      </c>
      <c r="AN5" s="116">
        <v>6.9230769230769234</v>
      </c>
      <c r="AO5" s="116"/>
      <c r="AP5" s="116">
        <v>0.17094017094017094</v>
      </c>
      <c r="AQ5" s="116">
        <v>9</v>
      </c>
      <c r="AR5" s="116">
        <v>4.0983606557377046</v>
      </c>
      <c r="AS5" s="116"/>
      <c r="AT5" s="116">
        <v>10.6371743802006</v>
      </c>
      <c r="AU5" s="116">
        <v>5.5737704918032787</v>
      </c>
      <c r="AV5" s="116"/>
      <c r="AW5" s="116">
        <v>5.0359126782749701</v>
      </c>
      <c r="AX5" s="116" t="s">
        <v>217</v>
      </c>
      <c r="AY5" s="116"/>
      <c r="AZ5" s="116" t="s">
        <v>217</v>
      </c>
      <c r="BA5" s="116">
        <v>8</v>
      </c>
      <c r="BB5" s="116">
        <v>2.7868852459016393</v>
      </c>
      <c r="BC5" s="116">
        <v>0.20099649494398453</v>
      </c>
      <c r="BD5" s="116">
        <v>3.442622950819672</v>
      </c>
      <c r="BE5" s="116">
        <v>0.12262943235292199</v>
      </c>
      <c r="BF5" s="81" t="s">
        <v>217</v>
      </c>
      <c r="BG5" s="81"/>
      <c r="BH5" s="81"/>
      <c r="BI5" s="119" t="s">
        <v>2</v>
      </c>
      <c r="BJ5" s="81">
        <v>4</v>
      </c>
      <c r="BK5" s="81">
        <v>0</v>
      </c>
      <c r="BL5" s="81" t="s">
        <v>217</v>
      </c>
      <c r="BM5" s="81" t="s">
        <v>218</v>
      </c>
      <c r="BN5" s="81">
        <v>0</v>
      </c>
      <c r="BO5" s="81"/>
      <c r="BP5" s="81"/>
      <c r="BQ5" s="81">
        <v>3</v>
      </c>
      <c r="BR5" s="81">
        <v>0</v>
      </c>
      <c r="BS5" s="81" t="s">
        <v>217</v>
      </c>
      <c r="BT5" s="81" t="s">
        <v>218</v>
      </c>
      <c r="BU5" s="115">
        <v>-2.9492516846936101E-2</v>
      </c>
      <c r="BV5" s="115">
        <v>-4.3120765991349098E-3</v>
      </c>
    </row>
    <row r="6" spans="1:74" ht="16" customHeight="1">
      <c r="A6" s="121" t="s">
        <v>219</v>
      </c>
      <c r="B6" s="122" t="s">
        <v>220</v>
      </c>
      <c r="C6" s="81"/>
      <c r="D6" s="119" t="s">
        <v>23</v>
      </c>
      <c r="E6" s="116">
        <v>5</v>
      </c>
      <c r="F6" s="116">
        <v>5.081967213114754</v>
      </c>
      <c r="G6" s="116"/>
      <c r="H6" s="116">
        <v>1.5089101960176601</v>
      </c>
      <c r="I6" s="116">
        <v>7.8688524590163933</v>
      </c>
      <c r="J6" s="116"/>
      <c r="K6" s="116">
        <v>28.807422942082599</v>
      </c>
      <c r="L6" s="116">
        <v>1.9672131147540983</v>
      </c>
      <c r="M6" s="116"/>
      <c r="N6" s="116">
        <v>66.839496144205</v>
      </c>
      <c r="O6" s="116">
        <v>1</v>
      </c>
      <c r="P6" s="116">
        <v>9.4262295081967213</v>
      </c>
      <c r="Q6" s="116"/>
      <c r="R6" s="116">
        <v>23.281359338540899</v>
      </c>
      <c r="S6" s="116">
        <v>7.8940731399747799</v>
      </c>
      <c r="T6" s="116"/>
      <c r="U6" s="116">
        <v>16.548001853123399</v>
      </c>
      <c r="V6" s="116">
        <v>9.2307692307692299</v>
      </c>
      <c r="W6" s="116"/>
      <c r="X6" s="116">
        <v>31.620939153724301</v>
      </c>
      <c r="Y6" s="116">
        <v>3</v>
      </c>
      <c r="Z6" s="116">
        <v>8.3606557377049189</v>
      </c>
      <c r="AA6" s="116"/>
      <c r="AB6" s="116">
        <v>12.3378188779607</v>
      </c>
      <c r="AC6" s="116">
        <v>8.8524590163934427</v>
      </c>
      <c r="AD6" s="116"/>
      <c r="AE6" s="116">
        <v>10.802641605741799</v>
      </c>
      <c r="AF6" s="116">
        <v>9.5081967213114762</v>
      </c>
      <c r="AG6" s="116"/>
      <c r="AH6" s="116">
        <v>2.9853111062547701</v>
      </c>
      <c r="AI6" s="116">
        <v>7</v>
      </c>
      <c r="AJ6" s="116">
        <v>3.8461538461538463</v>
      </c>
      <c r="AK6" s="116">
        <v>2.425995620266086E-2</v>
      </c>
      <c r="AL6" s="116">
        <v>4.6153846153846159</v>
      </c>
      <c r="AM6" s="116">
        <v>0.10626220097818417</v>
      </c>
      <c r="AN6" s="116">
        <v>8.4615384615384617</v>
      </c>
      <c r="AO6" s="116"/>
      <c r="AP6" s="116">
        <v>0.35555555555555557</v>
      </c>
      <c r="AQ6" s="116">
        <v>10</v>
      </c>
      <c r="AR6" s="116">
        <v>3.9344262295081966</v>
      </c>
      <c r="AS6" s="116"/>
      <c r="AT6" s="116">
        <v>8.0643699753674607</v>
      </c>
      <c r="AU6" s="116">
        <v>3.7704918032786887</v>
      </c>
      <c r="AV6" s="116"/>
      <c r="AW6" s="116">
        <v>5.49781329655079</v>
      </c>
      <c r="AX6" s="116">
        <v>3.6065573770491803</v>
      </c>
      <c r="AY6" s="116"/>
      <c r="AZ6" s="116">
        <v>7.6618301817374803</v>
      </c>
      <c r="BA6" s="116">
        <v>3</v>
      </c>
      <c r="BB6" s="116">
        <v>8.0327868852459012</v>
      </c>
      <c r="BC6" s="116">
        <v>0.12836426330229547</v>
      </c>
      <c r="BD6" s="116">
        <v>7.3770491803278686</v>
      </c>
      <c r="BE6" s="116">
        <v>8.5948425054318822E-2</v>
      </c>
      <c r="BF6" s="81">
        <v>3</v>
      </c>
      <c r="BG6" s="81"/>
      <c r="BH6" s="81"/>
      <c r="BI6" s="119" t="s">
        <v>23</v>
      </c>
      <c r="BJ6" s="81">
        <v>6</v>
      </c>
      <c r="BK6" s="81">
        <v>0</v>
      </c>
      <c r="BL6" s="81">
        <v>9.428571428571427</v>
      </c>
      <c r="BM6" s="81" t="s">
        <v>218</v>
      </c>
      <c r="BN6" s="81">
        <v>1</v>
      </c>
      <c r="BO6" s="81"/>
      <c r="BP6" s="81"/>
      <c r="BQ6" s="81">
        <v>2</v>
      </c>
      <c r="BR6" s="81">
        <v>0</v>
      </c>
      <c r="BS6" s="81">
        <v>8.5714285714285694</v>
      </c>
      <c r="BT6" s="81" t="s">
        <v>213</v>
      </c>
      <c r="BU6" s="115">
        <v>-3.0060213605742851E-2</v>
      </c>
      <c r="BV6" s="115">
        <v>-4.8797733579416594E-3</v>
      </c>
    </row>
    <row r="7" spans="1:74" ht="16" customHeight="1">
      <c r="A7" s="121" t="s">
        <v>221</v>
      </c>
      <c r="B7" s="123">
        <v>46326</v>
      </c>
      <c r="C7" s="81"/>
      <c r="D7" s="119" t="s">
        <v>24</v>
      </c>
      <c r="E7" s="116">
        <v>3</v>
      </c>
      <c r="F7" s="116">
        <v>4.2622950819672134</v>
      </c>
      <c r="G7" s="116"/>
      <c r="H7" s="116">
        <v>1.6366060733174099</v>
      </c>
      <c r="I7" s="116">
        <v>10</v>
      </c>
      <c r="J7" s="116"/>
      <c r="K7" s="116">
        <v>22.892463840116601</v>
      </c>
      <c r="L7" s="116">
        <v>2.2950819672131146</v>
      </c>
      <c r="M7" s="116"/>
      <c r="N7" s="116">
        <v>85.294826159221103</v>
      </c>
      <c r="O7" s="116">
        <v>7</v>
      </c>
      <c r="P7" s="116">
        <v>4.4892812105926865</v>
      </c>
      <c r="Q7" s="116"/>
      <c r="R7" s="116">
        <v>11.0772530483005</v>
      </c>
      <c r="S7" s="116">
        <v>5.315258511979823</v>
      </c>
      <c r="T7" s="116"/>
      <c r="U7" s="116">
        <v>7.5557529453266499</v>
      </c>
      <c r="V7" s="116">
        <v>5.2017654476670874</v>
      </c>
      <c r="W7" s="116"/>
      <c r="X7" s="116">
        <v>15.8439364132061</v>
      </c>
      <c r="Y7" s="116">
        <v>10</v>
      </c>
      <c r="Z7" s="116">
        <v>1.3114754098360655</v>
      </c>
      <c r="AA7" s="116"/>
      <c r="AB7" s="116">
        <v>13.8146050592359</v>
      </c>
      <c r="AC7" s="116">
        <v>1.4754098360655739</v>
      </c>
      <c r="AD7" s="116"/>
      <c r="AE7" s="116">
        <v>11.8545768133039</v>
      </c>
      <c r="AF7" s="116">
        <v>1.3114754098360655</v>
      </c>
      <c r="AG7" s="116"/>
      <c r="AH7" s="116">
        <v>1.7658250995923701</v>
      </c>
      <c r="AI7" s="116">
        <v>5</v>
      </c>
      <c r="AJ7" s="116">
        <v>6.9230769230769234</v>
      </c>
      <c r="AK7" s="116">
        <v>0.13319025797276707</v>
      </c>
      <c r="AL7" s="116">
        <v>5.3846153846153841</v>
      </c>
      <c r="AM7" s="116">
        <v>0.10708825819569556</v>
      </c>
      <c r="AN7" s="116">
        <v>7.6923076923076925</v>
      </c>
      <c r="AO7" s="116"/>
      <c r="AP7" s="116">
        <v>0.23478260869565218</v>
      </c>
      <c r="AQ7" s="116">
        <v>2</v>
      </c>
      <c r="AR7" s="116">
        <v>6.721311475409836</v>
      </c>
      <c r="AS7" s="116"/>
      <c r="AT7" s="116">
        <v>16.132482771721399</v>
      </c>
      <c r="AU7" s="116">
        <v>10</v>
      </c>
      <c r="AV7" s="116"/>
      <c r="AW7" s="116">
        <v>7.5180213362879602</v>
      </c>
      <c r="AX7" s="116">
        <v>7.5409836065573774</v>
      </c>
      <c r="AY7" s="116"/>
      <c r="AZ7" s="116">
        <v>10.381888107014399</v>
      </c>
      <c r="BA7" s="116">
        <v>12</v>
      </c>
      <c r="BB7" s="116">
        <v>3.6065573770491803</v>
      </c>
      <c r="BC7" s="116">
        <v>0.21927048515817743</v>
      </c>
      <c r="BD7" s="116">
        <v>0.81967213114754101</v>
      </c>
      <c r="BE7" s="116">
        <v>0.14291345518979828</v>
      </c>
      <c r="BF7" s="81">
        <v>6</v>
      </c>
      <c r="BG7" s="81"/>
      <c r="BH7" s="81"/>
      <c r="BI7" s="119" t="s">
        <v>24</v>
      </c>
      <c r="BJ7" s="81">
        <v>3</v>
      </c>
      <c r="BK7" s="81">
        <v>1</v>
      </c>
      <c r="BL7" s="81">
        <v>7.5714285714285712</v>
      </c>
      <c r="BM7" s="81" t="s">
        <v>213</v>
      </c>
      <c r="BN7" s="81">
        <v>0</v>
      </c>
      <c r="BO7" s="81"/>
      <c r="BP7" s="81"/>
      <c r="BQ7" s="81">
        <v>2</v>
      </c>
      <c r="BR7" s="81">
        <v>2</v>
      </c>
      <c r="BS7" s="81">
        <v>7.4285714285714288</v>
      </c>
      <c r="BT7" s="81" t="s">
        <v>213</v>
      </c>
      <c r="BU7" s="115">
        <v>-3.775014143322486E-2</v>
      </c>
      <c r="BV7" s="115">
        <v>-1.2569701185423669E-2</v>
      </c>
    </row>
    <row r="8" spans="1:74" ht="16" customHeight="1">
      <c r="A8" s="121" t="s">
        <v>222</v>
      </c>
      <c r="B8" s="123">
        <v>46295</v>
      </c>
      <c r="C8" s="81"/>
      <c r="D8" s="119" t="s">
        <v>25</v>
      </c>
      <c r="E8" s="116">
        <v>9</v>
      </c>
      <c r="F8" s="116">
        <v>5.2459016393442619</v>
      </c>
      <c r="G8" s="116"/>
      <c r="H8" s="116">
        <v>0.75166268540331904</v>
      </c>
      <c r="I8" s="116">
        <v>5.2459016393442619</v>
      </c>
      <c r="J8" s="116"/>
      <c r="K8" s="116">
        <v>26.597811276200702</v>
      </c>
      <c r="L8" s="116">
        <v>1.9672131147540983</v>
      </c>
      <c r="M8" s="116"/>
      <c r="N8" s="116">
        <v>62.418637394978703</v>
      </c>
      <c r="O8" s="116">
        <v>6</v>
      </c>
      <c r="P8" s="116">
        <v>5.2585119798234556</v>
      </c>
      <c r="Q8" s="116"/>
      <c r="R8" s="116">
        <v>12.7078794901996</v>
      </c>
      <c r="S8" s="116">
        <v>6.7339218158890297</v>
      </c>
      <c r="T8" s="116"/>
      <c r="U8" s="116">
        <v>7.5169470320269998</v>
      </c>
      <c r="V8" s="116">
        <v>5.4224464060529636</v>
      </c>
      <c r="W8" s="116"/>
      <c r="X8" s="116">
        <v>19.852901820100598</v>
      </c>
      <c r="Y8" s="116">
        <v>13</v>
      </c>
      <c r="Z8" s="116">
        <v>0.32786885245901637</v>
      </c>
      <c r="AA8" s="116"/>
      <c r="AB8" s="116">
        <v>5.3498499952145204</v>
      </c>
      <c r="AC8" s="116">
        <v>0.81967213114754101</v>
      </c>
      <c r="AD8" s="116"/>
      <c r="AE8" s="116">
        <v>4.7964169300905697</v>
      </c>
      <c r="AF8" s="116">
        <v>0.65573770491803274</v>
      </c>
      <c r="AG8" s="116"/>
      <c r="AH8" s="116">
        <v>0.87351089319333797</v>
      </c>
      <c r="AI8" s="116">
        <v>4</v>
      </c>
      <c r="AJ8" s="116">
        <v>1.5384615384615385</v>
      </c>
      <c r="AK8" s="116">
        <v>-3.0101682881634395E-2</v>
      </c>
      <c r="AL8" s="116">
        <v>10</v>
      </c>
      <c r="AM8" s="116">
        <v>0.41327661874490751</v>
      </c>
      <c r="AN8" s="116">
        <v>10</v>
      </c>
      <c r="AO8" s="116"/>
      <c r="AP8" s="116">
        <v>0.77272727272727271</v>
      </c>
      <c r="AQ8" s="116">
        <v>7</v>
      </c>
      <c r="AR8" s="116">
        <v>7.5409836065573774</v>
      </c>
      <c r="AS8" s="116"/>
      <c r="AT8" s="116">
        <v>13.2708384625642</v>
      </c>
      <c r="AU8" s="116">
        <v>1.8032786885245902</v>
      </c>
      <c r="AV8" s="116"/>
      <c r="AW8" s="116">
        <v>-0.32915550408629202</v>
      </c>
      <c r="AX8" s="116">
        <v>7.0491803278688527</v>
      </c>
      <c r="AY8" s="116"/>
      <c r="AZ8" s="116">
        <v>1.67437743564589</v>
      </c>
      <c r="BA8" s="116">
        <v>13</v>
      </c>
      <c r="BB8" s="116">
        <v>0.49180327868852458</v>
      </c>
      <c r="BC8" s="116">
        <v>0.27017194019604751</v>
      </c>
      <c r="BD8" s="116">
        <v>1.8032786885245902</v>
      </c>
      <c r="BE8" s="116">
        <v>0.16184846929866942</v>
      </c>
      <c r="BF8" s="81">
        <v>11</v>
      </c>
      <c r="BG8" s="81"/>
      <c r="BH8" s="81"/>
      <c r="BI8" s="119" t="s">
        <v>25</v>
      </c>
      <c r="BJ8" s="81">
        <v>0</v>
      </c>
      <c r="BK8" s="81">
        <v>5</v>
      </c>
      <c r="BL8" s="81">
        <v>5</v>
      </c>
      <c r="BM8" s="81" t="s">
        <v>212</v>
      </c>
      <c r="BN8" s="81">
        <v>-2</v>
      </c>
      <c r="BO8" s="81"/>
      <c r="BP8" s="81"/>
      <c r="BQ8" s="81">
        <v>3</v>
      </c>
      <c r="BR8" s="81">
        <v>1</v>
      </c>
      <c r="BS8" s="81">
        <v>7.5714285714285703</v>
      </c>
      <c r="BT8" s="81" t="s">
        <v>218</v>
      </c>
      <c r="BU8" s="115">
        <v>3.3362629524481553E-2</v>
      </c>
      <c r="BV8" s="115">
        <v>5.8543069772282741E-2</v>
      </c>
    </row>
    <row r="9" spans="1:74" ht="16" customHeight="1">
      <c r="A9" s="121" t="s">
        <v>223</v>
      </c>
      <c r="B9" s="130">
        <v>46296</v>
      </c>
      <c r="C9" s="81"/>
      <c r="D9" s="119" t="s">
        <v>3</v>
      </c>
      <c r="E9" s="116">
        <v>8</v>
      </c>
      <c r="F9" s="116">
        <v>5.081967213114754</v>
      </c>
      <c r="G9" s="116"/>
      <c r="H9" s="116">
        <v>0.43980775067068301</v>
      </c>
      <c r="I9" s="116">
        <v>7.3770491803278686</v>
      </c>
      <c r="J9" s="116"/>
      <c r="K9" s="116">
        <v>51.010860412277097</v>
      </c>
      <c r="L9" s="116">
        <v>0.49180327868852458</v>
      </c>
      <c r="M9" s="116"/>
      <c r="N9" s="116">
        <v>42.505911901393098</v>
      </c>
      <c r="O9" s="116">
        <v>2</v>
      </c>
      <c r="P9" s="116">
        <v>8.8776796973518302</v>
      </c>
      <c r="Q9" s="116"/>
      <c r="R9" s="116">
        <v>23.063598019342098</v>
      </c>
      <c r="S9" s="116">
        <v>8.6065573770491799</v>
      </c>
      <c r="T9" s="116"/>
      <c r="U9" s="116">
        <v>21.193797699760399</v>
      </c>
      <c r="V9" s="116">
        <v>8.3543505674653211</v>
      </c>
      <c r="W9" s="116"/>
      <c r="X9" s="116">
        <v>29.081963470857701</v>
      </c>
      <c r="Y9" s="116">
        <v>5</v>
      </c>
      <c r="Z9" s="116">
        <v>8.1081081081081088</v>
      </c>
      <c r="AA9" s="116"/>
      <c r="AB9" s="116">
        <v>21.186470920591201</v>
      </c>
      <c r="AC9" s="116">
        <v>7.5675675675675675</v>
      </c>
      <c r="AD9" s="116"/>
      <c r="AE9" s="116">
        <v>18.199696708293999</v>
      </c>
      <c r="AF9" s="116">
        <v>0.65573770491803274</v>
      </c>
      <c r="AG9" s="116"/>
      <c r="AH9" s="116">
        <v>6.0528066187527898</v>
      </c>
      <c r="AI9" s="116">
        <v>2</v>
      </c>
      <c r="AJ9" s="116">
        <v>10</v>
      </c>
      <c r="AK9" s="116">
        <v>0.320190315708615</v>
      </c>
      <c r="AL9" s="116">
        <v>7.6923076923076925</v>
      </c>
      <c r="AM9" s="116">
        <v>0.26770247663087576</v>
      </c>
      <c r="AN9" s="116">
        <v>5.3846153846153841</v>
      </c>
      <c r="AO9" s="116"/>
      <c r="AP9" s="116">
        <v>-4.5454545454545456E-2</v>
      </c>
      <c r="AQ9" s="116">
        <v>1</v>
      </c>
      <c r="AR9" s="116">
        <v>8.1967213114754092</v>
      </c>
      <c r="AS9" s="116"/>
      <c r="AT9" s="116">
        <v>27.448512775012901</v>
      </c>
      <c r="AU9" s="116">
        <v>10</v>
      </c>
      <c r="AV9" s="116"/>
      <c r="AW9" s="116">
        <v>15.9153945323063</v>
      </c>
      <c r="AX9" s="116">
        <v>9.6721311475409841</v>
      </c>
      <c r="AY9" s="116"/>
      <c r="AZ9" s="116">
        <v>24.497584652989701</v>
      </c>
      <c r="BA9" s="116">
        <v>10</v>
      </c>
      <c r="BB9" s="116">
        <v>0.81967213114754101</v>
      </c>
      <c r="BC9" s="116">
        <v>0.32402070742112943</v>
      </c>
      <c r="BD9" s="116">
        <v>4.4262295081967213</v>
      </c>
      <c r="BE9" s="116">
        <v>0.12996418924629421</v>
      </c>
      <c r="BF9" s="81">
        <v>2</v>
      </c>
      <c r="BG9" s="81"/>
      <c r="BH9" s="81"/>
      <c r="BI9" s="119" t="s">
        <v>3</v>
      </c>
      <c r="BJ9" s="81">
        <v>5</v>
      </c>
      <c r="BK9" s="81">
        <v>0</v>
      </c>
      <c r="BL9" s="81">
        <v>9.7142857142857135</v>
      </c>
      <c r="BM9" s="81" t="s">
        <v>218</v>
      </c>
      <c r="BN9" s="81">
        <v>0</v>
      </c>
      <c r="BO9" s="81"/>
      <c r="BP9" s="81"/>
      <c r="BQ9" s="81">
        <v>6</v>
      </c>
      <c r="BR9" s="81">
        <v>0</v>
      </c>
      <c r="BS9" s="81">
        <v>9.8571428571428559</v>
      </c>
      <c r="BT9" s="81" t="s">
        <v>218</v>
      </c>
      <c r="BU9" s="115">
        <v>4.0266880190309003E-2</v>
      </c>
      <c r="BV9" s="115">
        <v>6.544732043811019E-2</v>
      </c>
    </row>
    <row r="10" spans="1:74" ht="16" customHeight="1">
      <c r="A10" s="121" t="s">
        <v>224</v>
      </c>
      <c r="B10" s="130">
        <v>46266</v>
      </c>
      <c r="C10" s="81"/>
      <c r="D10" s="119" t="s">
        <v>4</v>
      </c>
      <c r="E10" s="116">
        <v>7</v>
      </c>
      <c r="F10" s="116">
        <v>6.2295081967213113</v>
      </c>
      <c r="G10" s="116"/>
      <c r="H10" s="116">
        <v>2.6984758477398998</v>
      </c>
      <c r="I10" s="116">
        <v>6.2295081967213113</v>
      </c>
      <c r="J10" s="116"/>
      <c r="K10" s="116">
        <v>14.7729926412526</v>
      </c>
      <c r="L10" s="116">
        <v>0.98360655737704916</v>
      </c>
      <c r="M10" s="116"/>
      <c r="N10" s="116">
        <v>168.09142629961499</v>
      </c>
      <c r="O10" s="116">
        <v>4</v>
      </c>
      <c r="P10" s="116">
        <v>6.8221941992433797</v>
      </c>
      <c r="Q10" s="116"/>
      <c r="R10" s="116">
        <v>15.845053625570401</v>
      </c>
      <c r="S10" s="116">
        <v>4.6532156368221944</v>
      </c>
      <c r="T10" s="116"/>
      <c r="U10" s="116">
        <v>6.9782061217178697</v>
      </c>
      <c r="V10" s="116">
        <v>8.7137452711223204</v>
      </c>
      <c r="W10" s="116"/>
      <c r="X10" s="116">
        <v>36.809321778035098</v>
      </c>
      <c r="Y10" s="116">
        <v>9</v>
      </c>
      <c r="Z10" s="116">
        <v>1.9672131147540983</v>
      </c>
      <c r="AA10" s="116"/>
      <c r="AB10" s="116">
        <v>4.3402105099583199</v>
      </c>
      <c r="AC10" s="116">
        <v>4.5901639344262293</v>
      </c>
      <c r="AD10" s="116"/>
      <c r="AE10" s="116">
        <v>6.1657458302983796</v>
      </c>
      <c r="AF10" s="116">
        <v>3.278688524590164</v>
      </c>
      <c r="AG10" s="116"/>
      <c r="AH10" s="116">
        <v>1.1898465026762399</v>
      </c>
      <c r="AI10" s="116">
        <v>10</v>
      </c>
      <c r="AJ10" s="116">
        <v>0.76923076923076927</v>
      </c>
      <c r="AK10" s="116">
        <v>-3.7905637961494265E-2</v>
      </c>
      <c r="AL10" s="116">
        <v>6.1538461538461542</v>
      </c>
      <c r="AM10" s="116">
        <v>0.13275669631391152</v>
      </c>
      <c r="AN10" s="116">
        <v>4.6153846153846159</v>
      </c>
      <c r="AO10" s="116"/>
      <c r="AP10" s="116">
        <v>-9.0909090909090912E-2</v>
      </c>
      <c r="AQ10" s="116">
        <v>7</v>
      </c>
      <c r="AR10" s="116">
        <v>2.7868852459016393</v>
      </c>
      <c r="AS10" s="116"/>
      <c r="AT10" s="116">
        <v>11.467268831232101</v>
      </c>
      <c r="AU10" s="116">
        <v>8.0327868852459012</v>
      </c>
      <c r="AV10" s="116"/>
      <c r="AW10" s="116">
        <v>4.1123275406810302</v>
      </c>
      <c r="AX10" s="116">
        <v>5.5737704918032787</v>
      </c>
      <c r="AY10" s="116"/>
      <c r="AZ10" s="116">
        <v>7.9311492000943797</v>
      </c>
      <c r="BA10" s="116">
        <v>6</v>
      </c>
      <c r="BB10" s="116">
        <v>4.4262295081967213</v>
      </c>
      <c r="BC10" s="116">
        <v>0.17849264841473547</v>
      </c>
      <c r="BD10" s="116">
        <v>5.5737704918032787</v>
      </c>
      <c r="BE10" s="116">
        <v>9.3612562024603371E-2</v>
      </c>
      <c r="BF10" s="81">
        <v>8</v>
      </c>
      <c r="BG10" s="81"/>
      <c r="BH10" s="81"/>
      <c r="BI10" s="119" t="s">
        <v>4</v>
      </c>
      <c r="BJ10" s="81">
        <v>0</v>
      </c>
      <c r="BK10" s="81">
        <v>0</v>
      </c>
      <c r="BL10" s="81">
        <v>6.7142857142857126</v>
      </c>
      <c r="BM10" s="81" t="s">
        <v>213</v>
      </c>
      <c r="BN10" s="81">
        <v>0</v>
      </c>
      <c r="BO10" s="81"/>
      <c r="BP10" s="81"/>
      <c r="BQ10" s="81">
        <v>0</v>
      </c>
      <c r="BR10" s="81">
        <v>1</v>
      </c>
      <c r="BS10" s="81">
        <v>5.7142857142857135</v>
      </c>
      <c r="BT10" s="81" t="s">
        <v>213</v>
      </c>
      <c r="BU10" s="115">
        <v>-5.0840092126312693E-2</v>
      </c>
      <c r="BV10" s="115">
        <v>-2.5659651878511502E-2</v>
      </c>
    </row>
    <row r="11" spans="1:74" ht="16" customHeight="1">
      <c r="A11" s="121" t="s">
        <v>225</v>
      </c>
      <c r="B11" s="122" t="s">
        <v>226</v>
      </c>
      <c r="C11" s="81"/>
      <c r="D11" s="119" t="s">
        <v>5</v>
      </c>
      <c r="E11" s="116">
        <v>11</v>
      </c>
      <c r="F11" s="116">
        <v>2.7868852459016393</v>
      </c>
      <c r="G11" s="116"/>
      <c r="H11" s="116">
        <v>3.8202382685026199</v>
      </c>
      <c r="I11" s="116">
        <v>2.459016393442623</v>
      </c>
      <c r="J11" s="116"/>
      <c r="K11" s="116">
        <v>-0.77896413875396997</v>
      </c>
      <c r="L11" s="116">
        <v>3.6065573770491803</v>
      </c>
      <c r="M11" s="116"/>
      <c r="N11" s="116">
        <v>161.16846685592299</v>
      </c>
      <c r="O11" s="116">
        <v>5</v>
      </c>
      <c r="P11" s="116">
        <v>6.2736443883984876</v>
      </c>
      <c r="Q11" s="116"/>
      <c r="R11" s="116">
        <v>15.274552614276301</v>
      </c>
      <c r="S11" s="116">
        <v>6.5195460277427486</v>
      </c>
      <c r="T11" s="116"/>
      <c r="U11" s="116">
        <v>9.3596083489863595</v>
      </c>
      <c r="V11" s="116">
        <v>7.3392181588902901</v>
      </c>
      <c r="W11" s="116"/>
      <c r="X11" s="116">
        <v>24.749055624222699</v>
      </c>
      <c r="Y11" s="116">
        <v>12</v>
      </c>
      <c r="Z11" s="116">
        <v>0.65573770491803274</v>
      </c>
      <c r="AA11" s="116"/>
      <c r="AB11" s="116">
        <v>7.0686782270743604</v>
      </c>
      <c r="AC11" s="116">
        <v>0.65573770491803274</v>
      </c>
      <c r="AD11" s="116"/>
      <c r="AE11" s="116">
        <v>9.2075183754606105</v>
      </c>
      <c r="AF11" s="116">
        <v>0.65573770491803274</v>
      </c>
      <c r="AG11" s="116"/>
      <c r="AH11" s="116">
        <v>1.3786408172397899</v>
      </c>
      <c r="AI11" s="116">
        <v>6</v>
      </c>
      <c r="AJ11" s="116">
        <v>2.3076923076923079</v>
      </c>
      <c r="AK11" s="116">
        <v>-8.1922289687603733E-3</v>
      </c>
      <c r="AL11" s="116">
        <v>6.9230769230769234</v>
      </c>
      <c r="AM11" s="116">
        <v>0.22574506840805908</v>
      </c>
      <c r="AN11" s="116">
        <v>9.2307692307692317</v>
      </c>
      <c r="AO11" s="116"/>
      <c r="AP11" s="116">
        <v>0.4</v>
      </c>
      <c r="AQ11" s="116">
        <v>3</v>
      </c>
      <c r="AR11" s="116">
        <v>6.721311475409836</v>
      </c>
      <c r="AS11" s="116"/>
      <c r="AT11" s="116">
        <v>8.8611012652945096</v>
      </c>
      <c r="AU11" s="116">
        <v>8.3606557377049189</v>
      </c>
      <c r="AV11" s="116"/>
      <c r="AW11" s="116">
        <v>3.70089481685525</v>
      </c>
      <c r="AX11" s="116">
        <v>8.8524590163934427</v>
      </c>
      <c r="AY11" s="116"/>
      <c r="AZ11" s="116">
        <v>7.5169853071197101</v>
      </c>
      <c r="BA11" s="116">
        <v>1</v>
      </c>
      <c r="BB11" s="116">
        <v>9.8360655737704921</v>
      </c>
      <c r="BC11" s="116">
        <v>0.12324859810448126</v>
      </c>
      <c r="BD11" s="116">
        <v>9.8360655737704921</v>
      </c>
      <c r="BE11" s="116">
        <v>4.5158297728239982E-2</v>
      </c>
      <c r="BF11" s="81">
        <v>4</v>
      </c>
      <c r="BG11" s="81"/>
      <c r="BH11" s="81"/>
      <c r="BI11" s="119" t="s">
        <v>5</v>
      </c>
      <c r="BJ11" s="81">
        <v>2</v>
      </c>
      <c r="BK11" s="81">
        <v>4</v>
      </c>
      <c r="BL11" s="81">
        <v>8</v>
      </c>
      <c r="BM11" s="81" t="s">
        <v>213</v>
      </c>
      <c r="BN11" s="81">
        <v>0</v>
      </c>
      <c r="BO11" s="81"/>
      <c r="BP11" s="81"/>
      <c r="BQ11" s="81">
        <v>1</v>
      </c>
      <c r="BR11" s="81">
        <v>2</v>
      </c>
      <c r="BS11" s="81">
        <v>8.1428571428571423</v>
      </c>
      <c r="BT11" s="81" t="s">
        <v>213</v>
      </c>
      <c r="BU11" s="115">
        <v>-1.6700020441892342E-2</v>
      </c>
      <c r="BV11" s="115">
        <v>8.4804198059088495E-3</v>
      </c>
    </row>
    <row r="12" spans="1:74" ht="16" customHeight="1">
      <c r="A12" s="121" t="s">
        <v>227</v>
      </c>
      <c r="B12" s="122" t="s">
        <v>228</v>
      </c>
      <c r="C12" s="81"/>
      <c r="D12" s="119" t="s">
        <v>45</v>
      </c>
      <c r="E12" s="116">
        <v>6</v>
      </c>
      <c r="F12" s="116">
        <v>7.5409836065573774</v>
      </c>
      <c r="G12" s="116"/>
      <c r="H12" s="116">
        <v>2.2702260327082802</v>
      </c>
      <c r="I12" s="116">
        <v>2.1311475409836067</v>
      </c>
      <c r="J12" s="116"/>
      <c r="K12" s="116">
        <v>12.5302144187881</v>
      </c>
      <c r="L12" s="116">
        <v>4.5901639344262293</v>
      </c>
      <c r="M12" s="116"/>
      <c r="N12" s="116">
        <v>140.78827820610101</v>
      </c>
      <c r="O12" s="116">
        <v>11</v>
      </c>
      <c r="P12" s="116">
        <v>3.4489281210592688</v>
      </c>
      <c r="Q12" s="116"/>
      <c r="R12" s="116">
        <v>8.68256964046323</v>
      </c>
      <c r="S12" s="116">
        <v>3.6948297604035307</v>
      </c>
      <c r="T12" s="116"/>
      <c r="U12" s="116">
        <v>6.9651860854756196</v>
      </c>
      <c r="V12" s="116">
        <v>2.7931904161412362</v>
      </c>
      <c r="W12" s="116"/>
      <c r="X12" s="116">
        <v>15.6112996480877</v>
      </c>
      <c r="Y12" s="116">
        <v>7</v>
      </c>
      <c r="Z12" s="116">
        <v>7.0491803278688527</v>
      </c>
      <c r="AA12" s="116"/>
      <c r="AB12" s="116">
        <v>6.4467161190001798</v>
      </c>
      <c r="AC12" s="116">
        <v>7.0491803278688527</v>
      </c>
      <c r="AD12" s="116"/>
      <c r="AE12" s="116">
        <v>6.9236286036263204</v>
      </c>
      <c r="AF12" s="116">
        <v>8.5245901639344268</v>
      </c>
      <c r="AG12" s="116"/>
      <c r="AH12" s="116">
        <v>0.86422859463489499</v>
      </c>
      <c r="AI12" s="116">
        <v>8</v>
      </c>
      <c r="AJ12" s="116">
        <v>7.6923076923076925</v>
      </c>
      <c r="AK12" s="116">
        <v>0.15339300309401138</v>
      </c>
      <c r="AL12" s="116">
        <v>3.0769230769230771</v>
      </c>
      <c r="AM12" s="116">
        <v>1.9061159976902609E-2</v>
      </c>
      <c r="AN12" s="116">
        <v>3.0769230769230771</v>
      </c>
      <c r="AO12" s="116"/>
      <c r="AP12" s="116">
        <v>-0.15384615384615385</v>
      </c>
      <c r="AQ12" s="116">
        <v>13</v>
      </c>
      <c r="AR12" s="116">
        <v>2.2950819672131146</v>
      </c>
      <c r="AS12" s="116"/>
      <c r="AT12" s="116">
        <v>11.4058469447882</v>
      </c>
      <c r="AU12" s="116">
        <v>0.49180327868852458</v>
      </c>
      <c r="AV12" s="116"/>
      <c r="AW12" s="116">
        <v>5.2466351986181801</v>
      </c>
      <c r="AX12" s="116">
        <v>1.639344262295082</v>
      </c>
      <c r="AY12" s="116"/>
      <c r="AZ12" s="116">
        <v>8.7677295329150695</v>
      </c>
      <c r="BA12" s="116">
        <v>4</v>
      </c>
      <c r="BB12" s="116">
        <v>5.5737704918032787</v>
      </c>
      <c r="BC12" s="116">
        <v>0.23539098022784855</v>
      </c>
      <c r="BD12" s="116">
        <v>6.3934426229508201</v>
      </c>
      <c r="BE12" s="116">
        <v>0.16722511069755522</v>
      </c>
      <c r="BF12" s="81">
        <v>10</v>
      </c>
      <c r="BG12" s="81"/>
      <c r="BH12" s="81"/>
      <c r="BI12" s="119" t="s">
        <v>45</v>
      </c>
      <c r="BJ12" s="81">
        <v>0</v>
      </c>
      <c r="BK12" s="81">
        <v>0</v>
      </c>
      <c r="BL12" s="81">
        <v>5.5714285714285712</v>
      </c>
      <c r="BM12" s="81" t="s">
        <v>213</v>
      </c>
      <c r="BN12" s="81">
        <v>0</v>
      </c>
      <c r="BO12" s="81"/>
      <c r="BP12" s="81"/>
      <c r="BQ12" s="81">
        <v>0</v>
      </c>
      <c r="BR12" s="81">
        <v>0</v>
      </c>
      <c r="BS12" s="81">
        <v>4.4285714285714279</v>
      </c>
      <c r="BT12" s="81" t="s">
        <v>213</v>
      </c>
      <c r="BU12" s="115">
        <v>-1.929495266294878E-2</v>
      </c>
      <c r="BV12" s="115">
        <v>5.8854875848524113E-3</v>
      </c>
    </row>
    <row r="13" spans="1:74" ht="16" customHeight="1">
      <c r="A13" s="121" t="s">
        <v>229</v>
      </c>
      <c r="B13" s="122" t="s">
        <v>270</v>
      </c>
      <c r="C13" s="81"/>
      <c r="D13" s="119" t="s">
        <v>47</v>
      </c>
      <c r="E13" s="116">
        <v>1</v>
      </c>
      <c r="F13" s="116">
        <v>5.7377049180327866</v>
      </c>
      <c r="G13" s="116"/>
      <c r="H13" s="116">
        <v>1.3799431189398901</v>
      </c>
      <c r="I13" s="116">
        <v>9.0163934426229506</v>
      </c>
      <c r="J13" s="116"/>
      <c r="K13" s="116">
        <v>36.153504305502103</v>
      </c>
      <c r="L13" s="116">
        <v>8.8524590163934427</v>
      </c>
      <c r="M13" s="116"/>
      <c r="N13" s="116">
        <v>52.438497434768202</v>
      </c>
      <c r="O13" s="116">
        <v>9</v>
      </c>
      <c r="P13" s="116">
        <v>4.0037831021437578</v>
      </c>
      <c r="Q13" s="116"/>
      <c r="R13" s="116">
        <v>14.7463416708819</v>
      </c>
      <c r="S13" s="116">
        <v>5.3467843631778056</v>
      </c>
      <c r="T13" s="116"/>
      <c r="U13" s="116">
        <v>10.1008182303624</v>
      </c>
      <c r="V13" s="116">
        <v>4.0037831021437578</v>
      </c>
      <c r="W13" s="116"/>
      <c r="X13" s="116">
        <v>21.016950061931698</v>
      </c>
      <c r="Y13" s="116">
        <v>4</v>
      </c>
      <c r="Z13" s="116">
        <v>9.1803278688524586</v>
      </c>
      <c r="AA13" s="116"/>
      <c r="AB13" s="116">
        <v>10.431807393345601</v>
      </c>
      <c r="AC13" s="116">
        <v>8.5245901639344268</v>
      </c>
      <c r="AD13" s="116"/>
      <c r="AE13" s="116">
        <v>9.1977671144508104</v>
      </c>
      <c r="AF13" s="116">
        <v>9.0163934426229506</v>
      </c>
      <c r="AG13" s="116"/>
      <c r="AH13" s="116">
        <v>1.7470843051906499</v>
      </c>
      <c r="AI13" s="116">
        <v>11</v>
      </c>
      <c r="AJ13" s="116">
        <v>8.4615384615384617</v>
      </c>
      <c r="AK13" s="116">
        <v>0.17405352808565944</v>
      </c>
      <c r="AL13" s="116">
        <v>1.5384615384615385</v>
      </c>
      <c r="AM13" s="116">
        <v>-7.7522896299059174E-2</v>
      </c>
      <c r="AN13" s="116">
        <v>0.76923076923076927</v>
      </c>
      <c r="AO13" s="116"/>
      <c r="AP13" s="116">
        <v>-0.5714285714285714</v>
      </c>
      <c r="AQ13" s="116">
        <v>8</v>
      </c>
      <c r="AR13" s="116">
        <v>3.9344262295081966</v>
      </c>
      <c r="AS13" s="116"/>
      <c r="AT13" s="116">
        <v>9.4339469593884804</v>
      </c>
      <c r="AU13" s="116">
        <v>7.0491803278688527</v>
      </c>
      <c r="AV13" s="116"/>
      <c r="AW13" s="116">
        <v>6.5215205819300799</v>
      </c>
      <c r="AX13" s="116">
        <v>4.4262295081967213</v>
      </c>
      <c r="AY13" s="116"/>
      <c r="AZ13" s="116">
        <v>8.0313612222362298</v>
      </c>
      <c r="BA13" s="116">
        <v>6</v>
      </c>
      <c r="BB13" s="116">
        <v>1.639344262295082</v>
      </c>
      <c r="BC13" s="116">
        <v>0.21917601732844877</v>
      </c>
      <c r="BD13" s="116">
        <v>8.3606557377049189</v>
      </c>
      <c r="BE13" s="116">
        <v>8.5880967133193625E-2</v>
      </c>
      <c r="BF13" s="81">
        <v>6</v>
      </c>
      <c r="BG13" s="81"/>
      <c r="BH13" s="81"/>
      <c r="BI13" s="119" t="s">
        <v>47</v>
      </c>
      <c r="BJ13" s="81">
        <v>2</v>
      </c>
      <c r="BK13" s="81">
        <v>1</v>
      </c>
      <c r="BL13" s="81">
        <v>7.5714285714285694</v>
      </c>
      <c r="BM13" s="81" t="s">
        <v>213</v>
      </c>
      <c r="BN13" s="81">
        <v>0</v>
      </c>
      <c r="BO13" s="81"/>
      <c r="BP13" s="81"/>
      <c r="BQ13" s="81">
        <v>1</v>
      </c>
      <c r="BR13" s="81">
        <v>1</v>
      </c>
      <c r="BS13" s="81">
        <v>7.1428571428571423</v>
      </c>
      <c r="BT13" s="81" t="s">
        <v>213</v>
      </c>
      <c r="BU13" s="115">
        <v>-4.4827494460769723E-2</v>
      </c>
      <c r="BV13" s="115">
        <v>-1.9647054212968532E-2</v>
      </c>
    </row>
    <row r="14" spans="1:74" ht="16" customHeight="1">
      <c r="A14" s="121" t="s">
        <v>230</v>
      </c>
      <c r="B14" s="122" t="s">
        <v>231</v>
      </c>
      <c r="C14" s="81"/>
      <c r="D14" s="118" t="s">
        <v>62</v>
      </c>
      <c r="E14" s="116">
        <v>13</v>
      </c>
      <c r="F14" s="116">
        <v>0.32786885245901637</v>
      </c>
      <c r="G14" s="116"/>
      <c r="H14" s="116">
        <v>5.6573716795401801</v>
      </c>
      <c r="I14" s="116">
        <v>0.49180327868852458</v>
      </c>
      <c r="J14" s="116"/>
      <c r="K14" s="116">
        <v>1.9678021676829301E-2</v>
      </c>
      <c r="L14" s="116">
        <v>0.65573770491803274</v>
      </c>
      <c r="M14" s="116"/>
      <c r="N14" s="116">
        <v>135.79482085004099</v>
      </c>
      <c r="O14" s="116">
        <v>13</v>
      </c>
      <c r="P14" s="116">
        <v>0.54854981084489285</v>
      </c>
      <c r="Q14" s="116"/>
      <c r="R14" s="116">
        <v>2.5611903833952701</v>
      </c>
      <c r="S14" s="116">
        <v>1.0403530895334174</v>
      </c>
      <c r="T14" s="116"/>
      <c r="U14" s="116">
        <v>1.0105513444094001</v>
      </c>
      <c r="V14" s="116">
        <v>0.95838587641866324</v>
      </c>
      <c r="W14" s="116"/>
      <c r="X14" s="116">
        <v>9.9166824631263299</v>
      </c>
      <c r="Y14" s="116">
        <v>8</v>
      </c>
      <c r="Z14" s="116">
        <v>4.5901639344262293</v>
      </c>
      <c r="AA14" s="116"/>
      <c r="AB14" s="116">
        <v>3.1997510320646101</v>
      </c>
      <c r="AC14" s="116">
        <v>0.16393442622950818</v>
      </c>
      <c r="AD14" s="116"/>
      <c r="AE14" s="116">
        <v>7.3237931989318499</v>
      </c>
      <c r="AF14" s="116">
        <v>9.1803278688524586</v>
      </c>
      <c r="AG14" s="116"/>
      <c r="AH14" s="116">
        <v>0.30671045879039399</v>
      </c>
      <c r="AI14" s="116">
        <v>13</v>
      </c>
      <c r="AJ14" s="116">
        <v>3.0769230769230771</v>
      </c>
      <c r="AK14" s="116">
        <v>1.5710486626137055E-3</v>
      </c>
      <c r="AL14" s="116">
        <v>0.76923076923076927</v>
      </c>
      <c r="AM14" s="116">
        <v>-0.12051359073240553</v>
      </c>
      <c r="AN14" s="116">
        <v>1.5384615384615385</v>
      </c>
      <c r="AO14" s="116"/>
      <c r="AP14" s="116">
        <v>-0.46666666666666667</v>
      </c>
      <c r="AQ14" s="116">
        <v>5</v>
      </c>
      <c r="AR14" s="116">
        <v>8.0327868852459012</v>
      </c>
      <c r="AS14" s="116"/>
      <c r="AT14" s="116">
        <v>64.431375811462303</v>
      </c>
      <c r="AU14" s="116">
        <v>1.4754098360655739</v>
      </c>
      <c r="AV14" s="116"/>
      <c r="AW14" s="116">
        <v>1.9925869170049499</v>
      </c>
      <c r="AX14" s="116">
        <v>7.8688524590163933</v>
      </c>
      <c r="AY14" s="116"/>
      <c r="AZ14" s="116">
        <v>12.4458146852381</v>
      </c>
      <c r="BA14" s="116">
        <v>9</v>
      </c>
      <c r="BB14" s="116">
        <v>3.6065573770491803</v>
      </c>
      <c r="BC14" s="116">
        <v>0.25969495627582218</v>
      </c>
      <c r="BD14" s="116">
        <v>2.2950819672131146</v>
      </c>
      <c r="BE14" s="116">
        <v>0.14671130509455607</v>
      </c>
      <c r="BF14" s="81">
        <v>13</v>
      </c>
      <c r="BG14" s="81"/>
      <c r="BH14" s="81"/>
      <c r="BI14" s="118" t="s">
        <v>62</v>
      </c>
      <c r="BJ14" s="81">
        <v>0</v>
      </c>
      <c r="BK14" s="81">
        <v>6</v>
      </c>
      <c r="BL14" s="81">
        <v>3.4285714285714284</v>
      </c>
      <c r="BM14" s="81" t="s">
        <v>212</v>
      </c>
      <c r="BN14" s="81">
        <v>0</v>
      </c>
      <c r="BO14" s="81"/>
      <c r="BP14" s="81"/>
      <c r="BQ14" s="81">
        <v>0</v>
      </c>
      <c r="BR14" s="81">
        <v>5</v>
      </c>
      <c r="BS14" s="81">
        <v>3.714285714285714</v>
      </c>
      <c r="BT14" s="81" t="s">
        <v>212</v>
      </c>
      <c r="BU14" s="115">
        <v>-8.9917315355885985E-2</v>
      </c>
      <c r="BV14" s="115">
        <v>-6.473687510808479E-2</v>
      </c>
    </row>
    <row r="15" spans="1:74" ht="16" customHeight="1">
      <c r="A15" s="121" t="s">
        <v>156</v>
      </c>
      <c r="B15" s="124">
        <v>1.4712330955951486E-2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</row>
    <row r="16" spans="1:74" ht="16" customHeight="1">
      <c r="A16" s="121" t="s">
        <v>232</v>
      </c>
      <c r="B16" s="124">
        <v>6.7264722495176343E-2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</row>
    <row r="17" spans="1:74" ht="16" customHeight="1">
      <c r="A17" s="121" t="s">
        <v>233</v>
      </c>
      <c r="B17" s="124">
        <v>8.1977053451127824E-2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</row>
    <row r="18" spans="1:74" ht="16" customHeight="1">
      <c r="A18" s="121" t="s">
        <v>234</v>
      </c>
      <c r="B18" s="124">
        <v>-1.5123766974105314E-2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</row>
    <row r="19" spans="1:74" ht="16" customHeight="1">
      <c r="A19" s="121" t="s">
        <v>235</v>
      </c>
      <c r="B19" s="124">
        <v>-2.5180440247801191E-2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</row>
    <row r="20" spans="1:74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</row>
    <row r="21" spans="1:74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</row>
    <row r="22" spans="1:74" ht="21" customHeight="1">
      <c r="A22" s="81"/>
      <c r="B22" s="81"/>
      <c r="C22" s="81"/>
      <c r="D22" s="131" t="s">
        <v>236</v>
      </c>
      <c r="E22" s="132">
        <v>45870</v>
      </c>
      <c r="F22" s="132">
        <v>45901</v>
      </c>
      <c r="G22" s="132">
        <v>45931</v>
      </c>
      <c r="H22" s="132">
        <v>45962</v>
      </c>
      <c r="I22" s="132">
        <v>45992</v>
      </c>
      <c r="J22" s="132">
        <v>46023</v>
      </c>
      <c r="K22" s="132">
        <v>46054</v>
      </c>
      <c r="L22" s="132">
        <v>46082</v>
      </c>
      <c r="M22" s="132">
        <v>46113</v>
      </c>
      <c r="N22" s="133">
        <v>46143</v>
      </c>
      <c r="O22" s="133">
        <v>46174</v>
      </c>
      <c r="P22" s="133">
        <v>46204</v>
      </c>
      <c r="Q22" s="133">
        <v>46235</v>
      </c>
      <c r="R22" s="133">
        <v>46266</v>
      </c>
      <c r="S22" s="133">
        <v>46296</v>
      </c>
      <c r="T22" s="81"/>
      <c r="U22" s="81"/>
      <c r="V22" s="101"/>
      <c r="W22" s="98" t="s">
        <v>237</v>
      </c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</row>
    <row r="23" spans="1:74" ht="26" customHeight="1">
      <c r="A23" s="81"/>
      <c r="B23" s="81"/>
      <c r="C23" s="81"/>
      <c r="D23" s="102" t="s">
        <v>1</v>
      </c>
      <c r="E23" s="103">
        <v>0</v>
      </c>
      <c r="F23" s="103">
        <v>-1</v>
      </c>
      <c r="G23" s="103">
        <v>-1</v>
      </c>
      <c r="H23" s="103">
        <v>-1</v>
      </c>
      <c r="I23" s="103">
        <v>-1</v>
      </c>
      <c r="J23" s="103">
        <v>0</v>
      </c>
      <c r="K23" s="103">
        <v>0</v>
      </c>
      <c r="L23" s="103">
        <v>0</v>
      </c>
      <c r="M23" s="103">
        <v>0</v>
      </c>
      <c r="N23" s="103">
        <v>1</v>
      </c>
      <c r="O23" s="103">
        <v>0</v>
      </c>
      <c r="P23" s="103">
        <v>1</v>
      </c>
      <c r="Q23" s="103">
        <v>-1</v>
      </c>
      <c r="R23" s="103">
        <v>0</v>
      </c>
      <c r="S23" s="103">
        <v>0</v>
      </c>
      <c r="T23" s="81"/>
      <c r="U23" s="81"/>
      <c r="V23" s="101"/>
      <c r="W23" s="94" t="s">
        <v>1</v>
      </c>
      <c r="X23" s="94" t="s">
        <v>43</v>
      </c>
      <c r="Y23" s="94" t="s">
        <v>63</v>
      </c>
      <c r="Z23" s="94" t="s">
        <v>2</v>
      </c>
      <c r="AA23" s="94" t="s">
        <v>23</v>
      </c>
      <c r="AB23" s="94" t="s">
        <v>24</v>
      </c>
      <c r="AC23" s="94" t="s">
        <v>25</v>
      </c>
      <c r="AD23" s="94" t="s">
        <v>3</v>
      </c>
      <c r="AE23" s="94" t="s">
        <v>4</v>
      </c>
      <c r="AF23" s="94" t="s">
        <v>5</v>
      </c>
      <c r="AG23" s="94" t="s">
        <v>45</v>
      </c>
      <c r="AH23" s="94" t="s">
        <v>47</v>
      </c>
      <c r="AI23" s="94" t="s">
        <v>62</v>
      </c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</row>
    <row r="24" spans="1:74" ht="14.5" customHeight="1">
      <c r="A24" s="81"/>
      <c r="B24" s="81"/>
      <c r="C24" s="81"/>
      <c r="D24" s="102" t="s">
        <v>43</v>
      </c>
      <c r="E24" s="103">
        <v>0</v>
      </c>
      <c r="F24" s="103">
        <v>-1</v>
      </c>
      <c r="G24" s="103">
        <v>-1</v>
      </c>
      <c r="H24" s="103">
        <v>-1</v>
      </c>
      <c r="I24" s="103">
        <v>-1</v>
      </c>
      <c r="J24" s="103">
        <v>-1</v>
      </c>
      <c r="K24" s="103">
        <v>-1</v>
      </c>
      <c r="L24" s="103">
        <v>-1</v>
      </c>
      <c r="M24" s="103">
        <v>-1</v>
      </c>
      <c r="N24" s="103">
        <v>-1</v>
      </c>
      <c r="O24" s="103">
        <v>-1</v>
      </c>
      <c r="P24" s="103">
        <v>-1</v>
      </c>
      <c r="Q24" s="103">
        <v>-1</v>
      </c>
      <c r="R24" s="103">
        <v>-1</v>
      </c>
      <c r="S24" s="103">
        <v>-1</v>
      </c>
      <c r="T24" s="81"/>
      <c r="U24" s="81"/>
      <c r="V24" s="104" t="s">
        <v>36</v>
      </c>
      <c r="W24" s="105">
        <v>-4.380723666424613E-2</v>
      </c>
      <c r="X24" s="106">
        <v>-3.2147216409038726E-2</v>
      </c>
      <c r="Y24" s="106">
        <v>-7.9729635720604319E-2</v>
      </c>
      <c r="Z24" s="106">
        <v>-2.9492516846936101E-2</v>
      </c>
      <c r="AA24" s="106">
        <v>-3.0060213605742847E-2</v>
      </c>
      <c r="AB24" s="106">
        <v>-3.775014143322486E-2</v>
      </c>
      <c r="AC24" s="106">
        <v>3.3362629524481546E-2</v>
      </c>
      <c r="AD24" s="106">
        <v>4.0266880190308996E-2</v>
      </c>
      <c r="AE24" s="106">
        <v>-5.0840092126312686E-2</v>
      </c>
      <c r="AF24" s="106">
        <v>-1.6700020441892338E-2</v>
      </c>
      <c r="AG24" s="106">
        <v>-1.9294952662948783E-2</v>
      </c>
      <c r="AH24" s="106">
        <v>-4.4827494460769723E-2</v>
      </c>
      <c r="AI24" s="107">
        <v>-8.9917315355885985E-2</v>
      </c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</row>
    <row r="25" spans="1:74" ht="14.5" customHeight="1">
      <c r="A25" s="81"/>
      <c r="B25" s="81"/>
      <c r="C25" s="81"/>
      <c r="D25" s="102" t="s">
        <v>63</v>
      </c>
      <c r="E25" s="103">
        <v>-1</v>
      </c>
      <c r="F25" s="103">
        <v>0</v>
      </c>
      <c r="G25" s="103">
        <v>-1</v>
      </c>
      <c r="H25" s="103">
        <v>0</v>
      </c>
      <c r="I25" s="103">
        <v>0</v>
      </c>
      <c r="J25" s="103">
        <v>-1</v>
      </c>
      <c r="K25" s="103">
        <v>-1</v>
      </c>
      <c r="L25" s="103">
        <v>-1</v>
      </c>
      <c r="M25" s="103">
        <v>-1</v>
      </c>
      <c r="N25" s="103">
        <v>-1</v>
      </c>
      <c r="O25" s="103">
        <v>-1</v>
      </c>
      <c r="P25" s="103">
        <v>-1</v>
      </c>
      <c r="Q25" s="103">
        <v>0</v>
      </c>
      <c r="R25" s="103">
        <v>-1</v>
      </c>
      <c r="S25" s="103">
        <v>0</v>
      </c>
      <c r="T25" s="81"/>
      <c r="U25" s="81"/>
      <c r="V25" s="104" t="s">
        <v>238</v>
      </c>
      <c r="W25" s="108">
        <v>4.2745199911218501E-2</v>
      </c>
      <c r="X25" s="109">
        <v>-4.8685945583884616E-2</v>
      </c>
      <c r="Y25" s="109">
        <v>-9.9405370181604114E-2</v>
      </c>
      <c r="Z25" s="109">
        <v>3.6457236620794475E-2</v>
      </c>
      <c r="AA25" s="109">
        <v>-5.1903928629067564E-2</v>
      </c>
      <c r="AB25" s="109">
        <v>-2.8227302347418215E-2</v>
      </c>
      <c r="AC25" s="109">
        <v>0.13910881484604265</v>
      </c>
      <c r="AD25" s="109">
        <v>-2.6489059278309246E-2</v>
      </c>
      <c r="AE25" s="109">
        <v>-4.8274052966266301E-2</v>
      </c>
      <c r="AF25" s="109">
        <v>-4.5405094426279269E-2</v>
      </c>
      <c r="AG25" s="109">
        <v>-6.330305426140681E-2</v>
      </c>
      <c r="AH25" s="109">
        <v>-2.6007204335678824E-2</v>
      </c>
      <c r="AI25" s="110">
        <v>-2.6321970781674753E-2</v>
      </c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</row>
    <row r="26" spans="1:74" ht="14.5" customHeight="1">
      <c r="A26" s="81"/>
      <c r="B26" s="81"/>
      <c r="C26" s="81"/>
      <c r="D26" s="102" t="s">
        <v>2</v>
      </c>
      <c r="E26" s="103">
        <v>1</v>
      </c>
      <c r="F26" s="103">
        <v>1</v>
      </c>
      <c r="G26" s="103">
        <v>1</v>
      </c>
      <c r="H26" s="103">
        <v>1</v>
      </c>
      <c r="I26" s="103">
        <v>1</v>
      </c>
      <c r="J26" s="103">
        <v>1</v>
      </c>
      <c r="K26" s="103">
        <v>1</v>
      </c>
      <c r="L26" s="103">
        <v>1</v>
      </c>
      <c r="M26" s="103">
        <v>0</v>
      </c>
      <c r="N26" s="103">
        <v>0</v>
      </c>
      <c r="O26" s="103">
        <v>0</v>
      </c>
      <c r="P26" s="103">
        <v>0</v>
      </c>
      <c r="Q26" s="103">
        <v>0</v>
      </c>
      <c r="R26" s="103">
        <v>1</v>
      </c>
      <c r="S26" s="103">
        <v>1</v>
      </c>
      <c r="T26" s="81"/>
      <c r="U26" s="81"/>
      <c r="V26" s="104" t="s">
        <v>239</v>
      </c>
      <c r="W26" s="108">
        <v>0.22073486213194782</v>
      </c>
      <c r="X26" s="109">
        <v>-1.5033569532829638E-4</v>
      </c>
      <c r="Y26" s="109">
        <v>-0.17485052643179733</v>
      </c>
      <c r="Z26" s="109">
        <v>0.16749572083751585</v>
      </c>
      <c r="AA26" s="109">
        <v>-1.0645470565446957E-2</v>
      </c>
      <c r="AB26" s="109">
        <v>7.0164104481900802E-2</v>
      </c>
      <c r="AC26" s="109">
        <v>0.39359227423128273</v>
      </c>
      <c r="AD26" s="109">
        <v>0.2861353704907641</v>
      </c>
      <c r="AE26" s="109">
        <v>8.7179055484505774E-2</v>
      </c>
      <c r="AF26" s="109">
        <v>0.12140323379266071</v>
      </c>
      <c r="AG26" s="109">
        <v>1.8879818832360895E-2</v>
      </c>
      <c r="AH26" s="109">
        <v>-7.2138314419071925E-2</v>
      </c>
      <c r="AI26" s="110">
        <v>-0.17995833981920173</v>
      </c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</row>
    <row r="27" spans="1:74" ht="14.5" customHeight="1">
      <c r="A27" s="81"/>
      <c r="B27" s="81"/>
      <c r="C27" s="81"/>
      <c r="D27" s="102" t="s">
        <v>23</v>
      </c>
      <c r="E27" s="103">
        <v>0</v>
      </c>
      <c r="F27" s="103">
        <v>0</v>
      </c>
      <c r="G27" s="103">
        <v>0</v>
      </c>
      <c r="H27" s="103">
        <v>0</v>
      </c>
      <c r="I27" s="103">
        <v>0</v>
      </c>
      <c r="J27" s="103">
        <v>0</v>
      </c>
      <c r="K27" s="103">
        <v>1</v>
      </c>
      <c r="L27" s="103">
        <v>0</v>
      </c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1</v>
      </c>
      <c r="T27" s="81"/>
      <c r="U27" s="81"/>
      <c r="V27" s="104" t="s">
        <v>240</v>
      </c>
      <c r="W27" s="108">
        <v>0.31520465133357733</v>
      </c>
      <c r="X27" s="109">
        <v>4.6128608563842599E-2</v>
      </c>
      <c r="Y27" s="109">
        <v>-8.9127272391547163E-2</v>
      </c>
      <c r="Z27" s="109">
        <v>0.29042654830270065</v>
      </c>
      <c r="AA27" s="109">
        <v>9.9695101377305084E-2</v>
      </c>
      <c r="AB27" s="109">
        <v>8.5445802339572108E-2</v>
      </c>
      <c r="AC27" s="109">
        <v>0.51707098247089367</v>
      </c>
      <c r="AD27" s="109">
        <v>0.28048153449557156</v>
      </c>
      <c r="AE27" s="109">
        <v>0.11406794355994565</v>
      </c>
      <c r="AF27" s="109">
        <v>0.24203082116234542</v>
      </c>
      <c r="AG27" s="109">
        <v>2.4036421552023235E-2</v>
      </c>
      <c r="AH27" s="109">
        <v>-9.0824900436201839E-2</v>
      </c>
      <c r="AI27" s="110">
        <v>-0.16439077146409276</v>
      </c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</row>
    <row r="28" spans="1:74" ht="14.5" customHeight="1">
      <c r="A28" s="81"/>
      <c r="B28" s="81"/>
      <c r="C28" s="81"/>
      <c r="D28" s="102" t="s">
        <v>24</v>
      </c>
      <c r="E28" s="103">
        <v>0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03">
        <v>0</v>
      </c>
      <c r="L28" s="103">
        <v>0</v>
      </c>
      <c r="M28" s="103">
        <v>-1</v>
      </c>
      <c r="N28" s="103">
        <v>-1</v>
      </c>
      <c r="O28" s="103">
        <v>0</v>
      </c>
      <c r="P28" s="103">
        <v>0</v>
      </c>
      <c r="Q28" s="103">
        <v>0</v>
      </c>
      <c r="R28" s="103">
        <v>0</v>
      </c>
      <c r="S28" s="103">
        <v>0</v>
      </c>
      <c r="T28" s="81"/>
      <c r="U28" s="81"/>
      <c r="V28" s="104" t="s">
        <v>241</v>
      </c>
      <c r="W28" s="108">
        <v>0.36726095174002005</v>
      </c>
      <c r="X28" s="109">
        <v>6.3035256851648791E-2</v>
      </c>
      <c r="Y28" s="109">
        <v>-0.11975983633773424</v>
      </c>
      <c r="Z28" s="109">
        <v>1.389131054054431</v>
      </c>
      <c r="AA28" s="109">
        <v>0.12144015545783882</v>
      </c>
      <c r="AB28" s="109">
        <v>0.70067364451874159</v>
      </c>
      <c r="AC28" s="109">
        <v>0.66171784212748097</v>
      </c>
      <c r="AD28" s="109">
        <v>0.84747424012339589</v>
      </c>
      <c r="AE28" s="109">
        <v>0.57951211030987704</v>
      </c>
      <c r="AF28" s="109">
        <v>0.70034886911483185</v>
      </c>
      <c r="AG28" s="109">
        <v>0.26833428324859776</v>
      </c>
      <c r="AH28" s="109">
        <v>0.10217512604463308</v>
      </c>
      <c r="AI28" s="110">
        <v>-0.17698083783754603</v>
      </c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</row>
    <row r="29" spans="1:74" ht="14.5" customHeight="1">
      <c r="A29" s="81"/>
      <c r="B29" s="81"/>
      <c r="C29" s="81"/>
      <c r="D29" s="102" t="s">
        <v>25</v>
      </c>
      <c r="E29" s="103">
        <v>-1</v>
      </c>
      <c r="F29" s="103">
        <v>0</v>
      </c>
      <c r="G29" s="103">
        <v>0</v>
      </c>
      <c r="H29" s="103">
        <v>-1</v>
      </c>
      <c r="I29" s="103">
        <v>0</v>
      </c>
      <c r="J29" s="103">
        <v>-1</v>
      </c>
      <c r="K29" s="103">
        <v>-1</v>
      </c>
      <c r="L29" s="103">
        <v>-1</v>
      </c>
      <c r="M29" s="103">
        <v>0</v>
      </c>
      <c r="N29" s="103">
        <v>0</v>
      </c>
      <c r="O29" s="103">
        <v>1</v>
      </c>
      <c r="P29" s="103">
        <v>0</v>
      </c>
      <c r="Q29" s="103">
        <v>0</v>
      </c>
      <c r="R29" s="103">
        <v>1</v>
      </c>
      <c r="S29" s="103">
        <v>-1</v>
      </c>
      <c r="T29" s="81"/>
      <c r="U29" s="81"/>
      <c r="V29" s="104" t="s">
        <v>242</v>
      </c>
      <c r="W29" s="111">
        <v>0.40166616407472544</v>
      </c>
      <c r="X29" s="112">
        <v>5.9002477433529599E-2</v>
      </c>
      <c r="Y29" s="112">
        <v>-4.260477726086731E-2</v>
      </c>
      <c r="Z29" s="112">
        <v>1.8750191115041415</v>
      </c>
      <c r="AA29" s="112">
        <v>0.25863487268902907</v>
      </c>
      <c r="AB29" s="112">
        <v>0.69887571882119492</v>
      </c>
      <c r="AC29" s="112">
        <v>1.4414554947991132</v>
      </c>
      <c r="AD29" s="112">
        <v>0.66434199353518797</v>
      </c>
      <c r="AE29" s="112">
        <v>0.44506623205434948</v>
      </c>
      <c r="AF29" s="112">
        <v>0.87762153190546921</v>
      </c>
      <c r="AG29" s="112">
        <v>0.18631448507796011</v>
      </c>
      <c r="AH29" s="112">
        <v>0.30160625218624992</v>
      </c>
      <c r="AI29" s="113">
        <v>-9.9462702426231786E-2</v>
      </c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</row>
    <row r="30" spans="1:74" ht="14.5" customHeight="1">
      <c r="A30" s="81"/>
      <c r="B30" s="81"/>
      <c r="C30" s="81"/>
      <c r="D30" s="102" t="s">
        <v>3</v>
      </c>
      <c r="E30" s="103">
        <v>0</v>
      </c>
      <c r="F30" s="103">
        <v>1</v>
      </c>
      <c r="G30" s="103">
        <v>1</v>
      </c>
      <c r="H30" s="103">
        <v>1</v>
      </c>
      <c r="I30" s="103">
        <v>1</v>
      </c>
      <c r="J30" s="103">
        <v>1</v>
      </c>
      <c r="K30" s="103">
        <v>1</v>
      </c>
      <c r="L30" s="103">
        <v>1</v>
      </c>
      <c r="M30" s="103">
        <v>1</v>
      </c>
      <c r="N30" s="103">
        <v>1</v>
      </c>
      <c r="O30" s="103">
        <v>1</v>
      </c>
      <c r="P30" s="103">
        <v>1</v>
      </c>
      <c r="Q30" s="103">
        <v>1</v>
      </c>
      <c r="R30" s="103">
        <v>1</v>
      </c>
      <c r="S30" s="103">
        <v>1</v>
      </c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</row>
    <row r="31" spans="1:74" ht="14.5" customHeight="1">
      <c r="A31" s="81"/>
      <c r="B31" s="81"/>
      <c r="C31" s="81"/>
      <c r="D31" s="102" t="s">
        <v>4</v>
      </c>
      <c r="E31" s="103">
        <v>1</v>
      </c>
      <c r="F31" s="103">
        <v>0</v>
      </c>
      <c r="G31" s="103">
        <v>1</v>
      </c>
      <c r="H31" s="103">
        <v>1</v>
      </c>
      <c r="I31" s="103">
        <v>0</v>
      </c>
      <c r="J31" s="103">
        <v>0</v>
      </c>
      <c r="K31" s="103">
        <v>0</v>
      </c>
      <c r="L31" s="103">
        <v>1</v>
      </c>
      <c r="M31" s="103">
        <v>0</v>
      </c>
      <c r="N31" s="103">
        <v>0</v>
      </c>
      <c r="O31" s="103">
        <v>0</v>
      </c>
      <c r="P31" s="103">
        <v>0</v>
      </c>
      <c r="Q31" s="103">
        <v>0</v>
      </c>
      <c r="R31" s="103">
        <v>0</v>
      </c>
      <c r="S31" s="103">
        <v>0</v>
      </c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</row>
    <row r="32" spans="1:74" ht="14.5" customHeight="1">
      <c r="A32" s="81"/>
      <c r="B32" s="81"/>
      <c r="C32" s="81"/>
      <c r="D32" s="102" t="s">
        <v>5</v>
      </c>
      <c r="E32" s="103">
        <v>1</v>
      </c>
      <c r="F32" s="103">
        <v>1</v>
      </c>
      <c r="G32" s="103">
        <v>0</v>
      </c>
      <c r="H32" s="103">
        <v>0</v>
      </c>
      <c r="I32" s="103">
        <v>1</v>
      </c>
      <c r="J32" s="103">
        <v>1</v>
      </c>
      <c r="K32" s="103">
        <v>0</v>
      </c>
      <c r="L32" s="103">
        <v>0</v>
      </c>
      <c r="M32" s="103">
        <v>1</v>
      </c>
      <c r="N32" s="103">
        <v>1</v>
      </c>
      <c r="O32" s="103">
        <v>1</v>
      </c>
      <c r="P32" s="103">
        <v>1</v>
      </c>
      <c r="Q32" s="103">
        <v>1</v>
      </c>
      <c r="R32" s="103">
        <v>0</v>
      </c>
      <c r="S32" s="103">
        <v>0</v>
      </c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</row>
    <row r="33" spans="1:74" ht="14.5" customHeight="1">
      <c r="A33" s="81"/>
      <c r="B33" s="81"/>
      <c r="C33" s="81"/>
      <c r="D33" s="102" t="s">
        <v>45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</row>
    <row r="34" spans="1:74" ht="14.5" customHeight="1">
      <c r="A34" s="81"/>
      <c r="B34" s="81"/>
      <c r="C34" s="81"/>
      <c r="D34" s="102" t="s">
        <v>47</v>
      </c>
      <c r="E34" s="103">
        <v>0</v>
      </c>
      <c r="F34" s="103">
        <v>0</v>
      </c>
      <c r="G34" s="103">
        <v>0</v>
      </c>
      <c r="H34" s="103">
        <v>0</v>
      </c>
      <c r="I34" s="103">
        <v>-1</v>
      </c>
      <c r="J34" s="103">
        <v>0</v>
      </c>
      <c r="K34" s="103">
        <v>0</v>
      </c>
      <c r="L34" s="103">
        <v>0</v>
      </c>
      <c r="M34" s="103">
        <v>1</v>
      </c>
      <c r="N34" s="103">
        <v>0</v>
      </c>
      <c r="O34" s="103">
        <v>0</v>
      </c>
      <c r="P34" s="103">
        <v>0</v>
      </c>
      <c r="Q34" s="103">
        <v>1</v>
      </c>
      <c r="R34" s="103">
        <v>0</v>
      </c>
      <c r="S34" s="103">
        <v>0</v>
      </c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</row>
    <row r="35" spans="1:74" ht="14.5" customHeight="1">
      <c r="A35" s="81"/>
      <c r="B35" s="81"/>
      <c r="C35" s="81"/>
      <c r="D35" s="102" t="s">
        <v>62</v>
      </c>
      <c r="E35" s="103">
        <v>-1</v>
      </c>
      <c r="F35" s="103">
        <v>-1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103">
        <v>0</v>
      </c>
      <c r="O35" s="103">
        <v>-1</v>
      </c>
      <c r="P35" s="103">
        <v>-1</v>
      </c>
      <c r="Q35" s="103">
        <v>-1</v>
      </c>
      <c r="R35" s="103">
        <v>-1</v>
      </c>
      <c r="S35" s="103">
        <v>-1</v>
      </c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</row>
    <row r="36" spans="1:74" ht="15.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</row>
    <row r="37" spans="1:74" ht="15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</row>
    <row r="38" spans="1:74" ht="32" customHeight="1">
      <c r="A38" s="81"/>
      <c r="B38" s="81"/>
      <c r="C38" s="81"/>
      <c r="D38" s="120" t="s">
        <v>243</v>
      </c>
      <c r="E38" s="120" t="s">
        <v>159</v>
      </c>
      <c r="F38" s="125">
        <v>46295</v>
      </c>
      <c r="G38" s="125">
        <v>46265</v>
      </c>
      <c r="H38" s="125">
        <v>46234</v>
      </c>
      <c r="I38" s="125">
        <v>46203</v>
      </c>
      <c r="J38" s="125">
        <v>46173</v>
      </c>
      <c r="K38" s="125">
        <v>46142</v>
      </c>
      <c r="L38" s="125">
        <v>46112</v>
      </c>
      <c r="M38" s="125">
        <v>46081</v>
      </c>
      <c r="N38" s="125">
        <v>46053</v>
      </c>
      <c r="O38" s="125">
        <v>46022</v>
      </c>
      <c r="P38" s="125">
        <v>45991</v>
      </c>
      <c r="Q38" s="125">
        <v>45961</v>
      </c>
      <c r="R38" s="125">
        <v>45930</v>
      </c>
      <c r="S38" s="125">
        <v>45900</v>
      </c>
      <c r="T38" s="125">
        <v>45869</v>
      </c>
      <c r="U38" s="125">
        <v>45838</v>
      </c>
      <c r="V38" s="125">
        <v>45808</v>
      </c>
      <c r="W38" s="125">
        <v>45777</v>
      </c>
      <c r="X38" s="125">
        <v>45747</v>
      </c>
      <c r="Y38" s="125">
        <v>45716</v>
      </c>
      <c r="Z38" s="125">
        <v>45688</v>
      </c>
      <c r="AA38" s="125">
        <v>45657</v>
      </c>
      <c r="AB38" s="125">
        <v>45626</v>
      </c>
      <c r="AC38" s="125">
        <v>45596</v>
      </c>
      <c r="AD38" s="125">
        <v>45565</v>
      </c>
      <c r="AE38" s="125">
        <v>45535</v>
      </c>
      <c r="AF38" s="125">
        <v>45504</v>
      </c>
      <c r="AG38" s="125">
        <v>45473</v>
      </c>
      <c r="AH38" s="125">
        <v>45443</v>
      </c>
      <c r="AI38" s="125">
        <v>45412</v>
      </c>
      <c r="AJ38" s="125">
        <v>45382</v>
      </c>
      <c r="AK38" s="125">
        <v>45351</v>
      </c>
      <c r="AL38" s="125">
        <v>45322</v>
      </c>
      <c r="AM38" s="125">
        <v>45291</v>
      </c>
      <c r="AN38" s="125">
        <v>45260</v>
      </c>
      <c r="AO38" s="125">
        <v>45230</v>
      </c>
      <c r="AP38" s="125">
        <v>45199</v>
      </c>
      <c r="AQ38" s="125">
        <v>45169</v>
      </c>
      <c r="AR38" s="125">
        <v>45138</v>
      </c>
      <c r="AS38" s="125">
        <v>45107</v>
      </c>
      <c r="AT38" s="125">
        <v>45077</v>
      </c>
      <c r="AU38" s="125">
        <v>45046</v>
      </c>
      <c r="AV38" s="125">
        <v>45016</v>
      </c>
      <c r="AW38" s="125">
        <v>44985</v>
      </c>
      <c r="AX38" s="125">
        <v>44957</v>
      </c>
      <c r="AY38" s="125">
        <v>44926</v>
      </c>
      <c r="AZ38" s="125">
        <v>44895</v>
      </c>
      <c r="BA38" s="125">
        <v>44865</v>
      </c>
      <c r="BB38" s="125">
        <v>44834</v>
      </c>
      <c r="BC38" s="125">
        <v>44804</v>
      </c>
      <c r="BD38" s="125">
        <v>44773</v>
      </c>
      <c r="BE38" s="125">
        <v>44742</v>
      </c>
      <c r="BF38" s="125">
        <v>44712</v>
      </c>
      <c r="BG38" s="125">
        <v>44681</v>
      </c>
      <c r="BH38" s="125">
        <v>44651</v>
      </c>
      <c r="BI38" s="125">
        <v>44620</v>
      </c>
      <c r="BJ38" s="125">
        <v>44592</v>
      </c>
      <c r="BK38" s="125">
        <v>44561</v>
      </c>
      <c r="BL38" s="125">
        <v>44530</v>
      </c>
      <c r="BM38" s="125">
        <v>44500</v>
      </c>
      <c r="BN38" s="81"/>
      <c r="BO38" s="81"/>
      <c r="BP38" s="81"/>
      <c r="BQ38" s="81"/>
      <c r="BR38" s="81"/>
      <c r="BS38" s="81"/>
      <c r="BT38" s="81"/>
      <c r="BU38" s="81"/>
      <c r="BV38" s="81"/>
    </row>
    <row r="39" spans="1:74" ht="14.5" customHeight="1">
      <c r="A39" s="81"/>
      <c r="B39" s="81"/>
      <c r="C39" s="81"/>
      <c r="D39" s="126" t="s">
        <v>244</v>
      </c>
      <c r="E39" s="81" t="s">
        <v>1</v>
      </c>
      <c r="F39" s="116">
        <v>-1.1833335877702758</v>
      </c>
      <c r="G39" s="116">
        <v>-1.1089537181764262</v>
      </c>
      <c r="H39" s="116">
        <v>-1.3648645087245459</v>
      </c>
      <c r="I39" s="116">
        <v>-1.3669497047573509</v>
      </c>
      <c r="J39" s="116">
        <v>-1.3161949776983988</v>
      </c>
      <c r="K39" s="116">
        <v>-0.89222034426895291</v>
      </c>
      <c r="L39" s="116">
        <v>-0.89743153299684231</v>
      </c>
      <c r="M39" s="116">
        <v>-0.89387336515415683</v>
      </c>
      <c r="N39" s="116">
        <v>-1.2197485750138219</v>
      </c>
      <c r="O39" s="116">
        <v>-1.2234747350893269</v>
      </c>
      <c r="P39" s="116">
        <v>-1.2397964871738796</v>
      </c>
      <c r="Q39" s="116">
        <v>-0.85701623265145033</v>
      </c>
      <c r="R39" s="116">
        <v>-0.83641594824909982</v>
      </c>
      <c r="S39" s="116">
        <v>-0.82547232075570531</v>
      </c>
      <c r="T39" s="116">
        <v>-1.2197703529451605</v>
      </c>
      <c r="U39" s="116">
        <v>-1.2293163011974479</v>
      </c>
      <c r="V39" s="116">
        <v>-1.1731622670347266</v>
      </c>
      <c r="W39" s="116">
        <v>-0.6935623231271566</v>
      </c>
      <c r="X39" s="116">
        <v>-0.69397548442432888</v>
      </c>
      <c r="Y39" s="116">
        <v>-0.69959511437925737</v>
      </c>
      <c r="Z39" s="116">
        <v>-0.76612942867979039</v>
      </c>
      <c r="AA39" s="116">
        <v>-0.76997227279160363</v>
      </c>
      <c r="AB39" s="116">
        <v>-0.77010926093592191</v>
      </c>
      <c r="AC39" s="116">
        <v>-0.85303496873021945</v>
      </c>
      <c r="AD39" s="116">
        <v>-0.85059628496962403</v>
      </c>
      <c r="AE39" s="116">
        <v>-0.84238892498623663</v>
      </c>
      <c r="AF39" s="116">
        <v>-0.90772449527728027</v>
      </c>
      <c r="AG39" s="116">
        <v>-0.90142121702383005</v>
      </c>
      <c r="AH39" s="116">
        <v>-0.90198045841636665</v>
      </c>
      <c r="AI39" s="116">
        <v>-0.97488740480742009</v>
      </c>
      <c r="AJ39" s="116">
        <v>-0.96390473487747053</v>
      </c>
      <c r="AK39" s="116">
        <v>-0.97229296102085949</v>
      </c>
      <c r="AL39" s="116">
        <v>-1.6414242479933376</v>
      </c>
      <c r="AM39" s="116">
        <v>-1.6244063625270315</v>
      </c>
      <c r="AN39" s="116">
        <v>-1.6335518643715705</v>
      </c>
      <c r="AO39" s="116">
        <v>-1.2039696811195966</v>
      </c>
      <c r="AP39" s="116">
        <v>-1.2020553550441735</v>
      </c>
      <c r="AQ39" s="116">
        <v>-1.1991677555542861</v>
      </c>
      <c r="AR39" s="116">
        <v>-1.8687748177015302</v>
      </c>
      <c r="AS39" s="116">
        <v>-1.9183148995110473</v>
      </c>
      <c r="AT39" s="116">
        <v>-1.9362559191967206</v>
      </c>
      <c r="AU39" s="116">
        <v>-1.5320232575139219</v>
      </c>
      <c r="AV39" s="116">
        <v>-1.556865947275794</v>
      </c>
      <c r="AW39" s="116">
        <v>-1.5110514730247449</v>
      </c>
      <c r="AX39" s="116">
        <v>-1.9779993612450166</v>
      </c>
      <c r="AY39" s="116">
        <v>-1.8806665534626221</v>
      </c>
      <c r="AZ39" s="116">
        <v>-1.8466724473796403</v>
      </c>
      <c r="BA39" s="116">
        <v>-1.827176751329262</v>
      </c>
      <c r="BB39" s="116">
        <v>-1.8867189292266224</v>
      </c>
      <c r="BC39" s="116">
        <v>-1.8532664021421388</v>
      </c>
      <c r="BD39" s="116">
        <v>-2.3065875845929424</v>
      </c>
      <c r="BE39" s="116">
        <v>-2.2302513887366562</v>
      </c>
      <c r="BF39" s="116">
        <v>-2.3128409296156653</v>
      </c>
      <c r="BG39" s="116">
        <v>-2.2010161386902012</v>
      </c>
      <c r="BH39" s="116">
        <v>-2.2727872656856771</v>
      </c>
      <c r="BI39" s="116">
        <v>-2.3163656978744354</v>
      </c>
      <c r="BJ39" s="116">
        <v>-2.646054912123236</v>
      </c>
      <c r="BK39" s="116">
        <v>-2.8651561546558688</v>
      </c>
      <c r="BL39" s="116">
        <v>-2.8283226074596142</v>
      </c>
      <c r="BM39" s="116">
        <v>-3.5696112628116277</v>
      </c>
      <c r="BN39" s="81"/>
      <c r="BO39" s="81"/>
      <c r="BP39" s="81"/>
      <c r="BQ39" s="81"/>
      <c r="BR39" s="81"/>
      <c r="BS39" s="81"/>
      <c r="BT39" s="81"/>
      <c r="BU39" s="81"/>
      <c r="BV39" s="81"/>
    </row>
    <row r="40" spans="1:74" ht="14.5" customHeight="1">
      <c r="A40" s="81"/>
      <c r="B40" s="81"/>
      <c r="C40" s="81"/>
      <c r="D40" s="126" t="s">
        <v>244</v>
      </c>
      <c r="E40" s="81" t="s">
        <v>43</v>
      </c>
      <c r="F40" s="116">
        <v>-0.1248940393155058</v>
      </c>
      <c r="G40" s="116">
        <v>-6.0838076416936282E-2</v>
      </c>
      <c r="H40" s="116">
        <v>-0.54054818337575572</v>
      </c>
      <c r="I40" s="116">
        <v>-0.54030580086059077</v>
      </c>
      <c r="J40" s="116">
        <v>-0.55944059958029868</v>
      </c>
      <c r="K40" s="116">
        <v>-0.15315852470533287</v>
      </c>
      <c r="L40" s="116">
        <v>-0.14690003953088215</v>
      </c>
      <c r="M40" s="116">
        <v>-0.17514737688437698</v>
      </c>
      <c r="N40" s="116">
        <v>-0.20470100807201197</v>
      </c>
      <c r="O40" s="116">
        <v>-0.22367373804137713</v>
      </c>
      <c r="P40" s="116">
        <v>-0.21691049346241975</v>
      </c>
      <c r="Q40" s="116">
        <v>0.11611022546959981</v>
      </c>
      <c r="R40" s="116">
        <v>0.12201771745600043</v>
      </c>
      <c r="S40" s="116">
        <v>0.10229785952796489</v>
      </c>
      <c r="T40" s="116">
        <v>-0.27094962710262038</v>
      </c>
      <c r="U40" s="116">
        <v>-0.27244636780725795</v>
      </c>
      <c r="V40" s="116">
        <v>-0.24745041795514666</v>
      </c>
      <c r="W40" s="116">
        <v>0.12271102975856341</v>
      </c>
      <c r="X40" s="116">
        <v>0.10929874717476107</v>
      </c>
      <c r="Y40" s="116">
        <v>9.8832521764002479E-2</v>
      </c>
      <c r="Z40" s="116">
        <v>0.14555369499974979</v>
      </c>
      <c r="AA40" s="116">
        <v>0.13643834672508648</v>
      </c>
      <c r="AB40" s="116">
        <v>0.15328882682202805</v>
      </c>
      <c r="AC40" s="116">
        <v>0.11151459334787051</v>
      </c>
      <c r="AD40" s="116">
        <v>0.11208673770273592</v>
      </c>
      <c r="AE40" s="116">
        <v>0.12023992685231333</v>
      </c>
      <c r="AF40" s="116">
        <v>4.7467194357239784E-2</v>
      </c>
      <c r="AG40" s="116">
        <v>4.1979773494170036E-2</v>
      </c>
      <c r="AH40" s="116">
        <v>6.2732491869753382E-2</v>
      </c>
      <c r="AI40" s="116">
        <v>-7.7359340175999769E-3</v>
      </c>
      <c r="AJ40" s="116">
        <v>4.9033797886397501E-3</v>
      </c>
      <c r="AK40" s="116">
        <v>-1.9103086336893504E-3</v>
      </c>
      <c r="AL40" s="116">
        <v>-0.31925736931656745</v>
      </c>
      <c r="AM40" s="116">
        <v>-0.33473832212633159</v>
      </c>
      <c r="AN40" s="116">
        <v>-0.33182771306950043</v>
      </c>
      <c r="AO40" s="116">
        <v>0.15568787895709324</v>
      </c>
      <c r="AP40" s="116">
        <v>0.16796374442343653</v>
      </c>
      <c r="AQ40" s="116">
        <v>0.159469464896004</v>
      </c>
      <c r="AR40" s="116">
        <v>-0.44880501055562405</v>
      </c>
      <c r="AS40" s="116">
        <v>-0.46715923470462339</v>
      </c>
      <c r="AT40" s="116">
        <v>-0.47985285805324329</v>
      </c>
      <c r="AU40" s="116">
        <v>-0.1219959843539038</v>
      </c>
      <c r="AV40" s="116">
        <v>-0.10436355948316978</v>
      </c>
      <c r="AW40" s="116">
        <v>-0.11785935867504804</v>
      </c>
      <c r="AX40" s="116">
        <v>-0.2983249765646816</v>
      </c>
      <c r="AY40" s="116">
        <v>-0.20786125876836703</v>
      </c>
      <c r="AZ40" s="116">
        <v>-0.21188647938670524</v>
      </c>
      <c r="BA40" s="116">
        <v>-0.17213897521542521</v>
      </c>
      <c r="BB40" s="116">
        <v>-0.17485123579903261</v>
      </c>
      <c r="BC40" s="116">
        <v>-0.18008225163108582</v>
      </c>
      <c r="BD40" s="116">
        <v>-0.76051896180252454</v>
      </c>
      <c r="BE40" s="116">
        <v>-0.75602722811152523</v>
      </c>
      <c r="BF40" s="116">
        <v>-0.77492240527486533</v>
      </c>
      <c r="BG40" s="116">
        <v>-0.72429519969606604</v>
      </c>
      <c r="BH40" s="116">
        <v>-0.79678656983398888</v>
      </c>
      <c r="BI40" s="116">
        <v>-0.80923508943692513</v>
      </c>
      <c r="BJ40" s="116">
        <v>-1.0803497481808262</v>
      </c>
      <c r="BK40" s="116">
        <v>-1.0658189542359309</v>
      </c>
      <c r="BL40" s="116">
        <v>-1.0713966121777694</v>
      </c>
      <c r="BM40" s="116">
        <v>-1.782784760452611</v>
      </c>
      <c r="BN40" s="81"/>
      <c r="BO40" s="81"/>
      <c r="BP40" s="81"/>
      <c r="BQ40" s="81"/>
      <c r="BR40" s="81"/>
      <c r="BS40" s="81"/>
      <c r="BT40" s="81"/>
      <c r="BU40" s="81"/>
      <c r="BV40" s="81"/>
    </row>
    <row r="41" spans="1:74">
      <c r="A41" s="81"/>
      <c r="B41" s="81"/>
      <c r="C41" s="81"/>
      <c r="D41" s="126" t="s">
        <v>244</v>
      </c>
      <c r="E41" s="81" t="s">
        <v>63</v>
      </c>
      <c r="F41" s="116">
        <v>-1.9619339592660059</v>
      </c>
      <c r="G41" s="116">
        <v>-1.874124203653954</v>
      </c>
      <c r="H41" s="116">
        <v>-2.2661089136243779</v>
      </c>
      <c r="I41" s="116">
        <v>-2.280420108217093</v>
      </c>
      <c r="J41" s="116">
        <v>-2.2448420755832719</v>
      </c>
      <c r="K41" s="116">
        <v>-1.8508127256928448</v>
      </c>
      <c r="L41" s="116">
        <v>-1.8804455588098983</v>
      </c>
      <c r="M41" s="116">
        <v>-1.8967963448671599</v>
      </c>
      <c r="N41" s="116">
        <v>-2.013326719305947</v>
      </c>
      <c r="O41" s="116">
        <v>-2.0035086162980988</v>
      </c>
      <c r="P41" s="116">
        <v>-2.0293782497280617</v>
      </c>
      <c r="Q41" s="116">
        <v>-1.7533557749466073</v>
      </c>
      <c r="R41" s="116">
        <v>-1.7130935528568327</v>
      </c>
      <c r="S41" s="116">
        <v>-1.7475285636109135</v>
      </c>
      <c r="T41" s="116">
        <v>-1.9859108956857017</v>
      </c>
      <c r="U41" s="116">
        <v>-2.0033001998514388</v>
      </c>
      <c r="V41" s="116">
        <v>-1.9305588266155707</v>
      </c>
      <c r="W41" s="116">
        <v>-1.5692665541423136</v>
      </c>
      <c r="X41" s="116">
        <v>-1.5711056587469008</v>
      </c>
      <c r="Y41" s="116">
        <v>-1.5644353254085535</v>
      </c>
      <c r="Z41" s="116">
        <v>-1.4191300657567552</v>
      </c>
      <c r="AA41" s="116">
        <v>-1.4170272795480867</v>
      </c>
      <c r="AB41" s="116">
        <v>-1.4395392009711239</v>
      </c>
      <c r="AC41" s="116">
        <v>-1.6048561343023424</v>
      </c>
      <c r="AD41" s="116">
        <v>-1.588214281875874</v>
      </c>
      <c r="AE41" s="116">
        <v>-1.5731301094775456</v>
      </c>
      <c r="AF41" s="116">
        <v>-1.5909249053093022</v>
      </c>
      <c r="AG41" s="116">
        <v>-1.5799860497618929</v>
      </c>
      <c r="AH41" s="116">
        <v>-1.5539597729512495</v>
      </c>
      <c r="AI41" s="116">
        <v>-1.6756412563786451</v>
      </c>
      <c r="AJ41" s="116">
        <v>-1.6721401200627184</v>
      </c>
      <c r="AK41" s="116">
        <v>-1.6948991316254314</v>
      </c>
      <c r="AL41" s="116">
        <v>-2.1849494351624044</v>
      </c>
      <c r="AM41" s="116">
        <v>-2.1564805958289086</v>
      </c>
      <c r="AN41" s="116">
        <v>-2.1345775065253427</v>
      </c>
      <c r="AO41" s="116">
        <v>-1.7222003284687437</v>
      </c>
      <c r="AP41" s="116">
        <v>-1.7200456017936445</v>
      </c>
      <c r="AQ41" s="116">
        <v>-1.7351728965655631</v>
      </c>
      <c r="AR41" s="116">
        <v>-2.2046982602714373</v>
      </c>
      <c r="AS41" s="116">
        <v>-2.2595601570725652</v>
      </c>
      <c r="AT41" s="116">
        <v>-2.2580552217865915</v>
      </c>
      <c r="AU41" s="116">
        <v>-1.8189467918427038</v>
      </c>
      <c r="AV41" s="116">
        <v>-1.845697035240168</v>
      </c>
      <c r="AW41" s="116">
        <v>-1.8227347669036589</v>
      </c>
      <c r="AX41" s="116">
        <v>-2.2534793663434378</v>
      </c>
      <c r="AY41" s="116">
        <v>-2.1564583157381518</v>
      </c>
      <c r="AZ41" s="116">
        <v>-2.1150047832849554</v>
      </c>
      <c r="BA41" s="116">
        <v>-2.1424059077253581</v>
      </c>
      <c r="BB41" s="116">
        <v>-2.2164540417849654</v>
      </c>
      <c r="BC41" s="116">
        <v>-2.1806656495968939</v>
      </c>
      <c r="BD41" s="116">
        <v>-2.6701702342165325</v>
      </c>
      <c r="BE41" s="116">
        <v>-2.579280611300022</v>
      </c>
      <c r="BF41" s="116">
        <v>-2.6507403586509186</v>
      </c>
      <c r="BG41" s="116">
        <v>-2.5177026732609433</v>
      </c>
      <c r="BH41" s="116">
        <v>-2.5860363746496118</v>
      </c>
      <c r="BI41" s="116">
        <v>-2.6553015798321136</v>
      </c>
      <c r="BJ41" s="116">
        <v>-2.9802671175550279</v>
      </c>
      <c r="BK41" s="116">
        <v>-2.9925440385055229</v>
      </c>
      <c r="BL41" s="116">
        <v>-2.9787609579897962</v>
      </c>
      <c r="BM41" s="116">
        <v>-3.7058428561380277</v>
      </c>
      <c r="BN41" s="81"/>
      <c r="BO41" s="81"/>
      <c r="BP41" s="81"/>
      <c r="BQ41" s="81"/>
      <c r="BR41" s="81"/>
      <c r="BS41" s="81"/>
      <c r="BT41" s="81"/>
      <c r="BU41" s="81"/>
      <c r="BV41" s="81"/>
    </row>
    <row r="42" spans="1:74" ht="14.5" customHeight="1">
      <c r="A42" s="81"/>
      <c r="B42" s="81"/>
      <c r="C42" s="81"/>
      <c r="D42" s="126" t="s">
        <v>244</v>
      </c>
      <c r="E42" s="81" t="s">
        <v>2</v>
      </c>
      <c r="F42" s="116">
        <v>7.4159560538234439</v>
      </c>
      <c r="G42" s="116">
        <v>6.4794725810650942</v>
      </c>
      <c r="H42" s="116">
        <v>11.805698551191874</v>
      </c>
      <c r="I42" s="116">
        <v>11.863528343338109</v>
      </c>
      <c r="J42" s="116">
        <v>11.798320481082532</v>
      </c>
      <c r="K42" s="116">
        <v>8.0511556214892774</v>
      </c>
      <c r="L42" s="116">
        <v>8.183313743496079</v>
      </c>
      <c r="M42" s="116">
        <v>7.9847409051608738</v>
      </c>
      <c r="N42" s="116">
        <v>11.284631417945068</v>
      </c>
      <c r="O42" s="116">
        <v>11.350896935047274</v>
      </c>
      <c r="P42" s="116">
        <v>11.448198273880131</v>
      </c>
      <c r="Q42" s="116">
        <v>7.2677131080960198</v>
      </c>
      <c r="R42" s="116">
        <v>7.0746248381740804</v>
      </c>
      <c r="S42" s="116">
        <v>7.3436517002918356</v>
      </c>
      <c r="T42" s="116">
        <v>11.843701060230298</v>
      </c>
      <c r="U42" s="116">
        <v>11.945075951571932</v>
      </c>
      <c r="V42" s="116">
        <v>11.302871941927233</v>
      </c>
      <c r="W42" s="116">
        <v>7.0340716724677446</v>
      </c>
      <c r="X42" s="116">
        <v>7.0798235698588314</v>
      </c>
      <c r="Y42" s="116">
        <v>6.9820332834369028</v>
      </c>
      <c r="Z42" s="116">
        <v>5.9388224863708885</v>
      </c>
      <c r="AA42" s="116">
        <v>5.9682129149607661</v>
      </c>
      <c r="AB42" s="116">
        <v>5.9718287626472168</v>
      </c>
      <c r="AC42" s="116">
        <v>6.9622761197065701</v>
      </c>
      <c r="AD42" s="116">
        <v>6.9002667877680368</v>
      </c>
      <c r="AE42" s="116">
        <v>6.8908116845422622</v>
      </c>
      <c r="AF42" s="116">
        <v>7.1768961546403505</v>
      </c>
      <c r="AG42" s="116">
        <v>7.1166561412189413</v>
      </c>
      <c r="AH42" s="116">
        <v>7.1064970557911842</v>
      </c>
      <c r="AI42" s="116">
        <v>8.8512625957548092</v>
      </c>
      <c r="AJ42" s="116">
        <v>8.8006103041473498</v>
      </c>
      <c r="AK42" s="116">
        <v>8.9445340562627997</v>
      </c>
      <c r="AL42" s="116">
        <v>13.821553112610111</v>
      </c>
      <c r="AM42" s="116">
        <v>13.706895924252198</v>
      </c>
      <c r="AN42" s="116">
        <v>13.57499906522686</v>
      </c>
      <c r="AO42" s="116">
        <v>7.8499877560087743</v>
      </c>
      <c r="AP42" s="116">
        <v>7.8900645385008374</v>
      </c>
      <c r="AQ42" s="116">
        <v>7.9386427387346936</v>
      </c>
      <c r="AR42" s="116">
        <v>13.758532084676037</v>
      </c>
      <c r="AS42" s="116">
        <v>14.147797719697536</v>
      </c>
      <c r="AT42" s="116">
        <v>14.307220897141708</v>
      </c>
      <c r="AU42" s="116">
        <v>8.6584375422720967</v>
      </c>
      <c r="AV42" s="116">
        <v>8.841965015535191</v>
      </c>
      <c r="AW42" s="116">
        <v>8.4403859121451426</v>
      </c>
      <c r="AX42" s="116">
        <v>11.162758418822699</v>
      </c>
      <c r="AY42" s="116">
        <v>10.031569725333462</v>
      </c>
      <c r="AZ42" s="116">
        <v>9.8342780324336747</v>
      </c>
      <c r="BA42" s="116">
        <v>8.8335447329661037</v>
      </c>
      <c r="BB42" s="116">
        <v>8.906224691937787</v>
      </c>
      <c r="BC42" s="116">
        <v>8.8176935888210544</v>
      </c>
      <c r="BD42" s="116">
        <v>12.343276009809106</v>
      </c>
      <c r="BE42" s="116">
        <v>11.840635018195805</v>
      </c>
      <c r="BF42" s="116">
        <v>12.258457038270254</v>
      </c>
      <c r="BG42" s="116">
        <v>8.5208549287110031</v>
      </c>
      <c r="BH42" s="116">
        <v>8.4301251303429314</v>
      </c>
      <c r="BI42" s="116">
        <v>8.5687216696917137</v>
      </c>
      <c r="BJ42" s="116">
        <v>9.9907089030464356</v>
      </c>
      <c r="BK42" s="116">
        <v>10.132467736302239</v>
      </c>
      <c r="BL42" s="116">
        <v>10.01514589686999</v>
      </c>
      <c r="BM42" s="116">
        <v>5.4661317160240994</v>
      </c>
      <c r="BN42" s="81"/>
      <c r="BO42" s="81"/>
      <c r="BP42" s="81"/>
      <c r="BQ42" s="81"/>
      <c r="BR42" s="81"/>
      <c r="BS42" s="81"/>
      <c r="BT42" s="81"/>
      <c r="BU42" s="81"/>
      <c r="BV42" s="81"/>
    </row>
    <row r="43" spans="1:74" ht="14.5" customHeight="1">
      <c r="A43" s="81"/>
      <c r="B43" s="81"/>
      <c r="C43" s="81"/>
      <c r="D43" s="126" t="s">
        <v>244</v>
      </c>
      <c r="E43" s="81" t="s">
        <v>23</v>
      </c>
      <c r="F43" s="116">
        <v>-1.1920938173502957</v>
      </c>
      <c r="G43" s="116">
        <v>-1.1139940884898161</v>
      </c>
      <c r="H43" s="116">
        <v>-1.457198964807076</v>
      </c>
      <c r="I43" s="116">
        <v>-1.4658077156044309</v>
      </c>
      <c r="J43" s="116">
        <v>-1.4605677864855089</v>
      </c>
      <c r="K43" s="116">
        <v>-1.2331532500346829</v>
      </c>
      <c r="L43" s="116">
        <v>-1.2477766816981624</v>
      </c>
      <c r="M43" s="116">
        <v>-1.256426985953117</v>
      </c>
      <c r="N43" s="116">
        <v>-1.504717543167482</v>
      </c>
      <c r="O43" s="116">
        <v>-1.501910184245687</v>
      </c>
      <c r="P43" s="116">
        <v>-1.5195567625880697</v>
      </c>
      <c r="Q43" s="116">
        <v>-1.1455167024408504</v>
      </c>
      <c r="R43" s="116">
        <v>-1.1195116303632198</v>
      </c>
      <c r="S43" s="116">
        <v>-1.1894331724136853</v>
      </c>
      <c r="T43" s="116">
        <v>-1.3011006222617005</v>
      </c>
      <c r="U43" s="116">
        <v>-1.312248235564478</v>
      </c>
      <c r="V43" s="116">
        <v>-1.2666431715623865</v>
      </c>
      <c r="W43" s="116">
        <v>-0.95337885738489647</v>
      </c>
      <c r="X43" s="116">
        <v>-0.95449562129895904</v>
      </c>
      <c r="Y43" s="116">
        <v>-0.9413611589124975</v>
      </c>
      <c r="Z43" s="116">
        <v>-0.78484282332279021</v>
      </c>
      <c r="AA43" s="116">
        <v>-0.79074660819099374</v>
      </c>
      <c r="AB43" s="116">
        <v>-0.79735044387867182</v>
      </c>
      <c r="AC43" s="116">
        <v>-0.81269464450223938</v>
      </c>
      <c r="AD43" s="116">
        <v>-0.80722023972281387</v>
      </c>
      <c r="AE43" s="116">
        <v>-0.79888020073912669</v>
      </c>
      <c r="AF43" s="116">
        <v>-0.76757705386214026</v>
      </c>
      <c r="AG43" s="116">
        <v>-0.76651560353191983</v>
      </c>
      <c r="AH43" s="116">
        <v>-0.74552725282716659</v>
      </c>
      <c r="AI43" s="116">
        <v>-0.98245314406773998</v>
      </c>
      <c r="AJ43" s="116">
        <v>-0.97254719791828048</v>
      </c>
      <c r="AK43" s="116">
        <v>-0.9815751549509395</v>
      </c>
      <c r="AL43" s="116">
        <v>-1.3519547441775877</v>
      </c>
      <c r="AM43" s="116">
        <v>-1.3435758208442516</v>
      </c>
      <c r="AN43" s="116">
        <v>-1.3236663605496506</v>
      </c>
      <c r="AO43" s="116">
        <v>-0.77379804193544666</v>
      </c>
      <c r="AP43" s="116">
        <v>-0.74614032657288343</v>
      </c>
      <c r="AQ43" s="116">
        <v>-0.75490724082080618</v>
      </c>
      <c r="AR43" s="116">
        <v>-1.2379517671203142</v>
      </c>
      <c r="AS43" s="116">
        <v>-1.2694125548272532</v>
      </c>
      <c r="AT43" s="116">
        <v>-1.2853122570551634</v>
      </c>
      <c r="AU43" s="116">
        <v>-0.99064830793455383</v>
      </c>
      <c r="AV43" s="116">
        <v>-1.0038667480077899</v>
      </c>
      <c r="AW43" s="116">
        <v>-0.96776732189083781</v>
      </c>
      <c r="AX43" s="116">
        <v>-1.2576655067380917</v>
      </c>
      <c r="AY43" s="116">
        <v>-1.1667959823786471</v>
      </c>
      <c r="AZ43" s="116">
        <v>-1.1471932963989955</v>
      </c>
      <c r="BA43" s="116">
        <v>-1.0880850303375351</v>
      </c>
      <c r="BB43" s="116">
        <v>-1.1281359622111424</v>
      </c>
      <c r="BC43" s="116">
        <v>-1.039362159909816</v>
      </c>
      <c r="BD43" s="116">
        <v>-1.4911769936418147</v>
      </c>
      <c r="BE43" s="116">
        <v>-1.4355412089137551</v>
      </c>
      <c r="BF43" s="116">
        <v>-1.4800695306672054</v>
      </c>
      <c r="BG43" s="116">
        <v>-1.4389927503973363</v>
      </c>
      <c r="BH43" s="116">
        <v>-1.5133190439493089</v>
      </c>
      <c r="BI43" s="116">
        <v>-1.5912606389043653</v>
      </c>
      <c r="BJ43" s="116">
        <v>-1.9709990765461061</v>
      </c>
      <c r="BK43" s="116">
        <v>-1.9648794195379109</v>
      </c>
      <c r="BL43" s="116">
        <v>-1.9438681619950893</v>
      </c>
      <c r="BM43" s="116">
        <v>-2.6023325535053505</v>
      </c>
      <c r="BN43" s="81"/>
      <c r="BO43" s="81"/>
      <c r="BP43" s="81"/>
      <c r="BQ43" s="81"/>
      <c r="BR43" s="81"/>
      <c r="BS43" s="81"/>
      <c r="BT43" s="81"/>
      <c r="BU43" s="81"/>
      <c r="BV43" s="81"/>
    </row>
    <row r="44" spans="1:74">
      <c r="A44" s="81"/>
      <c r="B44" s="81"/>
      <c r="C44" s="81"/>
      <c r="D44" s="126" t="s">
        <v>244</v>
      </c>
      <c r="E44" s="81" t="s">
        <v>24</v>
      </c>
      <c r="F44" s="116">
        <v>-1.0643979400505459</v>
      </c>
      <c r="G44" s="116">
        <v>-0.96381167966800607</v>
      </c>
      <c r="H44" s="116">
        <v>-1.3472502094793359</v>
      </c>
      <c r="I44" s="116">
        <v>-1.359224311575401</v>
      </c>
      <c r="J44" s="116">
        <v>-1.3625301111021588</v>
      </c>
      <c r="K44" s="116">
        <v>-1.0405681432092029</v>
      </c>
      <c r="L44" s="116">
        <v>-1.0513062017590324</v>
      </c>
      <c r="M44" s="116">
        <v>-1.0665200401611969</v>
      </c>
      <c r="N44" s="116">
        <v>-1.1451505872427821</v>
      </c>
      <c r="O44" s="116">
        <v>-1.1359612513643971</v>
      </c>
      <c r="P44" s="116">
        <v>-1.1569548814935697</v>
      </c>
      <c r="Q44" s="116">
        <v>-0.79070372776451037</v>
      </c>
      <c r="R44" s="116">
        <v>-0.77986495721677973</v>
      </c>
      <c r="S44" s="116">
        <v>-0.79476100884404532</v>
      </c>
      <c r="T44" s="116">
        <v>-1.1902912971572406</v>
      </c>
      <c r="U44" s="116">
        <v>-1.2002150278822481</v>
      </c>
      <c r="V44" s="116">
        <v>-1.1764525980073666</v>
      </c>
      <c r="W44" s="116">
        <v>-0.85276129020289648</v>
      </c>
      <c r="X44" s="116">
        <v>-0.85463007614522901</v>
      </c>
      <c r="Y44" s="116">
        <v>-0.85370506985967753</v>
      </c>
      <c r="Z44" s="116">
        <v>-0.48847026343153033</v>
      </c>
      <c r="AA44" s="116">
        <v>-0.49236827746360379</v>
      </c>
      <c r="AB44" s="116">
        <v>-0.49041129007098183</v>
      </c>
      <c r="AC44" s="116">
        <v>-0.62818150198955935</v>
      </c>
      <c r="AD44" s="116">
        <v>-0.62686175493573404</v>
      </c>
      <c r="AE44" s="116">
        <v>-0.65096991576805663</v>
      </c>
      <c r="AF44" s="116">
        <v>-0.75271756166866011</v>
      </c>
      <c r="AG44" s="116">
        <v>-0.75222004533488995</v>
      </c>
      <c r="AH44" s="116">
        <v>-0.7336225808539667</v>
      </c>
      <c r="AI44" s="116">
        <v>-0.94529404346818002</v>
      </c>
      <c r="AJ44" s="116">
        <v>-0.93980185077515044</v>
      </c>
      <c r="AK44" s="116">
        <v>-0.95650560629158932</v>
      </c>
      <c r="AL44" s="116">
        <v>-1.2510981320784575</v>
      </c>
      <c r="AM44" s="116">
        <v>-1.2432124489497416</v>
      </c>
      <c r="AN44" s="116">
        <v>-1.1947266047987906</v>
      </c>
      <c r="AO44" s="116">
        <v>-0.7730820099921365</v>
      </c>
      <c r="AP44" s="116">
        <v>-0.76516861579629358</v>
      </c>
      <c r="AQ44" s="116">
        <v>-0.78272829044805614</v>
      </c>
      <c r="AR44" s="116">
        <v>-1.4139133114140943</v>
      </c>
      <c r="AS44" s="116">
        <v>-1.4475173980030434</v>
      </c>
      <c r="AT44" s="116">
        <v>-1.4531938128425634</v>
      </c>
      <c r="AU44" s="116">
        <v>-1.0593523233931839</v>
      </c>
      <c r="AV44" s="116">
        <v>-1.07801595337496</v>
      </c>
      <c r="AW44" s="116">
        <v>-1.0690384175098879</v>
      </c>
      <c r="AX44" s="116">
        <v>-1.3564037732232117</v>
      </c>
      <c r="AY44" s="116">
        <v>-1.264255357832337</v>
      </c>
      <c r="AZ44" s="116">
        <v>-1.2391787260882454</v>
      </c>
      <c r="BA44" s="116">
        <v>-1.0772179245572753</v>
      </c>
      <c r="BB44" s="116">
        <v>-1.1238060738460525</v>
      </c>
      <c r="BC44" s="116">
        <v>-1.1392352291871659</v>
      </c>
      <c r="BD44" s="116">
        <v>-1.5685125219810647</v>
      </c>
      <c r="BE44" s="116">
        <v>-1.5216369373437952</v>
      </c>
      <c r="BF44" s="116">
        <v>-1.5713193836300554</v>
      </c>
      <c r="BG44" s="116">
        <v>-1.4890143848068063</v>
      </c>
      <c r="BH44" s="116">
        <v>-1.5620160950549389</v>
      </c>
      <c r="BI44" s="116">
        <v>-1.6038058043566152</v>
      </c>
      <c r="BJ44" s="116">
        <v>-1.857044776446366</v>
      </c>
      <c r="BK44" s="116">
        <v>-1.8719267671699509</v>
      </c>
      <c r="BL44" s="116">
        <v>-1.8635955543446292</v>
      </c>
      <c r="BM44" s="116">
        <v>-2.5483514169860406</v>
      </c>
      <c r="BN44" s="81"/>
      <c r="BO44" s="81"/>
      <c r="BP44" s="81"/>
      <c r="BQ44" s="81"/>
      <c r="BR44" s="81"/>
      <c r="BS44" s="81"/>
      <c r="BT44" s="81"/>
      <c r="BU44" s="81"/>
      <c r="BV44" s="81"/>
    </row>
    <row r="45" spans="1:74">
      <c r="A45" s="81"/>
      <c r="B45" s="81"/>
      <c r="C45" s="81"/>
      <c r="D45" s="126" t="s">
        <v>244</v>
      </c>
      <c r="E45" s="81" t="s">
        <v>25</v>
      </c>
      <c r="F45" s="116">
        <v>-1.9493413279646368</v>
      </c>
      <c r="G45" s="116">
        <v>-1.8481818801883341</v>
      </c>
      <c r="H45" s="116">
        <v>-1.9871045611483398</v>
      </c>
      <c r="I45" s="116">
        <v>-1.9934220930225939</v>
      </c>
      <c r="J45" s="116">
        <v>-1.97679652149924</v>
      </c>
      <c r="K45" s="116">
        <v>-1.5530684926947389</v>
      </c>
      <c r="L45" s="116">
        <v>-1.5728285699196214</v>
      </c>
      <c r="M45" s="116">
        <v>-1.5709413009371498</v>
      </c>
      <c r="N45" s="116">
        <v>-1.9264123728716971</v>
      </c>
      <c r="O45" s="116">
        <v>-1.922462837831683</v>
      </c>
      <c r="P45" s="116">
        <v>-1.9394640137476116</v>
      </c>
      <c r="Q45" s="116">
        <v>-1.5944433918768355</v>
      </c>
      <c r="R45" s="116">
        <v>-1.5552874221245288</v>
      </c>
      <c r="S45" s="116">
        <v>-1.6348854639019454</v>
      </c>
      <c r="T45" s="116">
        <v>-1.8913929129205576</v>
      </c>
      <c r="U45" s="116">
        <v>-1.9028907510131079</v>
      </c>
      <c r="V45" s="116">
        <v>-1.8566489200970786</v>
      </c>
      <c r="W45" s="116">
        <v>-1.4966762060756476</v>
      </c>
      <c r="X45" s="116">
        <v>-1.4992795213605579</v>
      </c>
      <c r="Y45" s="116">
        <v>-1.4626640794408945</v>
      </c>
      <c r="Z45" s="116">
        <v>-1.4941026505879613</v>
      </c>
      <c r="AA45" s="116">
        <v>-1.4982200404229138</v>
      </c>
      <c r="AB45" s="116">
        <v>-1.5068639308504248</v>
      </c>
      <c r="AC45" s="116">
        <v>-1.6472385031958594</v>
      </c>
      <c r="AD45" s="116">
        <v>-1.6392002711118701</v>
      </c>
      <c r="AE45" s="116">
        <v>-1.6309786081103637</v>
      </c>
      <c r="AF45" s="116">
        <v>-1.5299739561886812</v>
      </c>
      <c r="AG45" s="116">
        <v>-1.513951058352331</v>
      </c>
      <c r="AH45" s="116">
        <v>-1.4960747033612156</v>
      </c>
      <c r="AI45" s="116">
        <v>-1.70377257965643</v>
      </c>
      <c r="AJ45" s="116">
        <v>-1.6934474623268825</v>
      </c>
      <c r="AK45" s="116">
        <v>-1.7197876571725725</v>
      </c>
      <c r="AL45" s="116">
        <v>-2.2073113482324658</v>
      </c>
      <c r="AM45" s="116">
        <v>-2.1838840783531195</v>
      </c>
      <c r="AN45" s="116">
        <v>-2.1666739788854676</v>
      </c>
      <c r="AO45" s="116">
        <v>-1.7667446400539746</v>
      </c>
      <c r="AP45" s="116">
        <v>-1.7670962120610685</v>
      </c>
      <c r="AQ45" s="116">
        <v>-1.7862588399839701</v>
      </c>
      <c r="AR45" s="116">
        <v>-2.278235760535039</v>
      </c>
      <c r="AS45" s="116">
        <v>-2.3379255579520271</v>
      </c>
      <c r="AT45" s="116">
        <v>-2.3607123391644356</v>
      </c>
      <c r="AU45" s="116">
        <v>-1.952394086615119</v>
      </c>
      <c r="AV45" s="116">
        <v>-1.9860897145307279</v>
      </c>
      <c r="AW45" s="116">
        <v>-1.9652255054720458</v>
      </c>
      <c r="AX45" s="116">
        <v>-2.3406447023823098</v>
      </c>
      <c r="AY45" s="116">
        <v>-2.2399117588685948</v>
      </c>
      <c r="AZ45" s="116">
        <v>-2.1956370360280073</v>
      </c>
      <c r="BA45" s="116">
        <v>-2.0705867586313431</v>
      </c>
      <c r="BB45" s="116">
        <v>-2.1351686730509396</v>
      </c>
      <c r="BC45" s="116">
        <v>-2.1163439759270917</v>
      </c>
      <c r="BD45" s="116">
        <v>-2.3212469250855308</v>
      </c>
      <c r="BE45" s="116">
        <v>-2.246818034236532</v>
      </c>
      <c r="BF45" s="116">
        <v>-2.3281148866990384</v>
      </c>
      <c r="BG45" s="116">
        <v>-1.9847845853409962</v>
      </c>
      <c r="BH45" s="116">
        <v>-2.054063404105579</v>
      </c>
      <c r="BI45" s="116">
        <v>-2.0856591460901153</v>
      </c>
      <c r="BJ45" s="116">
        <v>-2.1646073098889858</v>
      </c>
      <c r="BK45" s="116">
        <v>-2.160374932436731</v>
      </c>
      <c r="BL45" s="116">
        <v>-2.1316432531497691</v>
      </c>
      <c r="BM45" s="116">
        <v>-2.6107183370531111</v>
      </c>
      <c r="BN45" s="81"/>
      <c r="BO45" s="81"/>
      <c r="BP45" s="81"/>
      <c r="BQ45" s="81"/>
      <c r="BR45" s="81"/>
      <c r="BS45" s="81"/>
      <c r="BT45" s="81"/>
      <c r="BU45" s="81"/>
      <c r="BV45" s="81"/>
    </row>
    <row r="46" spans="1:74">
      <c r="A46" s="81"/>
      <c r="B46" s="81"/>
      <c r="C46" s="81"/>
      <c r="D46" s="126" t="s">
        <v>244</v>
      </c>
      <c r="E46" s="81" t="s">
        <v>3</v>
      </c>
      <c r="F46" s="116">
        <v>-2.2611962626972728</v>
      </c>
      <c r="G46" s="116">
        <v>-2.1975700800267042</v>
      </c>
      <c r="H46" s="116">
        <v>-2.5692710220689841</v>
      </c>
      <c r="I46" s="116">
        <v>-2.5876807317815897</v>
      </c>
      <c r="J46" s="116">
        <v>-2.5712511829209297</v>
      </c>
      <c r="K46" s="116">
        <v>-2.304006553000749</v>
      </c>
      <c r="L46" s="116">
        <v>-2.3379095878803215</v>
      </c>
      <c r="M46" s="116">
        <v>-2.3463546199704788</v>
      </c>
      <c r="N46" s="116">
        <v>-2.4595826657927669</v>
      </c>
      <c r="O46" s="116">
        <v>-2.44606942001292</v>
      </c>
      <c r="P46" s="116">
        <v>-2.4765415050956525</v>
      </c>
      <c r="Q46" s="116">
        <v>-2.2031389276371365</v>
      </c>
      <c r="R46" s="116">
        <v>-2.1497645941414847</v>
      </c>
      <c r="S46" s="116">
        <v>-2.2358537298863195</v>
      </c>
      <c r="T46" s="116">
        <v>-2.5959550125053887</v>
      </c>
      <c r="U46" s="116">
        <v>-2.6217663226134831</v>
      </c>
      <c r="V46" s="116">
        <v>-2.5503882548567156</v>
      </c>
      <c r="W46" s="116">
        <v>-2.1802531933785225</v>
      </c>
      <c r="X46" s="116">
        <v>-2.1893932072310598</v>
      </c>
      <c r="Y46" s="116">
        <v>-2.3453498784113878</v>
      </c>
      <c r="Z46" s="116">
        <v>-2.0449429957200875</v>
      </c>
      <c r="AA46" s="116">
        <v>-2.0458227890231226</v>
      </c>
      <c r="AB46" s="116">
        <v>-2.0681217228012296</v>
      </c>
      <c r="AC46" s="116">
        <v>-2.2451344502364905</v>
      </c>
      <c r="AD46" s="116">
        <v>-2.2282295453393401</v>
      </c>
      <c r="AE46" s="116">
        <v>-2.2182031964044326</v>
      </c>
      <c r="AF46" s="116">
        <v>-2.2099586731813567</v>
      </c>
      <c r="AG46" s="116">
        <v>-2.1951999295722895</v>
      </c>
      <c r="AH46" s="116">
        <v>-2.1685571417728022</v>
      </c>
      <c r="AI46" s="116">
        <v>-2.222012435729154</v>
      </c>
      <c r="AJ46" s="116">
        <v>-2.2108297151980385</v>
      </c>
      <c r="AK46" s="116">
        <v>-2.2369556911168704</v>
      </c>
      <c r="AL46" s="116">
        <v>-2.6159168570508586</v>
      </c>
      <c r="AM46" s="116">
        <v>-2.5849306217556518</v>
      </c>
      <c r="AN46" s="116">
        <v>-2.5536700668939973</v>
      </c>
      <c r="AO46" s="116">
        <v>-2.2146743682738386</v>
      </c>
      <c r="AP46" s="116">
        <v>-2.2126291810002976</v>
      </c>
      <c r="AQ46" s="116">
        <v>-2.1804682233223054</v>
      </c>
      <c r="AR46" s="116">
        <v>-2.4686342799808201</v>
      </c>
      <c r="AS46" s="116">
        <v>-2.528533707090836</v>
      </c>
      <c r="AT46" s="116">
        <v>-2.5550533804817714</v>
      </c>
      <c r="AU46" s="116">
        <v>-2.0570740760576571</v>
      </c>
      <c r="AV46" s="116">
        <v>-2.0904843837878011</v>
      </c>
      <c r="AW46" s="116">
        <v>-2.056547216585181</v>
      </c>
      <c r="AX46" s="116">
        <v>-2.1799915522068116</v>
      </c>
      <c r="AY46" s="116">
        <v>-2.075682355658294</v>
      </c>
      <c r="AZ46" s="116">
        <v>-2.0332746675009492</v>
      </c>
      <c r="BA46" s="116">
        <v>-1.9991153006714351</v>
      </c>
      <c r="BB46" s="116">
        <v>-2.0689862461852586</v>
      </c>
      <c r="BC46" s="116">
        <v>-1.946285996458001</v>
      </c>
      <c r="BD46" s="116">
        <v>-2.3843789681868026</v>
      </c>
      <c r="BE46" s="116">
        <v>-2.3028458577473763</v>
      </c>
      <c r="BF46" s="116">
        <v>-2.3803250892792303</v>
      </c>
      <c r="BG46" s="116">
        <v>-2.4526936738261882</v>
      </c>
      <c r="BH46" s="116">
        <v>-2.5229940275171101</v>
      </c>
      <c r="BI46" s="116">
        <v>-2.5496492556417873</v>
      </c>
      <c r="BJ46" s="116">
        <v>-2.855010380811291</v>
      </c>
      <c r="BK46" s="116">
        <v>-2.8660176931970778</v>
      </c>
      <c r="BL46" s="116">
        <v>-2.812627123118931</v>
      </c>
      <c r="BM46" s="116">
        <v>-3.4133286450007496</v>
      </c>
      <c r="BN46" s="81"/>
      <c r="BO46" s="81"/>
      <c r="BP46" s="81"/>
      <c r="BQ46" s="81"/>
      <c r="BR46" s="81"/>
      <c r="BS46" s="81"/>
      <c r="BT46" s="81"/>
      <c r="BU46" s="81"/>
      <c r="BV46" s="81"/>
    </row>
    <row r="47" spans="1:74">
      <c r="A47" s="81"/>
      <c r="B47" s="81"/>
      <c r="C47" s="81"/>
      <c r="D47" s="126" t="s">
        <v>244</v>
      </c>
      <c r="E47" s="81" t="s">
        <v>4</v>
      </c>
      <c r="F47" s="116">
        <v>-2.5281656280560227E-3</v>
      </c>
      <c r="G47" s="116">
        <v>4.8123041583883808E-2</v>
      </c>
      <c r="H47" s="116">
        <v>-0.41561791081751576</v>
      </c>
      <c r="I47" s="116">
        <v>-0.41803593231566083</v>
      </c>
      <c r="J47" s="116">
        <v>-0.41325812300555897</v>
      </c>
      <c r="K47" s="116">
        <v>0.10574231328744688</v>
      </c>
      <c r="L47" s="116">
        <v>0.11437802618934745</v>
      </c>
      <c r="M47" s="116">
        <v>7.6260479065243025E-2</v>
      </c>
      <c r="N47" s="116">
        <v>-0.24704787193674216</v>
      </c>
      <c r="O47" s="116">
        <v>-0.26173279033030683</v>
      </c>
      <c r="P47" s="116">
        <v>-0.27211516281851988</v>
      </c>
      <c r="Q47" s="116">
        <v>6.0259013354189594E-2</v>
      </c>
      <c r="R47" s="116">
        <v>5.4151361657290398E-2</v>
      </c>
      <c r="S47" s="116">
        <v>4.6588339493074837E-2</v>
      </c>
      <c r="T47" s="116">
        <v>-0.23499612691616045</v>
      </c>
      <c r="U47" s="116">
        <v>-0.23601416843846801</v>
      </c>
      <c r="V47" s="116">
        <v>-0.21952808493699649</v>
      </c>
      <c r="W47" s="116">
        <v>0.38170667324401331</v>
      </c>
      <c r="X47" s="116">
        <v>0.39110644114136095</v>
      </c>
      <c r="Y47" s="116">
        <v>0.38869887302341244</v>
      </c>
      <c r="Z47" s="116">
        <v>0.35961903324169953</v>
      </c>
      <c r="AA47" s="116">
        <v>0.35894106058690634</v>
      </c>
      <c r="AB47" s="116">
        <v>0.36580529808352802</v>
      </c>
      <c r="AC47" s="116">
        <v>0.37684260659556079</v>
      </c>
      <c r="AD47" s="116">
        <v>0.36656623720396597</v>
      </c>
      <c r="AE47" s="116">
        <v>0.39412232591419327</v>
      </c>
      <c r="AF47" s="116">
        <v>0.52909412081289986</v>
      </c>
      <c r="AG47" s="116">
        <v>0.52269751671523013</v>
      </c>
      <c r="AH47" s="116">
        <v>0.53658957151734343</v>
      </c>
      <c r="AI47" s="116">
        <v>0.54336443638614007</v>
      </c>
      <c r="AJ47" s="116">
        <v>0.54324037942869952</v>
      </c>
      <c r="AK47" s="116">
        <v>0.54982287983918043</v>
      </c>
      <c r="AL47" s="116">
        <v>1.4667103220502575E-2</v>
      </c>
      <c r="AM47" s="116">
        <v>4.9247001509082899E-3</v>
      </c>
      <c r="AN47" s="116">
        <v>8.138128104109299E-3</v>
      </c>
      <c r="AO47" s="116">
        <v>0.57292986704730353</v>
      </c>
      <c r="AP47" s="116">
        <v>0.57968689225792636</v>
      </c>
      <c r="AQ47" s="116">
        <v>0.5642834361531639</v>
      </c>
      <c r="AR47" s="116">
        <v>-2.5823458200764371E-2</v>
      </c>
      <c r="AS47" s="116">
        <v>-2.7716969872773056E-2</v>
      </c>
      <c r="AT47" s="116">
        <v>-5.2662104267793275E-2</v>
      </c>
      <c r="AU47" s="116">
        <v>0.59930977247458594</v>
      </c>
      <c r="AV47" s="116">
        <v>0.60694085322248004</v>
      </c>
      <c r="AW47" s="116">
        <v>0.62133527424996204</v>
      </c>
      <c r="AX47" s="116">
        <v>0.26309191749190841</v>
      </c>
      <c r="AY47" s="116">
        <v>0.35229727865752292</v>
      </c>
      <c r="AZ47" s="116">
        <v>0.34902119776405449</v>
      </c>
      <c r="BA47" s="116">
        <v>0.21082501250972463</v>
      </c>
      <c r="BB47" s="116">
        <v>0.1812924047419977</v>
      </c>
      <c r="BC47" s="116">
        <v>0.17076206242259406</v>
      </c>
      <c r="BD47" s="116">
        <v>-0.55980950835797483</v>
      </c>
      <c r="BE47" s="116">
        <v>-0.55517036066989522</v>
      </c>
      <c r="BF47" s="116">
        <v>-0.56653771312983547</v>
      </c>
      <c r="BG47" s="116">
        <v>-0.18329782278458628</v>
      </c>
      <c r="BH47" s="116">
        <v>-0.26240051055212898</v>
      </c>
      <c r="BI47" s="116">
        <v>-0.26054062935313516</v>
      </c>
      <c r="BJ47" s="116">
        <v>-1.1876000798679258</v>
      </c>
      <c r="BK47" s="116">
        <v>-1.1755318288591909</v>
      </c>
      <c r="BL47" s="116">
        <v>-1.1718503829485991</v>
      </c>
      <c r="BM47" s="116">
        <v>-1.920527806605401</v>
      </c>
      <c r="BN47" s="81"/>
      <c r="BO47" s="81"/>
      <c r="BP47" s="81"/>
      <c r="BQ47" s="81"/>
      <c r="BR47" s="81"/>
      <c r="BS47" s="81"/>
      <c r="BT47" s="81"/>
      <c r="BU47" s="81"/>
      <c r="BV47" s="81"/>
    </row>
    <row r="48" spans="1:74">
      <c r="A48" s="81"/>
      <c r="B48" s="81"/>
      <c r="C48" s="81"/>
      <c r="D48" s="126" t="s">
        <v>244</v>
      </c>
      <c r="E48" s="81" t="s">
        <v>5</v>
      </c>
      <c r="F48" s="116">
        <v>1.1192342551346641</v>
      </c>
      <c r="G48" s="116">
        <v>1.1550168251364541</v>
      </c>
      <c r="H48" s="116">
        <v>0.65533669784667392</v>
      </c>
      <c r="I48" s="116">
        <v>0.6623437318838592</v>
      </c>
      <c r="J48" s="116">
        <v>0.66080127653896126</v>
      </c>
      <c r="K48" s="116">
        <v>1.008180829900597</v>
      </c>
      <c r="L48" s="116">
        <v>1.0327070332279478</v>
      </c>
      <c r="M48" s="116">
        <v>0.99684166879062319</v>
      </c>
      <c r="N48" s="116">
        <v>0.61604194281937819</v>
      </c>
      <c r="O48" s="116">
        <v>0.58941663814708312</v>
      </c>
      <c r="P48" s="116">
        <v>0.59385377429814046</v>
      </c>
      <c r="Q48" s="116">
        <v>0.90520202258767979</v>
      </c>
      <c r="R48" s="116">
        <v>0.88155212592178023</v>
      </c>
      <c r="S48" s="116">
        <v>0.89859924508252487</v>
      </c>
      <c r="T48" s="116">
        <v>0.45043333528330942</v>
      </c>
      <c r="U48" s="116">
        <v>0.45650368646796213</v>
      </c>
      <c r="V48" s="116">
        <v>0.46358758077627327</v>
      </c>
      <c r="W48" s="116">
        <v>0.78837046617693352</v>
      </c>
      <c r="X48" s="116">
        <v>0.79768649564959127</v>
      </c>
      <c r="Y48" s="116">
        <v>0.81013070882293237</v>
      </c>
      <c r="Z48" s="116">
        <v>0.7780160739769495</v>
      </c>
      <c r="AA48" s="116">
        <v>0.78276989459127622</v>
      </c>
      <c r="AB48" s="116">
        <v>0.79685014059085812</v>
      </c>
      <c r="AC48" s="116">
        <v>0.68407120770133067</v>
      </c>
      <c r="AD48" s="116">
        <v>0.67529747645728611</v>
      </c>
      <c r="AE48" s="116">
        <v>0.66933629282532348</v>
      </c>
      <c r="AF48" s="116">
        <v>0.64025543415466002</v>
      </c>
      <c r="AG48" s="116">
        <v>0.64637213297151019</v>
      </c>
      <c r="AH48" s="116">
        <v>0.60742663171460354</v>
      </c>
      <c r="AI48" s="116">
        <v>0.44611620610056013</v>
      </c>
      <c r="AJ48" s="116">
        <v>0.44906624950472951</v>
      </c>
      <c r="AK48" s="116">
        <v>0.44817557532816066</v>
      </c>
      <c r="AL48" s="116">
        <v>7.8468472481942442E-2</v>
      </c>
      <c r="AM48" s="116">
        <v>8.1125225847908489E-2</v>
      </c>
      <c r="AN48" s="116">
        <v>7.1852765819199416E-2</v>
      </c>
      <c r="AO48" s="116">
        <v>0.61662397199774333</v>
      </c>
      <c r="AP48" s="116">
        <v>0.63041782810003655</v>
      </c>
      <c r="AQ48" s="116">
        <v>0.62124288086662371</v>
      </c>
      <c r="AR48" s="116">
        <v>0.47687558084229575</v>
      </c>
      <c r="AS48" s="116">
        <v>0.48914169491317683</v>
      </c>
      <c r="AT48" s="116">
        <v>0.48099871200468636</v>
      </c>
      <c r="AU48" s="116">
        <v>1.5835729656961561</v>
      </c>
      <c r="AV48" s="116">
        <v>1.6086894105784104</v>
      </c>
      <c r="AW48" s="116">
        <v>1.643047288908162</v>
      </c>
      <c r="AX48" s="116">
        <v>1.7670315906315586</v>
      </c>
      <c r="AY48" s="116">
        <v>1.8544995452494426</v>
      </c>
      <c r="AZ48" s="116">
        <v>1.8491802021751349</v>
      </c>
      <c r="BA48" s="116">
        <v>1.5312343636041952</v>
      </c>
      <c r="BB48" s="116">
        <v>1.5200260412978173</v>
      </c>
      <c r="BC48" s="116">
        <v>1.4341353751552042</v>
      </c>
      <c r="BD48" s="116">
        <v>1.2700436775798956</v>
      </c>
      <c r="BE48" s="116">
        <v>1.3062576756746247</v>
      </c>
      <c r="BF48" s="116">
        <v>1.3579553889086045</v>
      </c>
      <c r="BG48" s="116">
        <v>2.0958373211249839</v>
      </c>
      <c r="BH48" s="116">
        <v>2.0174553715434409</v>
      </c>
      <c r="BI48" s="116">
        <v>2.0433961820643547</v>
      </c>
      <c r="BJ48" s="116">
        <v>0.78701808301738385</v>
      </c>
      <c r="BK48" s="116">
        <v>0.81052744610231864</v>
      </c>
      <c r="BL48" s="116">
        <v>0.78088471340216081</v>
      </c>
      <c r="BM48" s="116">
        <v>-0.41192772574228087</v>
      </c>
      <c r="BN48" s="81"/>
      <c r="BO48" s="81"/>
      <c r="BP48" s="81"/>
      <c r="BQ48" s="81"/>
      <c r="BR48" s="81"/>
      <c r="BS48" s="81"/>
      <c r="BT48" s="81"/>
      <c r="BU48" s="81"/>
      <c r="BV48" s="81"/>
    </row>
    <row r="49" spans="1:74">
      <c r="A49" s="81"/>
      <c r="B49" s="81"/>
      <c r="C49" s="81"/>
      <c r="D49" s="126" t="s">
        <v>244</v>
      </c>
      <c r="E49" s="81" t="s">
        <v>45</v>
      </c>
      <c r="F49" s="116">
        <v>-0.43077798065967565</v>
      </c>
      <c r="G49" s="116">
        <v>-0.28758037937845593</v>
      </c>
      <c r="H49" s="116">
        <v>-0.77394335039985585</v>
      </c>
      <c r="I49" s="116">
        <v>-0.77429300003395074</v>
      </c>
      <c r="J49" s="116">
        <v>-0.78127626090372893</v>
      </c>
      <c r="K49" s="116">
        <v>-0.48562807796705298</v>
      </c>
      <c r="L49" s="116">
        <v>-0.55377805537717251</v>
      </c>
      <c r="M49" s="116">
        <v>-0.50839073989104699</v>
      </c>
      <c r="N49" s="116">
        <v>-0.76781145773231207</v>
      </c>
      <c r="O49" s="116">
        <v>-0.78027936988881708</v>
      </c>
      <c r="P49" s="116">
        <v>-0.7450707012347495</v>
      </c>
      <c r="Q49" s="116">
        <v>-0.42644149762557015</v>
      </c>
      <c r="R49" s="116">
        <v>-0.3816575296834599</v>
      </c>
      <c r="S49" s="116">
        <v>-0.39257048991219534</v>
      </c>
      <c r="T49" s="116">
        <v>-0.5586508362486704</v>
      </c>
      <c r="U49" s="116">
        <v>-0.56415322734644802</v>
      </c>
      <c r="V49" s="116">
        <v>-0.55778027848031675</v>
      </c>
      <c r="W49" s="116">
        <v>-0.28374083946042639</v>
      </c>
      <c r="X49" s="116">
        <v>-0.32519475235559892</v>
      </c>
      <c r="Y49" s="116">
        <v>-0.40255124562386757</v>
      </c>
      <c r="Z49" s="116">
        <v>-0.1944008335070202</v>
      </c>
      <c r="AA49" s="116">
        <v>-0.20428548410993352</v>
      </c>
      <c r="AB49" s="116">
        <v>-0.199504144397332</v>
      </c>
      <c r="AC49" s="116">
        <v>-0.30942676476584952</v>
      </c>
      <c r="AD49" s="116">
        <v>-0.26870346478998375</v>
      </c>
      <c r="AE49" s="116">
        <v>-0.27325819833168685</v>
      </c>
      <c r="AF49" s="116">
        <v>-0.11870515198111997</v>
      </c>
      <c r="AG49" s="116">
        <v>-0.11504123919907006</v>
      </c>
      <c r="AH49" s="116">
        <v>-6.7232366550916467E-2</v>
      </c>
      <c r="AI49" s="116">
        <v>-0.29436665828646014</v>
      </c>
      <c r="AJ49" s="116">
        <v>-0.32043489521994051</v>
      </c>
      <c r="AK49" s="116">
        <v>-0.32738249598745961</v>
      </c>
      <c r="AL49" s="116">
        <v>-0.62741637649148752</v>
      </c>
      <c r="AM49" s="116">
        <v>-0.62888042982942149</v>
      </c>
      <c r="AN49" s="116">
        <v>-0.61516680584863037</v>
      </c>
      <c r="AO49" s="116">
        <v>4.0373911602963553E-2</v>
      </c>
      <c r="AP49" s="116">
        <v>-7.7618925541373507E-2</v>
      </c>
      <c r="AQ49" s="116">
        <v>-0.11146479870006631</v>
      </c>
      <c r="AR49" s="116">
        <v>-0.31811883461235402</v>
      </c>
      <c r="AS49" s="116">
        <v>-0.34405615385617327</v>
      </c>
      <c r="AT49" s="116">
        <v>-0.3204863633352435</v>
      </c>
      <c r="AU49" s="116">
        <v>1.6177915979715962E-2</v>
      </c>
      <c r="AV49" s="116">
        <v>-2.6464636192430113E-2</v>
      </c>
      <c r="AW49" s="116">
        <v>9.2165093728572067E-2</v>
      </c>
      <c r="AX49" s="116">
        <v>-8.1031277018961845E-2</v>
      </c>
      <c r="AY49" s="116">
        <v>1.5809314749232861E-2</v>
      </c>
      <c r="AZ49" s="116">
        <v>-3.236943827895189E-3</v>
      </c>
      <c r="BA49" s="116">
        <v>0.79597751771928493</v>
      </c>
      <c r="BB49" s="116">
        <v>1.2102503522182477</v>
      </c>
      <c r="BC49" s="116">
        <v>1.1478882311431242</v>
      </c>
      <c r="BD49" s="116">
        <v>2.4943814642597255</v>
      </c>
      <c r="BE49" s="116">
        <v>2.4695610814428748</v>
      </c>
      <c r="BF49" s="116">
        <v>2.4759385232517346</v>
      </c>
      <c r="BG49" s="116">
        <v>4.1466994784203735</v>
      </c>
      <c r="BH49" s="116">
        <v>5.0410789370453113</v>
      </c>
      <c r="BI49" s="116">
        <v>5.1890375381614344</v>
      </c>
      <c r="BJ49" s="116">
        <v>8.0353926792079342</v>
      </c>
      <c r="BK49" s="116">
        <v>8.075357488986338</v>
      </c>
      <c r="BL49" s="116">
        <v>8.0448482312174914</v>
      </c>
      <c r="BM49" s="116">
        <v>20.516201478675072</v>
      </c>
      <c r="BN49" s="81"/>
      <c r="BO49" s="81"/>
      <c r="BP49" s="81"/>
      <c r="BQ49" s="81"/>
      <c r="BR49" s="81"/>
      <c r="BS49" s="81"/>
      <c r="BT49" s="81"/>
      <c r="BU49" s="81"/>
      <c r="BV49" s="81"/>
    </row>
    <row r="50" spans="1:74">
      <c r="A50" s="81"/>
      <c r="B50" s="81"/>
      <c r="C50" s="81"/>
      <c r="D50" s="126" t="s">
        <v>244</v>
      </c>
      <c r="E50" s="81" t="s">
        <v>47</v>
      </c>
      <c r="F50" s="116">
        <v>-1.3210608944280657</v>
      </c>
      <c r="G50" s="116">
        <v>-1.2439184294880061</v>
      </c>
      <c r="H50" s="116">
        <v>-2.0984368418516839</v>
      </c>
      <c r="I50" s="116">
        <v>-2.1109517904487207</v>
      </c>
      <c r="J50" s="116">
        <v>-2.1006284208074559</v>
      </c>
      <c r="K50" s="116">
        <v>-1.742263430445727</v>
      </c>
      <c r="L50" s="116">
        <v>-1.7652950297255443</v>
      </c>
      <c r="M50" s="116">
        <v>-1.4339990833620868</v>
      </c>
      <c r="N50" s="116">
        <v>-1.4110861341494321</v>
      </c>
      <c r="O50" s="116">
        <v>-1.417369326267427</v>
      </c>
      <c r="P50" s="116">
        <v>-1.4312595949198597</v>
      </c>
      <c r="Q50" s="116">
        <v>-1.1110018258656602</v>
      </c>
      <c r="R50" s="116">
        <v>-1.0842580885199897</v>
      </c>
      <c r="S50" s="116">
        <v>-1.1294841342356354</v>
      </c>
      <c r="T50" s="116">
        <v>-1.7255691766128904</v>
      </c>
      <c r="U50" s="116">
        <v>-1.746072194467448</v>
      </c>
      <c r="V50" s="116">
        <v>-1.5003408793709165</v>
      </c>
      <c r="W50" s="116">
        <v>-1.1414813736399065</v>
      </c>
      <c r="X50" s="116">
        <v>-1.1467348973566389</v>
      </c>
      <c r="Y50" s="116">
        <v>-0.87725087172094751</v>
      </c>
      <c r="Z50" s="116">
        <v>-0.53458174495353039</v>
      </c>
      <c r="AA50" s="116">
        <v>-0.54356946051515376</v>
      </c>
      <c r="AB50" s="116">
        <v>-0.49501409962844178</v>
      </c>
      <c r="AC50" s="116">
        <v>-0.61996150762411939</v>
      </c>
      <c r="AD50" s="116">
        <v>-0.62505195255888402</v>
      </c>
      <c r="AE50" s="116">
        <v>-0.61984283119859662</v>
      </c>
      <c r="AF50" s="116">
        <v>-0.75495814585740018</v>
      </c>
      <c r="AG50" s="116">
        <v>-0.74904495457343989</v>
      </c>
      <c r="AH50" s="116">
        <v>-0.74774430033041672</v>
      </c>
      <c r="AI50" s="116">
        <v>-0.84922640355448009</v>
      </c>
      <c r="AJ50" s="116">
        <v>-0.83877162853010034</v>
      </c>
      <c r="AK50" s="116">
        <v>-0.86691250666686948</v>
      </c>
      <c r="AL50" s="116">
        <v>-1.1884859685669877</v>
      </c>
      <c r="AM50" s="116">
        <v>-1.1831510370205116</v>
      </c>
      <c r="AN50" s="116">
        <v>-1.1715938833412505</v>
      </c>
      <c r="AO50" s="116">
        <v>-0.71065882011972659</v>
      </c>
      <c r="AP50" s="116">
        <v>-0.70687543557853338</v>
      </c>
      <c r="AQ50" s="116">
        <v>-0.71741939610874628</v>
      </c>
      <c r="AR50" s="116">
        <v>-1.4356318120484242</v>
      </c>
      <c r="AS50" s="116">
        <v>-1.4824336144685433</v>
      </c>
      <c r="AT50" s="116">
        <v>-1.4956972008948335</v>
      </c>
      <c r="AU50" s="116">
        <v>-1.0784976843207739</v>
      </c>
      <c r="AV50" s="116">
        <v>-1.1020488651279701</v>
      </c>
      <c r="AW50" s="116">
        <v>-1.0885705632076379</v>
      </c>
      <c r="AX50" s="116">
        <v>-1.1844245156711017</v>
      </c>
      <c r="AY50" s="116">
        <v>-1.084530022338237</v>
      </c>
      <c r="AZ50" s="116">
        <v>-1.0797317866061753</v>
      </c>
      <c r="BA50" s="116">
        <v>-1.0599037820693853</v>
      </c>
      <c r="BB50" s="116">
        <v>-1.0880413813608425</v>
      </c>
      <c r="BC50" s="116">
        <v>-1.0981800420410259</v>
      </c>
      <c r="BD50" s="116">
        <v>-1.7288370262537147</v>
      </c>
      <c r="BE50" s="116">
        <v>-1.6742773846338452</v>
      </c>
      <c r="BF50" s="116">
        <v>-1.7330059505333353</v>
      </c>
      <c r="BG50" s="116">
        <v>-1.6244823057568862</v>
      </c>
      <c r="BH50" s="116">
        <v>-1.6951686989207189</v>
      </c>
      <c r="BI50" s="116">
        <v>-1.6814832167192253</v>
      </c>
      <c r="BJ50" s="116">
        <v>-1.7177358920517161</v>
      </c>
      <c r="BK50" s="116">
        <v>-1.7102482471714209</v>
      </c>
      <c r="BL50" s="116">
        <v>-1.6985394557597093</v>
      </c>
      <c r="BM50" s="116">
        <v>-2.4089857397936409</v>
      </c>
      <c r="BN50" s="81"/>
      <c r="BO50" s="81"/>
      <c r="BP50" s="81"/>
      <c r="BQ50" s="81"/>
      <c r="BR50" s="81"/>
      <c r="BS50" s="81"/>
      <c r="BT50" s="81"/>
      <c r="BU50" s="81"/>
      <c r="BV50" s="81"/>
    </row>
    <row r="51" spans="1:74">
      <c r="A51" s="81"/>
      <c r="B51" s="81"/>
      <c r="C51" s="81"/>
      <c r="D51" s="126" t="s">
        <v>244</v>
      </c>
      <c r="E51" s="81" t="s">
        <v>62</v>
      </c>
      <c r="F51" s="116">
        <v>2.9563676661722242</v>
      </c>
      <c r="G51" s="116">
        <v>3.0163600877012042</v>
      </c>
      <c r="H51" s="116">
        <v>2.3593092172589238</v>
      </c>
      <c r="I51" s="116">
        <v>2.3712191133954188</v>
      </c>
      <c r="J51" s="116">
        <v>2.3276643019650609</v>
      </c>
      <c r="K51" s="116">
        <v>2.0898007773419569</v>
      </c>
      <c r="L51" s="116">
        <v>2.1232724547841073</v>
      </c>
      <c r="M51" s="116">
        <v>2.0906068041640333</v>
      </c>
      <c r="N51" s="116">
        <v>0.99891157452054813</v>
      </c>
      <c r="O51" s="116">
        <v>0.97612869617568299</v>
      </c>
      <c r="P51" s="116">
        <v>0.98499580408412024</v>
      </c>
      <c r="Q51" s="116">
        <v>1.5323337113011299</v>
      </c>
      <c r="R51" s="116">
        <v>1.4875076799462401</v>
      </c>
      <c r="S51" s="116">
        <v>1.5588517391650445</v>
      </c>
      <c r="T51" s="116">
        <v>0.68045246484247945</v>
      </c>
      <c r="U51" s="116">
        <v>0.68684315814193209</v>
      </c>
      <c r="V51" s="116">
        <v>0.71249417621371336</v>
      </c>
      <c r="W51" s="116">
        <v>0.84426079576450341</v>
      </c>
      <c r="X51" s="116">
        <v>0.85689396509473115</v>
      </c>
      <c r="Y51" s="116">
        <v>0.86721735670983247</v>
      </c>
      <c r="Z51" s="116">
        <v>0.50458951737017976</v>
      </c>
      <c r="AA51" s="116">
        <v>0.51564999520137622</v>
      </c>
      <c r="AB51" s="116">
        <v>0.47914106539049817</v>
      </c>
      <c r="AC51" s="116">
        <v>0.58582394799534043</v>
      </c>
      <c r="AD51" s="116">
        <v>0.57986055617209598</v>
      </c>
      <c r="AE51" s="116">
        <v>0.53314175488195348</v>
      </c>
      <c r="AF51" s="116">
        <v>0.23882703936078986</v>
      </c>
      <c r="AG51" s="116">
        <v>0.24567453294981023</v>
      </c>
      <c r="AH51" s="116">
        <v>0.10145282617121332</v>
      </c>
      <c r="AI51" s="116">
        <v>-0.18535337827539999</v>
      </c>
      <c r="AJ51" s="116">
        <v>-0.18594270796083023</v>
      </c>
      <c r="AK51" s="116">
        <v>-0.18431099796385952</v>
      </c>
      <c r="AL51" s="116">
        <v>-0.52687420924239747</v>
      </c>
      <c r="AM51" s="116">
        <v>-0.50968613301605181</v>
      </c>
      <c r="AN51" s="116">
        <v>-0.52953517486598045</v>
      </c>
      <c r="AO51" s="116">
        <v>-7.0475495650416775E-2</v>
      </c>
      <c r="AP51" s="116">
        <v>-7.0503349893973333E-2</v>
      </c>
      <c r="AQ51" s="116">
        <v>-1.6051079146686131E-2</v>
      </c>
      <c r="AR51" s="116">
        <v>-0.5348203530779343</v>
      </c>
      <c r="AS51" s="116">
        <v>-0.55430916725182344</v>
      </c>
      <c r="AT51" s="116">
        <v>-0.59093815206804345</v>
      </c>
      <c r="AU51" s="116">
        <v>-0.246565684390744</v>
      </c>
      <c r="AV51" s="116">
        <v>-0.2636984363152699</v>
      </c>
      <c r="AW51" s="116">
        <v>-0.198138945762798</v>
      </c>
      <c r="AX51" s="116">
        <v>-0.26291689555254161</v>
      </c>
      <c r="AY51" s="116">
        <v>-0.17801425894441714</v>
      </c>
      <c r="AZ51" s="116">
        <v>-0.1606632658712952</v>
      </c>
      <c r="BA51" s="116">
        <v>6.50488037377146E-2</v>
      </c>
      <c r="BB51" s="116">
        <v>4.3690532690074946E-3</v>
      </c>
      <c r="BC51" s="116">
        <v>-1.7057550648755804E-2</v>
      </c>
      <c r="BD51" s="116">
        <v>-0.31646242752982445</v>
      </c>
      <c r="BE51" s="116">
        <v>-0.31460476361989498</v>
      </c>
      <c r="BF51" s="116">
        <v>-0.29447470295044553</v>
      </c>
      <c r="BG51" s="116">
        <v>-0.14711219369634643</v>
      </c>
      <c r="BH51" s="116">
        <v>-0.22308744866261909</v>
      </c>
      <c r="BI51" s="116">
        <v>-0.24785433170878512</v>
      </c>
      <c r="BJ51" s="116">
        <v>-0.35345037180027594</v>
      </c>
      <c r="BK51" s="116">
        <v>-0.34585463562129082</v>
      </c>
      <c r="BL51" s="116">
        <v>-0.34027473254572937</v>
      </c>
      <c r="BM51" s="116">
        <v>-1.007922090610331</v>
      </c>
      <c r="BN51" s="81"/>
      <c r="BO51" s="81"/>
      <c r="BP51" s="81"/>
      <c r="BQ51" s="81"/>
      <c r="BR51" s="81"/>
      <c r="BS51" s="81"/>
      <c r="BT51" s="81"/>
      <c r="BU51" s="81"/>
      <c r="BV51" s="81"/>
    </row>
    <row r="52" spans="1:74">
      <c r="A52" s="81"/>
      <c r="B52" s="81"/>
      <c r="C52" s="81"/>
      <c r="D52" s="126" t="s">
        <v>245</v>
      </c>
      <c r="E52" s="81" t="s">
        <v>1</v>
      </c>
      <c r="F52" s="116">
        <v>-8.786145157788626</v>
      </c>
      <c r="G52" s="116">
        <v>-8.8556838853707447</v>
      </c>
      <c r="H52" s="116">
        <v>-6.3851730140930911</v>
      </c>
      <c r="I52" s="116">
        <v>-6.3929573307040641</v>
      </c>
      <c r="J52" s="116">
        <v>-6.9252454902950564</v>
      </c>
      <c r="K52" s="116">
        <v>-8.1650296713790045</v>
      </c>
      <c r="L52" s="116">
        <v>-8.0026229444483636</v>
      </c>
      <c r="M52" s="116">
        <v>-7.4019815637862596</v>
      </c>
      <c r="N52" s="116">
        <v>-7.8552813637253198</v>
      </c>
      <c r="O52" s="116">
        <v>-7.9560803749128066</v>
      </c>
      <c r="P52" s="116">
        <v>-7.7753382046649921</v>
      </c>
      <c r="Q52" s="116">
        <v>-8.6936080991958811</v>
      </c>
      <c r="R52" s="116">
        <v>-8.9193604626118503</v>
      </c>
      <c r="S52" s="116">
        <v>-9.2262337166518975</v>
      </c>
      <c r="T52" s="116">
        <v>-6.973288722102513</v>
      </c>
      <c r="U52" s="116">
        <v>-6.94600522514658</v>
      </c>
      <c r="V52" s="116">
        <v>-7.3546058710098094</v>
      </c>
      <c r="W52" s="116">
        <v>-6.95154873908346</v>
      </c>
      <c r="X52" s="116">
        <v>-7.0457178875650257</v>
      </c>
      <c r="Y52" s="116">
        <v>-7.3389646234665591</v>
      </c>
      <c r="Z52" s="116">
        <v>-4.2144161401041469</v>
      </c>
      <c r="AA52" s="116">
        <v>-4.1866810178967793</v>
      </c>
      <c r="AB52" s="116">
        <v>-4.1711935045840285</v>
      </c>
      <c r="AC52" s="116">
        <v>-2.8595494858442585</v>
      </c>
      <c r="AD52" s="116">
        <v>-2.9534060950315961</v>
      </c>
      <c r="AE52" s="116">
        <v>-3.0349474008135644</v>
      </c>
      <c r="AF52" s="116">
        <v>-0.47726922775669323</v>
      </c>
      <c r="AG52" s="116">
        <v>-0.49501197578575074</v>
      </c>
      <c r="AH52" s="116">
        <v>-0.1679528991950292</v>
      </c>
      <c r="AI52" s="116">
        <v>0.850194032431137</v>
      </c>
      <c r="AJ52" s="116">
        <v>0.81390322110896918</v>
      </c>
      <c r="AK52" s="116">
        <v>0.70653145881433943</v>
      </c>
      <c r="AL52" s="116">
        <v>4.7030566656202026</v>
      </c>
      <c r="AM52" s="116">
        <v>4.7736979599113134</v>
      </c>
      <c r="AN52" s="116">
        <v>5.2387278055736068</v>
      </c>
      <c r="AO52" s="116">
        <v>3.928789729505958</v>
      </c>
      <c r="AP52" s="116">
        <v>3.99727819311396</v>
      </c>
      <c r="AQ52" s="116">
        <v>3.5404230102087588</v>
      </c>
      <c r="AR52" s="116">
        <v>3.5025044912289829</v>
      </c>
      <c r="AS52" s="116">
        <v>3.3627689431649515</v>
      </c>
      <c r="AT52" s="116">
        <v>3.3228603737145264</v>
      </c>
      <c r="AU52" s="116">
        <v>3.7819782324454252</v>
      </c>
      <c r="AV52" s="116">
        <v>3.728461578297452</v>
      </c>
      <c r="AW52" s="116">
        <v>3.6130320351393053</v>
      </c>
      <c r="AX52" s="116">
        <v>3.1826812728159339</v>
      </c>
      <c r="AY52" s="116">
        <v>3.1474803695948452</v>
      </c>
      <c r="AZ52" s="116">
        <v>3.4859251094255086</v>
      </c>
      <c r="BA52" s="116">
        <v>3.5562260426518684</v>
      </c>
      <c r="BB52" s="116">
        <v>3.4008142602223543</v>
      </c>
      <c r="BC52" s="116">
        <v>3.3241620582832745</v>
      </c>
      <c r="BD52" s="116">
        <v>10.043565462640135</v>
      </c>
      <c r="BE52" s="116">
        <v>10.497604120390328</v>
      </c>
      <c r="BF52" s="116">
        <v>10.36788288851805</v>
      </c>
      <c r="BG52" s="116">
        <v>12.39838638541292</v>
      </c>
      <c r="BH52" s="116">
        <v>12.566681408322061</v>
      </c>
      <c r="BI52" s="116">
        <v>12.147783828662408</v>
      </c>
      <c r="BJ52" s="116">
        <v>10.314588296047127</v>
      </c>
      <c r="BK52" s="116">
        <v>17.335343225167453</v>
      </c>
      <c r="BL52" s="116">
        <v>17.495617901400188</v>
      </c>
      <c r="BM52" s="116">
        <v>20.00601641641029</v>
      </c>
      <c r="BN52" s="81"/>
      <c r="BO52" s="81"/>
      <c r="BP52" s="81"/>
      <c r="BQ52" s="81"/>
      <c r="BR52" s="81"/>
      <c r="BS52" s="81"/>
      <c r="BT52" s="81"/>
      <c r="BU52" s="81"/>
      <c r="BV52" s="81"/>
    </row>
    <row r="53" spans="1:74">
      <c r="A53" s="81"/>
      <c r="B53" s="81"/>
      <c r="C53" s="81"/>
      <c r="D53" s="126" t="s">
        <v>245</v>
      </c>
      <c r="E53" s="81" t="s">
        <v>43</v>
      </c>
      <c r="F53" s="116">
        <v>-1.7854060914543268</v>
      </c>
      <c r="G53" s="116">
        <v>-1.8419748965161453</v>
      </c>
      <c r="H53" s="116">
        <v>-2.3065837100902904</v>
      </c>
      <c r="I53" s="116">
        <v>-2.3187813745797641</v>
      </c>
      <c r="J53" s="116">
        <v>-2.1964882187291579</v>
      </c>
      <c r="K53" s="116">
        <v>-3.0427027124306036</v>
      </c>
      <c r="L53" s="116">
        <v>-3.7810985084920645</v>
      </c>
      <c r="M53" s="116">
        <v>-2.956260680715058</v>
      </c>
      <c r="N53" s="116">
        <v>-2.58888147892592</v>
      </c>
      <c r="O53" s="116">
        <v>-2.5998407393885081</v>
      </c>
      <c r="P53" s="116">
        <v>-2.667396306396693</v>
      </c>
      <c r="Q53" s="116">
        <v>-2.3097639291594803</v>
      </c>
      <c r="R53" s="116">
        <v>-3.024326524673949</v>
      </c>
      <c r="S53" s="116">
        <v>-2.736010635098868</v>
      </c>
      <c r="T53" s="116">
        <v>-2.0553769444654151</v>
      </c>
      <c r="U53" s="116">
        <v>-2.0493750778758795</v>
      </c>
      <c r="V53" s="116">
        <v>-2.2975907079116098</v>
      </c>
      <c r="W53" s="116">
        <v>-1.878518361132862</v>
      </c>
      <c r="X53" s="116">
        <v>-1.2197031582322246</v>
      </c>
      <c r="Y53" s="116">
        <v>-1.3554356804939616</v>
      </c>
      <c r="Z53" s="116">
        <v>-0.21907911381724787</v>
      </c>
      <c r="AA53" s="116">
        <v>-0.17398426737818085</v>
      </c>
      <c r="AB53" s="116">
        <v>-0.26130482235172892</v>
      </c>
      <c r="AC53" s="116">
        <v>-1.1214987586628595</v>
      </c>
      <c r="AD53" s="116">
        <v>-0.99995951799379768</v>
      </c>
      <c r="AE53" s="116">
        <v>-1.0630888326382646</v>
      </c>
      <c r="AF53" s="116">
        <v>-0.72671177195539371</v>
      </c>
      <c r="AG53" s="116">
        <v>-0.77224884519705128</v>
      </c>
      <c r="AH53" s="116">
        <v>-0.88679973547912994</v>
      </c>
      <c r="AI53" s="116">
        <v>-1.6570295835339621</v>
      </c>
      <c r="AJ53" s="116">
        <v>-1.7166915806650316</v>
      </c>
      <c r="AK53" s="116">
        <v>-1.6985103302883608</v>
      </c>
      <c r="AL53" s="116">
        <v>-4.3538985278087967</v>
      </c>
      <c r="AM53" s="116">
        <v>-4.4184520043318862</v>
      </c>
      <c r="AN53" s="116">
        <v>-4.4158709843726935</v>
      </c>
      <c r="AO53" s="116">
        <v>-4.6892462718997425</v>
      </c>
      <c r="AP53" s="116">
        <v>-4.4650598890540394</v>
      </c>
      <c r="AQ53" s="116">
        <v>-4.3569598374376408</v>
      </c>
      <c r="AR53" s="116">
        <v>-5.0608422844150187</v>
      </c>
      <c r="AS53" s="116">
        <v>-4.9751633835604476</v>
      </c>
      <c r="AT53" s="116">
        <v>-4.950369886743772</v>
      </c>
      <c r="AU53" s="116">
        <v>-4.3471807611919715</v>
      </c>
      <c r="AV53" s="116">
        <v>-4.4130729383460459</v>
      </c>
      <c r="AW53" s="116">
        <v>-4.2054187847469944</v>
      </c>
      <c r="AX53" s="116">
        <v>-3.4441575849589672</v>
      </c>
      <c r="AY53" s="116">
        <v>-3.5029295623577532</v>
      </c>
      <c r="AZ53" s="116">
        <v>-3.5290222715167907</v>
      </c>
      <c r="BA53" s="116">
        <v>-3.4522812564897301</v>
      </c>
      <c r="BB53" s="116">
        <v>-3.3821662098739473</v>
      </c>
      <c r="BC53" s="116">
        <v>-2.9635345198446252</v>
      </c>
      <c r="BD53" s="116">
        <v>-2.2118642048308637</v>
      </c>
      <c r="BE53" s="116">
        <v>-2.2171841298865722</v>
      </c>
      <c r="BF53" s="116">
        <v>-2.1155509469097495</v>
      </c>
      <c r="BG53" s="116">
        <v>-2.0728854602779805</v>
      </c>
      <c r="BH53" s="116">
        <v>-2.9562209316946415</v>
      </c>
      <c r="BI53" s="116">
        <v>-3.0320980153225889</v>
      </c>
      <c r="BJ53" s="116">
        <v>-2.6949656773609725</v>
      </c>
      <c r="BK53" s="116">
        <v>-3.2561546648873509</v>
      </c>
      <c r="BL53" s="116">
        <v>-3.2838890747822091</v>
      </c>
      <c r="BM53" s="116">
        <v>-1.4855559356644115</v>
      </c>
      <c r="BN53" s="81"/>
      <c r="BO53" s="81"/>
      <c r="BP53" s="81"/>
      <c r="BQ53" s="81"/>
      <c r="BR53" s="81"/>
      <c r="BS53" s="81"/>
      <c r="BT53" s="81"/>
      <c r="BU53" s="81"/>
      <c r="BV53" s="81"/>
    </row>
    <row r="54" spans="1:74">
      <c r="A54" s="81"/>
      <c r="B54" s="81"/>
      <c r="C54" s="81"/>
      <c r="D54" s="126" t="s">
        <v>245</v>
      </c>
      <c r="E54" s="81" t="s">
        <v>63</v>
      </c>
      <c r="F54" s="116">
        <v>13.433860897359978</v>
      </c>
      <c r="G54" s="116">
        <v>13.288369966539754</v>
      </c>
      <c r="H54" s="116">
        <v>12.922266924153007</v>
      </c>
      <c r="I54" s="116">
        <v>12.880499394144834</v>
      </c>
      <c r="J54" s="116">
        <v>12.70937690783644</v>
      </c>
      <c r="K54" s="116">
        <v>11.676619320270895</v>
      </c>
      <c r="L54" s="116">
        <v>11.556732082153935</v>
      </c>
      <c r="M54" s="116">
        <v>12.808552821320543</v>
      </c>
      <c r="N54" s="116">
        <v>11.833431229874481</v>
      </c>
      <c r="O54" s="116">
        <v>11.900716616100393</v>
      </c>
      <c r="P54" s="116">
        <v>11.737166136222406</v>
      </c>
      <c r="Q54" s="116">
        <v>11.676830309741518</v>
      </c>
      <c r="R54" s="116">
        <v>11.980333836656751</v>
      </c>
      <c r="S54" s="116">
        <v>11.285122446757931</v>
      </c>
      <c r="T54" s="116">
        <v>10.259283652436785</v>
      </c>
      <c r="U54" s="116">
        <v>10.176597042668721</v>
      </c>
      <c r="V54" s="116">
        <v>9.9545446607344914</v>
      </c>
      <c r="W54" s="116">
        <v>10.197587316282341</v>
      </c>
      <c r="X54" s="116">
        <v>10.031353356409074</v>
      </c>
      <c r="Y54" s="116">
        <v>10.404433057179538</v>
      </c>
      <c r="Z54" s="116">
        <v>10.950266331647253</v>
      </c>
      <c r="AA54" s="116">
        <v>10.876254258057021</v>
      </c>
      <c r="AB54" s="116">
        <v>10.924495468635072</v>
      </c>
      <c r="AC54" s="116">
        <v>12.078035073863941</v>
      </c>
      <c r="AD54" s="116">
        <v>12.094959756718303</v>
      </c>
      <c r="AE54" s="116">
        <v>12.142041568159133</v>
      </c>
      <c r="AF54" s="116">
        <v>11.170571435448505</v>
      </c>
      <c r="AG54" s="116">
        <v>11.254805747254249</v>
      </c>
      <c r="AH54" s="116">
        <v>11.158212433769169</v>
      </c>
      <c r="AI54" s="116">
        <v>11.222415451614538</v>
      </c>
      <c r="AJ54" s="116">
        <v>11.15688760906847</v>
      </c>
      <c r="AK54" s="116">
        <v>10.879889905202841</v>
      </c>
      <c r="AL54" s="116">
        <v>6.6378539966008034</v>
      </c>
      <c r="AM54" s="116">
        <v>6.7273344117723148</v>
      </c>
      <c r="AN54" s="116">
        <v>6.7235110393417052</v>
      </c>
      <c r="AO54" s="116">
        <v>6.5156988847746575</v>
      </c>
      <c r="AP54" s="116">
        <v>6.5304293791915597</v>
      </c>
      <c r="AQ54" s="116">
        <v>6.3394851113753603</v>
      </c>
      <c r="AR54" s="116">
        <v>9.8267161719871829</v>
      </c>
      <c r="AS54" s="116">
        <v>9.5001988511155524</v>
      </c>
      <c r="AT54" s="116">
        <v>8.9596620219762286</v>
      </c>
      <c r="AU54" s="116">
        <v>10.138270818245928</v>
      </c>
      <c r="AV54" s="116">
        <v>9.8625655293552548</v>
      </c>
      <c r="AW54" s="116">
        <v>9.9739189968572042</v>
      </c>
      <c r="AX54" s="116">
        <v>13.942778635737731</v>
      </c>
      <c r="AY54" s="116">
        <v>14.139613699568446</v>
      </c>
      <c r="AZ54" s="116">
        <v>14.239024673735106</v>
      </c>
      <c r="BA54" s="116">
        <v>17.183987487652569</v>
      </c>
      <c r="BB54" s="116">
        <v>17.052042966437156</v>
      </c>
      <c r="BC54" s="116">
        <v>17.913472242996072</v>
      </c>
      <c r="BD54" s="116">
        <v>24.124156100258936</v>
      </c>
      <c r="BE54" s="116">
        <v>25.181238376940531</v>
      </c>
      <c r="BF54" s="116">
        <v>23.911605474382352</v>
      </c>
      <c r="BG54" s="116">
        <v>25.695711133209819</v>
      </c>
      <c r="BH54" s="116">
        <v>25.948220502765963</v>
      </c>
      <c r="BI54" s="116">
        <v>25.743008971539307</v>
      </c>
      <c r="BJ54" s="116">
        <v>29.212869657466829</v>
      </c>
      <c r="BK54" s="116">
        <v>28.366942851991848</v>
      </c>
      <c r="BL54" s="116">
        <v>30.001351277197791</v>
      </c>
      <c r="BM54" s="116">
        <v>26.668595517267285</v>
      </c>
      <c r="BN54" s="81"/>
      <c r="BO54" s="81"/>
      <c r="BP54" s="81"/>
      <c r="BQ54" s="81"/>
      <c r="BR54" s="81"/>
      <c r="BS54" s="81"/>
      <c r="BT54" s="81"/>
      <c r="BU54" s="81"/>
      <c r="BV54" s="81"/>
    </row>
    <row r="55" spans="1:74">
      <c r="A55" s="81"/>
      <c r="B55" s="81"/>
      <c r="C55" s="81"/>
      <c r="D55" s="126" t="s">
        <v>245</v>
      </c>
      <c r="E55" s="81" t="s">
        <v>2</v>
      </c>
      <c r="F55" s="116">
        <v>-16.965478095733435</v>
      </c>
      <c r="G55" s="116">
        <v>-17.011720182039276</v>
      </c>
      <c r="H55" s="116">
        <v>-16.441945335022591</v>
      </c>
      <c r="I55" s="116">
        <v>-16.334199364813912</v>
      </c>
      <c r="J55" s="116">
        <v>-16.575199797017888</v>
      </c>
      <c r="K55" s="116">
        <v>-17.321230088642004</v>
      </c>
      <c r="L55" s="116">
        <v>-16.921095008887505</v>
      </c>
      <c r="M55" s="116">
        <v>-15.22631693406586</v>
      </c>
      <c r="N55" s="116">
        <v>-14.321586824692009</v>
      </c>
      <c r="O55" s="116">
        <v>-14.585895105914688</v>
      </c>
      <c r="P55" s="116">
        <v>-14.333911193722813</v>
      </c>
      <c r="Q55" s="116">
        <v>-12.903081944266972</v>
      </c>
      <c r="R55" s="116">
        <v>-13.22990818095515</v>
      </c>
      <c r="S55" s="116">
        <v>-12.697566979926719</v>
      </c>
      <c r="T55" s="116">
        <v>-15.689188387985794</v>
      </c>
      <c r="U55" s="116">
        <v>-15.55204707122768</v>
      </c>
      <c r="V55" s="116">
        <v>-15.884035731480289</v>
      </c>
      <c r="W55" s="116">
        <v>-14.77325490209936</v>
      </c>
      <c r="X55" s="116">
        <v>-14.834318908613625</v>
      </c>
      <c r="Y55" s="116">
        <v>-15.24374474167729</v>
      </c>
      <c r="Z55" s="116">
        <v>-14.398889338256637</v>
      </c>
      <c r="AA55" s="116">
        <v>-14.421840619469201</v>
      </c>
      <c r="AB55" s="116">
        <v>-14.182652114416848</v>
      </c>
      <c r="AC55" s="116">
        <v>-13.719719350416659</v>
      </c>
      <c r="AD55" s="116">
        <v>-13.908047441219455</v>
      </c>
      <c r="AE55" s="116">
        <v>-13.938533396862386</v>
      </c>
      <c r="AF55" s="116">
        <v>-13.472258427246114</v>
      </c>
      <c r="AG55" s="116">
        <v>-13.597396321972301</v>
      </c>
      <c r="AH55" s="116">
        <v>-13.753484939197982</v>
      </c>
      <c r="AI55" s="116">
        <v>-17.202964352975982</v>
      </c>
      <c r="AJ55" s="116">
        <v>-17.25570323774809</v>
      </c>
      <c r="AK55" s="116">
        <v>-17.134722846133069</v>
      </c>
      <c r="AL55" s="116">
        <v>-17.155739963848475</v>
      </c>
      <c r="AM55" s="116">
        <v>-17.446857748834727</v>
      </c>
      <c r="AN55" s="116">
        <v>-17.631887582259544</v>
      </c>
      <c r="AO55" s="116">
        <v>-16.224658609468964</v>
      </c>
      <c r="AP55" s="116">
        <v>-16.06900614436865</v>
      </c>
      <c r="AQ55" s="116">
        <v>-15.831545041293941</v>
      </c>
      <c r="AR55" s="116">
        <v>-19.745811900158657</v>
      </c>
      <c r="AS55" s="116">
        <v>-19.29704085033611</v>
      </c>
      <c r="AT55" s="116">
        <v>-19.205225274497653</v>
      </c>
      <c r="AU55" s="116">
        <v>-19.397720696927053</v>
      </c>
      <c r="AV55" s="116">
        <v>-19.137956816758496</v>
      </c>
      <c r="AW55" s="116">
        <v>-18.785553694356544</v>
      </c>
      <c r="AX55" s="116">
        <v>-16.880609470409457</v>
      </c>
      <c r="AY55" s="116">
        <v>-16.574444839752402</v>
      </c>
      <c r="AZ55" s="116">
        <v>-16.957994405270821</v>
      </c>
      <c r="BA55" s="116">
        <v>-17.97914200760292</v>
      </c>
      <c r="BB55" s="116">
        <v>-17.561959293084158</v>
      </c>
      <c r="BC55" s="116">
        <v>-17.305239082617316</v>
      </c>
      <c r="BD55" s="116">
        <v>-16.754775634591674</v>
      </c>
      <c r="BE55" s="116">
        <v>-17.486293770783242</v>
      </c>
      <c r="BF55" s="116">
        <v>-16.851263683722152</v>
      </c>
      <c r="BG55" s="116">
        <v>-14.771012368601951</v>
      </c>
      <c r="BH55" s="116">
        <v>-14.697238147674959</v>
      </c>
      <c r="BI55" s="116">
        <v>-14.49593228118335</v>
      </c>
      <c r="BJ55" s="116">
        <v>-16.001787238006692</v>
      </c>
      <c r="BK55" s="116">
        <v>-16.412054029298229</v>
      </c>
      <c r="BL55" s="116">
        <v>-16.80738475971755</v>
      </c>
      <c r="BM55" s="116">
        <v>-15.478864240570093</v>
      </c>
      <c r="BN55" s="81"/>
      <c r="BO55" s="81"/>
      <c r="BP55" s="81"/>
      <c r="BQ55" s="81"/>
      <c r="BR55" s="81"/>
      <c r="BS55" s="81"/>
      <c r="BT55" s="81"/>
      <c r="BU55" s="81"/>
      <c r="BV55" s="81"/>
    </row>
    <row r="56" spans="1:74">
      <c r="A56" s="81"/>
      <c r="B56" s="81"/>
      <c r="C56" s="81"/>
      <c r="D56" s="126" t="s">
        <v>245</v>
      </c>
      <c r="E56" s="81" t="s">
        <v>23</v>
      </c>
      <c r="F56" s="116">
        <v>9.0404434674685739</v>
      </c>
      <c r="G56" s="116">
        <v>9.1067323719328535</v>
      </c>
      <c r="H56" s="116">
        <v>7.7311829368003089</v>
      </c>
      <c r="I56" s="116">
        <v>7.6502237020735357</v>
      </c>
      <c r="J56" s="116">
        <v>7.8907220116538426</v>
      </c>
      <c r="K56" s="116">
        <v>10.118200949022494</v>
      </c>
      <c r="L56" s="116">
        <v>9.9287532864840351</v>
      </c>
      <c r="M56" s="116">
        <v>10.875463355478843</v>
      </c>
      <c r="N56" s="116">
        <v>12.730493798909279</v>
      </c>
      <c r="O56" s="116">
        <v>12.873035533374296</v>
      </c>
      <c r="P56" s="116">
        <v>12.729516833622409</v>
      </c>
      <c r="Q56" s="116">
        <v>12.74433503640692</v>
      </c>
      <c r="R56" s="116">
        <v>13.105333263073447</v>
      </c>
      <c r="S56" s="116">
        <v>13.029163130177633</v>
      </c>
      <c r="T56" s="116">
        <v>10.823797347673487</v>
      </c>
      <c r="U56" s="116">
        <v>10.717055717587218</v>
      </c>
      <c r="V56" s="116">
        <v>10.59655235060659</v>
      </c>
      <c r="W56" s="116">
        <v>8.9143851614034411</v>
      </c>
      <c r="X56" s="116">
        <v>8.7932160378003736</v>
      </c>
      <c r="Y56" s="116">
        <v>8.7734796044637413</v>
      </c>
      <c r="Z56" s="116">
        <v>8.4975052462071545</v>
      </c>
      <c r="AA56" s="116">
        <v>8.5232348110832206</v>
      </c>
      <c r="AB56" s="116">
        <v>8.4557613883103713</v>
      </c>
      <c r="AC56" s="116">
        <v>7.2508361395250418</v>
      </c>
      <c r="AD56" s="116">
        <v>7.212086973349102</v>
      </c>
      <c r="AE56" s="116">
        <v>7.395635774118233</v>
      </c>
      <c r="AF56" s="116">
        <v>6.5861571732751045</v>
      </c>
      <c r="AG56" s="116">
        <v>6.6760925483541484</v>
      </c>
      <c r="AH56" s="116">
        <v>6.5965071873354688</v>
      </c>
      <c r="AI56" s="116">
        <v>7.2871026298314376</v>
      </c>
      <c r="AJ56" s="116">
        <v>7.2413695471285706</v>
      </c>
      <c r="AK56" s="116">
        <v>6.9474890431182423</v>
      </c>
      <c r="AL56" s="116">
        <v>4.9643465526902055</v>
      </c>
      <c r="AM56" s="116">
        <v>5.0923719670288143</v>
      </c>
      <c r="AN56" s="116">
        <v>5.0685876931484053</v>
      </c>
      <c r="AO56" s="116">
        <v>2.9655860167188557</v>
      </c>
      <c r="AP56" s="116">
        <v>2.6752475300529603</v>
      </c>
      <c r="AQ56" s="116">
        <v>2.647410781118559</v>
      </c>
      <c r="AR56" s="116">
        <v>2.6723218126599804</v>
      </c>
      <c r="AS56" s="116">
        <v>2.5111322182775524</v>
      </c>
      <c r="AT56" s="116">
        <v>2.525879277260028</v>
      </c>
      <c r="AU56" s="116">
        <v>4.9124572047559276</v>
      </c>
      <c r="AV56" s="116">
        <v>4.768767872885455</v>
      </c>
      <c r="AW56" s="116">
        <v>4.6939263639654065</v>
      </c>
      <c r="AX56" s="116">
        <v>6.1950288939545324</v>
      </c>
      <c r="AY56" s="116">
        <v>6.273739849394147</v>
      </c>
      <c r="AZ56" s="116">
        <v>6.4238432388325108</v>
      </c>
      <c r="BA56" s="116">
        <v>6.406792658791268</v>
      </c>
      <c r="BB56" s="116">
        <v>6.1798778391956546</v>
      </c>
      <c r="BC56" s="116">
        <v>5.568742407419073</v>
      </c>
      <c r="BD56" s="116">
        <v>4.8348991197127376</v>
      </c>
      <c r="BE56" s="116">
        <v>4.9509762385783276</v>
      </c>
      <c r="BF56" s="116">
        <v>4.7665669125435493</v>
      </c>
      <c r="BG56" s="116">
        <v>4.1035532510784201</v>
      </c>
      <c r="BH56" s="116">
        <v>4.3020312431297612</v>
      </c>
      <c r="BI56" s="116">
        <v>4.1032994035194115</v>
      </c>
      <c r="BJ56" s="116">
        <v>4.6653001674520276</v>
      </c>
      <c r="BK56" s="116">
        <v>3.8429878451058492</v>
      </c>
      <c r="BL56" s="116">
        <v>3.8309951312928909</v>
      </c>
      <c r="BM56" s="116">
        <v>3.9302401669359881</v>
      </c>
      <c r="BN56" s="81"/>
      <c r="BO56" s="81"/>
      <c r="BP56" s="81"/>
      <c r="BQ56" s="81"/>
      <c r="BR56" s="81"/>
      <c r="BS56" s="81"/>
      <c r="BT56" s="81"/>
      <c r="BU56" s="81"/>
      <c r="BV56" s="81"/>
    </row>
    <row r="57" spans="1:74">
      <c r="A57" s="81"/>
      <c r="B57" s="81"/>
      <c r="C57" s="81"/>
      <c r="D57" s="126" t="s">
        <v>245</v>
      </c>
      <c r="E57" s="81" t="s">
        <v>24</v>
      </c>
      <c r="F57" s="116">
        <v>3.1254843655025759</v>
      </c>
      <c r="G57" s="116">
        <v>2.9815564296631543</v>
      </c>
      <c r="H57" s="116">
        <v>1.8425566819119084</v>
      </c>
      <c r="I57" s="116">
        <v>1.8897457513419376</v>
      </c>
      <c r="J57" s="116">
        <v>2.0590458494026436</v>
      </c>
      <c r="K57" s="116">
        <v>1.8752625254881963</v>
      </c>
      <c r="L57" s="116">
        <v>1.8543221304023341</v>
      </c>
      <c r="M57" s="116">
        <v>2.8376207535685403</v>
      </c>
      <c r="N57" s="116">
        <v>1.836170944544282</v>
      </c>
      <c r="O57" s="116">
        <v>1.8704854011190939</v>
      </c>
      <c r="P57" s="116">
        <v>1.9357812067352071</v>
      </c>
      <c r="Q57" s="116">
        <v>1.4889601387794187</v>
      </c>
      <c r="R57" s="116">
        <v>1.6021802844284494</v>
      </c>
      <c r="S57" s="116">
        <v>1.0700180199118314</v>
      </c>
      <c r="T57" s="116">
        <v>0.81285124873208758</v>
      </c>
      <c r="U57" s="116">
        <v>0.79714260437681972</v>
      </c>
      <c r="V57" s="116">
        <v>0.4411589038247925</v>
      </c>
      <c r="W57" s="116">
        <v>0.94377488115793895</v>
      </c>
      <c r="X57" s="116">
        <v>0.83836828997257484</v>
      </c>
      <c r="Y57" s="116">
        <v>0.44137251487254048</v>
      </c>
      <c r="Z57" s="116">
        <v>0.62351116884875424</v>
      </c>
      <c r="AA57" s="116">
        <v>0.62963252698402172</v>
      </c>
      <c r="AB57" s="116">
        <v>0.50390590835467108</v>
      </c>
      <c r="AC57" s="116">
        <v>-0.16711171076525844</v>
      </c>
      <c r="AD57" s="116">
        <v>-0.22200128213029657</v>
      </c>
      <c r="AE57" s="116">
        <v>-0.23940000656286742</v>
      </c>
      <c r="AF57" s="116">
        <v>0.37153143387640597</v>
      </c>
      <c r="AG57" s="116">
        <v>0.41289173064794937</v>
      </c>
      <c r="AH57" s="116">
        <v>0.15809381519227017</v>
      </c>
      <c r="AI57" s="116">
        <v>0.47341461802993834</v>
      </c>
      <c r="AJ57" s="116">
        <v>0.51473138581296851</v>
      </c>
      <c r="AK57" s="116">
        <v>0.55242978722274216</v>
      </c>
      <c r="AL57" s="116">
        <v>-0.44361529591939686</v>
      </c>
      <c r="AM57" s="116">
        <v>-0.43772077620628735</v>
      </c>
      <c r="AN57" s="116">
        <v>-0.97292973269309257</v>
      </c>
      <c r="AO57" s="116">
        <v>0.53489135604695903</v>
      </c>
      <c r="AP57" s="116">
        <v>0.60482341302206066</v>
      </c>
      <c r="AQ57" s="116">
        <v>0.60825680325356046</v>
      </c>
      <c r="AR57" s="116">
        <v>-0.34916357615731997</v>
      </c>
      <c r="AS57" s="116">
        <v>-0.4269900853294466</v>
      </c>
      <c r="AT57" s="116">
        <v>-0.26246381422107135</v>
      </c>
      <c r="AU57" s="116">
        <v>-0.56212587341197207</v>
      </c>
      <c r="AV57" s="116">
        <v>-0.55146734043104573</v>
      </c>
      <c r="AW57" s="116">
        <v>-0.31140777014939403</v>
      </c>
      <c r="AX57" s="116">
        <v>-1.9007883797808667</v>
      </c>
      <c r="AY57" s="116">
        <v>-1.9058870200500522</v>
      </c>
      <c r="AZ57" s="116">
        <v>-2.0641102805614899</v>
      </c>
      <c r="BA57" s="116">
        <v>-4.0140290819543321</v>
      </c>
      <c r="BB57" s="116">
        <v>-3.9091167469873458</v>
      </c>
      <c r="BC57" s="116">
        <v>-2.9344123498081274</v>
      </c>
      <c r="BD57" s="116">
        <v>-2.8531000633649626</v>
      </c>
      <c r="BE57" s="116">
        <v>-2.9480696072945705</v>
      </c>
      <c r="BF57" s="116">
        <v>-2.9030868217359505</v>
      </c>
      <c r="BG57" s="116">
        <v>-1.9427586963401815</v>
      </c>
      <c r="BH57" s="116">
        <v>-1.8288553941657391</v>
      </c>
      <c r="BI57" s="116">
        <v>-1.765184933038789</v>
      </c>
      <c r="BJ57" s="116">
        <v>1.0424278993821261</v>
      </c>
      <c r="BK57" s="116">
        <v>0.51349494870844836</v>
      </c>
      <c r="BL57" s="116">
        <v>0.56708346323459224</v>
      </c>
      <c r="BM57" s="116">
        <v>2.6957312756159872</v>
      </c>
      <c r="BN57" s="81"/>
      <c r="BO57" s="81"/>
      <c r="BP57" s="81"/>
      <c r="BQ57" s="81"/>
      <c r="BR57" s="81"/>
      <c r="BS57" s="81"/>
      <c r="BT57" s="81"/>
      <c r="BU57" s="81"/>
      <c r="BV57" s="81"/>
    </row>
    <row r="58" spans="1:74">
      <c r="A58" s="81"/>
      <c r="B58" s="81"/>
      <c r="C58" s="81"/>
      <c r="D58" s="126" t="s">
        <v>245</v>
      </c>
      <c r="E58" s="81" t="s">
        <v>25</v>
      </c>
      <c r="F58" s="116">
        <v>6.830831801586676</v>
      </c>
      <c r="G58" s="116">
        <v>5.667181126831256</v>
      </c>
      <c r="H58" s="116">
        <v>-2.7639674706391908</v>
      </c>
      <c r="I58" s="116">
        <v>-2.7658946461160632</v>
      </c>
      <c r="J58" s="116">
        <v>-2.7924767965142578</v>
      </c>
      <c r="K58" s="116">
        <v>-1.2676198691616065</v>
      </c>
      <c r="L58" s="116">
        <v>-1.2453393530138648</v>
      </c>
      <c r="M58" s="116">
        <v>-0.46115552710035956</v>
      </c>
      <c r="N58" s="116">
        <v>1.0870568012939792</v>
      </c>
      <c r="O58" s="116">
        <v>1.1598202765031935</v>
      </c>
      <c r="P58" s="116">
        <v>1.1191635810409082</v>
      </c>
      <c r="Q58" s="116">
        <v>0.79602546712891709</v>
      </c>
      <c r="R58" s="116">
        <v>0.78258775100495015</v>
      </c>
      <c r="S58" s="116">
        <v>1.0516108851951316</v>
      </c>
      <c r="T58" s="116">
        <v>2.9990670462235869</v>
      </c>
      <c r="U58" s="116">
        <v>2.9249308174339212</v>
      </c>
      <c r="V58" s="116">
        <v>2.7875983142859901</v>
      </c>
      <c r="W58" s="116">
        <v>3.8916338940105391</v>
      </c>
      <c r="X58" s="116">
        <v>3.7395205563143747</v>
      </c>
      <c r="Y58" s="116">
        <v>3.4991408287691392</v>
      </c>
      <c r="Z58" s="116">
        <v>7.0360489329103544</v>
      </c>
      <c r="AA58" s="116">
        <v>7.120463262637319</v>
      </c>
      <c r="AB58" s="116">
        <v>6.7958851523105714</v>
      </c>
      <c r="AC58" s="116">
        <v>7.5207090604123401</v>
      </c>
      <c r="AD58" s="116">
        <v>7.6539904468304023</v>
      </c>
      <c r="AE58" s="116">
        <v>7.6487554181084327</v>
      </c>
      <c r="AF58" s="116">
        <v>6.8046187147230057</v>
      </c>
      <c r="AG58" s="116">
        <v>6.8310392569448481</v>
      </c>
      <c r="AH58" s="116">
        <v>6.9746332369059694</v>
      </c>
      <c r="AI58" s="116">
        <v>10.442795556692339</v>
      </c>
      <c r="AJ58" s="116">
        <v>10.41681420439927</v>
      </c>
      <c r="AK58" s="116">
        <v>10.43455762765414</v>
      </c>
      <c r="AL58" s="116">
        <v>14.042430317566804</v>
      </c>
      <c r="AM58" s="116">
        <v>14.389060266414617</v>
      </c>
      <c r="AN58" s="116">
        <v>14.746771854318403</v>
      </c>
      <c r="AO58" s="116">
        <v>20.018153265369055</v>
      </c>
      <c r="AP58" s="116">
        <v>20.065410044401062</v>
      </c>
      <c r="AQ58" s="116">
        <v>20.065622685757756</v>
      </c>
      <c r="AR58" s="116">
        <v>24.84243375203198</v>
      </c>
      <c r="AS58" s="116">
        <v>24.284112774201152</v>
      </c>
      <c r="AT58" s="116">
        <v>24.157662882621928</v>
      </c>
      <c r="AU58" s="116">
        <v>24.509587930637128</v>
      </c>
      <c r="AV58" s="116">
        <v>24.29545572430985</v>
      </c>
      <c r="AW58" s="116">
        <v>24.851855169172502</v>
      </c>
      <c r="AX58" s="116">
        <v>17.306612301445632</v>
      </c>
      <c r="AY58" s="116">
        <v>17.251637725919647</v>
      </c>
      <c r="AZ58" s="116">
        <v>17.752419328250706</v>
      </c>
      <c r="BA58" s="116">
        <v>13.279788877421968</v>
      </c>
      <c r="BB58" s="116">
        <v>12.657250551053153</v>
      </c>
      <c r="BC58" s="116">
        <v>13.469139017746372</v>
      </c>
      <c r="BD58" s="116">
        <v>6.2023541251445344</v>
      </c>
      <c r="BE58" s="116">
        <v>6.8662875965341286</v>
      </c>
      <c r="BF58" s="116">
        <v>6.7769722608811485</v>
      </c>
      <c r="BG58" s="116">
        <v>2.7253976342745183</v>
      </c>
      <c r="BH58" s="116">
        <v>2.8135481933546593</v>
      </c>
      <c r="BI58" s="116">
        <v>2.4895512378458093</v>
      </c>
      <c r="BJ58" s="116">
        <v>-1.8214110575959737</v>
      </c>
      <c r="BK58" s="116">
        <v>-2.5256184930305494</v>
      </c>
      <c r="BL58" s="116">
        <v>-2.7273705712012095</v>
      </c>
      <c r="BM58" s="116">
        <v>-4.3583920433357122</v>
      </c>
      <c r="BN58" s="81"/>
      <c r="BO58" s="81"/>
      <c r="BP58" s="81"/>
      <c r="BQ58" s="81"/>
      <c r="BR58" s="81"/>
      <c r="BS58" s="81"/>
      <c r="BT58" s="81"/>
      <c r="BU58" s="81"/>
      <c r="BV58" s="81"/>
    </row>
    <row r="59" spans="1:74">
      <c r="A59" s="81"/>
      <c r="B59" s="81"/>
      <c r="C59" s="81"/>
      <c r="D59" s="126" t="s">
        <v>245</v>
      </c>
      <c r="E59" s="81" t="s">
        <v>3</v>
      </c>
      <c r="F59" s="116">
        <v>31.243880937663072</v>
      </c>
      <c r="G59" s="116">
        <v>32.913852793682658</v>
      </c>
      <c r="H59" s="116">
        <v>33.42006340857121</v>
      </c>
      <c r="I59" s="116">
        <v>33.219338842784637</v>
      </c>
      <c r="J59" s="116">
        <v>34.095613429451049</v>
      </c>
      <c r="K59" s="116">
        <v>37.594084836325294</v>
      </c>
      <c r="L59" s="116">
        <v>37.253061767371939</v>
      </c>
      <c r="M59" s="116">
        <v>39.221462808455243</v>
      </c>
      <c r="N59" s="116">
        <v>35.462715559404174</v>
      </c>
      <c r="O59" s="116">
        <v>35.947424853205291</v>
      </c>
      <c r="P59" s="116">
        <v>35.416877916564104</v>
      </c>
      <c r="Q59" s="116">
        <v>35.071540147035819</v>
      </c>
      <c r="R59" s="116">
        <v>36.040239039308553</v>
      </c>
      <c r="S59" s="116">
        <v>34.815314775389332</v>
      </c>
      <c r="T59" s="116">
        <v>32.938340079152788</v>
      </c>
      <c r="U59" s="116">
        <v>32.682903203451318</v>
      </c>
      <c r="V59" s="116">
        <v>32.484193748732594</v>
      </c>
      <c r="W59" s="116">
        <v>29.023457282646742</v>
      </c>
      <c r="X59" s="116">
        <v>28.817096275710572</v>
      </c>
      <c r="Y59" s="116">
        <v>30.253966583489742</v>
      </c>
      <c r="Z59" s="116">
        <v>21.919615364759757</v>
      </c>
      <c r="AA59" s="116">
        <v>21.759618611005422</v>
      </c>
      <c r="AB59" s="116">
        <v>21.816561416921875</v>
      </c>
      <c r="AC59" s="116">
        <v>22.664795311147344</v>
      </c>
      <c r="AD59" s="116">
        <v>22.751246321972001</v>
      </c>
      <c r="AE59" s="116">
        <v>22.133315283640837</v>
      </c>
      <c r="AF59" s="116">
        <v>17.030844562142704</v>
      </c>
      <c r="AG59" s="116">
        <v>17.379483598362945</v>
      </c>
      <c r="AH59" s="116">
        <v>17.127374712449669</v>
      </c>
      <c r="AI59" s="116">
        <v>18.505738325966036</v>
      </c>
      <c r="AJ59" s="116">
        <v>18.860737647703267</v>
      </c>
      <c r="AK59" s="116">
        <v>18.436530508739139</v>
      </c>
      <c r="AL59" s="116">
        <v>21.449583993500305</v>
      </c>
      <c r="AM59" s="116">
        <v>21.590538235977917</v>
      </c>
      <c r="AN59" s="116">
        <v>21.635705344023705</v>
      </c>
      <c r="AO59" s="116">
        <v>19.352970667111155</v>
      </c>
      <c r="AP59" s="116">
        <v>19.348441388978358</v>
      </c>
      <c r="AQ59" s="116">
        <v>18.806903363226656</v>
      </c>
      <c r="AR59" s="116">
        <v>21.670086973068479</v>
      </c>
      <c r="AS59" s="116">
        <v>21.373795115750053</v>
      </c>
      <c r="AT59" s="116">
        <v>21.326827922512628</v>
      </c>
      <c r="AU59" s="116">
        <v>17.705199767904627</v>
      </c>
      <c r="AV59" s="116">
        <v>17.356214977850751</v>
      </c>
      <c r="AW59" s="116">
        <v>16.783205895862508</v>
      </c>
      <c r="AX59" s="116">
        <v>14.867011933518235</v>
      </c>
      <c r="AY59" s="116">
        <v>14.863302929225949</v>
      </c>
      <c r="AZ59" s="116">
        <v>15.014829780003407</v>
      </c>
      <c r="BA59" s="116">
        <v>17.082423123365768</v>
      </c>
      <c r="BB59" s="116">
        <v>17.099237300205353</v>
      </c>
      <c r="BC59" s="116">
        <v>11.466893870525375</v>
      </c>
      <c r="BD59" s="116">
        <v>12.935881105066237</v>
      </c>
      <c r="BE59" s="116">
        <v>13.443638805518727</v>
      </c>
      <c r="BF59" s="116">
        <v>12.954172928017147</v>
      </c>
      <c r="BG59" s="116">
        <v>16.676825474235322</v>
      </c>
      <c r="BH59" s="116">
        <v>16.833234220006759</v>
      </c>
      <c r="BI59" s="116">
        <v>16.612958055273513</v>
      </c>
      <c r="BJ59" s="116">
        <v>17.142185088292525</v>
      </c>
      <c r="BK59" s="116">
        <v>16.31733264860895</v>
      </c>
      <c r="BL59" s="116">
        <v>16.42356562273649</v>
      </c>
      <c r="BM59" s="116">
        <v>15.293240695767189</v>
      </c>
      <c r="BN59" s="81"/>
      <c r="BO59" s="81"/>
      <c r="BP59" s="81"/>
      <c r="BQ59" s="81"/>
      <c r="BR59" s="81"/>
      <c r="BS59" s="81"/>
      <c r="BT59" s="81"/>
      <c r="BU59" s="81"/>
      <c r="BV59" s="81"/>
    </row>
    <row r="60" spans="1:74">
      <c r="A60" s="81"/>
      <c r="B60" s="81"/>
      <c r="C60" s="81"/>
      <c r="D60" s="126" t="s">
        <v>245</v>
      </c>
      <c r="E60" s="81" t="s">
        <v>4</v>
      </c>
      <c r="F60" s="116">
        <v>-4.9939868333614257</v>
      </c>
      <c r="G60" s="116">
        <v>-4.7249133849097458</v>
      </c>
      <c r="H60" s="116">
        <v>-4.0151152589603907</v>
      </c>
      <c r="I60" s="116">
        <v>-3.9890964402830633</v>
      </c>
      <c r="J60" s="116">
        <v>-4.1205953292983573</v>
      </c>
      <c r="K60" s="116">
        <v>-5.1543687479501052</v>
      </c>
      <c r="L60" s="116">
        <v>-5.0148961384315651</v>
      </c>
      <c r="M60" s="116">
        <v>-4.2557376496031587</v>
      </c>
      <c r="N60" s="116">
        <v>-3.9487716999115197</v>
      </c>
      <c r="O60" s="116">
        <v>-4.0093799340525074</v>
      </c>
      <c r="P60" s="116">
        <v>-3.963750090756692</v>
      </c>
      <c r="Q60" s="116">
        <v>-3.4170802460760825</v>
      </c>
      <c r="R60" s="116">
        <v>-3.4917822158614502</v>
      </c>
      <c r="S60" s="116">
        <v>-3.2355728129686678</v>
      </c>
      <c r="T60" s="116">
        <v>-4.1918952299066135</v>
      </c>
      <c r="U60" s="116">
        <v>-4.1553880202377798</v>
      </c>
      <c r="V60" s="116">
        <v>-4.5009712730105083</v>
      </c>
      <c r="W60" s="116">
        <v>-4.3106529161907599</v>
      </c>
      <c r="X60" s="116">
        <v>-4.4298132080497243</v>
      </c>
      <c r="Y60" s="116">
        <v>-4.6388156414991606</v>
      </c>
      <c r="Z60" s="116">
        <v>-2.0656278122433456</v>
      </c>
      <c r="AA60" s="116">
        <v>-2.0733524162040808</v>
      </c>
      <c r="AB60" s="116">
        <v>-2.0040018562138293</v>
      </c>
      <c r="AC60" s="116">
        <v>-4.6139706496889588</v>
      </c>
      <c r="AD60" s="116">
        <v>-4.693292159154197</v>
      </c>
      <c r="AE60" s="116">
        <v>-4.8076921563353654</v>
      </c>
      <c r="AF60" s="116">
        <v>-5.7474997191444945</v>
      </c>
      <c r="AG60" s="116">
        <v>-5.8113753291053527</v>
      </c>
      <c r="AH60" s="116">
        <v>-6.0757685632158314</v>
      </c>
      <c r="AI60" s="116">
        <v>-7.872325707006862</v>
      </c>
      <c r="AJ60" s="116">
        <v>-7.8873525322909313</v>
      </c>
      <c r="AK60" s="116">
        <v>-7.8035202812787592</v>
      </c>
      <c r="AL60" s="116">
        <v>-9.167224563356795</v>
      </c>
      <c r="AM60" s="116">
        <v>-9.282830981505187</v>
      </c>
      <c r="AN60" s="116">
        <v>-9.3799642283640932</v>
      </c>
      <c r="AO60" s="116">
        <v>-9.6004614363534433</v>
      </c>
      <c r="AP60" s="116">
        <v>-9.4643277758167397</v>
      </c>
      <c r="AQ60" s="116">
        <v>-9.329602852918141</v>
      </c>
      <c r="AR60" s="116">
        <v>-10.308868301129618</v>
      </c>
      <c r="AS60" s="116">
        <v>-10.084471439315648</v>
      </c>
      <c r="AT60" s="116">
        <v>-9.9398439428861725</v>
      </c>
      <c r="AU60" s="116">
        <v>-10.007917792908874</v>
      </c>
      <c r="AV60" s="116">
        <v>-9.8654029499329461</v>
      </c>
      <c r="AW60" s="116">
        <v>-9.6810990380108937</v>
      </c>
      <c r="AX60" s="116">
        <v>-9.2198730419697057</v>
      </c>
      <c r="AY60" s="116">
        <v>-9.2819986088641535</v>
      </c>
      <c r="AZ60" s="116">
        <v>-9.5051304413204907</v>
      </c>
      <c r="BA60" s="116">
        <v>-8.6360987190122316</v>
      </c>
      <c r="BB60" s="116">
        <v>-8.4270371848564469</v>
      </c>
      <c r="BC60" s="116">
        <v>-7.9293751762130267</v>
      </c>
      <c r="BD60" s="116">
        <v>-8.5535365916097632</v>
      </c>
      <c r="BE60" s="116">
        <v>-8.8988657918948721</v>
      </c>
      <c r="BF60" s="116">
        <v>-8.6620806342635515</v>
      </c>
      <c r="BG60" s="116">
        <v>-9.0193948531241812</v>
      </c>
      <c r="BH60" s="116">
        <v>-8.9006673588052401</v>
      </c>
      <c r="BI60" s="116">
        <v>-8.8642761998054898</v>
      </c>
      <c r="BJ60" s="116">
        <v>-7.1661095318196733</v>
      </c>
      <c r="BK60" s="116">
        <v>-7.7095982620452492</v>
      </c>
      <c r="BL60" s="116">
        <v>-7.9601253122179099</v>
      </c>
      <c r="BM60" s="116">
        <v>-7.0050573226794128</v>
      </c>
      <c r="BN60" s="81"/>
      <c r="BO60" s="81"/>
      <c r="BP60" s="81"/>
      <c r="BQ60" s="81"/>
      <c r="BR60" s="81"/>
      <c r="BS60" s="81"/>
      <c r="BT60" s="81"/>
      <c r="BU60" s="81"/>
      <c r="BV60" s="81"/>
    </row>
    <row r="61" spans="1:74">
      <c r="A61" s="81"/>
      <c r="B61" s="81"/>
      <c r="C61" s="81"/>
      <c r="D61" s="126" t="s">
        <v>245</v>
      </c>
      <c r="E61" s="81" t="s">
        <v>5</v>
      </c>
      <c r="F61" s="116">
        <v>-20.545943613367996</v>
      </c>
      <c r="G61" s="116">
        <v>-20.817250712721997</v>
      </c>
      <c r="H61" s="116">
        <v>-22.08732768541195</v>
      </c>
      <c r="I61" s="116">
        <v>-21.951361798436185</v>
      </c>
      <c r="J61" s="116">
        <v>-22.261947196802765</v>
      </c>
      <c r="K61" s="116">
        <v>-23.213207643383747</v>
      </c>
      <c r="L61" s="116">
        <v>-22.710635569805874</v>
      </c>
      <c r="M61" s="116">
        <v>-22.173945096596288</v>
      </c>
      <c r="N61" s="116">
        <v>-21.585557293288709</v>
      </c>
      <c r="O61" s="116">
        <v>-21.900659053011978</v>
      </c>
      <c r="P61" s="116">
        <v>-21.666754983496702</v>
      </c>
      <c r="Q61" s="116">
        <v>-21.93006276542404</v>
      </c>
      <c r="R61" s="116">
        <v>-22.499294300055411</v>
      </c>
      <c r="S61" s="116">
        <v>-21.635189178751769</v>
      </c>
      <c r="T61" s="116">
        <v>-20.305272039927274</v>
      </c>
      <c r="U61" s="116">
        <v>-20.148331358113325</v>
      </c>
      <c r="V61" s="116">
        <v>-20.860409974138857</v>
      </c>
      <c r="W61" s="116">
        <v>-19.58725955500384</v>
      </c>
      <c r="X61" s="116">
        <v>-19.615787537262957</v>
      </c>
      <c r="Y61" s="116">
        <v>-20.290634299797301</v>
      </c>
      <c r="Z61" s="116">
        <v>-18.795063498369203</v>
      </c>
      <c r="AA61" s="116">
        <v>-18.813346878262792</v>
      </c>
      <c r="AB61" s="116">
        <v>-18.600768164429621</v>
      </c>
      <c r="AC61" s="116">
        <v>-17.3795962259912</v>
      </c>
      <c r="AD61" s="116">
        <v>-17.599990252280438</v>
      </c>
      <c r="AE61" s="116">
        <v>-17.616416988340514</v>
      </c>
      <c r="AF61" s="116">
        <v>-16.911727907583725</v>
      </c>
      <c r="AG61" s="116">
        <v>-17.097010893291142</v>
      </c>
      <c r="AH61" s="116">
        <v>-17.10443669938493</v>
      </c>
      <c r="AI61" s="116">
        <v>-17.56605790700916</v>
      </c>
      <c r="AJ61" s="116">
        <v>-17.624573424051881</v>
      </c>
      <c r="AK61" s="116">
        <v>-17.458926270033</v>
      </c>
      <c r="AL61" s="116">
        <v>-14.793756571842346</v>
      </c>
      <c r="AM61" s="116">
        <v>-15.053100812868516</v>
      </c>
      <c r="AN61" s="116">
        <v>-15.160033939751884</v>
      </c>
      <c r="AO61" s="116">
        <v>-18.068594107240791</v>
      </c>
      <c r="AP61" s="116">
        <v>-17.913351855278588</v>
      </c>
      <c r="AQ61" s="116">
        <v>-17.62586776177919</v>
      </c>
      <c r="AR61" s="116">
        <v>-19.110794962808999</v>
      </c>
      <c r="AS61" s="116">
        <v>-18.67662610877677</v>
      </c>
      <c r="AT61" s="116">
        <v>-18.472897136837531</v>
      </c>
      <c r="AU61" s="116">
        <v>-19.842544572933008</v>
      </c>
      <c r="AV61" s="116">
        <v>-19.559074297574085</v>
      </c>
      <c r="AW61" s="116">
        <v>-19.501930639458163</v>
      </c>
      <c r="AX61" s="116">
        <v>-19.517897830960845</v>
      </c>
      <c r="AY61" s="116">
        <v>-19.788410406376247</v>
      </c>
      <c r="AZ61" s="116">
        <v>-20.253255805501897</v>
      </c>
      <c r="BA61" s="116">
        <v>-18.360524597632722</v>
      </c>
      <c r="BB61" s="116">
        <v>-17.975838088599357</v>
      </c>
      <c r="BC61" s="116">
        <v>-17.333991482886187</v>
      </c>
      <c r="BD61" s="116">
        <v>-18.693078501238023</v>
      </c>
      <c r="BE61" s="116">
        <v>-19.799992924147283</v>
      </c>
      <c r="BF61" s="116">
        <v>-19.101382040517851</v>
      </c>
      <c r="BG61" s="116">
        <v>-17.722093046299779</v>
      </c>
      <c r="BH61" s="116">
        <v>-17.654762310942299</v>
      </c>
      <c r="BI61" s="116">
        <v>-17.433287651449138</v>
      </c>
      <c r="BJ61" s="116">
        <v>-16.384028337934012</v>
      </c>
      <c r="BK61" s="116">
        <v>-16.735469495627552</v>
      </c>
      <c r="BL61" s="116">
        <v>-17.108738957471658</v>
      </c>
      <c r="BM61" s="116">
        <v>-14.826512249911973</v>
      </c>
      <c r="BN61" s="81"/>
      <c r="BO61" s="81"/>
      <c r="BP61" s="81"/>
      <c r="BQ61" s="81"/>
      <c r="BR61" s="81"/>
      <c r="BS61" s="81"/>
      <c r="BT61" s="81"/>
      <c r="BU61" s="81"/>
      <c r="BV61" s="81"/>
    </row>
    <row r="62" spans="1:74">
      <c r="A62" s="81"/>
      <c r="B62" s="81"/>
      <c r="C62" s="81"/>
      <c r="D62" s="126" t="s">
        <v>245</v>
      </c>
      <c r="E62" s="81" t="s">
        <v>45</v>
      </c>
      <c r="F62" s="116">
        <v>-7.2367650558259253</v>
      </c>
      <c r="G62" s="116">
        <v>-7.2378980323892446</v>
      </c>
      <c r="H62" s="116">
        <v>-5.8823151792591908</v>
      </c>
      <c r="I62" s="116">
        <v>-5.8386139767529635</v>
      </c>
      <c r="J62" s="116">
        <v>-5.8215847739014563</v>
      </c>
      <c r="K62" s="116">
        <v>-6.1494421135117054</v>
      </c>
      <c r="L62" s="116">
        <v>-5.9294392456020635</v>
      </c>
      <c r="M62" s="116">
        <v>-5.3400596939823597</v>
      </c>
      <c r="N62" s="116">
        <v>-4.9674720293423196</v>
      </c>
      <c r="O62" s="116">
        <v>-5.0330937631842065</v>
      </c>
      <c r="P62" s="116">
        <v>-5.1170785644401935</v>
      </c>
      <c r="Q62" s="116">
        <v>-4.6603841443722818</v>
      </c>
      <c r="R62" s="116">
        <v>-4.2834053101729488</v>
      </c>
      <c r="S62" s="116">
        <v>-4.1202544685198692</v>
      </c>
      <c r="T62" s="116">
        <v>-4.1300348548518127</v>
      </c>
      <c r="U62" s="116">
        <v>-4.0484563631192803</v>
      </c>
      <c r="V62" s="116">
        <v>-4.0639575814599098</v>
      </c>
      <c r="W62" s="116">
        <v>-4.2618337409335609</v>
      </c>
      <c r="X62" s="116">
        <v>-3.7336827606394252</v>
      </c>
      <c r="Y62" s="116">
        <v>-3.1491834697578582</v>
      </c>
      <c r="Z62" s="116">
        <v>-3.4367526641930457</v>
      </c>
      <c r="AA62" s="116">
        <v>-3.407788494092479</v>
      </c>
      <c r="AB62" s="116">
        <v>-3.358577706673529</v>
      </c>
      <c r="AC62" s="116">
        <v>-3.5596393219777589</v>
      </c>
      <c r="AD62" s="116">
        <v>-3.1966142348688962</v>
      </c>
      <c r="AE62" s="116">
        <v>-2.856773041737064</v>
      </c>
      <c r="AF62" s="116">
        <v>-3.0466402039821965</v>
      </c>
      <c r="AG62" s="116">
        <v>-3.0866479494722512</v>
      </c>
      <c r="AH62" s="116">
        <v>-2.9204904153057321</v>
      </c>
      <c r="AI62" s="116">
        <v>-3.5233261209721611</v>
      </c>
      <c r="AJ62" s="116">
        <v>-3.5132716957351313</v>
      </c>
      <c r="AK62" s="116">
        <v>-3.0537000826506606</v>
      </c>
      <c r="AL62" s="116">
        <v>-2.0245070294654965</v>
      </c>
      <c r="AM62" s="116">
        <v>-1.9427116962976854</v>
      </c>
      <c r="AN62" s="116">
        <v>-1.981800498100494</v>
      </c>
      <c r="AO62" s="116">
        <v>-2.5500815471740417</v>
      </c>
      <c r="AP62" s="116">
        <v>-3.452263060699039</v>
      </c>
      <c r="AQ62" s="116">
        <v>-2.902512795754042</v>
      </c>
      <c r="AR62" s="116">
        <v>-3.7376840836623195</v>
      </c>
      <c r="AS62" s="116">
        <v>-3.5319194468366497</v>
      </c>
      <c r="AT62" s="116">
        <v>-3.591913424152672</v>
      </c>
      <c r="AU62" s="116">
        <v>-3.6841324820609742</v>
      </c>
      <c r="AV62" s="116">
        <v>-3.3966030451420473</v>
      </c>
      <c r="AW62" s="116">
        <v>-4.7717677248899939</v>
      </c>
      <c r="AX62" s="116">
        <v>-1.6251195052754674</v>
      </c>
      <c r="AY62" s="116">
        <v>-1.625768441397252</v>
      </c>
      <c r="AZ62" s="116">
        <v>-1.5544261451291916</v>
      </c>
      <c r="BA62" s="116">
        <v>-1.751209734579632</v>
      </c>
      <c r="BB62" s="116">
        <v>-1.916648355561545</v>
      </c>
      <c r="BC62" s="116">
        <v>-1.273172656414026</v>
      </c>
      <c r="BD62" s="116">
        <v>-8.2151284969528646</v>
      </c>
      <c r="BE62" s="116">
        <v>-8.6598391668253729</v>
      </c>
      <c r="BF62" s="116">
        <v>-8.2352611551487502</v>
      </c>
      <c r="BG62" s="116">
        <v>-15.866038018499941</v>
      </c>
      <c r="BH62" s="116">
        <v>-16.439871952556299</v>
      </c>
      <c r="BI62" s="116">
        <v>-16.224786179834361</v>
      </c>
      <c r="BJ62" s="116">
        <v>-18.300195807511852</v>
      </c>
      <c r="BK62" s="116">
        <v>-18.51747620803652</v>
      </c>
      <c r="BL62" s="116">
        <v>-18.9352240676055</v>
      </c>
      <c r="BM62" s="116">
        <v>-25.978229870336733</v>
      </c>
      <c r="BN62" s="81"/>
      <c r="BO62" s="81"/>
      <c r="BP62" s="81"/>
      <c r="BQ62" s="81"/>
      <c r="BR62" s="81"/>
      <c r="BS62" s="81"/>
      <c r="BT62" s="81"/>
      <c r="BU62" s="81"/>
      <c r="BV62" s="81"/>
    </row>
    <row r="63" spans="1:74">
      <c r="A63" s="81"/>
      <c r="B63" s="81"/>
      <c r="C63" s="81"/>
      <c r="D63" s="126" t="s">
        <v>245</v>
      </c>
      <c r="E63" s="81" t="s">
        <v>47</v>
      </c>
      <c r="F63" s="116">
        <v>16.386524830888078</v>
      </c>
      <c r="G63" s="116">
        <v>16.727186946749256</v>
      </c>
      <c r="H63" s="116">
        <v>23.593818586233006</v>
      </c>
      <c r="I63" s="116">
        <v>23.398401627124734</v>
      </c>
      <c r="J63" s="116">
        <v>23.655831009914944</v>
      </c>
      <c r="K63" s="116">
        <v>23.060806373526397</v>
      </c>
      <c r="L63" s="116">
        <v>22.574584461034533</v>
      </c>
      <c r="M63" s="116">
        <v>11.042724786821342</v>
      </c>
      <c r="N63" s="116">
        <v>9.4729403875274798</v>
      </c>
      <c r="O63" s="116">
        <v>9.715351776174991</v>
      </c>
      <c r="P63" s="116">
        <v>9.6878487805647069</v>
      </c>
      <c r="Q63" s="116">
        <v>9.5462700830273199</v>
      </c>
      <c r="R63" s="116">
        <v>9.7812210675892501</v>
      </c>
      <c r="S63" s="116">
        <v>9.5507439096153313</v>
      </c>
      <c r="T63" s="116">
        <v>12.312426203657886</v>
      </c>
      <c r="U63" s="116">
        <v>12.249546841403721</v>
      </c>
      <c r="V63" s="116">
        <v>15.541503497007792</v>
      </c>
      <c r="W63" s="116">
        <v>15.956170548387238</v>
      </c>
      <c r="X63" s="116">
        <v>15.871630232861673</v>
      </c>
      <c r="Y63" s="116">
        <v>16.066729566589139</v>
      </c>
      <c r="Z63" s="116">
        <v>8.7651063601087529</v>
      </c>
      <c r="AA63" s="116">
        <v>8.8445168985445193</v>
      </c>
      <c r="AB63" s="116">
        <v>8.7429251800247734</v>
      </c>
      <c r="AC63" s="116">
        <v>8.4240160228513403</v>
      </c>
      <c r="AD63" s="116">
        <v>8.5556493400782045</v>
      </c>
      <c r="AE63" s="116">
        <v>8.6117271536692357</v>
      </c>
      <c r="AF63" s="116">
        <v>11.114710550463805</v>
      </c>
      <c r="AG63" s="116">
        <v>11.14098074491675</v>
      </c>
      <c r="AH63" s="116">
        <v>11.496124527600468</v>
      </c>
      <c r="AI63" s="116">
        <v>10.771372382533539</v>
      </c>
      <c r="AJ63" s="116">
        <v>10.74398002705707</v>
      </c>
      <c r="AK63" s="116">
        <v>10.894612291483742</v>
      </c>
      <c r="AL63" s="116">
        <v>8.4091347480741057</v>
      </c>
      <c r="AM63" s="116">
        <v>8.580235714318512</v>
      </c>
      <c r="AN63" s="116">
        <v>8.6661478585231073</v>
      </c>
      <c r="AO63" s="116">
        <v>8.6524510663682577</v>
      </c>
      <c r="AP63" s="116">
        <v>8.7455648866343623</v>
      </c>
      <c r="AQ63" s="116">
        <v>8.6371008254930572</v>
      </c>
      <c r="AR63" s="116">
        <v>6.4396916748570803</v>
      </c>
      <c r="AS63" s="116">
        <v>6.3870905744822508</v>
      </c>
      <c r="AT63" s="116">
        <v>6.4252058743329279</v>
      </c>
      <c r="AU63" s="116">
        <v>6.9085449313063272</v>
      </c>
      <c r="AV63" s="116">
        <v>6.8515958590318533</v>
      </c>
      <c r="AW63" s="116">
        <v>7.1766058749530046</v>
      </c>
      <c r="AX63" s="116">
        <v>5.0133007921918349</v>
      </c>
      <c r="AY63" s="116">
        <v>4.9468704140602462</v>
      </c>
      <c r="AZ63" s="116">
        <v>5.1095552209614077</v>
      </c>
      <c r="BA63" s="116">
        <v>4.7431439268048692</v>
      </c>
      <c r="BB63" s="116">
        <v>4.5076506706045549</v>
      </c>
      <c r="BC63" s="116">
        <v>5.287338935588874</v>
      </c>
      <c r="BD63" s="116">
        <v>7.768205853356136</v>
      </c>
      <c r="BE63" s="116">
        <v>8.0924744355811278</v>
      </c>
      <c r="BF63" s="116">
        <v>7.8328387859584474</v>
      </c>
      <c r="BG63" s="116">
        <v>7.9654015684828181</v>
      </c>
      <c r="BH63" s="116">
        <v>8.0883246872000605</v>
      </c>
      <c r="BI63" s="116">
        <v>8.7359460825243112</v>
      </c>
      <c r="BJ63" s="116">
        <v>7.559308443387927</v>
      </c>
      <c r="BK63" s="116">
        <v>6.7799958195827514</v>
      </c>
      <c r="BL63" s="116">
        <v>6.7512912764222897</v>
      </c>
      <c r="BM63" s="116">
        <v>7.7431047813892881</v>
      </c>
      <c r="BN63" s="81"/>
      <c r="BO63" s="81"/>
      <c r="BP63" s="81"/>
      <c r="BQ63" s="81"/>
      <c r="BR63" s="81"/>
      <c r="BS63" s="81"/>
      <c r="BT63" s="81"/>
      <c r="BU63" s="81"/>
      <c r="BV63" s="81"/>
    </row>
    <row r="64" spans="1:74">
      <c r="A64" s="81"/>
      <c r="B64" s="81"/>
      <c r="C64" s="81"/>
      <c r="D64" s="126" t="s">
        <v>245</v>
      </c>
      <c r="E64" s="81" t="s">
        <v>62</v>
      </c>
      <c r="F64" s="116">
        <v>-19.747301452937197</v>
      </c>
      <c r="G64" s="116">
        <v>-20.19543854145174</v>
      </c>
      <c r="H64" s="116">
        <v>-19.627460884192736</v>
      </c>
      <c r="I64" s="116">
        <v>-19.447304385783632</v>
      </c>
      <c r="J64" s="116">
        <v>-19.717051605700004</v>
      </c>
      <c r="K64" s="116">
        <v>-20.01137315817444</v>
      </c>
      <c r="L64" s="116">
        <v>-19.562326958765489</v>
      </c>
      <c r="M64" s="116">
        <v>-18.9703673797951</v>
      </c>
      <c r="N64" s="116">
        <v>-17.155258031667909</v>
      </c>
      <c r="O64" s="116">
        <v>-17.381885486012578</v>
      </c>
      <c r="P64" s="116">
        <v>-17.102125111271622</v>
      </c>
      <c r="Q64" s="116">
        <v>-17.409980053625173</v>
      </c>
      <c r="R64" s="116">
        <v>-17.843818247730638</v>
      </c>
      <c r="S64" s="116">
        <v>-17.151145375129417</v>
      </c>
      <c r="T64" s="116">
        <v>-16.800709398637213</v>
      </c>
      <c r="U64" s="116">
        <v>-16.64857311120123</v>
      </c>
      <c r="V64" s="116">
        <v>-16.84398033618125</v>
      </c>
      <c r="W64" s="116">
        <v>-17.163940869444421</v>
      </c>
      <c r="X64" s="116">
        <v>-17.212161288705676</v>
      </c>
      <c r="Y64" s="116">
        <v>-17.4223436986717</v>
      </c>
      <c r="Z64" s="116">
        <v>-14.662224837498346</v>
      </c>
      <c r="AA64" s="116">
        <v>-14.676726675007998</v>
      </c>
      <c r="AB64" s="116">
        <v>-14.661036345887778</v>
      </c>
      <c r="AC64" s="116">
        <v>-14.517306104453048</v>
      </c>
      <c r="AD64" s="116">
        <v>-14.694621856269357</v>
      </c>
      <c r="AE64" s="116">
        <v>-14.374623374405875</v>
      </c>
      <c r="AF64" s="116">
        <v>-12.696326612260904</v>
      </c>
      <c r="AG64" s="116">
        <v>-12.835602311657041</v>
      </c>
      <c r="AH64" s="116">
        <v>-12.60201266147439</v>
      </c>
      <c r="AI64" s="116">
        <v>-11.731329325600841</v>
      </c>
      <c r="AJ64" s="116">
        <v>-11.750831171787491</v>
      </c>
      <c r="AK64" s="116">
        <v>-11.702660811851359</v>
      </c>
      <c r="AL64" s="116">
        <v>-12.267664321811116</v>
      </c>
      <c r="AM64" s="116">
        <v>-12.571564535379135</v>
      </c>
      <c r="AN64" s="116">
        <v>-12.536964629387183</v>
      </c>
      <c r="AO64" s="116">
        <v>-10.835499013757913</v>
      </c>
      <c r="AP64" s="116">
        <v>-10.60318611017723</v>
      </c>
      <c r="AQ64" s="116">
        <v>-10.598714291250731</v>
      </c>
      <c r="AR64" s="116">
        <v>-10.640589767501819</v>
      </c>
      <c r="AS64" s="116">
        <v>-10.426887162836447</v>
      </c>
      <c r="AT64" s="116">
        <v>-10.295384873079373</v>
      </c>
      <c r="AU64" s="116">
        <v>-10.114416705861473</v>
      </c>
      <c r="AV64" s="116">
        <v>-9.9394841535459459</v>
      </c>
      <c r="AW64" s="116">
        <v>-9.8353666843379948</v>
      </c>
      <c r="AX64" s="116">
        <v>-7.9189680163085665</v>
      </c>
      <c r="AY64" s="116">
        <v>-7.9432061089654535</v>
      </c>
      <c r="AZ64" s="116">
        <v>-8.1616580019079912</v>
      </c>
      <c r="BA64" s="116">
        <v>-8.0590767194167316</v>
      </c>
      <c r="BB64" s="116">
        <v>-7.7241077087554473</v>
      </c>
      <c r="BC64" s="116">
        <v>-7.2900232647757264</v>
      </c>
      <c r="BD64" s="116">
        <v>-8.6275782735905633</v>
      </c>
      <c r="BE64" s="116">
        <v>-9.0219741827112721</v>
      </c>
      <c r="BF64" s="116">
        <v>-8.7414139680026519</v>
      </c>
      <c r="BG64" s="116">
        <v>-8.17109300354978</v>
      </c>
      <c r="BH64" s="116">
        <v>-8.0744241589400403</v>
      </c>
      <c r="BI64" s="116">
        <v>-8.01698231873109</v>
      </c>
      <c r="BJ64" s="116">
        <v>-7.5681819017993721</v>
      </c>
      <c r="BK64" s="116">
        <v>-7.9997261862398492</v>
      </c>
      <c r="BL64" s="116">
        <v>-8.2471719292882089</v>
      </c>
      <c r="BM64" s="116">
        <v>-7.2043171908877124</v>
      </c>
      <c r="BN64" s="81"/>
      <c r="BO64" s="81"/>
      <c r="BP64" s="81"/>
      <c r="BQ64" s="81"/>
      <c r="BR64" s="81"/>
      <c r="BS64" s="81"/>
      <c r="BT64" s="81"/>
      <c r="BU64" s="81"/>
      <c r="BV64" s="81"/>
    </row>
    <row r="65" spans="1:74">
      <c r="A65" s="81"/>
      <c r="B65" s="81"/>
      <c r="C65" s="81"/>
      <c r="D65" s="126" t="s">
        <v>246</v>
      </c>
      <c r="E65" s="81" t="s">
        <v>1</v>
      </c>
      <c r="F65" s="116">
        <v>-62.638000424403529</v>
      </c>
      <c r="G65" s="116">
        <v>-60.774844873354603</v>
      </c>
      <c r="H65" s="116">
        <v>-63.856736133231259</v>
      </c>
      <c r="I65" s="116">
        <v>-63.819350488351844</v>
      </c>
      <c r="J65" s="116">
        <v>-64.029180605929611</v>
      </c>
      <c r="K65" s="116">
        <v>-62.60557860021401</v>
      </c>
      <c r="L65" s="116">
        <v>-62.596373996713254</v>
      </c>
      <c r="M65" s="116">
        <v>-70.613497146761944</v>
      </c>
      <c r="N65" s="116">
        <v>-73.241469873240135</v>
      </c>
      <c r="O65" s="116">
        <v>-73.49526143736604</v>
      </c>
      <c r="P65" s="116">
        <v>-73.734401823058334</v>
      </c>
      <c r="Q65" s="116">
        <v>-68.689875435489967</v>
      </c>
      <c r="R65" s="116">
        <v>-68.533563734249071</v>
      </c>
      <c r="S65" s="116">
        <v>-66.778244707591654</v>
      </c>
      <c r="T65" s="116">
        <v>-73.242584199800632</v>
      </c>
      <c r="U65" s="116">
        <v>-73.324013853942063</v>
      </c>
      <c r="V65" s="116">
        <v>-70.907898275624632</v>
      </c>
      <c r="W65" s="116">
        <v>-70.201567649856571</v>
      </c>
      <c r="X65" s="116">
        <v>-70.04382444426372</v>
      </c>
      <c r="Y65" s="116">
        <v>-70.299439269986095</v>
      </c>
      <c r="Z65" s="116">
        <v>-66.473722853301155</v>
      </c>
      <c r="AA65" s="116">
        <v>-66.596759238148934</v>
      </c>
      <c r="AB65" s="116">
        <v>-66.843277074182311</v>
      </c>
      <c r="AC65" s="116">
        <v>-71.374967572510542</v>
      </c>
      <c r="AD65" s="116">
        <v>-71.256181776267354</v>
      </c>
      <c r="AE65" s="116">
        <v>-70.576482970747691</v>
      </c>
      <c r="AF65" s="116">
        <v>-72.336352165592615</v>
      </c>
      <c r="AG65" s="116">
        <v>-72.612227953197475</v>
      </c>
      <c r="AH65" s="116">
        <v>-72.031044000819861</v>
      </c>
      <c r="AI65" s="116">
        <v>-78.660893896733</v>
      </c>
      <c r="AJ65" s="116">
        <v>-78.350135147795072</v>
      </c>
      <c r="AK65" s="116">
        <v>-77.666979480245601</v>
      </c>
      <c r="AL65" s="116">
        <v>-83.375290105825371</v>
      </c>
      <c r="AM65" s="116">
        <v>-83.451604674227653</v>
      </c>
      <c r="AN65" s="116">
        <v>-83.751539557786373</v>
      </c>
      <c r="AO65" s="116">
        <v>-75.810822130790768</v>
      </c>
      <c r="AP65" s="116">
        <v>-75.711074385990187</v>
      </c>
      <c r="AQ65" s="116">
        <v>-75.887692058117636</v>
      </c>
      <c r="AR65" s="116">
        <v>-85.337137014029807</v>
      </c>
      <c r="AS65" s="116">
        <v>-85.257211930363496</v>
      </c>
      <c r="AT65" s="116">
        <v>-85.27562392395339</v>
      </c>
      <c r="AU65" s="116">
        <v>-84.648041948395658</v>
      </c>
      <c r="AV65" s="116">
        <v>-84.537448843784148</v>
      </c>
      <c r="AW65" s="116">
        <v>-71.503279331951262</v>
      </c>
      <c r="AX65" s="116">
        <v>-78.269894106967996</v>
      </c>
      <c r="AY65" s="116">
        <v>-76.407071675278559</v>
      </c>
      <c r="AZ65" s="116">
        <v>-76.778132288311696</v>
      </c>
      <c r="BA65" s="116">
        <v>-75.068328788714553</v>
      </c>
      <c r="BB65" s="116">
        <v>-74.919737405354354</v>
      </c>
      <c r="BC65" s="116">
        <v>-75.391721693446272</v>
      </c>
      <c r="BD65" s="116">
        <v>-75.409842610800013</v>
      </c>
      <c r="BE65" s="116">
        <v>-75.655989593717834</v>
      </c>
      <c r="BF65" s="116">
        <v>-75.87718922408618</v>
      </c>
      <c r="BG65" s="116">
        <v>-75.597482547556268</v>
      </c>
      <c r="BH65" s="116">
        <v>-75.871814518705236</v>
      </c>
      <c r="BI65" s="116">
        <v>-75.631121156263106</v>
      </c>
      <c r="BJ65" s="116">
        <v>-79.962572196695902</v>
      </c>
      <c r="BK65" s="116">
        <v>-81.489703529075967</v>
      </c>
      <c r="BL65" s="116">
        <v>-81.609449291694972</v>
      </c>
      <c r="BM65" s="116">
        <v>-76.279940901578982</v>
      </c>
      <c r="BN65" s="81"/>
      <c r="BO65" s="81"/>
      <c r="BP65" s="81"/>
      <c r="BQ65" s="81"/>
      <c r="BR65" s="81"/>
      <c r="BS65" s="81"/>
      <c r="BT65" s="81"/>
      <c r="BU65" s="81"/>
      <c r="BV65" s="81"/>
    </row>
    <row r="66" spans="1:74">
      <c r="A66" s="81"/>
      <c r="B66" s="81"/>
      <c r="C66" s="81"/>
      <c r="D66" s="126" t="s">
        <v>246</v>
      </c>
      <c r="E66" s="81" t="s">
        <v>43</v>
      </c>
      <c r="F66" s="116">
        <v>-4.4743914352827261</v>
      </c>
      <c r="G66" s="116">
        <v>-2.1652421553208967</v>
      </c>
      <c r="H66" s="116">
        <v>-8.1284906265718604</v>
      </c>
      <c r="I66" s="116">
        <v>-8.1829326112879528</v>
      </c>
      <c r="J66" s="116">
        <v>-8.0854027161914104</v>
      </c>
      <c r="K66" s="116">
        <v>-6.6445696284983171</v>
      </c>
      <c r="L66" s="116">
        <v>-7.0275285610321561</v>
      </c>
      <c r="M66" s="116">
        <v>-15.71027012495145</v>
      </c>
      <c r="N66" s="116">
        <v>-14.067336737208549</v>
      </c>
      <c r="O66" s="116">
        <v>-14.257900048791839</v>
      </c>
      <c r="P66" s="116">
        <v>-13.130803082561641</v>
      </c>
      <c r="Q66" s="116">
        <v>-9.3223172972670625</v>
      </c>
      <c r="R66" s="116">
        <v>-9.2954124321328635</v>
      </c>
      <c r="S66" s="116">
        <v>-9.8980325697576603</v>
      </c>
      <c r="T66" s="116">
        <v>-20.046978141792934</v>
      </c>
      <c r="U66" s="116">
        <v>-20.122959907579357</v>
      </c>
      <c r="V66" s="116">
        <v>-18.389418316600924</v>
      </c>
      <c r="W66" s="116">
        <v>-17.019665177928985</v>
      </c>
      <c r="X66" s="116">
        <v>-17.57176237505962</v>
      </c>
      <c r="Y66" s="116">
        <v>-17.792117294000604</v>
      </c>
      <c r="Z66" s="116">
        <v>-10.911243761037866</v>
      </c>
      <c r="AA66" s="116">
        <v>-11.045394456223917</v>
      </c>
      <c r="AB66" s="116">
        <v>-11.021741538855821</v>
      </c>
      <c r="AC66" s="116">
        <v>-12.929818941308454</v>
      </c>
      <c r="AD66" s="116">
        <v>-13.326249069032258</v>
      </c>
      <c r="AE66" s="116">
        <v>-12.586321008914183</v>
      </c>
      <c r="AF66" s="116">
        <v>-17.412408757932326</v>
      </c>
      <c r="AG66" s="116">
        <v>-17.772519078193369</v>
      </c>
      <c r="AH66" s="116">
        <v>-17.274167082769765</v>
      </c>
      <c r="AI66" s="116">
        <v>-24.5317013657302</v>
      </c>
      <c r="AJ66" s="116">
        <v>-25.130307628084566</v>
      </c>
      <c r="AK66" s="116">
        <v>-25.31131277733131</v>
      </c>
      <c r="AL66" s="116">
        <v>-32.783542293793374</v>
      </c>
      <c r="AM66" s="116">
        <v>-32.961916483262755</v>
      </c>
      <c r="AN66" s="116">
        <v>-32.425197593954977</v>
      </c>
      <c r="AO66" s="116">
        <v>-24.890120789516175</v>
      </c>
      <c r="AP66" s="116">
        <v>-24.391610726622488</v>
      </c>
      <c r="AQ66" s="116">
        <v>-24.801490921056327</v>
      </c>
      <c r="AR66" s="116">
        <v>-37.267489374475304</v>
      </c>
      <c r="AS66" s="116">
        <v>-37.213430049240401</v>
      </c>
      <c r="AT66" s="116">
        <v>-37.275014743648001</v>
      </c>
      <c r="AU66" s="116">
        <v>-38.249944923009963</v>
      </c>
      <c r="AV66" s="116">
        <v>-36.520375431331146</v>
      </c>
      <c r="AW66" s="116">
        <v>-25.714957666143761</v>
      </c>
      <c r="AX66" s="116">
        <v>-27.963347076627997</v>
      </c>
      <c r="AY66" s="116">
        <v>-26.02383907837735</v>
      </c>
      <c r="AZ66" s="116">
        <v>-26.167660886387296</v>
      </c>
      <c r="BA66" s="116">
        <v>-25.459661299026749</v>
      </c>
      <c r="BB66" s="116">
        <v>-25.918916115365548</v>
      </c>
      <c r="BC66" s="116">
        <v>-26.475462168873662</v>
      </c>
      <c r="BD66" s="116">
        <v>-31.701669087468218</v>
      </c>
      <c r="BE66" s="116">
        <v>-31.982548186698139</v>
      </c>
      <c r="BF66" s="116">
        <v>-31.867883253597782</v>
      </c>
      <c r="BG66" s="116">
        <v>-31.292465972688674</v>
      </c>
      <c r="BH66" s="116">
        <v>-30.332576082429128</v>
      </c>
      <c r="BI66" s="116">
        <v>-30.625075643305308</v>
      </c>
      <c r="BJ66" s="116">
        <v>-29.024590459517512</v>
      </c>
      <c r="BK66" s="116">
        <v>-29.104874720077461</v>
      </c>
      <c r="BL66" s="116">
        <v>-29.33113502218346</v>
      </c>
      <c r="BM66" s="116">
        <v>-24.759365036137382</v>
      </c>
      <c r="BN66" s="81"/>
      <c r="BO66" s="81"/>
      <c r="BP66" s="81"/>
      <c r="BQ66" s="81"/>
      <c r="BR66" s="81"/>
      <c r="BS66" s="81"/>
      <c r="BT66" s="81"/>
      <c r="BU66" s="81"/>
      <c r="BV66" s="81"/>
    </row>
    <row r="67" spans="1:74">
      <c r="A67" s="81"/>
      <c r="B67" s="81"/>
      <c r="C67" s="81"/>
      <c r="D67" s="126" t="s">
        <v>246</v>
      </c>
      <c r="E67" s="81" t="s">
        <v>63</v>
      </c>
      <c r="F67" s="116">
        <v>-61.908055221503531</v>
      </c>
      <c r="G67" s="116">
        <v>-59.771053119110697</v>
      </c>
      <c r="H67" s="116">
        <v>-61.783241885923857</v>
      </c>
      <c r="I67" s="116">
        <v>-61.790716072488543</v>
      </c>
      <c r="J67" s="116">
        <v>-61.424580177278102</v>
      </c>
      <c r="K67" s="116">
        <v>-58.603864131137513</v>
      </c>
      <c r="L67" s="116">
        <v>-58.652286554223053</v>
      </c>
      <c r="M67" s="116">
        <v>-67.697267539774941</v>
      </c>
      <c r="N67" s="116">
        <v>-68.729818036072146</v>
      </c>
      <c r="O67" s="116">
        <v>-68.992475613102144</v>
      </c>
      <c r="P67" s="116">
        <v>-69.395380503110147</v>
      </c>
      <c r="Q67" s="116">
        <v>-67.012914175375272</v>
      </c>
      <c r="R67" s="116">
        <v>-66.896883236195265</v>
      </c>
      <c r="S67" s="116">
        <v>-66.312855818049158</v>
      </c>
      <c r="T67" s="116">
        <v>-67.90166645767502</v>
      </c>
      <c r="U67" s="116">
        <v>-67.961715533933258</v>
      </c>
      <c r="V67" s="116">
        <v>-65.422992135597923</v>
      </c>
      <c r="W67" s="116">
        <v>-60.847504952185481</v>
      </c>
      <c r="X67" s="116">
        <v>-60.718045362875721</v>
      </c>
      <c r="Y67" s="116">
        <v>-61.208765374628797</v>
      </c>
      <c r="Z67" s="116">
        <v>-53.489541146099668</v>
      </c>
      <c r="AA67" s="116">
        <v>-53.642767963314029</v>
      </c>
      <c r="AB67" s="116">
        <v>-53.885705752891113</v>
      </c>
      <c r="AC67" s="116">
        <v>-60.159292749017553</v>
      </c>
      <c r="AD67" s="116">
        <v>-60.037954286125952</v>
      </c>
      <c r="AE67" s="116">
        <v>-59.745575057264787</v>
      </c>
      <c r="AF67" s="116">
        <v>-58.532338928402119</v>
      </c>
      <c r="AG67" s="116">
        <v>-58.84717188465337</v>
      </c>
      <c r="AH67" s="116">
        <v>-58.262218308204162</v>
      </c>
      <c r="AI67" s="116">
        <v>-65.601138399127606</v>
      </c>
      <c r="AJ67" s="116">
        <v>-65.46536127076098</v>
      </c>
      <c r="AK67" s="116">
        <v>-65.431985573088213</v>
      </c>
      <c r="AL67" s="116">
        <v>-71.207158259423665</v>
      </c>
      <c r="AM67" s="116">
        <v>-71.328378962825653</v>
      </c>
      <c r="AN67" s="116">
        <v>-70.654917991990672</v>
      </c>
      <c r="AO67" s="116">
        <v>-63.64873054928767</v>
      </c>
      <c r="AP67" s="116">
        <v>-63.495425663962088</v>
      </c>
      <c r="AQ67" s="116">
        <v>-63.863188338369532</v>
      </c>
      <c r="AR67" s="116">
        <v>-72.415379434661702</v>
      </c>
      <c r="AS67" s="116">
        <v>-72.331593917470087</v>
      </c>
      <c r="AT67" s="116">
        <v>-71.954907655933908</v>
      </c>
      <c r="AU67" s="116">
        <v>-72.275955409664959</v>
      </c>
      <c r="AV67" s="116">
        <v>-72.316969627692941</v>
      </c>
      <c r="AW67" s="116">
        <v>-59.51329034019156</v>
      </c>
      <c r="AX67" s="116">
        <v>-62.828276429715302</v>
      </c>
      <c r="AY67" s="116">
        <v>-60.90220736492445</v>
      </c>
      <c r="AZ67" s="116">
        <v>-61.279331509930188</v>
      </c>
      <c r="BA67" s="116">
        <v>-62.734795636497047</v>
      </c>
      <c r="BB67" s="116">
        <v>-62.561245245402951</v>
      </c>
      <c r="BC67" s="116">
        <v>-62.73570072364226</v>
      </c>
      <c r="BD67" s="116">
        <v>-65.331571110722422</v>
      </c>
      <c r="BE67" s="116">
        <v>-65.619554201909835</v>
      </c>
      <c r="BF67" s="116">
        <v>-64.890838956309892</v>
      </c>
      <c r="BG67" s="116">
        <v>-64.321193011419183</v>
      </c>
      <c r="BH67" s="116">
        <v>-64.502913144989037</v>
      </c>
      <c r="BI67" s="116">
        <v>-65.239067093432311</v>
      </c>
      <c r="BJ67" s="116">
        <v>-71.992291254312605</v>
      </c>
      <c r="BK67" s="116">
        <v>-71.932735206293557</v>
      </c>
      <c r="BL67" s="116">
        <v>-73.733102884622966</v>
      </c>
      <c r="BM67" s="116">
        <v>-68.762376740357482</v>
      </c>
      <c r="BN67" s="81"/>
      <c r="BO67" s="81"/>
      <c r="BP67" s="81"/>
      <c r="BQ67" s="81"/>
      <c r="BR67" s="81"/>
      <c r="BS67" s="81"/>
      <c r="BT67" s="81"/>
      <c r="BU67" s="81"/>
      <c r="BV67" s="81"/>
    </row>
    <row r="68" spans="1:74">
      <c r="A68" s="81"/>
      <c r="B68" s="81"/>
      <c r="C68" s="81"/>
      <c r="D68" s="126" t="s">
        <v>246</v>
      </c>
      <c r="E68" s="81" t="s">
        <v>2</v>
      </c>
      <c r="F68" s="116">
        <v>297.52485800352122</v>
      </c>
      <c r="G68" s="116">
        <v>261.3450671003481</v>
      </c>
      <c r="H68" s="116">
        <v>311.26021582367616</v>
      </c>
      <c r="I68" s="116">
        <v>311.80376091830504</v>
      </c>
      <c r="J68" s="116">
        <v>312.49448759063057</v>
      </c>
      <c r="K68" s="116">
        <v>286.5822203960567</v>
      </c>
      <c r="L68" s="116">
        <v>287.24057679895981</v>
      </c>
      <c r="M68" s="116">
        <v>368.26137521801456</v>
      </c>
      <c r="N68" s="116">
        <v>412.86684323768543</v>
      </c>
      <c r="O68" s="116">
        <v>415.31059557330821</v>
      </c>
      <c r="P68" s="116">
        <v>415.27114924267732</v>
      </c>
      <c r="Q68" s="116">
        <v>354.35084486689595</v>
      </c>
      <c r="R68" s="116">
        <v>354.60270163786214</v>
      </c>
      <c r="S68" s="116">
        <v>355.94887201889532</v>
      </c>
      <c r="T68" s="116">
        <v>425.23148284499803</v>
      </c>
      <c r="U68" s="116">
        <v>426.4594252145647</v>
      </c>
      <c r="V68" s="116">
        <v>401.78807215646805</v>
      </c>
      <c r="W68" s="116">
        <v>384.11613098947799</v>
      </c>
      <c r="X68" s="116">
        <v>384.76671861558538</v>
      </c>
      <c r="Y68" s="116">
        <v>384.8857271850984</v>
      </c>
      <c r="Z68" s="116">
        <v>327.96617484359717</v>
      </c>
      <c r="AA68" s="116">
        <v>329.57308848446905</v>
      </c>
      <c r="AB68" s="116">
        <v>326.87406411026222</v>
      </c>
      <c r="AC68" s="116">
        <v>358.01477497816558</v>
      </c>
      <c r="AD68" s="116">
        <v>358.82419391728274</v>
      </c>
      <c r="AE68" s="116">
        <v>356.09083964704286</v>
      </c>
      <c r="AF68" s="116">
        <v>371.85577711758469</v>
      </c>
      <c r="AG68" s="116">
        <v>374.70243456366666</v>
      </c>
      <c r="AH68" s="116">
        <v>374.34209755683924</v>
      </c>
      <c r="AI68" s="116">
        <v>449.54731161140774</v>
      </c>
      <c r="AJ68" s="116">
        <v>448.80487668978344</v>
      </c>
      <c r="AK68" s="116">
        <v>448.14867293421065</v>
      </c>
      <c r="AL68" s="116">
        <v>521.47869911548855</v>
      </c>
      <c r="AM68" s="116">
        <v>521.8554878228922</v>
      </c>
      <c r="AN68" s="116">
        <v>516.46482025322894</v>
      </c>
      <c r="AO68" s="116">
        <v>412.91806534469288</v>
      </c>
      <c r="AP68" s="116">
        <v>409.6447042483785</v>
      </c>
      <c r="AQ68" s="116">
        <v>413.80036792260063</v>
      </c>
      <c r="AR68" s="116">
        <v>532.04476869545726</v>
      </c>
      <c r="AS68" s="116">
        <v>531.36737490196811</v>
      </c>
      <c r="AT68" s="116">
        <v>528.9594296598425</v>
      </c>
      <c r="AU68" s="116">
        <v>472.29993192081372</v>
      </c>
      <c r="AV68" s="116">
        <v>470.97297058873301</v>
      </c>
      <c r="AW68" s="116">
        <v>304.62666531425333</v>
      </c>
      <c r="AX68" s="116">
        <v>351.10406082922862</v>
      </c>
      <c r="AY68" s="116">
        <v>331.85911456407933</v>
      </c>
      <c r="AZ68" s="116">
        <v>333.67915527149859</v>
      </c>
      <c r="BA68" s="116">
        <v>327.09035394827242</v>
      </c>
      <c r="BB68" s="116">
        <v>325.26313315923255</v>
      </c>
      <c r="BC68" s="116">
        <v>328.56949213650557</v>
      </c>
      <c r="BD68" s="116">
        <v>331.5388109559164</v>
      </c>
      <c r="BE68" s="116">
        <v>329.87046290619037</v>
      </c>
      <c r="BF68" s="116">
        <v>329.42614818022668</v>
      </c>
      <c r="BG68" s="116">
        <v>294.5875731419751</v>
      </c>
      <c r="BH68" s="116">
        <v>294.30844583148536</v>
      </c>
      <c r="BI68" s="116">
        <v>293.75261871546951</v>
      </c>
      <c r="BJ68" s="116">
        <v>360.06029668004351</v>
      </c>
      <c r="BK68" s="116">
        <v>358.37262826303754</v>
      </c>
      <c r="BL68" s="116">
        <v>359.82433030220852</v>
      </c>
      <c r="BM68" s="116">
        <v>293.90860136323761</v>
      </c>
      <c r="BN68" s="81"/>
      <c r="BO68" s="81"/>
      <c r="BP68" s="81"/>
      <c r="BQ68" s="81"/>
      <c r="BR68" s="81"/>
      <c r="BS68" s="81"/>
      <c r="BT68" s="81"/>
      <c r="BU68" s="81"/>
      <c r="BV68" s="81"/>
    </row>
    <row r="69" spans="1:74">
      <c r="A69" s="81"/>
      <c r="B69" s="81"/>
      <c r="C69" s="81"/>
      <c r="D69" s="126" t="s">
        <v>246</v>
      </c>
      <c r="E69" s="81" t="s">
        <v>23</v>
      </c>
      <c r="F69" s="116">
        <v>-53.58770076341473</v>
      </c>
      <c r="G69" s="116">
        <v>-51.318669215529496</v>
      </c>
      <c r="H69" s="116">
        <v>-49.789750558760659</v>
      </c>
      <c r="I69" s="116">
        <v>-49.846339324902146</v>
      </c>
      <c r="J69" s="116">
        <v>-49.724573890741212</v>
      </c>
      <c r="K69" s="116">
        <v>-52.883174039139909</v>
      </c>
      <c r="L69" s="116">
        <v>-52.923711595187157</v>
      </c>
      <c r="M69" s="116">
        <v>-61.424993839772547</v>
      </c>
      <c r="N69" s="116">
        <v>-64.24369965389775</v>
      </c>
      <c r="O69" s="116">
        <v>-64.495910168452241</v>
      </c>
      <c r="P69" s="116">
        <v>-64.786019218654843</v>
      </c>
      <c r="Q69" s="116">
        <v>-61.368999981689967</v>
      </c>
      <c r="R69" s="116">
        <v>-61.179500240244664</v>
      </c>
      <c r="S69" s="116">
        <v>-61.827194245101154</v>
      </c>
      <c r="T69" s="116">
        <v>-62.840096979867226</v>
      </c>
      <c r="U69" s="116">
        <v>-62.952179498180953</v>
      </c>
      <c r="V69" s="116">
        <v>-61.081923147556921</v>
      </c>
      <c r="W69" s="116">
        <v>-61.631454331200977</v>
      </c>
      <c r="X69" s="116">
        <v>-61.423810972689218</v>
      </c>
      <c r="Y69" s="116">
        <v>-61.257251941821799</v>
      </c>
      <c r="Z69" s="116">
        <v>-54.636867636433863</v>
      </c>
      <c r="AA69" s="116">
        <v>-54.789344571582618</v>
      </c>
      <c r="AB69" s="116">
        <v>-54.887762003944914</v>
      </c>
      <c r="AC69" s="116">
        <v>-58.730540182344555</v>
      </c>
      <c r="AD69" s="116">
        <v>-58.614576246110758</v>
      </c>
      <c r="AE69" s="116">
        <v>-58.131433720111289</v>
      </c>
      <c r="AF69" s="116">
        <v>-57.253441251582714</v>
      </c>
      <c r="AG69" s="116">
        <v>-57.613794561792872</v>
      </c>
      <c r="AH69" s="116">
        <v>-56.940031938423857</v>
      </c>
      <c r="AI69" s="116">
        <v>-65.5121829185303</v>
      </c>
      <c r="AJ69" s="116">
        <v>-65.227332163970473</v>
      </c>
      <c r="AK69" s="116">
        <v>-64.628385668623196</v>
      </c>
      <c r="AL69" s="116">
        <v>-67.732561226041966</v>
      </c>
      <c r="AM69" s="116">
        <v>-67.924228166676556</v>
      </c>
      <c r="AN69" s="116">
        <v>-67.327294574477776</v>
      </c>
      <c r="AO69" s="116">
        <v>-59.450921836014075</v>
      </c>
      <c r="AP69" s="116">
        <v>-57.976522855384289</v>
      </c>
      <c r="AQ69" s="116">
        <v>-58.274347490707029</v>
      </c>
      <c r="AR69" s="116">
        <v>-66.041443651989908</v>
      </c>
      <c r="AS69" s="116">
        <v>-66.053357221055393</v>
      </c>
      <c r="AT69" s="116">
        <v>-65.989943160856598</v>
      </c>
      <c r="AU69" s="116">
        <v>-67.168601197492265</v>
      </c>
      <c r="AV69" s="116">
        <v>-67.154963769659844</v>
      </c>
      <c r="AW69" s="116">
        <v>-54.121451584918262</v>
      </c>
      <c r="AX69" s="116">
        <v>-59.435925184097698</v>
      </c>
      <c r="AY69" s="116">
        <v>-57.496019127137444</v>
      </c>
      <c r="AZ69" s="116">
        <v>-58.075483685443288</v>
      </c>
      <c r="BA69" s="116">
        <v>-58.184231051083046</v>
      </c>
      <c r="BB69" s="116">
        <v>-57.929149032371654</v>
      </c>
      <c r="BC69" s="116">
        <v>-56.184335070331457</v>
      </c>
      <c r="BD69" s="116">
        <v>-52.900654702076011</v>
      </c>
      <c r="BE69" s="116">
        <v>-50.048522879350443</v>
      </c>
      <c r="BF69" s="116">
        <v>-49.985517808894087</v>
      </c>
      <c r="BG69" s="116">
        <v>-52.736206592651271</v>
      </c>
      <c r="BH69" s="116">
        <v>-52.914724888536128</v>
      </c>
      <c r="BI69" s="116">
        <v>-53.9377382169246</v>
      </c>
      <c r="BJ69" s="116">
        <v>-63.085955888081401</v>
      </c>
      <c r="BK69" s="116">
        <v>-62.903069885264159</v>
      </c>
      <c r="BL69" s="116">
        <v>-62.866501100671769</v>
      </c>
      <c r="BM69" s="116">
        <v>-54.261320898379182</v>
      </c>
      <c r="BN69" s="81"/>
      <c r="BO69" s="81"/>
      <c r="BP69" s="81"/>
      <c r="BQ69" s="81"/>
      <c r="BR69" s="81"/>
      <c r="BS69" s="81"/>
      <c r="BT69" s="81"/>
      <c r="BU69" s="81"/>
      <c r="BV69" s="81"/>
    </row>
    <row r="70" spans="1:74">
      <c r="A70" s="81"/>
      <c r="B70" s="81"/>
      <c r="C70" s="81"/>
      <c r="D70" s="126" t="s">
        <v>246</v>
      </c>
      <c r="E70" s="81" t="s">
        <v>24</v>
      </c>
      <c r="F70" s="116">
        <v>-35.132370748398628</v>
      </c>
      <c r="G70" s="116">
        <v>-32.786315437223294</v>
      </c>
      <c r="H70" s="116">
        <v>-33.022186532138065</v>
      </c>
      <c r="I70" s="116">
        <v>-33.061348235405347</v>
      </c>
      <c r="J70" s="116">
        <v>-32.215055974448006</v>
      </c>
      <c r="K70" s="116">
        <v>-30.863181887828205</v>
      </c>
      <c r="L70" s="116">
        <v>-30.853048186175855</v>
      </c>
      <c r="M70" s="116">
        <v>-39.578905355100346</v>
      </c>
      <c r="N70" s="116">
        <v>-39.656558182772145</v>
      </c>
      <c r="O70" s="116">
        <v>-39.275449575035637</v>
      </c>
      <c r="P70" s="116">
        <v>-39.704169890060044</v>
      </c>
      <c r="Q70" s="116">
        <v>-34.512668720724065</v>
      </c>
      <c r="R70" s="116">
        <v>-34.480586573923972</v>
      </c>
      <c r="S70" s="116">
        <v>-35.839244555980855</v>
      </c>
      <c r="T70" s="116">
        <v>-40.591598019253922</v>
      </c>
      <c r="U70" s="116">
        <v>-40.689289893070963</v>
      </c>
      <c r="V70" s="116">
        <v>-39.466308367431623</v>
      </c>
      <c r="W70" s="116">
        <v>-40.988134544755084</v>
      </c>
      <c r="X70" s="116">
        <v>-40.741003755824522</v>
      </c>
      <c r="Y70" s="116">
        <v>-42.266466831482504</v>
      </c>
      <c r="Z70" s="116">
        <v>-32.89913855365937</v>
      </c>
      <c r="AA70" s="116">
        <v>-33.040047090241629</v>
      </c>
      <c r="AB70" s="116">
        <v>-32.784957598917018</v>
      </c>
      <c r="AC70" s="116">
        <v>-35.934524495412845</v>
      </c>
      <c r="AD70" s="116">
        <v>-35.826587901669555</v>
      </c>
      <c r="AE70" s="116">
        <v>-38.147725941976987</v>
      </c>
      <c r="AF70" s="116">
        <v>-38.591746232860416</v>
      </c>
      <c r="AG70" s="116">
        <v>-38.905952076006372</v>
      </c>
      <c r="AH70" s="116">
        <v>-37.815897294856157</v>
      </c>
      <c r="AI70" s="116">
        <v>-45.804478936150403</v>
      </c>
      <c r="AJ70" s="116">
        <v>-45.596832054749868</v>
      </c>
      <c r="AK70" s="116">
        <v>-45.397795727118407</v>
      </c>
      <c r="AL70" s="116">
        <v>-49.924363455621474</v>
      </c>
      <c r="AM70" s="116">
        <v>-50.006856985873853</v>
      </c>
      <c r="AN70" s="116">
        <v>-47.838218449820275</v>
      </c>
      <c r="AO70" s="116">
        <v>-39.869457267649068</v>
      </c>
      <c r="AP70" s="116">
        <v>-39.68334268384659</v>
      </c>
      <c r="AQ70" s="116">
        <v>-40.260178452584924</v>
      </c>
      <c r="AR70" s="116">
        <v>-50.750666083211314</v>
      </c>
      <c r="AS70" s="116">
        <v>-50.701295121239596</v>
      </c>
      <c r="AT70" s="116">
        <v>-50.668536803826598</v>
      </c>
      <c r="AU70" s="116">
        <v>-50.25465057450856</v>
      </c>
      <c r="AV70" s="116">
        <v>-50.200836576333643</v>
      </c>
      <c r="AW70" s="116">
        <v>-38.144732657907653</v>
      </c>
      <c r="AX70" s="116">
        <v>-41.800517415004308</v>
      </c>
      <c r="AY70" s="116">
        <v>-39.965389208877156</v>
      </c>
      <c r="AZ70" s="116">
        <v>-40.38950717841729</v>
      </c>
      <c r="BA70" s="116">
        <v>-36.068539941491352</v>
      </c>
      <c r="BB70" s="116">
        <v>-35.932341678944454</v>
      </c>
      <c r="BC70" s="116">
        <v>-37.638474663658158</v>
      </c>
      <c r="BD70" s="116">
        <v>-36.995744857064309</v>
      </c>
      <c r="BE70" s="116">
        <v>-37.313290145819536</v>
      </c>
      <c r="BF70" s="116">
        <v>-36.97727298029929</v>
      </c>
      <c r="BG70" s="116">
        <v>-35.819758937135575</v>
      </c>
      <c r="BH70" s="116">
        <v>-35.995625950964325</v>
      </c>
      <c r="BI70" s="116">
        <v>-36.509607005781305</v>
      </c>
      <c r="BJ70" s="116">
        <v>-37.553734143399709</v>
      </c>
      <c r="BK70" s="116">
        <v>-38.076722632229163</v>
      </c>
      <c r="BL70" s="116">
        <v>-38.519407759976659</v>
      </c>
      <c r="BM70" s="116">
        <v>-31.985372343610678</v>
      </c>
      <c r="BN70" s="81"/>
      <c r="BO70" s="81"/>
      <c r="BP70" s="81"/>
      <c r="BQ70" s="81"/>
      <c r="BR70" s="81"/>
      <c r="BS70" s="81"/>
      <c r="BT70" s="81"/>
      <c r="BU70" s="81"/>
      <c r="BV70" s="81"/>
    </row>
    <row r="71" spans="1:74">
      <c r="A71" s="81"/>
      <c r="B71" s="81"/>
      <c r="C71" s="81"/>
      <c r="D71" s="126" t="s">
        <v>246</v>
      </c>
      <c r="E71" s="81" t="s">
        <v>25</v>
      </c>
      <c r="F71" s="116">
        <v>-58.008559512641028</v>
      </c>
      <c r="G71" s="116">
        <v>-54.559882999709899</v>
      </c>
      <c r="H71" s="116">
        <v>-52.41797537241996</v>
      </c>
      <c r="I71" s="116">
        <v>-52.421328234521539</v>
      </c>
      <c r="J71" s="116">
        <v>-52.312188988638411</v>
      </c>
      <c r="K71" s="116">
        <v>-49.490357891884813</v>
      </c>
      <c r="L71" s="116">
        <v>-49.600589769121456</v>
      </c>
      <c r="M71" s="116">
        <v>-58.18573871026085</v>
      </c>
      <c r="N71" s="116">
        <v>-64.465456204007538</v>
      </c>
      <c r="O71" s="116">
        <v>-64.594538798780349</v>
      </c>
      <c r="P71" s="116">
        <v>-64.846741935771348</v>
      </c>
      <c r="Q71" s="116">
        <v>-62.665108619579357</v>
      </c>
      <c r="R71" s="116">
        <v>-62.463387196110872</v>
      </c>
      <c r="S71" s="116">
        <v>-63.152498397005857</v>
      </c>
      <c r="T71" s="116">
        <v>-66.052803129523724</v>
      </c>
      <c r="U71" s="116">
        <v>-66.095744468865263</v>
      </c>
      <c r="V71" s="116">
        <v>-64.152616396172533</v>
      </c>
      <c r="W71" s="116">
        <v>-62.620930966662478</v>
      </c>
      <c r="X71" s="116">
        <v>-62.397309144108718</v>
      </c>
      <c r="Y71" s="116">
        <v>-61.9159568458237</v>
      </c>
      <c r="Z71" s="116">
        <v>-59.753991106734162</v>
      </c>
      <c r="AA71" s="116">
        <v>-59.888620383850522</v>
      </c>
      <c r="AB71" s="116">
        <v>-60.013159472463315</v>
      </c>
      <c r="AC71" s="116">
        <v>-65.563130829371545</v>
      </c>
      <c r="AD71" s="116">
        <v>-65.473432820463358</v>
      </c>
      <c r="AE71" s="116">
        <v>-65.071131986127483</v>
      </c>
      <c r="AF71" s="116">
        <v>-64.541236901336916</v>
      </c>
      <c r="AG71" s="116">
        <v>-64.864478738562568</v>
      </c>
      <c r="AH71" s="116">
        <v>-64.658429478912069</v>
      </c>
      <c r="AI71" s="116">
        <v>-71.952854167174607</v>
      </c>
      <c r="AJ71" s="116">
        <v>-71.64927970365838</v>
      </c>
      <c r="AK71" s="116">
        <v>-71.272661150043504</v>
      </c>
      <c r="AL71" s="116">
        <v>-77.67875385081706</v>
      </c>
      <c r="AM71" s="116">
        <v>-77.722875243096951</v>
      </c>
      <c r="AN71" s="116">
        <v>-77.134815575441877</v>
      </c>
      <c r="AO71" s="116">
        <v>-69.303389876625772</v>
      </c>
      <c r="AP71" s="116">
        <v>-69.1636028081181</v>
      </c>
      <c r="AQ71" s="116">
        <v>-69.632559884237622</v>
      </c>
      <c r="AR71" s="116">
        <v>-77.126190960622111</v>
      </c>
      <c r="AS71" s="116">
        <v>-76.980227256103802</v>
      </c>
      <c r="AT71" s="116">
        <v>-76.945713501460901</v>
      </c>
      <c r="AU71" s="116">
        <v>-73.562755711557557</v>
      </c>
      <c r="AV71" s="116">
        <v>-73.563729341457844</v>
      </c>
      <c r="AW71" s="116">
        <v>-60.780224730454961</v>
      </c>
      <c r="AX71" s="116">
        <v>-67.965060820704906</v>
      </c>
      <c r="AY71" s="116">
        <v>-66.014658397824249</v>
      </c>
      <c r="AZ71" s="116">
        <v>-66.269404585700983</v>
      </c>
      <c r="BA71" s="116">
        <v>-63.043349860807851</v>
      </c>
      <c r="BB71" s="116">
        <v>-62.902861040575253</v>
      </c>
      <c r="BC71" s="116">
        <v>-63.236045457538864</v>
      </c>
      <c r="BD71" s="116">
        <v>-58.248151181825307</v>
      </c>
      <c r="BE71" s="116">
        <v>-58.251209944719349</v>
      </c>
      <c r="BF71" s="116">
        <v>-58.271052970144382</v>
      </c>
      <c r="BG71" s="116">
        <v>-55.518570469510479</v>
      </c>
      <c r="BH71" s="116">
        <v>-55.687906773201433</v>
      </c>
      <c r="BI71" s="116">
        <v>-55.738378403115007</v>
      </c>
      <c r="BJ71" s="116">
        <v>-60.37449211929561</v>
      </c>
      <c r="BK71" s="116">
        <v>-59.863111394929561</v>
      </c>
      <c r="BL71" s="116">
        <v>-59.730798899818666</v>
      </c>
      <c r="BM71" s="116">
        <v>-53.85399001644258</v>
      </c>
      <c r="BN71" s="81"/>
      <c r="BO71" s="81"/>
      <c r="BP71" s="81"/>
      <c r="BQ71" s="81"/>
      <c r="BR71" s="81"/>
      <c r="BS71" s="81"/>
      <c r="BT71" s="81"/>
      <c r="BU71" s="81"/>
      <c r="BV71" s="81"/>
    </row>
    <row r="72" spans="1:74">
      <c r="A72" s="81"/>
      <c r="B72" s="81"/>
      <c r="C72" s="81"/>
      <c r="D72" s="126" t="s">
        <v>246</v>
      </c>
      <c r="E72" s="81" t="s">
        <v>3</v>
      </c>
      <c r="F72" s="116">
        <v>-77.92128500622664</v>
      </c>
      <c r="G72" s="116">
        <v>-77.049786438588896</v>
      </c>
      <c r="H72" s="116">
        <v>-81.072592229600261</v>
      </c>
      <c r="I72" s="116">
        <v>-81.14455351334675</v>
      </c>
      <c r="J72" s="116">
        <v>-82.298700887995409</v>
      </c>
      <c r="K72" s="116">
        <v>-79.145499468292911</v>
      </c>
      <c r="L72" s="116">
        <v>-79.092275020363559</v>
      </c>
      <c r="M72" s="116">
        <v>-87.937119143163144</v>
      </c>
      <c r="N72" s="116">
        <v>-93.625145078342939</v>
      </c>
      <c r="O72" s="116">
        <v>-93.928479517538733</v>
      </c>
      <c r="P72" s="116">
        <v>-94.18833020111245</v>
      </c>
      <c r="Q72" s="116">
        <v>-90.484859889520465</v>
      </c>
      <c r="R72" s="116">
        <v>-90.335904751712974</v>
      </c>
      <c r="S72" s="116">
        <v>-90.799240862676754</v>
      </c>
      <c r="T72" s="116">
        <v>-92.540534941663736</v>
      </c>
      <c r="U72" s="116">
        <v>-92.656803772127148</v>
      </c>
      <c r="V72" s="116">
        <v>-90.795214041692816</v>
      </c>
      <c r="W72" s="116">
        <v>-89.12755820712718</v>
      </c>
      <c r="X72" s="116">
        <v>-88.991586727580824</v>
      </c>
      <c r="Y72" s="116">
        <v>-92.992314561887994</v>
      </c>
      <c r="Z72" s="116">
        <v>-85.436081575776257</v>
      </c>
      <c r="AA72" s="116">
        <v>-85.567018060230524</v>
      </c>
      <c r="AB72" s="116">
        <v>-85.743120797623504</v>
      </c>
      <c r="AC72" s="116">
        <v>-91.16097906598074</v>
      </c>
      <c r="AD72" s="116">
        <v>-91.093127153851555</v>
      </c>
      <c r="AE72" s="116">
        <v>-90.719773571314676</v>
      </c>
      <c r="AF72" s="116">
        <v>-86.70379229498792</v>
      </c>
      <c r="AG72" s="116">
        <v>-87.04657842860658</v>
      </c>
      <c r="AH72" s="116">
        <v>-86.502057187756861</v>
      </c>
      <c r="AI72" s="116">
        <v>-94.756412137181712</v>
      </c>
      <c r="AJ72" s="116">
        <v>-94.51214751011608</v>
      </c>
      <c r="AK72" s="116">
        <v>-93.872984853565299</v>
      </c>
      <c r="AL72" s="116">
        <v>-96.728768384260064</v>
      </c>
      <c r="AM72" s="116">
        <v>-96.869379866759857</v>
      </c>
      <c r="AN72" s="116">
        <v>-96.408133231044474</v>
      </c>
      <c r="AO72" s="116">
        <v>-87.854410436166575</v>
      </c>
      <c r="AP72" s="116">
        <v>-87.683616149728394</v>
      </c>
      <c r="AQ72" s="116">
        <v>-88.271318582266531</v>
      </c>
      <c r="AR72" s="116">
        <v>-93.327772060651711</v>
      </c>
      <c r="AS72" s="116">
        <v>-93.231568049960288</v>
      </c>
      <c r="AT72" s="116">
        <v>-93.263328138111206</v>
      </c>
      <c r="AU72" s="116">
        <v>-89.827991927135656</v>
      </c>
      <c r="AV72" s="116">
        <v>-89.828065931595745</v>
      </c>
      <c r="AW72" s="116">
        <v>-77.082029822210657</v>
      </c>
      <c r="AX72" s="116">
        <v>-82.268929644760703</v>
      </c>
      <c r="AY72" s="116">
        <v>-80.89069574433384</v>
      </c>
      <c r="AZ72" s="116">
        <v>-81.300945781839687</v>
      </c>
      <c r="BA72" s="116">
        <v>-81.275424338489444</v>
      </c>
      <c r="BB72" s="116">
        <v>-81.105945981812653</v>
      </c>
      <c r="BC72" s="116">
        <v>-78.148536988872863</v>
      </c>
      <c r="BD72" s="116">
        <v>-78.00040339006361</v>
      </c>
      <c r="BE72" s="116">
        <v>-78.284680765430437</v>
      </c>
      <c r="BF72" s="116">
        <v>-78.167519745455593</v>
      </c>
      <c r="BG72" s="116">
        <v>-78.512433968436483</v>
      </c>
      <c r="BH72" s="116">
        <v>-78.752509595380829</v>
      </c>
      <c r="BI72" s="116">
        <v>-78.447015335038913</v>
      </c>
      <c r="BJ72" s="116">
        <v>-86.504736861465204</v>
      </c>
      <c r="BK72" s="116">
        <v>-86.543711534070269</v>
      </c>
      <c r="BL72" s="116">
        <v>-86.281468824967959</v>
      </c>
      <c r="BM72" s="116">
        <v>-78.461677234792475</v>
      </c>
      <c r="BN72" s="81"/>
      <c r="BO72" s="81"/>
      <c r="BP72" s="81"/>
      <c r="BQ72" s="81"/>
      <c r="BR72" s="81"/>
      <c r="BS72" s="81"/>
      <c r="BT72" s="81"/>
      <c r="BU72" s="81"/>
      <c r="BV72" s="81"/>
    </row>
    <row r="73" spans="1:74">
      <c r="A73" s="81"/>
      <c r="B73" s="81"/>
      <c r="C73" s="81"/>
      <c r="D73" s="126" t="s">
        <v>246</v>
      </c>
      <c r="E73" s="81" t="s">
        <v>4</v>
      </c>
      <c r="F73" s="116">
        <v>47.664229391995264</v>
      </c>
      <c r="G73" s="116">
        <v>50.922346072749107</v>
      </c>
      <c r="H73" s="116">
        <v>38.094050380098139</v>
      </c>
      <c r="I73" s="116">
        <v>38.049224227608065</v>
      </c>
      <c r="J73" s="116">
        <v>38.280853174728591</v>
      </c>
      <c r="K73" s="116">
        <v>43.631525317123703</v>
      </c>
      <c r="L73" s="116">
        <v>43.274084359657834</v>
      </c>
      <c r="M73" s="116">
        <v>34.012589584743552</v>
      </c>
      <c r="N73" s="116">
        <v>21.575400178460455</v>
      </c>
      <c r="O73" s="116">
        <v>21.380588243596151</v>
      </c>
      <c r="P73" s="116">
        <v>20.117364916487361</v>
      </c>
      <c r="Q73" s="116">
        <v>34.468492276191938</v>
      </c>
      <c r="R73" s="116">
        <v>34.315958258140128</v>
      </c>
      <c r="S73" s="116">
        <v>33.81401880945235</v>
      </c>
      <c r="T73" s="116">
        <v>23.109827227755062</v>
      </c>
      <c r="U73" s="116">
        <v>23.266305666782642</v>
      </c>
      <c r="V73" s="116">
        <v>24.283759884857091</v>
      </c>
      <c r="W73" s="116">
        <v>29.467391402227022</v>
      </c>
      <c r="X73" s="116">
        <v>30.30629405840439</v>
      </c>
      <c r="Y73" s="116">
        <v>29.926641524249391</v>
      </c>
      <c r="Z73" s="116">
        <v>28.452584549944149</v>
      </c>
      <c r="AA73" s="116">
        <v>28.613730121320089</v>
      </c>
      <c r="AB73" s="116">
        <v>28.255070058708199</v>
      </c>
      <c r="AC73" s="116">
        <v>35.769798319023565</v>
      </c>
      <c r="AD73" s="116">
        <v>35.896533456606733</v>
      </c>
      <c r="AE73" s="116">
        <v>38.719906921423828</v>
      </c>
      <c r="AF73" s="116">
        <v>29.257775340017687</v>
      </c>
      <c r="AG73" s="116">
        <v>29.113274939924622</v>
      </c>
      <c r="AH73" s="116">
        <v>29.004109618165245</v>
      </c>
      <c r="AI73" s="116">
        <v>35.456170794314801</v>
      </c>
      <c r="AJ73" s="116">
        <v>35.593987272552425</v>
      </c>
      <c r="AK73" s="116">
        <v>36.802779528170703</v>
      </c>
      <c r="AL73" s="116">
        <v>21.744117739897632</v>
      </c>
      <c r="AM73" s="116">
        <v>21.484326513238244</v>
      </c>
      <c r="AN73" s="116">
        <v>21.726078604695033</v>
      </c>
      <c r="AO73" s="116">
        <v>34.127783435167828</v>
      </c>
      <c r="AP73" s="116">
        <v>34.0061844039965</v>
      </c>
      <c r="AQ73" s="116">
        <v>33.417022269754682</v>
      </c>
      <c r="AR73" s="116">
        <v>15.384746097983282</v>
      </c>
      <c r="AS73" s="116">
        <v>15.561182135188204</v>
      </c>
      <c r="AT73" s="116">
        <v>13.769534017506487</v>
      </c>
      <c r="AU73" s="116">
        <v>37.731992334266749</v>
      </c>
      <c r="AV73" s="116">
        <v>38.01727003130506</v>
      </c>
      <c r="AW73" s="116">
        <v>48.786144980949345</v>
      </c>
      <c r="AX73" s="116">
        <v>39.263153987292597</v>
      </c>
      <c r="AY73" s="116">
        <v>41.069346482183363</v>
      </c>
      <c r="AZ73" s="116">
        <v>40.832639737555624</v>
      </c>
      <c r="BA73" s="116">
        <v>45.933641838689439</v>
      </c>
      <c r="BB73" s="116">
        <v>45.537532191746536</v>
      </c>
      <c r="BC73" s="116">
        <v>45.474805475928548</v>
      </c>
      <c r="BD73" s="116">
        <v>33.979909262808377</v>
      </c>
      <c r="BE73" s="116">
        <v>33.606412407066344</v>
      </c>
      <c r="BF73" s="116">
        <v>34.331836892384715</v>
      </c>
      <c r="BG73" s="116">
        <v>51.333721661834119</v>
      </c>
      <c r="BH73" s="116">
        <v>50.630722651210363</v>
      </c>
      <c r="BI73" s="116">
        <v>49.912606408375481</v>
      </c>
      <c r="BJ73" s="116">
        <v>29.698175405782479</v>
      </c>
      <c r="BK73" s="116">
        <v>29.615272604745542</v>
      </c>
      <c r="BL73" s="116">
        <v>28.710771161686523</v>
      </c>
      <c r="BM73" s="116">
        <v>37.688542616070634</v>
      </c>
      <c r="BN73" s="81"/>
      <c r="BO73" s="81"/>
      <c r="BP73" s="81"/>
      <c r="BQ73" s="81"/>
      <c r="BR73" s="81"/>
      <c r="BS73" s="81"/>
      <c r="BT73" s="81"/>
      <c r="BU73" s="81"/>
      <c r="BV73" s="81"/>
    </row>
    <row r="74" spans="1:74">
      <c r="A74" s="81"/>
      <c r="B74" s="81"/>
      <c r="C74" s="81"/>
      <c r="D74" s="126" t="s">
        <v>246</v>
      </c>
      <c r="E74" s="81" t="s">
        <v>5</v>
      </c>
      <c r="F74" s="116">
        <v>40.741269948303255</v>
      </c>
      <c r="G74" s="116">
        <v>42.361258337720088</v>
      </c>
      <c r="H74" s="116">
        <v>40.304186071343139</v>
      </c>
      <c r="I74" s="116">
        <v>40.223278909672061</v>
      </c>
      <c r="J74" s="116">
        <v>40.369282027384585</v>
      </c>
      <c r="K74" s="116">
        <v>41.138579865791684</v>
      </c>
      <c r="L74" s="116">
        <v>41.120029575084843</v>
      </c>
      <c r="M74" s="116">
        <v>31.934034174408566</v>
      </c>
      <c r="N74" s="116">
        <v>30.825767820328451</v>
      </c>
      <c r="O74" s="116">
        <v>30.659721019363161</v>
      </c>
      <c r="P74" s="116">
        <v>30.14196916262236</v>
      </c>
      <c r="Q74" s="116">
        <v>34.771319598364926</v>
      </c>
      <c r="R74" s="116">
        <v>34.867548992492132</v>
      </c>
      <c r="S74" s="116">
        <v>34.007620480879339</v>
      </c>
      <c r="T74" s="116">
        <v>28.90071270011606</v>
      </c>
      <c r="U74" s="116">
        <v>28.983113548497641</v>
      </c>
      <c r="V74" s="116">
        <v>30.218705757902086</v>
      </c>
      <c r="W74" s="116">
        <v>30.674679131090031</v>
      </c>
      <c r="X74" s="116">
        <v>30.897100421974372</v>
      </c>
      <c r="Y74" s="116">
        <v>31.5697424882174</v>
      </c>
      <c r="Z74" s="116">
        <v>39.247066212041133</v>
      </c>
      <c r="AA74" s="116">
        <v>39.282146649520087</v>
      </c>
      <c r="AB74" s="116">
        <v>39.284899391997172</v>
      </c>
      <c r="AC74" s="116">
        <v>37.026394595446547</v>
      </c>
      <c r="AD74" s="116">
        <v>37.079262798826733</v>
      </c>
      <c r="AE74" s="116">
        <v>37.588335080935806</v>
      </c>
      <c r="AF74" s="116">
        <v>38.966631825198689</v>
      </c>
      <c r="AG74" s="116">
        <v>38.985913669407637</v>
      </c>
      <c r="AH74" s="116">
        <v>39.548079095451243</v>
      </c>
      <c r="AI74" s="116">
        <v>33.644081778789797</v>
      </c>
      <c r="AJ74" s="116">
        <v>33.867487957495428</v>
      </c>
      <c r="AK74" s="116">
        <v>34.504182142095686</v>
      </c>
      <c r="AL74" s="116">
        <v>27.996591709721628</v>
      </c>
      <c r="AM74" s="116">
        <v>27.983086152436243</v>
      </c>
      <c r="AN74" s="116">
        <v>29.054399966869028</v>
      </c>
      <c r="AO74" s="116">
        <v>36.103153419609839</v>
      </c>
      <c r="AP74" s="116">
        <v>36.498895390687508</v>
      </c>
      <c r="AQ74" s="116">
        <v>36.060489361589674</v>
      </c>
      <c r="AR74" s="116">
        <v>25.346929024392296</v>
      </c>
      <c r="AS74" s="116">
        <v>25.623951785309202</v>
      </c>
      <c r="AT74" s="116">
        <v>26.967282113634496</v>
      </c>
      <c r="AU74" s="116">
        <v>49.531471497036733</v>
      </c>
      <c r="AV74" s="116">
        <v>49.535726084236046</v>
      </c>
      <c r="AW74" s="116">
        <v>61.522268640910355</v>
      </c>
      <c r="AX74" s="116">
        <v>84.445456932912592</v>
      </c>
      <c r="AY74" s="116">
        <v>82.868659608488343</v>
      </c>
      <c r="AZ74" s="116">
        <v>83.501771755372616</v>
      </c>
      <c r="BA74" s="116">
        <v>64.301795678578443</v>
      </c>
      <c r="BB74" s="116">
        <v>64.545400474992547</v>
      </c>
      <c r="BC74" s="116">
        <v>64.406332262359541</v>
      </c>
      <c r="BD74" s="116">
        <v>59.543338422285387</v>
      </c>
      <c r="BE74" s="116">
        <v>59.681459241442369</v>
      </c>
      <c r="BF74" s="116">
        <v>59.445442799184704</v>
      </c>
      <c r="BG74" s="116">
        <v>56.21452249208113</v>
      </c>
      <c r="BH74" s="116">
        <v>55.982236214851383</v>
      </c>
      <c r="BI74" s="116">
        <v>56.294679983321501</v>
      </c>
      <c r="BJ74" s="116">
        <v>46.139369195457505</v>
      </c>
      <c r="BK74" s="116">
        <v>49.19407972315355</v>
      </c>
      <c r="BL74" s="116">
        <v>49.534653672593549</v>
      </c>
      <c r="BM74" s="116">
        <v>33.579650251864621</v>
      </c>
      <c r="BN74" s="81"/>
      <c r="BO74" s="81"/>
      <c r="BP74" s="81"/>
      <c r="BQ74" s="81"/>
      <c r="BR74" s="81"/>
      <c r="BS74" s="81"/>
      <c r="BT74" s="81"/>
      <c r="BU74" s="81"/>
      <c r="BV74" s="81"/>
    </row>
    <row r="75" spans="1:74">
      <c r="A75" s="81"/>
      <c r="B75" s="81"/>
      <c r="C75" s="81"/>
      <c r="D75" s="126" t="s">
        <v>246</v>
      </c>
      <c r="E75" s="81" t="s">
        <v>45</v>
      </c>
      <c r="F75" s="116">
        <v>20.361081298481281</v>
      </c>
      <c r="G75" s="116">
        <v>34.301034546213103</v>
      </c>
      <c r="H75" s="116">
        <v>27.127265411124142</v>
      </c>
      <c r="I75" s="116">
        <v>26.88775664309405</v>
      </c>
      <c r="J75" s="116">
        <v>26.196342526847602</v>
      </c>
      <c r="K75" s="116">
        <v>33.833158500237687</v>
      </c>
      <c r="L75" s="116">
        <v>34.090388949361838</v>
      </c>
      <c r="M75" s="116">
        <v>29.672896674231566</v>
      </c>
      <c r="N75" s="116">
        <v>26.591723306420448</v>
      </c>
      <c r="O75" s="116">
        <v>26.124303438885164</v>
      </c>
      <c r="P75" s="116">
        <v>28.909417116123365</v>
      </c>
      <c r="Q75" s="116">
        <v>36.293364184702938</v>
      </c>
      <c r="R75" s="116">
        <v>34.952538013469123</v>
      </c>
      <c r="S75" s="116">
        <v>35.739062401869333</v>
      </c>
      <c r="T75" s="116">
        <v>30.260834678642084</v>
      </c>
      <c r="U75" s="116">
        <v>29.600370065289638</v>
      </c>
      <c r="V75" s="116">
        <v>31.760358605996089</v>
      </c>
      <c r="W75" s="116">
        <v>31.398371402922024</v>
      </c>
      <c r="X75" s="116">
        <v>28.743816327149389</v>
      </c>
      <c r="Y75" s="116">
        <v>10.482078684724399</v>
      </c>
      <c r="Z75" s="116">
        <v>15.055570233601131</v>
      </c>
      <c r="AA75" s="116">
        <v>14.626785243035073</v>
      </c>
      <c r="AB75" s="116">
        <v>13.931816168458184</v>
      </c>
      <c r="AC75" s="116">
        <v>9.8058578535275416</v>
      </c>
      <c r="AD75" s="116">
        <v>8.5436437582317524</v>
      </c>
      <c r="AE75" s="116">
        <v>6.6792153947548201</v>
      </c>
      <c r="AF75" s="116">
        <v>9.0154357655596726</v>
      </c>
      <c r="AG75" s="116">
        <v>9.0363426855226407</v>
      </c>
      <c r="AH75" s="116">
        <v>6.4776815505372554</v>
      </c>
      <c r="AI75" s="116">
        <v>-0.54544575138319829</v>
      </c>
      <c r="AJ75" s="116">
        <v>-1.7422905150365722</v>
      </c>
      <c r="AK75" s="116">
        <v>-4.7720361677423</v>
      </c>
      <c r="AL75" s="116">
        <v>-15.757308565297365</v>
      </c>
      <c r="AM75" s="116">
        <v>-14.891870259693746</v>
      </c>
      <c r="AN75" s="116">
        <v>-14.46972378480497</v>
      </c>
      <c r="AO75" s="116">
        <v>-0.49012407525117396</v>
      </c>
      <c r="AP75" s="116">
        <v>-0.41040397451949673</v>
      </c>
      <c r="AQ75" s="116">
        <v>-7.312242130733182E-2</v>
      </c>
      <c r="AR75" s="116">
        <v>-6.4164329853257129</v>
      </c>
      <c r="AS75" s="116">
        <v>-6.8316132490797941</v>
      </c>
      <c r="AT75" s="116">
        <v>-4.8106678717605007</v>
      </c>
      <c r="AU75" s="116">
        <v>-4.4187267309022644</v>
      </c>
      <c r="AV75" s="116">
        <v>-6.1645705758849516</v>
      </c>
      <c r="AW75" s="116">
        <v>22.463204836828353</v>
      </c>
      <c r="AX75" s="116">
        <v>3.5295348859535949</v>
      </c>
      <c r="AY75" s="116">
        <v>5.8124065772123572</v>
      </c>
      <c r="AZ75" s="116">
        <v>7.1929188131615973</v>
      </c>
      <c r="BA75" s="116">
        <v>12.994527548429446</v>
      </c>
      <c r="BB75" s="116">
        <v>13.798584389092539</v>
      </c>
      <c r="BC75" s="116">
        <v>11.658644868272546</v>
      </c>
      <c r="BD75" s="116">
        <v>17.113694117551375</v>
      </c>
      <c r="BE75" s="116">
        <v>17.893528978026367</v>
      </c>
      <c r="BF75" s="116">
        <v>16.00167673883972</v>
      </c>
      <c r="BG75" s="116">
        <v>23.469382390715111</v>
      </c>
      <c r="BH75" s="116">
        <v>25.547263590959375</v>
      </c>
      <c r="BI75" s="116">
        <v>27.248058443988484</v>
      </c>
      <c r="BJ75" s="116">
        <v>22.51879027449948</v>
      </c>
      <c r="BK75" s="116">
        <v>22.880684006587529</v>
      </c>
      <c r="BL75" s="116">
        <v>25.368635338912526</v>
      </c>
      <c r="BM75" s="116">
        <v>38.168762346565615</v>
      </c>
      <c r="BN75" s="81"/>
      <c r="BO75" s="81"/>
      <c r="BP75" s="81"/>
      <c r="BQ75" s="81"/>
      <c r="BR75" s="81"/>
      <c r="BS75" s="81"/>
      <c r="BT75" s="81"/>
      <c r="BU75" s="81"/>
      <c r="BV75" s="81"/>
    </row>
    <row r="76" spans="1:74">
      <c r="A76" s="81"/>
      <c r="B76" s="81"/>
      <c r="C76" s="81"/>
      <c r="D76" s="126" t="s">
        <v>246</v>
      </c>
      <c r="E76" s="81" t="s">
        <v>47</v>
      </c>
      <c r="F76" s="116">
        <v>-67.988699472851522</v>
      </c>
      <c r="G76" s="116">
        <v>-65.715407232610701</v>
      </c>
      <c r="H76" s="116">
        <v>-74.188521546348966</v>
      </c>
      <c r="I76" s="116">
        <v>-74.227086476019053</v>
      </c>
      <c r="J76" s="116">
        <v>-74.761211268123816</v>
      </c>
      <c r="K76" s="116">
        <v>-73.445127099787911</v>
      </c>
      <c r="L76" s="116">
        <v>-73.421493712670753</v>
      </c>
      <c r="M76" s="116">
        <v>-62.123919966500246</v>
      </c>
      <c r="N76" s="116">
        <v>-65.621677183499742</v>
      </c>
      <c r="O76" s="116">
        <v>-65.91060982576694</v>
      </c>
      <c r="P76" s="116">
        <v>-66.175140895173044</v>
      </c>
      <c r="Q76" s="116">
        <v>-62.658922573243757</v>
      </c>
      <c r="R76" s="116">
        <v>-62.48063600017187</v>
      </c>
      <c r="S76" s="116">
        <v>-62.656054904740458</v>
      </c>
      <c r="T76" s="116">
        <v>-71.89589323961593</v>
      </c>
      <c r="U76" s="116">
        <v>-72.058582794029263</v>
      </c>
      <c r="V76" s="116">
        <v>-66.711973227680232</v>
      </c>
      <c r="W76" s="116">
        <v>-65.779768120760281</v>
      </c>
      <c r="X76" s="116">
        <v>-65.621414760297625</v>
      </c>
      <c r="Y76" s="116">
        <v>-42.321817862267594</v>
      </c>
      <c r="Z76" s="116">
        <v>-37.237411434868463</v>
      </c>
      <c r="AA76" s="116">
        <v>-37.500119023728118</v>
      </c>
      <c r="AB76" s="116">
        <v>-32.841755027624018</v>
      </c>
      <c r="AC76" s="116">
        <v>-37.656443897066652</v>
      </c>
      <c r="AD76" s="116">
        <v>-37.605509738226147</v>
      </c>
      <c r="AE76" s="116">
        <v>-37.951118324084078</v>
      </c>
      <c r="AF76" s="116">
        <v>-42.702972223747324</v>
      </c>
      <c r="AG76" s="116">
        <v>-42.959293431048764</v>
      </c>
      <c r="AH76" s="116">
        <v>-42.116915843218763</v>
      </c>
      <c r="AI76" s="116">
        <v>-49.438830544958805</v>
      </c>
      <c r="AJ76" s="116">
        <v>-49.030444969268771</v>
      </c>
      <c r="AK76" s="116">
        <v>-50.0092015532353</v>
      </c>
      <c r="AL76" s="116">
        <v>-54.135699170437562</v>
      </c>
      <c r="AM76" s="116">
        <v>-54.333552589378044</v>
      </c>
      <c r="AN76" s="116">
        <v>-54.652579028061581</v>
      </c>
      <c r="AO76" s="116">
        <v>-47.583463174626871</v>
      </c>
      <c r="AP76" s="116">
        <v>-47.323823070590791</v>
      </c>
      <c r="AQ76" s="116">
        <v>-48.541041671906825</v>
      </c>
      <c r="AR76" s="116">
        <v>-59.475140964139214</v>
      </c>
      <c r="AS76" s="116">
        <v>-59.374183400047798</v>
      </c>
      <c r="AT76" s="116">
        <v>-58.631995701558097</v>
      </c>
      <c r="AU76" s="116">
        <v>-57.562778562278254</v>
      </c>
      <c r="AV76" s="116">
        <v>-57.663503705853742</v>
      </c>
      <c r="AW76" s="116">
        <v>-44.940131815297761</v>
      </c>
      <c r="AX76" s="116">
        <v>-50.486767793157796</v>
      </c>
      <c r="AY76" s="116">
        <v>-48.474760449759756</v>
      </c>
      <c r="AZ76" s="116">
        <v>-49.143177377527692</v>
      </c>
      <c r="BA76" s="116">
        <v>-48.694550032647953</v>
      </c>
      <c r="BB76" s="116">
        <v>-48.255727848725854</v>
      </c>
      <c r="BC76" s="116">
        <v>-49.422256042564058</v>
      </c>
      <c r="BD76" s="116">
        <v>-48.341495835425206</v>
      </c>
      <c r="BE76" s="116">
        <v>-48.475123721003342</v>
      </c>
      <c r="BF76" s="116">
        <v>-48.203951572080285</v>
      </c>
      <c r="BG76" s="116">
        <v>-47.202987035735276</v>
      </c>
      <c r="BH76" s="116">
        <v>-47.504769505240731</v>
      </c>
      <c r="BI76" s="116">
        <v>-45.362499483475105</v>
      </c>
      <c r="BJ76" s="116">
        <v>-42.833283694311604</v>
      </c>
      <c r="BK76" s="116">
        <v>-42.791267766906458</v>
      </c>
      <c r="BL76" s="116">
        <v>-43.839498575603258</v>
      </c>
      <c r="BM76" s="116">
        <v>-39.397453721644581</v>
      </c>
      <c r="BN76" s="81"/>
      <c r="BO76" s="81"/>
      <c r="BP76" s="81"/>
      <c r="BQ76" s="81"/>
      <c r="BR76" s="81"/>
      <c r="BS76" s="81"/>
      <c r="BT76" s="81"/>
      <c r="BU76" s="81"/>
      <c r="BV76" s="81"/>
    </row>
    <row r="77" spans="1:74">
      <c r="A77" s="81"/>
      <c r="B77" s="81"/>
      <c r="C77" s="81"/>
      <c r="D77" s="126" t="s">
        <v>246</v>
      </c>
      <c r="E77" s="81" t="s">
        <v>62</v>
      </c>
      <c r="F77" s="116">
        <v>15.367623942421261</v>
      </c>
      <c r="G77" s="116">
        <v>15.21149541441811</v>
      </c>
      <c r="H77" s="116">
        <v>7.4737771987531403</v>
      </c>
      <c r="I77" s="116">
        <v>7.529634257644048</v>
      </c>
      <c r="J77" s="116">
        <v>7.509929189754601</v>
      </c>
      <c r="K77" s="116">
        <v>8.4958686675736885</v>
      </c>
      <c r="L77" s="116">
        <v>8.4422277124228486</v>
      </c>
      <c r="M77" s="116">
        <v>-0.60918382511245284</v>
      </c>
      <c r="N77" s="116">
        <v>-8.2085735938535436</v>
      </c>
      <c r="O77" s="116">
        <v>-8.5245832903188443</v>
      </c>
      <c r="P77" s="116">
        <v>-8.4789128884086438</v>
      </c>
      <c r="Q77" s="116">
        <v>-3.1683542332660579</v>
      </c>
      <c r="R77" s="116">
        <v>-3.0728727372218714</v>
      </c>
      <c r="S77" s="116">
        <v>-2.2462076501926589</v>
      </c>
      <c r="T77" s="116">
        <v>-12.390702342317923</v>
      </c>
      <c r="U77" s="116">
        <v>-12.447924773406356</v>
      </c>
      <c r="V77" s="116">
        <v>-11.122552496865922</v>
      </c>
      <c r="W77" s="116">
        <v>-7.4399889752399844</v>
      </c>
      <c r="X77" s="116">
        <v>-7.2051718804136158</v>
      </c>
      <c r="Y77" s="116">
        <v>-6.8100599003905984</v>
      </c>
      <c r="Z77" s="116">
        <v>-9.8833977712728682</v>
      </c>
      <c r="AA77" s="116">
        <v>-10.025679711023926</v>
      </c>
      <c r="AB77" s="116">
        <v>-10.32437046292381</v>
      </c>
      <c r="AC77" s="116">
        <v>-7.1071280131504437</v>
      </c>
      <c r="AD77" s="116">
        <v>-7.1100149392012497</v>
      </c>
      <c r="AE77" s="116">
        <v>-6.1487344636161794</v>
      </c>
      <c r="AF77" s="116">
        <v>-11.021331291918315</v>
      </c>
      <c r="AG77" s="116">
        <v>-11.215949706460364</v>
      </c>
      <c r="AH77" s="116">
        <v>-13.771206686031761</v>
      </c>
      <c r="AI77" s="116">
        <v>-21.843626067542203</v>
      </c>
      <c r="AJ77" s="116">
        <v>-21.562220956390576</v>
      </c>
      <c r="AK77" s="116">
        <v>-21.09229165348431</v>
      </c>
      <c r="AL77" s="116">
        <v>-21.895963253590367</v>
      </c>
      <c r="AM77" s="116">
        <v>-21.832237256771748</v>
      </c>
      <c r="AN77" s="116">
        <v>-22.582879037409981</v>
      </c>
      <c r="AO77" s="116">
        <v>-14.247562063542176</v>
      </c>
      <c r="AP77" s="116">
        <v>-14.310361724300492</v>
      </c>
      <c r="AQ77" s="116">
        <v>-13.672939733391331</v>
      </c>
      <c r="AR77" s="116">
        <v>-24.618791288725703</v>
      </c>
      <c r="AS77" s="116">
        <v>-24.5780286279048</v>
      </c>
      <c r="AT77" s="116">
        <v>-24.880514289874498</v>
      </c>
      <c r="AU77" s="116">
        <v>-21.593948767172265</v>
      </c>
      <c r="AV77" s="116">
        <v>-20.57550290067995</v>
      </c>
      <c r="AW77" s="116">
        <v>-5.5981858238656628</v>
      </c>
      <c r="AX77" s="116">
        <v>-7.3234881643504082</v>
      </c>
      <c r="AY77" s="116">
        <v>-5.4348861854506509</v>
      </c>
      <c r="AZ77" s="116">
        <v>-5.8028422840303904</v>
      </c>
      <c r="BA77" s="116">
        <v>0.20856193478844887</v>
      </c>
      <c r="BB77" s="116">
        <v>0.38127413348854589</v>
      </c>
      <c r="BC77" s="116">
        <v>-0.87674193413846524</v>
      </c>
      <c r="BD77" s="116">
        <v>4.7537800168833826</v>
      </c>
      <c r="BE77" s="116">
        <v>4.5790559059233686</v>
      </c>
      <c r="BF77" s="116">
        <v>5.0361219002317199</v>
      </c>
      <c r="BG77" s="116">
        <v>15.395898848528134</v>
      </c>
      <c r="BH77" s="116">
        <v>15.094172170940368</v>
      </c>
      <c r="BI77" s="116">
        <v>14.282538786180496</v>
      </c>
      <c r="BJ77" s="116">
        <v>12.91502506129649</v>
      </c>
      <c r="BK77" s="116">
        <v>12.642532071322535</v>
      </c>
      <c r="BL77" s="116">
        <v>12.472971884138531</v>
      </c>
      <c r="BM77" s="116">
        <v>24.415940315204608</v>
      </c>
      <c r="BN77" s="81"/>
      <c r="BO77" s="81"/>
      <c r="BP77" s="81"/>
      <c r="BQ77" s="81"/>
      <c r="BR77" s="81"/>
      <c r="BS77" s="81"/>
      <c r="BT77" s="81"/>
      <c r="BU77" s="81"/>
      <c r="BV77" s="81"/>
    </row>
    <row r="78" spans="1:74">
      <c r="A78" s="81"/>
      <c r="B78" s="81"/>
      <c r="C78" s="81"/>
      <c r="D78" s="126" t="s">
        <v>247</v>
      </c>
      <c r="E78" s="81" t="s">
        <v>1</v>
      </c>
      <c r="F78" s="116">
        <v>-5.4159072752100403</v>
      </c>
      <c r="G78" s="116">
        <v>-5.3538220822334122</v>
      </c>
      <c r="H78" s="116">
        <v>-6.1430671708637812</v>
      </c>
      <c r="I78" s="116">
        <v>-6.137206800828845</v>
      </c>
      <c r="J78" s="116">
        <v>-6.386124902742865</v>
      </c>
      <c r="K78" s="116">
        <v>-6.4645218223179022</v>
      </c>
      <c r="L78" s="116">
        <v>-6.4738763203325114</v>
      </c>
      <c r="M78" s="116">
        <v>-6.3656977022990624</v>
      </c>
      <c r="N78" s="116">
        <v>-5.9777715654876262</v>
      </c>
      <c r="O78" s="116">
        <v>-6.0046487432494287</v>
      </c>
      <c r="P78" s="116">
        <v>-6.02319257133703</v>
      </c>
      <c r="Q78" s="116">
        <v>-6.059975228438006</v>
      </c>
      <c r="R78" s="116">
        <v>-6.0588003095897998</v>
      </c>
      <c r="S78" s="116">
        <v>-6.2067920013645574</v>
      </c>
      <c r="T78" s="116">
        <v>-5.9531431228033602</v>
      </c>
      <c r="U78" s="116">
        <v>-5.9360328349283229</v>
      </c>
      <c r="V78" s="116">
        <v>-6.1752936256393314</v>
      </c>
      <c r="W78" s="116">
        <v>-6.7534714320605431</v>
      </c>
      <c r="X78" s="116">
        <v>-6.7336139017141274</v>
      </c>
      <c r="Y78" s="116">
        <v>-6.9546736932722899</v>
      </c>
      <c r="Z78" s="116">
        <v>-6.0259063150914214</v>
      </c>
      <c r="AA78" s="116">
        <v>-6.0263335336190869</v>
      </c>
      <c r="AB78" s="116">
        <v>-6.0884618876800287</v>
      </c>
      <c r="AC78" s="116">
        <v>-6.271601203464594</v>
      </c>
      <c r="AD78" s="116">
        <v>-6.2861526336824802</v>
      </c>
      <c r="AE78" s="116">
        <v>-6.4083595359954888</v>
      </c>
      <c r="AF78" s="116">
        <v>-5.9191592685687233</v>
      </c>
      <c r="AG78" s="116">
        <v>-5.9166082449990807</v>
      </c>
      <c r="AH78" s="116">
        <v>-5.8465548622055197</v>
      </c>
      <c r="AI78" s="116">
        <v>-6.2916965530089852</v>
      </c>
      <c r="AJ78" s="116">
        <v>-6.2996708555212644</v>
      </c>
      <c r="AK78" s="116">
        <v>-6.2949528962678487</v>
      </c>
      <c r="AL78" s="116">
        <v>-5.1058478399025908</v>
      </c>
      <c r="AM78" s="116">
        <v>-5.0987437249282941</v>
      </c>
      <c r="AN78" s="116">
        <v>-5.1432662018179887</v>
      </c>
      <c r="AO78" s="116">
        <v>-4.5365914402129999</v>
      </c>
      <c r="AP78" s="116">
        <v>-4.5430651152928316</v>
      </c>
      <c r="AQ78" s="116">
        <v>-4.4874211613127173</v>
      </c>
      <c r="AR78" s="116">
        <v>-2.614510445554318</v>
      </c>
      <c r="AS78" s="116">
        <v>-2.6196582003961364</v>
      </c>
      <c r="AT78" s="116">
        <v>-2.6543717303148231</v>
      </c>
      <c r="AU78" s="116">
        <v>-2.2381890794559016</v>
      </c>
      <c r="AV78" s="116">
        <v>-2.2548623888485668</v>
      </c>
      <c r="AW78" s="116">
        <v>-1.9176498997061433</v>
      </c>
      <c r="AX78" s="116">
        <v>0.12163612803544765</v>
      </c>
      <c r="AY78" s="116">
        <v>0.16254943837238045</v>
      </c>
      <c r="AZ78" s="116">
        <v>0.22665450186234359</v>
      </c>
      <c r="BA78" s="116">
        <v>0.73081245125958461</v>
      </c>
      <c r="BB78" s="116">
        <v>0.80440222731370703</v>
      </c>
      <c r="BC78" s="116">
        <v>0.81765056687431148</v>
      </c>
      <c r="BD78" s="116">
        <v>1.2816919904857986</v>
      </c>
      <c r="BE78" s="116">
        <v>1.2854195426894215</v>
      </c>
      <c r="BF78" s="116">
        <v>1.3411749442839085</v>
      </c>
      <c r="BG78" s="116">
        <v>1.6116929505085764</v>
      </c>
      <c r="BH78" s="116">
        <v>1.7184918908970168</v>
      </c>
      <c r="BI78" s="116">
        <v>1.9456742020765656</v>
      </c>
      <c r="BJ78" s="116">
        <v>1.551009451193174</v>
      </c>
      <c r="BK78" s="116">
        <v>4.8929168484928987</v>
      </c>
      <c r="BL78" s="116">
        <v>4.9583636970416229</v>
      </c>
      <c r="BM78" s="116">
        <v>5.6478431586503639</v>
      </c>
      <c r="BN78" s="81"/>
      <c r="BO78" s="81"/>
      <c r="BP78" s="81"/>
      <c r="BQ78" s="81"/>
      <c r="BR78" s="81"/>
      <c r="BS78" s="81"/>
      <c r="BT78" s="81"/>
      <c r="BU78" s="81"/>
      <c r="BV78" s="81"/>
    </row>
    <row r="79" spans="1:74">
      <c r="A79" s="81"/>
      <c r="B79" s="81"/>
      <c r="C79" s="81"/>
      <c r="D79" s="126" t="s">
        <v>247</v>
      </c>
      <c r="E79" s="81" t="s">
        <v>43</v>
      </c>
      <c r="F79" s="116">
        <v>-2.5726299753452206</v>
      </c>
      <c r="G79" s="116">
        <v>-2.552512013585952</v>
      </c>
      <c r="H79" s="116">
        <v>-2.4171629930301215</v>
      </c>
      <c r="I79" s="116">
        <v>-2.4085218575907454</v>
      </c>
      <c r="J79" s="116">
        <v>-2.3434833169007856</v>
      </c>
      <c r="K79" s="116">
        <v>-2.0325845260133626</v>
      </c>
      <c r="L79" s="116">
        <v>-2.0070614518057912</v>
      </c>
      <c r="M79" s="116">
        <v>-1.8758107260501617</v>
      </c>
      <c r="N79" s="116">
        <v>-3.2519169842853461</v>
      </c>
      <c r="O79" s="116">
        <v>-3.2533990033889495</v>
      </c>
      <c r="P79" s="116">
        <v>-3.3471722136043791</v>
      </c>
      <c r="Q79" s="116">
        <v>-3.0783835559436863</v>
      </c>
      <c r="R79" s="116">
        <v>-3.0421450494918592</v>
      </c>
      <c r="S79" s="116">
        <v>-2.9022519809178569</v>
      </c>
      <c r="T79" s="116">
        <v>-2.92369142435148</v>
      </c>
      <c r="U79" s="116">
        <v>-2.9185388945570523</v>
      </c>
      <c r="V79" s="116">
        <v>-2.8701220266765208</v>
      </c>
      <c r="W79" s="116">
        <v>-2.6401116738426733</v>
      </c>
      <c r="X79" s="116">
        <v>-2.6198868343294475</v>
      </c>
      <c r="Y79" s="116">
        <v>-2.8303127680051894</v>
      </c>
      <c r="Z79" s="116">
        <v>-2.009795716104211</v>
      </c>
      <c r="AA79" s="116">
        <v>-2.0080347029724166</v>
      </c>
      <c r="AB79" s="116">
        <v>-2.0607787232730885</v>
      </c>
      <c r="AC79" s="116">
        <v>-2.198943309338663</v>
      </c>
      <c r="AD79" s="116">
        <v>-2.1845990247017895</v>
      </c>
      <c r="AE79" s="116">
        <v>-2.1737416347359684</v>
      </c>
      <c r="AF79" s="116">
        <v>-1.9894571939938732</v>
      </c>
      <c r="AG79" s="116">
        <v>-1.9686524988682912</v>
      </c>
      <c r="AH79" s="116">
        <v>-1.9126987691650896</v>
      </c>
      <c r="AI79" s="116">
        <v>-2.0153464849699958</v>
      </c>
      <c r="AJ79" s="116">
        <v>-1.9746435551819843</v>
      </c>
      <c r="AK79" s="116">
        <v>-1.8840885685462183</v>
      </c>
      <c r="AL79" s="116">
        <v>-1.9000797768415403</v>
      </c>
      <c r="AM79" s="116">
        <v>-1.9026087778682843</v>
      </c>
      <c r="AN79" s="116">
        <v>-1.9688082462623591</v>
      </c>
      <c r="AO79" s="116">
        <v>-1.6105084836251198</v>
      </c>
      <c r="AP79" s="116">
        <v>-1.6110191493870012</v>
      </c>
      <c r="AQ79" s="116">
        <v>-1.7104534416430486</v>
      </c>
      <c r="AR79" s="116">
        <v>-1.5815129027694184</v>
      </c>
      <c r="AS79" s="116">
        <v>-1.5940532032039361</v>
      </c>
      <c r="AT79" s="116">
        <v>-1.6085804696350223</v>
      </c>
      <c r="AU79" s="116">
        <v>-1.367476719326401</v>
      </c>
      <c r="AV79" s="116">
        <v>-1.2695034239549674</v>
      </c>
      <c r="AW79" s="116">
        <v>-1.2768952159248439</v>
      </c>
      <c r="AX79" s="116">
        <v>-0.87623373092575108</v>
      </c>
      <c r="AY79" s="116">
        <v>-0.84290048330042033</v>
      </c>
      <c r="AZ79" s="116">
        <v>-0.80054563695915704</v>
      </c>
      <c r="BA79" s="116">
        <v>-0.45551894511941526</v>
      </c>
      <c r="BB79" s="116">
        <v>-0.33349063967029302</v>
      </c>
      <c r="BC79" s="116">
        <v>-0.21332462710698863</v>
      </c>
      <c r="BD79" s="116">
        <v>0.16808198903039973</v>
      </c>
      <c r="BE79" s="116">
        <v>0.21746923022562115</v>
      </c>
      <c r="BF79" s="116">
        <v>0.24288521770990812</v>
      </c>
      <c r="BG79" s="116">
        <v>1.0882208167508765</v>
      </c>
      <c r="BH79" s="116">
        <v>1.1483254880045166</v>
      </c>
      <c r="BI79" s="116">
        <v>1.0978340342027657</v>
      </c>
      <c r="BJ79" s="116">
        <v>0.99490306389327365</v>
      </c>
      <c r="BK79" s="116">
        <v>0.68781688666769902</v>
      </c>
      <c r="BL79" s="116">
        <v>0.63811387020492205</v>
      </c>
      <c r="BM79" s="116">
        <v>1.5381433973180627</v>
      </c>
      <c r="BN79" s="81"/>
      <c r="BO79" s="81"/>
      <c r="BP79" s="81"/>
      <c r="BQ79" s="81"/>
      <c r="BR79" s="81"/>
      <c r="BS79" s="81"/>
      <c r="BT79" s="81"/>
      <c r="BU79" s="81"/>
      <c r="BV79" s="81"/>
    </row>
    <row r="80" spans="1:74">
      <c r="A80" s="81"/>
      <c r="B80" s="81"/>
      <c r="C80" s="81"/>
      <c r="D80" s="126" t="s">
        <v>247</v>
      </c>
      <c r="E80" s="81" t="s">
        <v>63</v>
      </c>
      <c r="F80" s="116">
        <v>3.9732272484912805</v>
      </c>
      <c r="G80" s="116">
        <v>3.9808701581283472</v>
      </c>
      <c r="H80" s="116">
        <v>4.123489099415778</v>
      </c>
      <c r="I80" s="116">
        <v>4.1364642106192555</v>
      </c>
      <c r="J80" s="116">
        <v>4.1956219816990163</v>
      </c>
      <c r="K80" s="116">
        <v>4.4799934204079364</v>
      </c>
      <c r="L80" s="116">
        <v>4.4661898061268079</v>
      </c>
      <c r="M80" s="116">
        <v>4.5497792401787382</v>
      </c>
      <c r="N80" s="116">
        <v>4.0260372116799541</v>
      </c>
      <c r="O80" s="116">
        <v>4.0199213844351505</v>
      </c>
      <c r="P80" s="116">
        <v>4.0974218437980188</v>
      </c>
      <c r="Q80" s="116">
        <v>4.1384162980138139</v>
      </c>
      <c r="R80" s="116">
        <v>4.1296444666799399</v>
      </c>
      <c r="S80" s="116">
        <v>3.6323952643260444</v>
      </c>
      <c r="T80" s="116">
        <v>4.0455967392881202</v>
      </c>
      <c r="U80" s="116">
        <v>4.0597711123204476</v>
      </c>
      <c r="V80" s="116">
        <v>3.9365714812643802</v>
      </c>
      <c r="W80" s="116">
        <v>4.1331155171205261</v>
      </c>
      <c r="X80" s="116">
        <v>4.1270838193165513</v>
      </c>
      <c r="Y80" s="116">
        <v>3.9979713613259111</v>
      </c>
      <c r="Z80" s="116">
        <v>5.102499571368087</v>
      </c>
      <c r="AA80" s="116">
        <v>5.1033184194885823</v>
      </c>
      <c r="AB80" s="116">
        <v>5.2156266703817131</v>
      </c>
      <c r="AC80" s="116">
        <v>5.4968204456938352</v>
      </c>
      <c r="AD80" s="116">
        <v>5.4980057779438116</v>
      </c>
      <c r="AE80" s="116">
        <v>5.5955390564745304</v>
      </c>
      <c r="AF80" s="116">
        <v>6.3458668568044256</v>
      </c>
      <c r="AG80" s="116">
        <v>6.35311400591441</v>
      </c>
      <c r="AH80" s="116">
        <v>6.3379241049035109</v>
      </c>
      <c r="AI80" s="116">
        <v>6.250375658381806</v>
      </c>
      <c r="AJ80" s="116">
        <v>6.2370161861883151</v>
      </c>
      <c r="AK80" s="116">
        <v>6.2382252360223802</v>
      </c>
      <c r="AL80" s="116">
        <v>5.821454895880759</v>
      </c>
      <c r="AM80" s="116">
        <v>5.825425104030316</v>
      </c>
      <c r="AN80" s="116">
        <v>5.7868635979514416</v>
      </c>
      <c r="AO80" s="116">
        <v>6.2682600378683784</v>
      </c>
      <c r="AP80" s="116">
        <v>6.2509826550409997</v>
      </c>
      <c r="AQ80" s="116">
        <v>6.3525936903358531</v>
      </c>
      <c r="AR80" s="116">
        <v>6.2584415968990807</v>
      </c>
      <c r="AS80" s="116">
        <v>6.2616570611193634</v>
      </c>
      <c r="AT80" s="116">
        <v>6.1248164723192762</v>
      </c>
      <c r="AU80" s="116">
        <v>6.0848725205882985</v>
      </c>
      <c r="AV80" s="116">
        <v>6.0562975430744324</v>
      </c>
      <c r="AW80" s="116">
        <v>6.2491651820254557</v>
      </c>
      <c r="AX80" s="116">
        <v>7.3482027564305472</v>
      </c>
      <c r="AY80" s="116">
        <v>7.3684332660453808</v>
      </c>
      <c r="AZ80" s="116">
        <v>7.4170896174469423</v>
      </c>
      <c r="BA80" s="116">
        <v>7.5737584557694859</v>
      </c>
      <c r="BB80" s="116">
        <v>7.6630126301134087</v>
      </c>
      <c r="BC80" s="116">
        <v>7.6439587476228112</v>
      </c>
      <c r="BD80" s="116">
        <v>7.5226069173612995</v>
      </c>
      <c r="BE80" s="116">
        <v>7.522815026793122</v>
      </c>
      <c r="BF80" s="116">
        <v>7.5631539753005086</v>
      </c>
      <c r="BG80" s="116">
        <v>8.6081816929301773</v>
      </c>
      <c r="BH80" s="116">
        <v>8.6984033380565187</v>
      </c>
      <c r="BI80" s="116">
        <v>8.6207372649063672</v>
      </c>
      <c r="BJ80" s="116">
        <v>8.1274729097064746</v>
      </c>
      <c r="BK80" s="116">
        <v>7.8330181049809973</v>
      </c>
      <c r="BL80" s="116">
        <v>7.1524821904333216</v>
      </c>
      <c r="BM80" s="116">
        <v>6.9458739063160628</v>
      </c>
      <c r="BN80" s="81"/>
      <c r="BO80" s="81"/>
      <c r="BP80" s="81"/>
      <c r="BQ80" s="81"/>
      <c r="BR80" s="81"/>
      <c r="BS80" s="81"/>
      <c r="BT80" s="81"/>
      <c r="BU80" s="81"/>
      <c r="BV80" s="81"/>
    </row>
    <row r="81" spans="1:74">
      <c r="A81" s="81"/>
      <c r="B81" s="81"/>
      <c r="C81" s="81"/>
      <c r="D81" s="126" t="s">
        <v>247</v>
      </c>
      <c r="E81" s="81" t="s">
        <v>2</v>
      </c>
      <c r="F81" s="116">
        <v>3.415128806822981</v>
      </c>
      <c r="G81" s="116">
        <v>3.5230357991093477</v>
      </c>
      <c r="H81" s="116">
        <v>3.9300805061996797</v>
      </c>
      <c r="I81" s="116">
        <v>3.9338940488990559</v>
      </c>
      <c r="J81" s="116">
        <v>3.9088528472533142</v>
      </c>
      <c r="K81" s="116">
        <v>2.6868570306770394</v>
      </c>
      <c r="L81" s="116">
        <v>2.6786144805716088</v>
      </c>
      <c r="M81" s="116">
        <v>2.7695767604997368</v>
      </c>
      <c r="N81" s="116">
        <v>3.402025228578454</v>
      </c>
      <c r="O81" s="116">
        <v>3.3894791248992497</v>
      </c>
      <c r="P81" s="116">
        <v>3.3790582747900206</v>
      </c>
      <c r="Q81" s="116">
        <v>3.1372892951459139</v>
      </c>
      <c r="R81" s="116">
        <v>3.1296209564917401</v>
      </c>
      <c r="S81" s="116">
        <v>3.0870771743509433</v>
      </c>
      <c r="T81" s="116">
        <v>2.8135535342741189</v>
      </c>
      <c r="U81" s="116">
        <v>2.8066343022031468</v>
      </c>
      <c r="V81" s="116">
        <v>2.7734222526039787</v>
      </c>
      <c r="W81" s="116">
        <v>1.6680514978697261</v>
      </c>
      <c r="X81" s="116">
        <v>1.6649200833544526</v>
      </c>
      <c r="Y81" s="116">
        <v>1.5215580220434113</v>
      </c>
      <c r="Z81" s="116">
        <v>2.5703023663398898</v>
      </c>
      <c r="AA81" s="116">
        <v>2.5990607338228831</v>
      </c>
      <c r="AB81" s="116">
        <v>2.4906621384217118</v>
      </c>
      <c r="AC81" s="116">
        <v>2.3721593546869357</v>
      </c>
      <c r="AD81" s="116">
        <v>2.3818953499862108</v>
      </c>
      <c r="AE81" s="116">
        <v>2.43242967108913</v>
      </c>
      <c r="AF81" s="116">
        <v>1.7265064534569259</v>
      </c>
      <c r="AG81" s="116">
        <v>1.7261254241468098</v>
      </c>
      <c r="AH81" s="116">
        <v>1.7157512679925109</v>
      </c>
      <c r="AI81" s="116">
        <v>0.95981051770400505</v>
      </c>
      <c r="AJ81" s="116">
        <v>0.9488265942468157</v>
      </c>
      <c r="AK81" s="116">
        <v>0.9770816320629816</v>
      </c>
      <c r="AL81" s="116">
        <v>3.44548830504176</v>
      </c>
      <c r="AM81" s="116">
        <v>3.4560179317584172</v>
      </c>
      <c r="AN81" s="116">
        <v>3.4001941694950411</v>
      </c>
      <c r="AO81" s="116">
        <v>3.4815856831955809</v>
      </c>
      <c r="AP81" s="116">
        <v>3.478921764664598</v>
      </c>
      <c r="AQ81" s="116">
        <v>3.5586331057655531</v>
      </c>
      <c r="AR81" s="116">
        <v>3.518590228084582</v>
      </c>
      <c r="AS81" s="116">
        <v>3.5197582291097635</v>
      </c>
      <c r="AT81" s="116">
        <v>3.7985189944727775</v>
      </c>
      <c r="AU81" s="116">
        <v>2.1953444540555989</v>
      </c>
      <c r="AV81" s="116">
        <v>2.1917803297670329</v>
      </c>
      <c r="AW81" s="116">
        <v>2.3197179855367569</v>
      </c>
      <c r="AX81" s="116">
        <v>2.4377495175186485</v>
      </c>
      <c r="AY81" s="116">
        <v>2.4593523117204796</v>
      </c>
      <c r="AZ81" s="116">
        <v>2.4281733295403427</v>
      </c>
      <c r="BA81" s="116">
        <v>3.1488404532088836</v>
      </c>
      <c r="BB81" s="116">
        <v>3.1900009433669076</v>
      </c>
      <c r="BC81" s="116">
        <v>3.5075625271377113</v>
      </c>
      <c r="BD81" s="116">
        <v>2.1916210480043983</v>
      </c>
      <c r="BE81" s="116">
        <v>2.2089390044592214</v>
      </c>
      <c r="BF81" s="116">
        <v>2.0683501804755071</v>
      </c>
      <c r="BG81" s="116">
        <v>2.797702126424376</v>
      </c>
      <c r="BH81" s="116">
        <v>2.9162252323631179</v>
      </c>
      <c r="BI81" s="116">
        <v>2.9162890804642654</v>
      </c>
      <c r="BJ81" s="116">
        <v>1.437023686193875</v>
      </c>
      <c r="BK81" s="116">
        <v>1.1668453441505982</v>
      </c>
      <c r="BL81" s="116">
        <v>1.1979893017265226</v>
      </c>
      <c r="BM81" s="116">
        <v>1.6988100521213632</v>
      </c>
      <c r="BN81" s="81"/>
      <c r="BO81" s="81"/>
      <c r="BP81" s="81"/>
      <c r="BQ81" s="81"/>
      <c r="BR81" s="81"/>
      <c r="BS81" s="81"/>
      <c r="BT81" s="81"/>
      <c r="BU81" s="81"/>
      <c r="BV81" s="81"/>
    </row>
    <row r="82" spans="1:74">
      <c r="A82" s="81"/>
      <c r="B82" s="81"/>
      <c r="C82" s="81"/>
      <c r="D82" s="126" t="s">
        <v>247</v>
      </c>
      <c r="E82" s="81" t="s">
        <v>23</v>
      </c>
      <c r="F82" s="116">
        <v>9.2102908234598786</v>
      </c>
      <c r="G82" s="116">
        <v>9.2494212395229489</v>
      </c>
      <c r="H82" s="116">
        <v>9.2814965356295787</v>
      </c>
      <c r="I82" s="116">
        <v>9.2877701346781549</v>
      </c>
      <c r="J82" s="116">
        <v>9.3088487595932143</v>
      </c>
      <c r="K82" s="116">
        <v>9.6196402364704383</v>
      </c>
      <c r="L82" s="116">
        <v>9.5984696910530101</v>
      </c>
      <c r="M82" s="116">
        <v>9.7176558631355388</v>
      </c>
      <c r="N82" s="116">
        <v>8.4223705259173531</v>
      </c>
      <c r="O82" s="116">
        <v>8.4151890418206499</v>
      </c>
      <c r="P82" s="116">
        <v>8.3923485558296189</v>
      </c>
      <c r="Q82" s="116">
        <v>8.0621523224081155</v>
      </c>
      <c r="R82" s="116">
        <v>8.0749051798329408</v>
      </c>
      <c r="S82" s="116">
        <v>8.1973041459232423</v>
      </c>
      <c r="T82" s="116">
        <v>7.072755941480521</v>
      </c>
      <c r="U82" s="116">
        <v>7.0795824466552482</v>
      </c>
      <c r="V82" s="116">
        <v>7.0554552308047782</v>
      </c>
      <c r="W82" s="116">
        <v>7.5587776530870272</v>
      </c>
      <c r="X82" s="116">
        <v>7.560494314875152</v>
      </c>
      <c r="Y82" s="116">
        <v>7.367261186518709</v>
      </c>
      <c r="Z82" s="116">
        <v>6.5325409796926888</v>
      </c>
      <c r="AA82" s="116">
        <v>6.5310606228541825</v>
      </c>
      <c r="AB82" s="116">
        <v>6.4865818331187128</v>
      </c>
      <c r="AC82" s="116">
        <v>6.6355384556780344</v>
      </c>
      <c r="AD82" s="116">
        <v>6.6134189179150109</v>
      </c>
      <c r="AE82" s="116">
        <v>6.7404393778782303</v>
      </c>
      <c r="AF82" s="116">
        <v>6.3602276408557277</v>
      </c>
      <c r="AG82" s="116">
        <v>6.3716655047999105</v>
      </c>
      <c r="AH82" s="116">
        <v>6.3713113273402087</v>
      </c>
      <c r="AI82" s="116">
        <v>6.088888305613203</v>
      </c>
      <c r="AJ82" s="116">
        <v>6.0846895826473162</v>
      </c>
      <c r="AK82" s="116">
        <v>6.0944236230589794</v>
      </c>
      <c r="AL82" s="116">
        <v>5.1852998480605592</v>
      </c>
      <c r="AM82" s="116">
        <v>5.2072181068377148</v>
      </c>
      <c r="AN82" s="116">
        <v>5.1024042268528405</v>
      </c>
      <c r="AO82" s="116">
        <v>5.2605155290414789</v>
      </c>
      <c r="AP82" s="116">
        <v>5.3137002967893991</v>
      </c>
      <c r="AQ82" s="116">
        <v>5.4025732342713528</v>
      </c>
      <c r="AR82" s="116">
        <v>5.0950176732406813</v>
      </c>
      <c r="AS82" s="116">
        <v>5.0796611275605645</v>
      </c>
      <c r="AT82" s="116">
        <v>5.0677027106561763</v>
      </c>
      <c r="AU82" s="116">
        <v>5.4263568026073976</v>
      </c>
      <c r="AV82" s="116">
        <v>5.3925292968973331</v>
      </c>
      <c r="AW82" s="116">
        <v>5.3983915950824564</v>
      </c>
      <c r="AX82" s="116">
        <v>5.783970101876049</v>
      </c>
      <c r="AY82" s="116">
        <v>5.8014829561074794</v>
      </c>
      <c r="AZ82" s="116">
        <v>5.8282727569214448</v>
      </c>
      <c r="BA82" s="116">
        <v>5.7767684361754839</v>
      </c>
      <c r="BB82" s="116">
        <v>5.8303485278957066</v>
      </c>
      <c r="BC82" s="116">
        <v>5.7262322230750122</v>
      </c>
      <c r="BD82" s="116">
        <v>6.4111087095411978</v>
      </c>
      <c r="BE82" s="116">
        <v>6.4127570703847212</v>
      </c>
      <c r="BF82" s="116">
        <v>6.4123062269269084</v>
      </c>
      <c r="BG82" s="116">
        <v>7.1211678238997749</v>
      </c>
      <c r="BH82" s="116">
        <v>7.2121444459334185</v>
      </c>
      <c r="BI82" s="116">
        <v>7.1315213013295669</v>
      </c>
      <c r="BJ82" s="116">
        <v>7.5685703434143736</v>
      </c>
      <c r="BK82" s="116">
        <v>7.2418331195449994</v>
      </c>
      <c r="BL82" s="116">
        <v>7.2953625679218206</v>
      </c>
      <c r="BM82" s="116">
        <v>6.4454811192563639</v>
      </c>
      <c r="BN82" s="81"/>
      <c r="BO82" s="81"/>
      <c r="BP82" s="81"/>
      <c r="BQ82" s="81"/>
      <c r="BR82" s="81"/>
      <c r="BS82" s="81"/>
      <c r="BT82" s="81"/>
      <c r="BU82" s="81"/>
      <c r="BV82" s="81"/>
    </row>
    <row r="83" spans="1:74">
      <c r="A83" s="81"/>
      <c r="B83" s="81"/>
      <c r="C83" s="81"/>
      <c r="D83" s="126" t="s">
        <v>247</v>
      </c>
      <c r="E83" s="81" t="s">
        <v>24</v>
      </c>
      <c r="F83" s="116">
        <v>-2.9938154667805197</v>
      </c>
      <c r="G83" s="116">
        <v>-2.9346376897536519</v>
      </c>
      <c r="H83" s="116">
        <v>-3.028312849896821</v>
      </c>
      <c r="I83" s="116">
        <v>-3.0190863809791448</v>
      </c>
      <c r="J83" s="116">
        <v>-2.9079053267242845</v>
      </c>
      <c r="K83" s="116">
        <v>-2.8425520181723627</v>
      </c>
      <c r="L83" s="116">
        <v>-2.8564223583932922</v>
      </c>
      <c r="M83" s="116">
        <v>-2.9926186102418626</v>
      </c>
      <c r="N83" s="116">
        <v>-3.2598012677977461</v>
      </c>
      <c r="O83" s="116">
        <v>-3.1715690384237494</v>
      </c>
      <c r="P83" s="116">
        <v>-3.1369687835197801</v>
      </c>
      <c r="Q83" s="116">
        <v>-2.9613177082800863</v>
      </c>
      <c r="R83" s="116">
        <v>-2.9623237555461603</v>
      </c>
      <c r="S83" s="116">
        <v>-2.9693021067549576</v>
      </c>
      <c r="T83" s="116">
        <v>-3.0988419231994797</v>
      </c>
      <c r="U83" s="116">
        <v>-3.0858171609883538</v>
      </c>
      <c r="V83" s="116">
        <v>-3.2273963835521204</v>
      </c>
      <c r="W83" s="116">
        <v>-3.1389457991714735</v>
      </c>
      <c r="X83" s="116">
        <v>-3.1484511939117468</v>
      </c>
      <c r="Y83" s="116">
        <v>-3.200992153304389</v>
      </c>
      <c r="Z83" s="116">
        <v>-3.3601595588077124</v>
      </c>
      <c r="AA83" s="116">
        <v>-3.351910616705716</v>
      </c>
      <c r="AB83" s="116">
        <v>-3.3820612857204875</v>
      </c>
      <c r="AC83" s="116">
        <v>-3.576241115823164</v>
      </c>
      <c r="AD83" s="116">
        <v>-3.5741180112122901</v>
      </c>
      <c r="AE83" s="116">
        <v>-3.9718712629754886</v>
      </c>
      <c r="AF83" s="116">
        <v>-3.8199693618323742</v>
      </c>
      <c r="AG83" s="116">
        <v>-3.8077962763919917</v>
      </c>
      <c r="AH83" s="116">
        <v>-3.8221732768178889</v>
      </c>
      <c r="AI83" s="116">
        <v>-4.0734351423954358</v>
      </c>
      <c r="AJ83" s="116">
        <v>-4.0815608461373145</v>
      </c>
      <c r="AK83" s="116">
        <v>-4.0788896214369093</v>
      </c>
      <c r="AL83" s="116">
        <v>-4.1406042777808398</v>
      </c>
      <c r="AM83" s="116">
        <v>-4.1357160005451838</v>
      </c>
      <c r="AN83" s="116">
        <v>-4.0019885268753583</v>
      </c>
      <c r="AO83" s="116">
        <v>-3.4479504734847204</v>
      </c>
      <c r="AP83" s="116">
        <v>-3.4564930070352009</v>
      </c>
      <c r="AQ83" s="116">
        <v>-3.3718935895570485</v>
      </c>
      <c r="AR83" s="116">
        <v>-3.3051389227291192</v>
      </c>
      <c r="AS83" s="116">
        <v>-3.2922018466322367</v>
      </c>
      <c r="AT83" s="116">
        <v>-3.3210505997982231</v>
      </c>
      <c r="AU83" s="116">
        <v>-3.2068612687268008</v>
      </c>
      <c r="AV83" s="116">
        <v>-3.2232161221216682</v>
      </c>
      <c r="AW83" s="116">
        <v>-3.1874060017940433</v>
      </c>
      <c r="AX83" s="116">
        <v>-2.6912135743923518</v>
      </c>
      <c r="AY83" s="116">
        <v>-2.6643084780082198</v>
      </c>
      <c r="AZ83" s="116">
        <v>-2.6648040868435565</v>
      </c>
      <c r="BA83" s="116">
        <v>-2.5474948346631159</v>
      </c>
      <c r="BB83" s="116">
        <v>-2.4813172852070924</v>
      </c>
      <c r="BC83" s="116">
        <v>-2.2284165799899878</v>
      </c>
      <c r="BD83" s="116">
        <v>-2.3702958490170012</v>
      </c>
      <c r="BE83" s="116">
        <v>-2.3413553547435093</v>
      </c>
      <c r="BF83" s="116">
        <v>-2.4081885938631213</v>
      </c>
      <c r="BG83" s="116">
        <v>-2.1020183097329532</v>
      </c>
      <c r="BH83" s="116">
        <v>-1.9982022999570219</v>
      </c>
      <c r="BI83" s="116">
        <v>-2.0289381860042841</v>
      </c>
      <c r="BJ83" s="116">
        <v>-2.3387559154676563</v>
      </c>
      <c r="BK83" s="116">
        <v>-2.5599317168013513</v>
      </c>
      <c r="BL83" s="116">
        <v>-2.3796276267542087</v>
      </c>
      <c r="BM83" s="116">
        <v>-2.157863705879036</v>
      </c>
      <c r="BN83" s="81"/>
      <c r="BO83" s="81"/>
      <c r="BP83" s="81"/>
      <c r="BQ83" s="81"/>
      <c r="BR83" s="81"/>
      <c r="BS83" s="81"/>
      <c r="BT83" s="81"/>
      <c r="BU83" s="81"/>
      <c r="BV83" s="81"/>
    </row>
    <row r="84" spans="1:74">
      <c r="A84" s="81"/>
      <c r="B84" s="81"/>
      <c r="C84" s="81"/>
      <c r="D84" s="126" t="s">
        <v>247</v>
      </c>
      <c r="E84" s="81" t="s">
        <v>25</v>
      </c>
      <c r="F84" s="116">
        <v>-1.3631890248814198</v>
      </c>
      <c r="G84" s="116">
        <v>-1.2440255863543523</v>
      </c>
      <c r="H84" s="116">
        <v>-2.4631777628201217</v>
      </c>
      <c r="I84" s="116">
        <v>-2.5013626753291458</v>
      </c>
      <c r="J84" s="116">
        <v>-2.5568454054698844</v>
      </c>
      <c r="K84" s="116">
        <v>-4.8444145187161123</v>
      </c>
      <c r="L84" s="116">
        <v>-4.8540145769764322</v>
      </c>
      <c r="M84" s="116">
        <v>-4.6986356392827329</v>
      </c>
      <c r="N84" s="116">
        <v>-3.376137768156747</v>
      </c>
      <c r="O84" s="116">
        <v>-3.3711644834562495</v>
      </c>
      <c r="P84" s="116">
        <v>-3.3329696722397806</v>
      </c>
      <c r="Q84" s="116">
        <v>-3.6808930158829849</v>
      </c>
      <c r="R84" s="116">
        <v>-3.6846887042732597</v>
      </c>
      <c r="S84" s="116">
        <v>-3.5957782887447571</v>
      </c>
      <c r="T84" s="116">
        <v>-3.6323641903385795</v>
      </c>
      <c r="U84" s="116">
        <v>-3.6919066622446532</v>
      </c>
      <c r="V84" s="116">
        <v>-3.5628155561377213</v>
      </c>
      <c r="W84" s="116">
        <v>-4.0518358542549233</v>
      </c>
      <c r="X84" s="116">
        <v>-4.0498336166356079</v>
      </c>
      <c r="Y84" s="116">
        <v>-4.1589038793036703</v>
      </c>
      <c r="Z84" s="116">
        <v>-3.5776295681890122</v>
      </c>
      <c r="AA84" s="116">
        <v>-3.5687060025191162</v>
      </c>
      <c r="AB84" s="116">
        <v>-3.6400240895804892</v>
      </c>
      <c r="AC84" s="116">
        <v>-2.4928959323508639</v>
      </c>
      <c r="AD84" s="116">
        <v>-2.4866000340932892</v>
      </c>
      <c r="AE84" s="116">
        <v>-2.2837678841008682</v>
      </c>
      <c r="AF84" s="116">
        <v>-2.8391868553286734</v>
      </c>
      <c r="AG84" s="116">
        <v>-2.8797369018462913</v>
      </c>
      <c r="AH84" s="116">
        <v>-2.8824726995475896</v>
      </c>
      <c r="AI84" s="116">
        <v>-2.5055794164489953</v>
      </c>
      <c r="AJ84" s="116">
        <v>-2.497101937226784</v>
      </c>
      <c r="AK84" s="116">
        <v>-2.491134829258419</v>
      </c>
      <c r="AL84" s="116">
        <v>-0.65533652939224041</v>
      </c>
      <c r="AM84" s="116">
        <v>-0.62017630525498468</v>
      </c>
      <c r="AN84" s="116">
        <v>-0.44016396090665921</v>
      </c>
      <c r="AO84" s="116">
        <v>-0.41864883283862042</v>
      </c>
      <c r="AP84" s="116">
        <v>-0.4175023717080002</v>
      </c>
      <c r="AQ84" s="116">
        <v>-0.44620533087984882</v>
      </c>
      <c r="AR84" s="116">
        <v>1.560085300455281</v>
      </c>
      <c r="AS84" s="116">
        <v>1.5655981314623642</v>
      </c>
      <c r="AT84" s="116">
        <v>1.6004680484202769</v>
      </c>
      <c r="AU84" s="116">
        <v>2.5410332129082001</v>
      </c>
      <c r="AV84" s="116">
        <v>2.553518789358133</v>
      </c>
      <c r="AW84" s="116">
        <v>2.721309009747257</v>
      </c>
      <c r="AX84" s="116">
        <v>2.2396035506621477</v>
      </c>
      <c r="AY84" s="116">
        <v>2.2593024866926807</v>
      </c>
      <c r="AZ84" s="116">
        <v>2.2278957863723434</v>
      </c>
      <c r="BA84" s="116">
        <v>1.9026734498100843</v>
      </c>
      <c r="BB84" s="116">
        <v>1.9792495704839084</v>
      </c>
      <c r="BC84" s="116">
        <v>2.0904070432912114</v>
      </c>
      <c r="BD84" s="116">
        <v>0.3448581092028995</v>
      </c>
      <c r="BE84" s="116">
        <v>0.3936493757182209</v>
      </c>
      <c r="BF84" s="116">
        <v>0.44410515563430764</v>
      </c>
      <c r="BG84" s="116">
        <v>-0.8949093412464233</v>
      </c>
      <c r="BH84" s="116">
        <v>-0.79727256621968223</v>
      </c>
      <c r="BI84" s="116">
        <v>-0.79543493877943483</v>
      </c>
      <c r="BJ84" s="116">
        <v>-3.3315983608671154</v>
      </c>
      <c r="BK84" s="116">
        <v>-3.6216813824545202</v>
      </c>
      <c r="BL84" s="116">
        <v>-3.6006836038138186</v>
      </c>
      <c r="BM84" s="116">
        <v>-4.2242650508155561</v>
      </c>
      <c r="BN84" s="81"/>
      <c r="BO84" s="81"/>
      <c r="BP84" s="81"/>
      <c r="BQ84" s="81"/>
      <c r="BR84" s="81"/>
      <c r="BS84" s="81"/>
      <c r="BT84" s="81"/>
      <c r="BU84" s="81"/>
      <c r="BV84" s="81"/>
    </row>
    <row r="85" spans="1:74">
      <c r="A85" s="81"/>
      <c r="B85" s="81"/>
      <c r="C85" s="81"/>
      <c r="D85" s="126" t="s">
        <v>247</v>
      </c>
      <c r="E85" s="81" t="s">
        <v>3</v>
      </c>
      <c r="F85" s="116">
        <v>8.9925295042610784</v>
      </c>
      <c r="G85" s="116">
        <v>8.5798107587516483</v>
      </c>
      <c r="H85" s="116">
        <v>8.3714550694522778</v>
      </c>
      <c r="I85" s="116">
        <v>8.3725729114097547</v>
      </c>
      <c r="J85" s="116">
        <v>8.4015690222840149</v>
      </c>
      <c r="K85" s="116">
        <v>9.2213271883727366</v>
      </c>
      <c r="L85" s="116">
        <v>9.2376621994748103</v>
      </c>
      <c r="M85" s="116">
        <v>9.6723171912782373</v>
      </c>
      <c r="N85" s="116">
        <v>9.2500655330875521</v>
      </c>
      <c r="O85" s="116">
        <v>9.2483737529663514</v>
      </c>
      <c r="P85" s="116">
        <v>9.2759530780321189</v>
      </c>
      <c r="Q85" s="116">
        <v>9.3565485761987137</v>
      </c>
      <c r="R85" s="116">
        <v>9.3544592917670411</v>
      </c>
      <c r="S85" s="116">
        <v>9.368486483587942</v>
      </c>
      <c r="T85" s="116">
        <v>8.6839902326747183</v>
      </c>
      <c r="U85" s="116">
        <v>8.6861707541609476</v>
      </c>
      <c r="V85" s="116">
        <v>8.6685181325279785</v>
      </c>
      <c r="W85" s="116">
        <v>8.3036888390831258</v>
      </c>
      <c r="X85" s="116">
        <v>8.289644153431853</v>
      </c>
      <c r="Y85" s="116">
        <v>7.4233543374185107</v>
      </c>
      <c r="Z85" s="116">
        <v>6.9439660465432897</v>
      </c>
      <c r="AA85" s="116">
        <v>6.9214910988643847</v>
      </c>
      <c r="AB85" s="116">
        <v>6.8835848323678128</v>
      </c>
      <c r="AC85" s="116">
        <v>6.7342720012777377</v>
      </c>
      <c r="AD85" s="116">
        <v>6.7457910337975111</v>
      </c>
      <c r="AE85" s="116">
        <v>6.8002001276342323</v>
      </c>
      <c r="AF85" s="116">
        <v>7.2097312479345259</v>
      </c>
      <c r="AG85" s="116">
        <v>7.2315776820961091</v>
      </c>
      <c r="AH85" s="116">
        <v>7.1957843193872115</v>
      </c>
      <c r="AI85" s="116">
        <v>7.8261733474704052</v>
      </c>
      <c r="AJ85" s="116">
        <v>7.8384553453629149</v>
      </c>
      <c r="AK85" s="116">
        <v>7.8267402274377815</v>
      </c>
      <c r="AL85" s="116">
        <v>7.6296105532124585</v>
      </c>
      <c r="AM85" s="116">
        <v>7.604290690534917</v>
      </c>
      <c r="AN85" s="116">
        <v>7.5782534868595413</v>
      </c>
      <c r="AO85" s="116">
        <v>7.1936404267406804</v>
      </c>
      <c r="AP85" s="116">
        <v>7.1874064892423988</v>
      </c>
      <c r="AQ85" s="116">
        <v>6.2221143766752522</v>
      </c>
      <c r="AR85" s="116">
        <v>5.773446165894681</v>
      </c>
      <c r="AS85" s="116">
        <v>5.8136930047033655</v>
      </c>
      <c r="AT85" s="116">
        <v>5.8281267564981771</v>
      </c>
      <c r="AU85" s="116">
        <v>5.3500302797090988</v>
      </c>
      <c r="AV85" s="116">
        <v>5.3325739682200322</v>
      </c>
      <c r="AW85" s="116">
        <v>5.4377528922811553</v>
      </c>
      <c r="AX85" s="116">
        <v>5.4804591515682493</v>
      </c>
      <c r="AY85" s="116">
        <v>5.435541214376082</v>
      </c>
      <c r="AZ85" s="116">
        <v>5.420093405201543</v>
      </c>
      <c r="BA85" s="116">
        <v>5.201631398410683</v>
      </c>
      <c r="BB85" s="116">
        <v>5.2737961747517073</v>
      </c>
      <c r="BC85" s="116">
        <v>3.3202658794482129</v>
      </c>
      <c r="BD85" s="116">
        <v>3.5341361530658997</v>
      </c>
      <c r="BE85" s="116">
        <v>3.5417934265147206</v>
      </c>
      <c r="BF85" s="116">
        <v>3.5420711188148086</v>
      </c>
      <c r="BG85" s="116">
        <v>4.1430275141318766</v>
      </c>
      <c r="BH85" s="116">
        <v>4.248782075404117</v>
      </c>
      <c r="BI85" s="116">
        <v>4.4843566431507647</v>
      </c>
      <c r="BJ85" s="116">
        <v>5.4009096246167747</v>
      </c>
      <c r="BK85" s="116">
        <v>5.1044939685670982</v>
      </c>
      <c r="BL85" s="116">
        <v>5.2976351904177221</v>
      </c>
      <c r="BM85" s="116">
        <v>5.5016825740718645</v>
      </c>
      <c r="BN85" s="81"/>
      <c r="BO85" s="81"/>
      <c r="BP85" s="81"/>
      <c r="BQ85" s="81"/>
      <c r="BR85" s="81"/>
      <c r="BS85" s="81"/>
      <c r="BT85" s="81"/>
      <c r="BU85" s="81"/>
      <c r="BV85" s="81"/>
    </row>
    <row r="86" spans="1:74">
      <c r="A86" s="81"/>
      <c r="B86" s="81"/>
      <c r="C86" s="81"/>
      <c r="D86" s="126" t="s">
        <v>247</v>
      </c>
      <c r="E86" s="81" t="s">
        <v>4</v>
      </c>
      <c r="F86" s="116">
        <v>1.7739851104893809</v>
      </c>
      <c r="G86" s="116">
        <v>1.6429823049420484</v>
      </c>
      <c r="H86" s="116">
        <v>1.0305342867003784</v>
      </c>
      <c r="I86" s="116">
        <v>1.0422794945546539</v>
      </c>
      <c r="J86" s="116">
        <v>0.90935686056131537</v>
      </c>
      <c r="K86" s="116">
        <v>1.0565752926594385</v>
      </c>
      <c r="L86" s="116">
        <v>1.0240912858343094</v>
      </c>
      <c r="M86" s="116">
        <v>1.3006091842321368</v>
      </c>
      <c r="N86" s="116">
        <v>1.9357051774979528</v>
      </c>
      <c r="O86" s="116">
        <v>1.9267266689303515</v>
      </c>
      <c r="P86" s="116">
        <v>1.8390927281488203</v>
      </c>
      <c r="Q86" s="116">
        <v>1.7982312835453147</v>
      </c>
      <c r="R86" s="116">
        <v>1.7891240909441404</v>
      </c>
      <c r="S86" s="116">
        <v>1.8288477022690426</v>
      </c>
      <c r="T86" s="116">
        <v>2.0820737361895194</v>
      </c>
      <c r="U86" s="116">
        <v>2.1015235350458461</v>
      </c>
      <c r="V86" s="116">
        <v>2.119544252358379</v>
      </c>
      <c r="W86" s="116">
        <v>2.0205285402113269</v>
      </c>
      <c r="X86" s="116">
        <v>2.0405522657580519</v>
      </c>
      <c r="Y86" s="116">
        <v>1.9247789306191105</v>
      </c>
      <c r="Z86" s="116">
        <v>1.2453329628392886</v>
      </c>
      <c r="AA86" s="116">
        <v>1.241308373483383</v>
      </c>
      <c r="AB86" s="116">
        <v>1.194189658092311</v>
      </c>
      <c r="AC86" s="116">
        <v>0.66240279258233592</v>
      </c>
      <c r="AD86" s="116">
        <v>0.66542241427191051</v>
      </c>
      <c r="AE86" s="116">
        <v>0.55092236067463141</v>
      </c>
      <c r="AF86" s="116">
        <v>9.0075182923225583E-2</v>
      </c>
      <c r="AG86" s="116">
        <v>9.1345265288509836E-2</v>
      </c>
      <c r="AH86" s="116">
        <v>-8.2020148827488981E-2</v>
      </c>
      <c r="AI86" s="116">
        <v>-0.51395223513489618</v>
      </c>
      <c r="AJ86" s="116">
        <v>-0.51191103734458387</v>
      </c>
      <c r="AK86" s="116">
        <v>-0.40379689813531883</v>
      </c>
      <c r="AL86" s="116">
        <v>-0.69754547235024056</v>
      </c>
      <c r="AM86" s="116">
        <v>-0.76075263738888488</v>
      </c>
      <c r="AN86" s="116">
        <v>-0.7748465768252597</v>
      </c>
      <c r="AO86" s="116">
        <v>-1.2163589206841205</v>
      </c>
      <c r="AP86" s="116">
        <v>-1.2390595235473008</v>
      </c>
      <c r="AQ86" s="116">
        <v>-1.1083978689509486</v>
      </c>
      <c r="AR86" s="116">
        <v>-1.6025644521449181</v>
      </c>
      <c r="AS86" s="116">
        <v>-1.6030356812805362</v>
      </c>
      <c r="AT86" s="116">
        <v>-1.630527230594522</v>
      </c>
      <c r="AU86" s="116">
        <v>-1.2343484966584004</v>
      </c>
      <c r="AV86" s="116">
        <v>-1.248960007541168</v>
      </c>
      <c r="AW86" s="116">
        <v>-1.102014157333544</v>
      </c>
      <c r="AX86" s="116">
        <v>-1.7735027200833517</v>
      </c>
      <c r="AY86" s="116">
        <v>-1.7545084252254206</v>
      </c>
      <c r="AZ86" s="116">
        <v>-1.7530870934698566</v>
      </c>
      <c r="BA86" s="116">
        <v>-0.87079585716491614</v>
      </c>
      <c r="BB86" s="116">
        <v>-0.80310459540019252</v>
      </c>
      <c r="BC86" s="116">
        <v>-0.60284314103968839</v>
      </c>
      <c r="BD86" s="116">
        <v>3.0785272042461997</v>
      </c>
      <c r="BE86" s="116">
        <v>3.0896763800002205</v>
      </c>
      <c r="BF86" s="116">
        <v>3.1541392489419078</v>
      </c>
      <c r="BG86" s="116">
        <v>0.46054507322027582</v>
      </c>
      <c r="BH86" s="116">
        <v>0.57101253924541773</v>
      </c>
      <c r="BI86" s="116">
        <v>0.48431940879316571</v>
      </c>
      <c r="BJ86" s="116">
        <v>4.904331388219676</v>
      </c>
      <c r="BK86" s="116">
        <v>4.6138524618089995</v>
      </c>
      <c r="BL86" s="116">
        <v>4.6739928730019216</v>
      </c>
      <c r="BM86" s="116">
        <v>5.089888055476365</v>
      </c>
      <c r="BN86" s="81"/>
      <c r="BO86" s="81"/>
      <c r="BP86" s="81"/>
      <c r="BQ86" s="81"/>
      <c r="BR86" s="81"/>
      <c r="BS86" s="81"/>
      <c r="BT86" s="81"/>
      <c r="BU86" s="81"/>
      <c r="BV86" s="81"/>
    </row>
    <row r="87" spans="1:74">
      <c r="A87" s="81"/>
      <c r="B87" s="81"/>
      <c r="C87" s="81"/>
      <c r="D87" s="126" t="s">
        <v>247</v>
      </c>
      <c r="E87" s="81" t="s">
        <v>5</v>
      </c>
      <c r="F87" s="116">
        <v>1.2034840991952809</v>
      </c>
      <c r="G87" s="116">
        <v>1.2672726893500474</v>
      </c>
      <c r="H87" s="116">
        <v>1.1441596459620786</v>
      </c>
      <c r="I87" s="116">
        <v>1.1544643643094545</v>
      </c>
      <c r="J87" s="116">
        <v>1.1326371087762155</v>
      </c>
      <c r="K87" s="116">
        <v>1.3300371851570389</v>
      </c>
      <c r="L87" s="116">
        <v>1.3354977166352082</v>
      </c>
      <c r="M87" s="116">
        <v>1.5051920188136378</v>
      </c>
      <c r="N87" s="116">
        <v>0.92960390271835358</v>
      </c>
      <c r="O87" s="116">
        <v>0.93210698331155051</v>
      </c>
      <c r="P87" s="116">
        <v>0.94293296874382015</v>
      </c>
      <c r="Q87" s="116">
        <v>0.99244046016001342</v>
      </c>
      <c r="R87" s="116">
        <v>0.98571878665384105</v>
      </c>
      <c r="S87" s="116">
        <v>1.0667249867808426</v>
      </c>
      <c r="T87" s="116">
        <v>2.2922109534283184</v>
      </c>
      <c r="U87" s="116">
        <v>2.2715320968407475</v>
      </c>
      <c r="V87" s="116">
        <v>2.2349527990534774</v>
      </c>
      <c r="W87" s="116">
        <v>2.5070117949142272</v>
      </c>
      <c r="X87" s="116">
        <v>2.487883760923653</v>
      </c>
      <c r="Y87" s="116">
        <v>2.4009881437343115</v>
      </c>
      <c r="Z87" s="116">
        <v>2.4897488451323877</v>
      </c>
      <c r="AA87" s="116">
        <v>2.470671239036184</v>
      </c>
      <c r="AB87" s="116">
        <v>2.4485747842518109</v>
      </c>
      <c r="AC87" s="116">
        <v>1.9902515522006361</v>
      </c>
      <c r="AD87" s="116">
        <v>1.9970384188919095</v>
      </c>
      <c r="AE87" s="116">
        <v>2.0851561861940304</v>
      </c>
      <c r="AF87" s="116">
        <v>1.462938776822627</v>
      </c>
      <c r="AG87" s="116">
        <v>1.4235844951681091</v>
      </c>
      <c r="AH87" s="116">
        <v>1.2844521457581095</v>
      </c>
      <c r="AI87" s="116">
        <v>1.9541103607462063</v>
      </c>
      <c r="AJ87" s="116">
        <v>1.9296797069923155</v>
      </c>
      <c r="AK87" s="116">
        <v>1.9726343667607811</v>
      </c>
      <c r="AL87" s="116">
        <v>-0.64810564318274011</v>
      </c>
      <c r="AM87" s="116">
        <v>-0.66404776133108356</v>
      </c>
      <c r="AN87" s="116">
        <v>-0.48298383637085962</v>
      </c>
      <c r="AO87" s="116">
        <v>-2.1915877368117194</v>
      </c>
      <c r="AP87" s="116">
        <v>-2.2110109149191004</v>
      </c>
      <c r="AQ87" s="116">
        <v>-2.0430751673859486</v>
      </c>
      <c r="AR87" s="116">
        <v>-4.4858963718817382</v>
      </c>
      <c r="AS87" s="116">
        <v>-4.5324283567315664</v>
      </c>
      <c r="AT87" s="116">
        <v>-4.5012412471963827</v>
      </c>
      <c r="AU87" s="116">
        <v>-5.6365813009704206</v>
      </c>
      <c r="AV87" s="116">
        <v>-5.6462138732993772</v>
      </c>
      <c r="AW87" s="116">
        <v>-5.5363179322912837</v>
      </c>
      <c r="AX87" s="116">
        <v>-6.6603965772379716</v>
      </c>
      <c r="AY87" s="116">
        <v>-6.9361154720308997</v>
      </c>
      <c r="AZ87" s="116">
        <v>-7.0597025287769668</v>
      </c>
      <c r="BA87" s="116">
        <v>-7.0132998177427055</v>
      </c>
      <c r="BB87" s="116">
        <v>-6.9378773211078819</v>
      </c>
      <c r="BC87" s="116">
        <v>-6.6718238658637583</v>
      </c>
      <c r="BD87" s="116">
        <v>-6.4002732643558513</v>
      </c>
      <c r="BE87" s="116">
        <v>-6.599462393675509</v>
      </c>
      <c r="BF87" s="116">
        <v>-6.6136395743536918</v>
      </c>
      <c r="BG87" s="116">
        <v>-6.9988880754208038</v>
      </c>
      <c r="BH87" s="116">
        <v>-6.8971334752541926</v>
      </c>
      <c r="BI87" s="116">
        <v>-6.8864746733938444</v>
      </c>
      <c r="BJ87" s="116">
        <v>-4.1593654592859757</v>
      </c>
      <c r="BK87" s="116">
        <v>-4.4774634663416011</v>
      </c>
      <c r="BL87" s="116">
        <v>-4.4485610309941883</v>
      </c>
      <c r="BM87" s="116">
        <v>-2.8355019998645457</v>
      </c>
      <c r="BN87" s="81"/>
      <c r="BO87" s="81"/>
      <c r="BP87" s="81"/>
      <c r="BQ87" s="81"/>
      <c r="BR87" s="81"/>
      <c r="BS87" s="81"/>
      <c r="BT87" s="81"/>
      <c r="BU87" s="81"/>
      <c r="BV87" s="81"/>
    </row>
    <row r="88" spans="1:74">
      <c r="A88" s="81"/>
      <c r="B88" s="81"/>
      <c r="C88" s="81"/>
      <c r="D88" s="126" t="s">
        <v>247</v>
      </c>
      <c r="E88" s="81" t="s">
        <v>45</v>
      </c>
      <c r="F88" s="116">
        <v>-5.38849887461779</v>
      </c>
      <c r="G88" s="116">
        <v>-5.0153364880612123</v>
      </c>
      <c r="H88" s="116">
        <v>-4.0130894796954308</v>
      </c>
      <c r="I88" s="116">
        <v>-4.0157985145653949</v>
      </c>
      <c r="J88" s="116">
        <v>-3.9560275505897557</v>
      </c>
      <c r="K88" s="116">
        <v>-3.0176339183072614</v>
      </c>
      <c r="L88" s="116">
        <v>-2.9509225415310922</v>
      </c>
      <c r="M88" s="116">
        <v>-2.8135296119962625</v>
      </c>
      <c r="N88" s="116">
        <v>-4.219464847963657</v>
      </c>
      <c r="O88" s="116">
        <v>-4.2328140717596092</v>
      </c>
      <c r="P88" s="116">
        <v>-4.2337059203689602</v>
      </c>
      <c r="Q88" s="116">
        <v>-4.0067805580818252</v>
      </c>
      <c r="R88" s="116">
        <v>-4.0116574062186903</v>
      </c>
      <c r="S88" s="116">
        <v>-3.9832318428607572</v>
      </c>
      <c r="T88" s="116">
        <v>-4.3991335689003801</v>
      </c>
      <c r="U88" s="116">
        <v>-4.4113776388956438</v>
      </c>
      <c r="V88" s="116">
        <v>-4.1932749637800608</v>
      </c>
      <c r="W88" s="116">
        <v>-3.1245447213717732</v>
      </c>
      <c r="X88" s="116">
        <v>-3.1382794043096478</v>
      </c>
      <c r="Y88" s="116">
        <v>-3.5701795541651897</v>
      </c>
      <c r="Z88" s="116">
        <v>-5.1785102065003219</v>
      </c>
      <c r="AA88" s="116">
        <v>-5.1803571995688174</v>
      </c>
      <c r="AB88" s="116">
        <v>-5.2600253055977486</v>
      </c>
      <c r="AC88" s="116">
        <v>-5.2983126999902943</v>
      </c>
      <c r="AD88" s="116">
        <v>-5.3324658880864106</v>
      </c>
      <c r="AE88" s="116">
        <v>-5.3142267819944298</v>
      </c>
      <c r="AF88" s="116">
        <v>-5.048519975885954</v>
      </c>
      <c r="AG88" s="116">
        <v>-5.0455582949543807</v>
      </c>
      <c r="AH88" s="116">
        <v>-5.0523705291961001</v>
      </c>
      <c r="AI88" s="116">
        <v>-3.9732414357669956</v>
      </c>
      <c r="AJ88" s="116">
        <v>-3.9482815391484838</v>
      </c>
      <c r="AK88" s="116">
        <v>-3.9683973420472185</v>
      </c>
      <c r="AL88" s="116">
        <v>-5.5476362163106501</v>
      </c>
      <c r="AM88" s="116">
        <v>-5.5157224093362238</v>
      </c>
      <c r="AN88" s="116">
        <v>-5.5325096051121694</v>
      </c>
      <c r="AO88" s="116">
        <v>-5.8805065758378205</v>
      </c>
      <c r="AP88" s="116">
        <v>-5.8366274764996415</v>
      </c>
      <c r="AQ88" s="116">
        <v>-5.5976620772801482</v>
      </c>
      <c r="AR88" s="116">
        <v>-5.9021659650685283</v>
      </c>
      <c r="AS88" s="116">
        <v>-5.8976173624475257</v>
      </c>
      <c r="AT88" s="116">
        <v>-6.0144292950152023</v>
      </c>
      <c r="AU88" s="116">
        <v>-4.9160393336004216</v>
      </c>
      <c r="AV88" s="116">
        <v>-4.9258554658275173</v>
      </c>
      <c r="AW88" s="116">
        <v>-6.1704112609338333</v>
      </c>
      <c r="AX88" s="116">
        <v>-7.6982032198334123</v>
      </c>
      <c r="AY88" s="116">
        <v>-7.6221783399351697</v>
      </c>
      <c r="AZ88" s="116">
        <v>-7.546812220476987</v>
      </c>
      <c r="BA88" s="116">
        <v>-9.8457693855849548</v>
      </c>
      <c r="BB88" s="116">
        <v>-10.743670281746672</v>
      </c>
      <c r="BC88" s="116">
        <v>-10.586812783989348</v>
      </c>
      <c r="BD88" s="116">
        <v>-13.502718944677151</v>
      </c>
      <c r="BE88" s="116">
        <v>-13.50854818465092</v>
      </c>
      <c r="BF88" s="116">
        <v>-13.485160773942482</v>
      </c>
      <c r="BG88" s="116">
        <v>-14.688915593465484</v>
      </c>
      <c r="BH88" s="116">
        <v>-15.887636727859721</v>
      </c>
      <c r="BI88" s="116">
        <v>-15.885891763840544</v>
      </c>
      <c r="BJ88" s="116">
        <v>-19.337135980124756</v>
      </c>
      <c r="BK88" s="116">
        <v>-19.472454698860762</v>
      </c>
      <c r="BL88" s="116">
        <v>-19.442683659963638</v>
      </c>
      <c r="BM88" s="116">
        <v>-23.866581216612538</v>
      </c>
      <c r="BN88" s="81"/>
      <c r="BO88" s="81"/>
      <c r="BP88" s="81"/>
      <c r="BQ88" s="81"/>
      <c r="BR88" s="81"/>
      <c r="BS88" s="81"/>
      <c r="BT88" s="81"/>
      <c r="BU88" s="81"/>
      <c r="BV88" s="81"/>
    </row>
    <row r="89" spans="1:74">
      <c r="A89" s="81"/>
      <c r="B89" s="81"/>
      <c r="C89" s="81"/>
      <c r="D89" s="126" t="s">
        <v>247</v>
      </c>
      <c r="E89" s="81" t="s">
        <v>47</v>
      </c>
      <c r="F89" s="116">
        <v>0.67527315580088043</v>
      </c>
      <c r="G89" s="116">
        <v>0.71729498424934768</v>
      </c>
      <c r="H89" s="116">
        <v>1.5976439748490794</v>
      </c>
      <c r="I89" s="116">
        <v>1.6081140631577551</v>
      </c>
      <c r="J89" s="116">
        <v>1.6047439530627141</v>
      </c>
      <c r="K89" s="116">
        <v>1.8545545140051374</v>
      </c>
      <c r="L89" s="116">
        <v>1.8501841460314079</v>
      </c>
      <c r="M89" s="116">
        <v>0.10112186344663776</v>
      </c>
      <c r="N89" s="116">
        <v>0.44520725317725329</v>
      </c>
      <c r="O89" s="116">
        <v>0.43765321440165117</v>
      </c>
      <c r="P89" s="116">
        <v>0.46914620789772066</v>
      </c>
      <c r="Q89" s="116">
        <v>0.60581012190771411</v>
      </c>
      <c r="R89" s="116">
        <v>0.60256467360814092</v>
      </c>
      <c r="S89" s="116">
        <v>0.63538660525514246</v>
      </c>
      <c r="T89" s="116">
        <v>-0.25967588342298065</v>
      </c>
      <c r="U89" s="116">
        <v>-0.24768296239435372</v>
      </c>
      <c r="V89" s="116">
        <v>-5.9351780352121963E-2</v>
      </c>
      <c r="W89" s="116">
        <v>0.14750405167642633</v>
      </c>
      <c r="X89" s="116">
        <v>0.1510074211313519</v>
      </c>
      <c r="Y89" s="116">
        <v>2.844191434855011</v>
      </c>
      <c r="Z89" s="116">
        <v>0.5804356250265883</v>
      </c>
      <c r="AA89" s="116">
        <v>0.578545891432384</v>
      </c>
      <c r="AB89" s="116">
        <v>1.0576992495688113</v>
      </c>
      <c r="AC89" s="116">
        <v>0.94852224242253591</v>
      </c>
      <c r="AD89" s="116">
        <v>0.9583233022882105</v>
      </c>
      <c r="AE89" s="116">
        <v>1.0301148558765316</v>
      </c>
      <c r="AF89" s="116">
        <v>0.88680713873092643</v>
      </c>
      <c r="AG89" s="116">
        <v>0.88814089868000856</v>
      </c>
      <c r="AH89" s="116">
        <v>1.0226348729070107</v>
      </c>
      <c r="AI89" s="116">
        <v>0.78749932443590431</v>
      </c>
      <c r="AJ89" s="116">
        <v>0.77175066034791584</v>
      </c>
      <c r="AK89" s="116">
        <v>0.48007891669818115</v>
      </c>
      <c r="AL89" s="116">
        <v>0.88897254597205944</v>
      </c>
      <c r="AM89" s="116">
        <v>0.88815800361671648</v>
      </c>
      <c r="AN89" s="116">
        <v>0.82434320709154107</v>
      </c>
      <c r="AO89" s="116">
        <v>1.084703722991879</v>
      </c>
      <c r="AP89" s="116">
        <v>1.0737050845467984</v>
      </c>
      <c r="AQ89" s="116">
        <v>1.1434431137570513</v>
      </c>
      <c r="AR89" s="116">
        <v>1.4139841105703823</v>
      </c>
      <c r="AS89" s="116">
        <v>1.4218728316478639</v>
      </c>
      <c r="AT89" s="116">
        <v>1.471973238121878</v>
      </c>
      <c r="AU89" s="116">
        <v>1.6270840317263993</v>
      </c>
      <c r="AV89" s="116">
        <v>1.6051984438872324</v>
      </c>
      <c r="AW89" s="116">
        <v>1.7207967571270562</v>
      </c>
      <c r="AX89" s="116">
        <v>1.4617244785316483</v>
      </c>
      <c r="AY89" s="116">
        <v>1.48458115536598</v>
      </c>
      <c r="AZ89" s="116">
        <v>1.4203081470627428</v>
      </c>
      <c r="BA89" s="116">
        <v>1.694677415986984</v>
      </c>
      <c r="BB89" s="116">
        <v>1.7756677047530083</v>
      </c>
      <c r="BC89" s="116">
        <v>1.8956266603281122</v>
      </c>
      <c r="BD89" s="116">
        <v>2.3861129350391987</v>
      </c>
      <c r="BE89" s="116">
        <v>2.4054888131076204</v>
      </c>
      <c r="BF89" s="116">
        <v>2.3564328984627085</v>
      </c>
      <c r="BG89" s="116">
        <v>2.9411902050873771</v>
      </c>
      <c r="BH89" s="116">
        <v>3.0527170777388175</v>
      </c>
      <c r="BI89" s="116">
        <v>2.9808067872581656</v>
      </c>
      <c r="BJ89" s="116">
        <v>2.4074537051577742</v>
      </c>
      <c r="BK89" s="116">
        <v>2.1125703934017981</v>
      </c>
      <c r="BL89" s="116">
        <v>2.1337974780486224</v>
      </c>
      <c r="BM89" s="116">
        <v>2.8695609519610628</v>
      </c>
      <c r="BN89" s="81"/>
      <c r="BO89" s="81"/>
      <c r="BP89" s="81"/>
      <c r="BQ89" s="81"/>
      <c r="BR89" s="81"/>
      <c r="BS89" s="81"/>
      <c r="BT89" s="81"/>
      <c r="BU89" s="81"/>
      <c r="BV89" s="81"/>
    </row>
    <row r="90" spans="1:74">
      <c r="A90" s="81"/>
      <c r="B90" s="81"/>
      <c r="C90" s="81"/>
      <c r="D90" s="126" t="s">
        <v>247</v>
      </c>
      <c r="E90" s="81" t="s">
        <v>62</v>
      </c>
      <c r="F90" s="116">
        <v>-11.509878131685749</v>
      </c>
      <c r="G90" s="116">
        <v>-11.860354074065192</v>
      </c>
      <c r="H90" s="116">
        <v>-11.414048861902602</v>
      </c>
      <c r="I90" s="116">
        <v>-11.453582998334795</v>
      </c>
      <c r="J90" s="116">
        <v>-11.311244030802225</v>
      </c>
      <c r="K90" s="116">
        <v>-11.047278064222771</v>
      </c>
      <c r="L90" s="116">
        <v>-11.048412076688031</v>
      </c>
      <c r="M90" s="116">
        <v>-10.869959831714572</v>
      </c>
      <c r="N90" s="116">
        <v>-8.325922398965746</v>
      </c>
      <c r="O90" s="116">
        <v>-8.3358548304869693</v>
      </c>
      <c r="P90" s="116">
        <v>-8.3219444961702198</v>
      </c>
      <c r="Q90" s="116">
        <v>-8.3035382907530249</v>
      </c>
      <c r="R90" s="116">
        <v>-8.3064222208579697</v>
      </c>
      <c r="S90" s="116">
        <v>-8.1588661418503072</v>
      </c>
      <c r="T90" s="116">
        <v>-6.7233310243190605</v>
      </c>
      <c r="U90" s="116">
        <v>-6.7138580932179934</v>
      </c>
      <c r="V90" s="116">
        <v>-6.7002098124750811</v>
      </c>
      <c r="W90" s="116">
        <v>-6.6297684132609636</v>
      </c>
      <c r="X90" s="116">
        <v>-6.6315208678904973</v>
      </c>
      <c r="Y90" s="116">
        <v>-6.7650413684642299</v>
      </c>
      <c r="Z90" s="116">
        <v>-5.3128250322495312</v>
      </c>
      <c r="AA90" s="116">
        <v>-5.3101143235968564</v>
      </c>
      <c r="AB90" s="116">
        <v>-5.345567874351028</v>
      </c>
      <c r="AC90" s="116">
        <v>-5.0019725835744833</v>
      </c>
      <c r="AD90" s="116">
        <v>-4.9959596233183099</v>
      </c>
      <c r="AE90" s="116">
        <v>-5.0828345360190283</v>
      </c>
      <c r="AF90" s="116">
        <v>-4.465860641918793</v>
      </c>
      <c r="AG90" s="116">
        <v>-4.4672010590338314</v>
      </c>
      <c r="AH90" s="116">
        <v>-4.3295677525288596</v>
      </c>
      <c r="AI90" s="116">
        <v>-4.4936062466262552</v>
      </c>
      <c r="AJ90" s="116">
        <v>-4.4972483052252041</v>
      </c>
      <c r="AK90" s="116">
        <v>-4.4679238463491586</v>
      </c>
      <c r="AL90" s="116">
        <v>-4.2756703924067505</v>
      </c>
      <c r="AM90" s="116">
        <v>-4.2833422201251334</v>
      </c>
      <c r="AN90" s="116">
        <v>-4.3474917340797585</v>
      </c>
      <c r="AO90" s="116">
        <v>-3.9865529363428802</v>
      </c>
      <c r="AP90" s="116">
        <v>-3.9899387318951014</v>
      </c>
      <c r="AQ90" s="116">
        <v>-3.9142488837953575</v>
      </c>
      <c r="AR90" s="116">
        <v>-4.1277760149966181</v>
      </c>
      <c r="AS90" s="116">
        <v>-4.1232457349113467</v>
      </c>
      <c r="AT90" s="116">
        <v>-4.1614056479344121</v>
      </c>
      <c r="AU90" s="116">
        <v>-4.6252251028566018</v>
      </c>
      <c r="AV90" s="116">
        <v>-4.5632870896109274</v>
      </c>
      <c r="AW90" s="116">
        <v>-4.656438953816453</v>
      </c>
      <c r="AX90" s="116">
        <v>-5.1737958621498921</v>
      </c>
      <c r="AY90" s="116">
        <v>-5.1512316301803498</v>
      </c>
      <c r="AZ90" s="116">
        <v>-5.1435359778811964</v>
      </c>
      <c r="BA90" s="116">
        <v>-5.2962832203460755</v>
      </c>
      <c r="BB90" s="116">
        <v>-5.217017655546222</v>
      </c>
      <c r="BC90" s="116">
        <v>-4.6984826497876275</v>
      </c>
      <c r="BD90" s="116">
        <v>-4.6454569979272913</v>
      </c>
      <c r="BE90" s="116">
        <v>-4.6286419368229286</v>
      </c>
      <c r="BF90" s="116">
        <v>-4.6176300243911923</v>
      </c>
      <c r="BG90" s="116">
        <v>-4.086996883087644</v>
      </c>
      <c r="BH90" s="116">
        <v>-3.9858570183523225</v>
      </c>
      <c r="BI90" s="116">
        <v>-4.0647991601635036</v>
      </c>
      <c r="BJ90" s="116">
        <v>-3.224818456649885</v>
      </c>
      <c r="BK90" s="116">
        <v>-3.521815863156851</v>
      </c>
      <c r="BL90" s="116">
        <v>-3.4761812472706186</v>
      </c>
      <c r="BM90" s="116">
        <v>-2.6530712419998164</v>
      </c>
      <c r="BN90" s="81"/>
      <c r="BO90" s="81"/>
      <c r="BP90" s="81"/>
      <c r="BQ90" s="81"/>
      <c r="BR90" s="81"/>
      <c r="BS90" s="81"/>
      <c r="BT90" s="81"/>
      <c r="BU90" s="81"/>
      <c r="BV90" s="81"/>
    </row>
    <row r="91" spans="1:74">
      <c r="A91" s="81"/>
      <c r="B91" s="81"/>
      <c r="C91" s="81"/>
      <c r="D91" s="126" t="s">
        <v>248</v>
      </c>
      <c r="E91" s="81" t="s">
        <v>1</v>
      </c>
      <c r="F91" s="116">
        <v>-3.5487067884745294</v>
      </c>
      <c r="G91" s="116">
        <v>-3.3896148644282489</v>
      </c>
      <c r="H91" s="116">
        <v>-5.0510441678086906</v>
      </c>
      <c r="I91" s="116">
        <v>-5.0502367733889271</v>
      </c>
      <c r="J91" s="116">
        <v>-5.0968252935184193</v>
      </c>
      <c r="K91" s="116">
        <v>-4.963400740825155</v>
      </c>
      <c r="L91" s="116">
        <v>-4.9638494376269975</v>
      </c>
      <c r="M91" s="116">
        <v>-4.8045262429104714</v>
      </c>
      <c r="N91" s="116">
        <v>-5.9420643376129965</v>
      </c>
      <c r="O91" s="116">
        <v>-5.9618873168897615</v>
      </c>
      <c r="P91" s="116">
        <v>-5.9720139117461581</v>
      </c>
      <c r="Q91" s="116">
        <v>-5.8327473511168915</v>
      </c>
      <c r="R91" s="116">
        <v>-5.8365405003418243</v>
      </c>
      <c r="S91" s="116">
        <v>-5.9678722321663802</v>
      </c>
      <c r="T91" s="116">
        <v>-5.4547146372738515</v>
      </c>
      <c r="U91" s="116">
        <v>-5.4516436490525093</v>
      </c>
      <c r="V91" s="116">
        <v>-5.1398097689984219</v>
      </c>
      <c r="W91" s="116">
        <v>-4.9335474867360496</v>
      </c>
      <c r="X91" s="116">
        <v>-4.8829292611485346</v>
      </c>
      <c r="Y91" s="116">
        <v>-5.0567338793138017</v>
      </c>
      <c r="Z91" s="116">
        <v>-5.0636031422144798</v>
      </c>
      <c r="AA91" s="116">
        <v>-5.0623947231312396</v>
      </c>
      <c r="AB91" s="116">
        <v>-5.1114121425277581</v>
      </c>
      <c r="AC91" s="116">
        <v>-5.3027286946278887</v>
      </c>
      <c r="AD91" s="116">
        <v>-5.331203294722541</v>
      </c>
      <c r="AE91" s="116">
        <v>-5.4548589661366336</v>
      </c>
      <c r="AF91" s="116">
        <v>-4.7187549003354627</v>
      </c>
      <c r="AG91" s="116">
        <v>-4.714643983234998</v>
      </c>
      <c r="AH91" s="116">
        <v>-4.5063489341490142</v>
      </c>
      <c r="AI91" s="116">
        <v>-5.335265796317187</v>
      </c>
      <c r="AJ91" s="116">
        <v>-5.3640913488067321</v>
      </c>
      <c r="AK91" s="116">
        <v>-5.3599117256997317</v>
      </c>
      <c r="AL91" s="116">
        <v>-5.5225754907836953</v>
      </c>
      <c r="AM91" s="116">
        <v>-5.5192119825371</v>
      </c>
      <c r="AN91" s="116">
        <v>-5.5774087724204806</v>
      </c>
      <c r="AO91" s="116">
        <v>-5.111463476921644</v>
      </c>
      <c r="AP91" s="116">
        <v>-5.1152313461446282</v>
      </c>
      <c r="AQ91" s="116">
        <v>-4.7115669947282814</v>
      </c>
      <c r="AR91" s="116">
        <v>-2.7135756738449608</v>
      </c>
      <c r="AS91" s="116">
        <v>-2.7060125606842202</v>
      </c>
      <c r="AT91" s="116">
        <v>-2.7585140122728102</v>
      </c>
      <c r="AU91" s="116">
        <v>-1.803408695691509</v>
      </c>
      <c r="AV91" s="116">
        <v>-1.8219827892964533</v>
      </c>
      <c r="AW91" s="116">
        <v>-1.4832507157068964</v>
      </c>
      <c r="AX91" s="116">
        <v>-1.7983498980183406</v>
      </c>
      <c r="AY91" s="116">
        <v>-1.7626183863028633</v>
      </c>
      <c r="AZ91" s="116">
        <v>-1.6934699136821845</v>
      </c>
      <c r="BA91" s="116">
        <v>-1.5905055703531605</v>
      </c>
      <c r="BB91" s="116">
        <v>-1.531351548825798</v>
      </c>
      <c r="BC91" s="116">
        <v>-1.3739317877454376</v>
      </c>
      <c r="BD91" s="116">
        <v>-1.848164689221111</v>
      </c>
      <c r="BE91" s="116">
        <v>-1.8471186250697738</v>
      </c>
      <c r="BF91" s="116">
        <v>-1.7811473132299227</v>
      </c>
      <c r="BG91" s="116">
        <v>-1.545977109875512</v>
      </c>
      <c r="BH91" s="116">
        <v>-1.4511993546557562</v>
      </c>
      <c r="BI91" s="116">
        <v>-1.1684877045353499</v>
      </c>
      <c r="BJ91" s="116">
        <v>0.46888289515811721</v>
      </c>
      <c r="BK91" s="116">
        <v>1.9657356641130477</v>
      </c>
      <c r="BL91" s="116">
        <v>2.0297526979118796</v>
      </c>
      <c r="BM91" s="116">
        <v>2.6209615337572583</v>
      </c>
      <c r="BN91" s="81"/>
      <c r="BO91" s="81"/>
      <c r="BP91" s="81"/>
      <c r="BQ91" s="81"/>
      <c r="BR91" s="81"/>
      <c r="BS91" s="81"/>
      <c r="BT91" s="81"/>
      <c r="BU91" s="81"/>
      <c r="BV91" s="81"/>
    </row>
    <row r="92" spans="1:74">
      <c r="A92" s="81"/>
      <c r="B92" s="81"/>
      <c r="C92" s="81"/>
      <c r="D92" s="126" t="s">
        <v>248</v>
      </c>
      <c r="E92" s="81" t="s">
        <v>43</v>
      </c>
      <c r="F92" s="116">
        <v>-2.2753758667389494</v>
      </c>
      <c r="G92" s="116">
        <v>-2.1577319503770891</v>
      </c>
      <c r="H92" s="116">
        <v>-1.7026847446753308</v>
      </c>
      <c r="I92" s="116">
        <v>-1.7020141089768774</v>
      </c>
      <c r="J92" s="116">
        <v>-1.6602607783458696</v>
      </c>
      <c r="K92" s="116">
        <v>-1.5762062344560155</v>
      </c>
      <c r="L92" s="116">
        <v>-1.5481063530180981</v>
      </c>
      <c r="M92" s="116">
        <v>-1.3712500105526511</v>
      </c>
      <c r="N92" s="116">
        <v>-2.3939985458898665</v>
      </c>
      <c r="O92" s="116">
        <v>-2.3921090154337907</v>
      </c>
      <c r="P92" s="116">
        <v>-2.4912992893722281</v>
      </c>
      <c r="Q92" s="116">
        <v>-2.0807436586216008</v>
      </c>
      <c r="R92" s="116">
        <v>-2.0510197293250441</v>
      </c>
      <c r="S92" s="116">
        <v>-1.9432813978236192</v>
      </c>
      <c r="T92" s="116">
        <v>-2.2184235413160209</v>
      </c>
      <c r="U92" s="116">
        <v>-2.2215716495293991</v>
      </c>
      <c r="V92" s="116">
        <v>-1.6942250136048314</v>
      </c>
      <c r="W92" s="116">
        <v>-1.6963826602563392</v>
      </c>
      <c r="X92" s="116">
        <v>-1.7080123969352545</v>
      </c>
      <c r="Y92" s="116">
        <v>-1.8449491780970524</v>
      </c>
      <c r="Z92" s="116">
        <v>-2.2691552680970295</v>
      </c>
      <c r="AA92" s="116">
        <v>-2.269719687990329</v>
      </c>
      <c r="AB92" s="116">
        <v>-2.318028584830838</v>
      </c>
      <c r="AC92" s="116">
        <v>-2.5414618861215486</v>
      </c>
      <c r="AD92" s="116">
        <v>-2.5552818865377214</v>
      </c>
      <c r="AE92" s="116">
        <v>-2.5646983368468232</v>
      </c>
      <c r="AF92" s="116">
        <v>-2.4900780654468422</v>
      </c>
      <c r="AG92" s="116">
        <v>-2.4671336766232983</v>
      </c>
      <c r="AH92" s="116">
        <v>-2.4595758088802935</v>
      </c>
      <c r="AI92" s="116">
        <v>-3.4525907892100465</v>
      </c>
      <c r="AJ92" s="116">
        <v>-3.3618683019373821</v>
      </c>
      <c r="AK92" s="116">
        <v>-3.3003726790017218</v>
      </c>
      <c r="AL92" s="116">
        <v>-1.8697179927666259</v>
      </c>
      <c r="AM92" s="116">
        <v>-1.8750599522685292</v>
      </c>
      <c r="AN92" s="116">
        <v>-1.9025913913601702</v>
      </c>
      <c r="AO92" s="116">
        <v>-1.8344370389299236</v>
      </c>
      <c r="AP92" s="116">
        <v>-1.8391826013733876</v>
      </c>
      <c r="AQ92" s="116">
        <v>-1.7218206418051221</v>
      </c>
      <c r="AR92" s="116">
        <v>-2.0718442604472216</v>
      </c>
      <c r="AS92" s="116">
        <v>-2.0632313350714711</v>
      </c>
      <c r="AT92" s="116">
        <v>-2.0778190385398201</v>
      </c>
      <c r="AU92" s="116">
        <v>-1.3904347858204495</v>
      </c>
      <c r="AV92" s="116">
        <v>-1.3187399975989642</v>
      </c>
      <c r="AW92" s="116">
        <v>-1.1280229230148962</v>
      </c>
      <c r="AX92" s="116">
        <v>-2.3673921722811819</v>
      </c>
      <c r="AY92" s="116">
        <v>-2.3279387159513529</v>
      </c>
      <c r="AZ92" s="116">
        <v>-2.282427216148994</v>
      </c>
      <c r="BA92" s="116">
        <v>-2.1399938210354694</v>
      </c>
      <c r="BB92" s="116">
        <v>-2.0733313530578688</v>
      </c>
      <c r="BC92" s="116">
        <v>-1.9464044203598068</v>
      </c>
      <c r="BD92" s="116">
        <v>-1.7859100998574</v>
      </c>
      <c r="BE92" s="116">
        <v>-1.7428942483470635</v>
      </c>
      <c r="BF92" s="116">
        <v>-1.7534827196645519</v>
      </c>
      <c r="BG92" s="116">
        <v>-1.3611322468344618</v>
      </c>
      <c r="BH92" s="116">
        <v>-1.2955653619847656</v>
      </c>
      <c r="BI92" s="116">
        <v>-1.2003902012413796</v>
      </c>
      <c r="BJ92" s="116">
        <v>4.038048691302798E-2</v>
      </c>
      <c r="BK92" s="116">
        <v>-0.11159535241094254</v>
      </c>
      <c r="BL92" s="116">
        <v>-0.11836145954812061</v>
      </c>
      <c r="BM92" s="116">
        <v>0.64460925446386952</v>
      </c>
      <c r="BN92" s="81"/>
      <c r="BO92" s="81"/>
      <c r="BP92" s="81"/>
      <c r="BQ92" s="81"/>
      <c r="BR92" s="81"/>
      <c r="BS92" s="81"/>
      <c r="BT92" s="81"/>
      <c r="BU92" s="81"/>
      <c r="BV92" s="81"/>
    </row>
    <row r="93" spans="1:74">
      <c r="A93" s="81"/>
      <c r="B93" s="81"/>
      <c r="C93" s="81"/>
      <c r="D93" s="126" t="s">
        <v>248</v>
      </c>
      <c r="E93" s="81" t="s">
        <v>63</v>
      </c>
      <c r="F93" s="116">
        <v>1.8871190443558703</v>
      </c>
      <c r="G93" s="116">
        <v>2.01959284436664</v>
      </c>
      <c r="H93" s="116">
        <v>2.2606627362845799</v>
      </c>
      <c r="I93" s="116">
        <v>2.2673321896630831</v>
      </c>
      <c r="J93" s="116">
        <v>2.2738590089384001</v>
      </c>
      <c r="K93" s="116">
        <v>2.7459036099537943</v>
      </c>
      <c r="L93" s="116">
        <v>2.7420174512681221</v>
      </c>
      <c r="M93" s="116">
        <v>2.9146889203841884</v>
      </c>
      <c r="N93" s="116">
        <v>2.820987516772183</v>
      </c>
      <c r="O93" s="116">
        <v>2.8194005012846883</v>
      </c>
      <c r="P93" s="116">
        <v>2.8987866699874711</v>
      </c>
      <c r="Q93" s="116">
        <v>2.3752940793691586</v>
      </c>
      <c r="R93" s="116">
        <v>2.3667581718311954</v>
      </c>
      <c r="S93" s="116">
        <v>1.9117106066468903</v>
      </c>
      <c r="T93" s="116">
        <v>2.3922153639465993</v>
      </c>
      <c r="U93" s="116">
        <v>2.397299315023611</v>
      </c>
      <c r="V93" s="116">
        <v>2.8080590053455285</v>
      </c>
      <c r="W93" s="116">
        <v>1.8205127927518312</v>
      </c>
      <c r="X93" s="116">
        <v>1.8470210508571157</v>
      </c>
      <c r="Y93" s="116">
        <v>1.7513153059130975</v>
      </c>
      <c r="Z93" s="116">
        <v>2.4131091353425909</v>
      </c>
      <c r="AA93" s="116">
        <v>2.4180615230478306</v>
      </c>
      <c r="AB93" s="116">
        <v>2.4740699760065716</v>
      </c>
      <c r="AC93" s="116">
        <v>3.2352002013383316</v>
      </c>
      <c r="AD93" s="116">
        <v>3.2298120695557593</v>
      </c>
      <c r="AE93" s="116">
        <v>3.2813132923214958</v>
      </c>
      <c r="AF93" s="116">
        <v>3.8009364825635767</v>
      </c>
      <c r="AG93" s="116">
        <v>3.8045917572725312</v>
      </c>
      <c r="AH93" s="116">
        <v>3.7620443075221068</v>
      </c>
      <c r="AI93" s="116">
        <v>2.7881174917491229</v>
      </c>
      <c r="AJ93" s="116">
        <v>2.7462518682177279</v>
      </c>
      <c r="AK93" s="116">
        <v>2.7526837267064579</v>
      </c>
      <c r="AL93" s="116">
        <v>2.6416313269182154</v>
      </c>
      <c r="AM93" s="116">
        <v>2.6366137125633795</v>
      </c>
      <c r="AN93" s="116">
        <v>2.6093369447771106</v>
      </c>
      <c r="AO93" s="116">
        <v>1.4569461922245655</v>
      </c>
      <c r="AP93" s="116">
        <v>1.4605938591116523</v>
      </c>
      <c r="AQ93" s="116">
        <v>1.7450560147097089</v>
      </c>
      <c r="AR93" s="116">
        <v>1.8415898841169493</v>
      </c>
      <c r="AS93" s="116">
        <v>1.882031331172259</v>
      </c>
      <c r="AT93" s="116">
        <v>1.8324566968628098</v>
      </c>
      <c r="AU93" s="116">
        <v>2.9224877827193314</v>
      </c>
      <c r="AV93" s="116">
        <v>2.903298793801417</v>
      </c>
      <c r="AW93" s="116">
        <v>2.999619699808374</v>
      </c>
      <c r="AX93" s="116">
        <v>1.3822346825790781</v>
      </c>
      <c r="AY93" s="116">
        <v>1.3986535387044068</v>
      </c>
      <c r="AZ93" s="116">
        <v>1.4013232014723567</v>
      </c>
      <c r="BA93" s="116">
        <v>3.4639145609439392</v>
      </c>
      <c r="BB93" s="116">
        <v>3.5376945680679022</v>
      </c>
      <c r="BC93" s="116">
        <v>3.625808186482562</v>
      </c>
      <c r="BD93" s="116">
        <v>3.1875558516749294</v>
      </c>
      <c r="BE93" s="116">
        <v>3.1902655097223871</v>
      </c>
      <c r="BF93" s="116">
        <v>3.2472546702328575</v>
      </c>
      <c r="BG93" s="116">
        <v>3.9203371979787374</v>
      </c>
      <c r="BH93" s="116">
        <v>4.0052460950032334</v>
      </c>
      <c r="BI93" s="116">
        <v>4.08460451301125</v>
      </c>
      <c r="BJ93" s="116">
        <v>6.5645529919047174</v>
      </c>
      <c r="BK93" s="116">
        <v>6.4351745387564474</v>
      </c>
      <c r="BL93" s="116">
        <v>5.7499911678055788</v>
      </c>
      <c r="BM93" s="116">
        <v>5.2093370307881592</v>
      </c>
      <c r="BN93" s="81"/>
      <c r="BO93" s="81"/>
      <c r="BP93" s="81"/>
      <c r="BQ93" s="81"/>
      <c r="BR93" s="81"/>
      <c r="BS93" s="81"/>
      <c r="BT93" s="81"/>
      <c r="BU93" s="81"/>
      <c r="BV93" s="81"/>
    </row>
    <row r="94" spans="1:74">
      <c r="A94" s="81"/>
      <c r="B94" s="81"/>
      <c r="C94" s="81"/>
      <c r="D94" s="126" t="s">
        <v>248</v>
      </c>
      <c r="E94" s="81" t="s">
        <v>2</v>
      </c>
      <c r="F94" s="116">
        <v>3.0548400969592713</v>
      </c>
      <c r="G94" s="116">
        <v>3.2393487903836409</v>
      </c>
      <c r="H94" s="116">
        <v>3.6278043665547788</v>
      </c>
      <c r="I94" s="116">
        <v>3.6322253295384836</v>
      </c>
      <c r="J94" s="116">
        <v>3.6010298514437</v>
      </c>
      <c r="K94" s="116">
        <v>2.5893130245983951</v>
      </c>
      <c r="L94" s="116">
        <v>2.5974579622489227</v>
      </c>
      <c r="M94" s="116">
        <v>2.7303356307259889</v>
      </c>
      <c r="N94" s="116">
        <v>2.5944670509167835</v>
      </c>
      <c r="O94" s="116">
        <v>2.5938072226077882</v>
      </c>
      <c r="P94" s="116">
        <v>2.5767374413247719</v>
      </c>
      <c r="Q94" s="116">
        <v>2.5047199760701595</v>
      </c>
      <c r="R94" s="116">
        <v>2.4973940737655962</v>
      </c>
      <c r="S94" s="116">
        <v>2.5100583018741904</v>
      </c>
      <c r="T94" s="116">
        <v>1.8529793384483995</v>
      </c>
      <c r="U94" s="116">
        <v>1.8368197648726099</v>
      </c>
      <c r="V94" s="116">
        <v>2.3040865194538291</v>
      </c>
      <c r="W94" s="116">
        <v>1.6497991445728299</v>
      </c>
      <c r="X94" s="116">
        <v>1.6738703133107151</v>
      </c>
      <c r="Y94" s="116">
        <v>1.5301865342670986</v>
      </c>
      <c r="Z94" s="116">
        <v>1.9350632914956911</v>
      </c>
      <c r="AA94" s="116">
        <v>1.9528058200505303</v>
      </c>
      <c r="AB94" s="116">
        <v>1.8877609242958719</v>
      </c>
      <c r="AC94" s="116">
        <v>1.5617141632284319</v>
      </c>
      <c r="AD94" s="116">
        <v>1.5467171306605589</v>
      </c>
      <c r="AE94" s="116">
        <v>1.5590669716107968</v>
      </c>
      <c r="AF94" s="116">
        <v>2.9707588005012777</v>
      </c>
      <c r="AG94" s="116">
        <v>2.9817066342626326</v>
      </c>
      <c r="AH94" s="116">
        <v>2.8942212031535064</v>
      </c>
      <c r="AI94" s="116">
        <v>1.1075314168630239</v>
      </c>
      <c r="AJ94" s="116">
        <v>1.084826191169828</v>
      </c>
      <c r="AK94" s="116">
        <v>1.0711920769366579</v>
      </c>
      <c r="AL94" s="116">
        <v>2.9895790226288153</v>
      </c>
      <c r="AM94" s="116">
        <v>3.0180341885960793</v>
      </c>
      <c r="AN94" s="116">
        <v>2.9175950139033091</v>
      </c>
      <c r="AO94" s="116">
        <v>3.0939449724008661</v>
      </c>
      <c r="AP94" s="116">
        <v>3.0911164360457519</v>
      </c>
      <c r="AQ94" s="116">
        <v>3.3927855630551083</v>
      </c>
      <c r="AR94" s="116">
        <v>2.3993822382769494</v>
      </c>
      <c r="AS94" s="116">
        <v>2.4038657935780599</v>
      </c>
      <c r="AT94" s="116">
        <v>2.4820379561787096</v>
      </c>
      <c r="AU94" s="116">
        <v>1.347156016089631</v>
      </c>
      <c r="AV94" s="116">
        <v>1.3439812701763163</v>
      </c>
      <c r="AW94" s="116">
        <v>1.4661819971200725</v>
      </c>
      <c r="AX94" s="116">
        <v>-0.31615127796272091</v>
      </c>
      <c r="AY94" s="116">
        <v>-0.30416195356389331</v>
      </c>
      <c r="AZ94" s="116">
        <v>-0.35503909099914388</v>
      </c>
      <c r="BA94" s="116">
        <v>0.27162512863923993</v>
      </c>
      <c r="BB94" s="116">
        <v>0.31609546583800174</v>
      </c>
      <c r="BC94" s="116">
        <v>0.5890415587769624</v>
      </c>
      <c r="BD94" s="116">
        <v>-0.97176158140547031</v>
      </c>
      <c r="BE94" s="116">
        <v>-0.95330387149381401</v>
      </c>
      <c r="BF94" s="116">
        <v>-1.0464204890603419</v>
      </c>
      <c r="BG94" s="116">
        <v>-0.13580539427806215</v>
      </c>
      <c r="BH94" s="116">
        <v>-2.20473824987657E-2</v>
      </c>
      <c r="BI94" s="116">
        <v>9.5135829251050907E-2</v>
      </c>
      <c r="BJ94" s="116">
        <v>0.40077997161272805</v>
      </c>
      <c r="BK94" s="116">
        <v>0.28610731245107779</v>
      </c>
      <c r="BL94" s="116">
        <v>0.31358629013890926</v>
      </c>
      <c r="BM94" s="116">
        <v>1.1639420680137995</v>
      </c>
      <c r="BN94" s="81"/>
      <c r="BO94" s="81"/>
      <c r="BP94" s="81"/>
      <c r="BQ94" s="81"/>
      <c r="BR94" s="81"/>
      <c r="BS94" s="81"/>
      <c r="BT94" s="81"/>
      <c r="BU94" s="81"/>
      <c r="BV94" s="81"/>
    </row>
    <row r="95" spans="1:74">
      <c r="A95" s="81"/>
      <c r="B95" s="81"/>
      <c r="C95" s="81"/>
      <c r="D95" s="126" t="s">
        <v>248</v>
      </c>
      <c r="E95" s="81" t="s">
        <v>23</v>
      </c>
      <c r="F95" s="116">
        <v>6.9539189478688694</v>
      </c>
      <c r="G95" s="116">
        <v>7.0771478545577402</v>
      </c>
      <c r="H95" s="116">
        <v>7.4733620731867791</v>
      </c>
      <c r="I95" s="116">
        <v>7.4725969631785816</v>
      </c>
      <c r="J95" s="116">
        <v>7.5049808762815022</v>
      </c>
      <c r="K95" s="116">
        <v>7.4610117195446932</v>
      </c>
      <c r="L95" s="116">
        <v>7.449996092211423</v>
      </c>
      <c r="M95" s="116">
        <v>7.5988814525621891</v>
      </c>
      <c r="N95" s="116">
        <v>6.946841886547384</v>
      </c>
      <c r="O95" s="116">
        <v>6.9471260263035877</v>
      </c>
      <c r="P95" s="116">
        <v>6.9067670582821723</v>
      </c>
      <c r="Q95" s="116">
        <v>6.5438934968171587</v>
      </c>
      <c r="R95" s="116">
        <v>6.556456804047496</v>
      </c>
      <c r="S95" s="116">
        <v>6.6884925499821897</v>
      </c>
      <c r="T95" s="116">
        <v>5.3928554774416995</v>
      </c>
      <c r="U95" s="116">
        <v>5.3894881276862101</v>
      </c>
      <c r="V95" s="116">
        <v>5.8662564528219292</v>
      </c>
      <c r="W95" s="116">
        <v>6.2089896633976309</v>
      </c>
      <c r="X95" s="116">
        <v>6.2385906227551153</v>
      </c>
      <c r="Y95" s="116">
        <v>6.1033514392038981</v>
      </c>
      <c r="Z95" s="116">
        <v>5.8867148129555904</v>
      </c>
      <c r="AA95" s="116">
        <v>5.8914421179600307</v>
      </c>
      <c r="AB95" s="116">
        <v>5.8787416560887724</v>
      </c>
      <c r="AC95" s="116">
        <v>5.8302865405545319</v>
      </c>
      <c r="AD95" s="116">
        <v>5.7650878722126588</v>
      </c>
      <c r="AE95" s="116">
        <v>5.8683518667593972</v>
      </c>
      <c r="AF95" s="116">
        <v>5.7743020100315778</v>
      </c>
      <c r="AG95" s="116">
        <v>5.7977536115839321</v>
      </c>
      <c r="AH95" s="116">
        <v>5.7931857223587055</v>
      </c>
      <c r="AI95" s="116">
        <v>5.277860601030623</v>
      </c>
      <c r="AJ95" s="116">
        <v>5.2670430455182284</v>
      </c>
      <c r="AK95" s="116">
        <v>5.1993715596828576</v>
      </c>
      <c r="AL95" s="116">
        <v>3.8485656674457154</v>
      </c>
      <c r="AM95" s="116">
        <v>3.8623869941887801</v>
      </c>
      <c r="AN95" s="116">
        <v>3.7638988952468093</v>
      </c>
      <c r="AO95" s="116">
        <v>6.4196010974061668</v>
      </c>
      <c r="AP95" s="116">
        <v>6.5622335777741512</v>
      </c>
      <c r="AQ95" s="116">
        <v>6.7957341508622076</v>
      </c>
      <c r="AR95" s="116">
        <v>7.2037817277730483</v>
      </c>
      <c r="AS95" s="116">
        <v>7.1896583869666593</v>
      </c>
      <c r="AT95" s="116">
        <v>7.1549278622746115</v>
      </c>
      <c r="AU95" s="116">
        <v>8.4653911308072303</v>
      </c>
      <c r="AV95" s="116">
        <v>8.4534204503581147</v>
      </c>
      <c r="AW95" s="116">
        <v>8.4546462911587739</v>
      </c>
      <c r="AX95" s="116">
        <v>9.2233840123487791</v>
      </c>
      <c r="AY95" s="116">
        <v>9.2567303559969076</v>
      </c>
      <c r="AZ95" s="116">
        <v>9.3276977133630545</v>
      </c>
      <c r="BA95" s="116">
        <v>6.4098157752713387</v>
      </c>
      <c r="BB95" s="116">
        <v>6.4083637229659995</v>
      </c>
      <c r="BC95" s="116">
        <v>6.2165178799638632</v>
      </c>
      <c r="BD95" s="116">
        <v>6.4493401650001303</v>
      </c>
      <c r="BE95" s="116">
        <v>6.6329945560232879</v>
      </c>
      <c r="BF95" s="116">
        <v>6.6789009126193566</v>
      </c>
      <c r="BG95" s="116">
        <v>7.232871050596037</v>
      </c>
      <c r="BH95" s="116">
        <v>7.333267382246035</v>
      </c>
      <c r="BI95" s="116">
        <v>7.4062850306301513</v>
      </c>
      <c r="BJ95" s="116">
        <v>6.2969528535378174</v>
      </c>
      <c r="BK95" s="116">
        <v>6.0009551926855469</v>
      </c>
      <c r="BL95" s="116">
        <v>6.0472749502297791</v>
      </c>
      <c r="BM95" s="116">
        <v>8.4984212485267587</v>
      </c>
      <c r="BN95" s="81"/>
      <c r="BO95" s="81"/>
      <c r="BP95" s="81"/>
      <c r="BQ95" s="81"/>
      <c r="BR95" s="81"/>
      <c r="BS95" s="81"/>
      <c r="BT95" s="81"/>
      <c r="BU95" s="81"/>
      <c r="BV95" s="81"/>
    </row>
    <row r="96" spans="1:74">
      <c r="A96" s="81"/>
      <c r="B96" s="81"/>
      <c r="C96" s="81"/>
      <c r="D96" s="126" t="s">
        <v>248</v>
      </c>
      <c r="E96" s="81" t="s">
        <v>24</v>
      </c>
      <c r="F96" s="116">
        <v>-2.0383299599278795</v>
      </c>
      <c r="G96" s="116">
        <v>-1.9879636674353192</v>
      </c>
      <c r="H96" s="116">
        <v>-1.7995955547356211</v>
      </c>
      <c r="I96" s="116">
        <v>-1.7971110417497567</v>
      </c>
      <c r="J96" s="116">
        <v>-1.7544021648367893</v>
      </c>
      <c r="K96" s="116">
        <v>-1.6260349222965651</v>
      </c>
      <c r="L96" s="116">
        <v>-1.6288035324821282</v>
      </c>
      <c r="M96" s="116">
        <v>-1.6579847795502012</v>
      </c>
      <c r="N96" s="116">
        <v>-1.4595969508177067</v>
      </c>
      <c r="O96" s="116">
        <v>-1.4157990875715507</v>
      </c>
      <c r="P96" s="116">
        <v>-1.3933565575629085</v>
      </c>
      <c r="Q96" s="116">
        <v>-1.1021324484305612</v>
      </c>
      <c r="R96" s="116">
        <v>-1.0976599565118939</v>
      </c>
      <c r="S96" s="116">
        <v>-1.1196192583879396</v>
      </c>
      <c r="T96" s="116">
        <v>-1.4979557408621309</v>
      </c>
      <c r="U96" s="116">
        <v>-1.4943821578683698</v>
      </c>
      <c r="V96" s="116">
        <v>-1.0817465857735513</v>
      </c>
      <c r="W96" s="116">
        <v>-1.0939955146574096</v>
      </c>
      <c r="X96" s="116">
        <v>-1.0696811716985044</v>
      </c>
      <c r="Y96" s="116">
        <v>-1.082905319559142</v>
      </c>
      <c r="Z96" s="116">
        <v>-1.8221807246168495</v>
      </c>
      <c r="AA96" s="116">
        <v>-1.815827588747629</v>
      </c>
      <c r="AB96" s="116">
        <v>-1.8533867853014581</v>
      </c>
      <c r="AC96" s="116">
        <v>-2.005526647009189</v>
      </c>
      <c r="AD96" s="116">
        <v>-2.0192704848073513</v>
      </c>
      <c r="AE96" s="116">
        <v>-2.380211056842974</v>
      </c>
      <c r="AF96" s="116">
        <v>-2.4457150805452228</v>
      </c>
      <c r="AG96" s="116">
        <v>-2.4333932581243181</v>
      </c>
      <c r="AH96" s="116">
        <v>-2.4761968558104241</v>
      </c>
      <c r="AI96" s="116">
        <v>-3.2663256541588872</v>
      </c>
      <c r="AJ96" s="116">
        <v>-3.2950548883766224</v>
      </c>
      <c r="AK96" s="116">
        <v>-3.2961043881730818</v>
      </c>
      <c r="AL96" s="116">
        <v>-2.9661029494945552</v>
      </c>
      <c r="AM96" s="116">
        <v>-2.9618971276072896</v>
      </c>
      <c r="AN96" s="116">
        <v>-2.9122788075330206</v>
      </c>
      <c r="AO96" s="116">
        <v>-2.5794937441917147</v>
      </c>
      <c r="AP96" s="116">
        <v>-2.5808063617667782</v>
      </c>
      <c r="AQ96" s="116">
        <v>-2.3747593737565813</v>
      </c>
      <c r="AR96" s="116">
        <v>-2.8196349742369611</v>
      </c>
      <c r="AS96" s="116">
        <v>-2.7954024912782405</v>
      </c>
      <c r="AT96" s="116">
        <v>-2.8385311207636699</v>
      </c>
      <c r="AU96" s="116">
        <v>-2.149419981461949</v>
      </c>
      <c r="AV96" s="116">
        <v>-2.1644928724972834</v>
      </c>
      <c r="AW96" s="116">
        <v>-2.1499886478856967</v>
      </c>
      <c r="AX96" s="116">
        <v>-4.218029815658511</v>
      </c>
      <c r="AY96" s="116">
        <v>-4.1904442249135423</v>
      </c>
      <c r="AZ96" s="116">
        <v>-4.1802189253514239</v>
      </c>
      <c r="BA96" s="116">
        <v>-4.35729696843537</v>
      </c>
      <c r="BB96" s="116">
        <v>-4.3061782530090786</v>
      </c>
      <c r="BC96" s="116">
        <v>-3.9700568033563775</v>
      </c>
      <c r="BD96" s="116">
        <v>-3.589996932173241</v>
      </c>
      <c r="BE96" s="116">
        <v>-3.5768149296609035</v>
      </c>
      <c r="BF96" s="116">
        <v>-3.6303220183265319</v>
      </c>
      <c r="BG96" s="116">
        <v>-3.545860791199412</v>
      </c>
      <c r="BH96" s="116">
        <v>-3.4520287926140965</v>
      </c>
      <c r="BI96" s="116">
        <v>-3.314012955573709</v>
      </c>
      <c r="BJ96" s="116">
        <v>-1.5972526561652431</v>
      </c>
      <c r="BK96" s="116">
        <v>-1.6557912977171529</v>
      </c>
      <c r="BL96" s="116">
        <v>-1.5676299117593508</v>
      </c>
      <c r="BM96" s="116">
        <v>-0.94792928148831113</v>
      </c>
      <c r="BN96" s="81"/>
      <c r="BO96" s="81"/>
      <c r="BP96" s="81"/>
      <c r="BQ96" s="81"/>
      <c r="BR96" s="81"/>
      <c r="BS96" s="81"/>
      <c r="BT96" s="81"/>
      <c r="BU96" s="81"/>
      <c r="BV96" s="81"/>
    </row>
    <row r="97" spans="1:74">
      <c r="A97" s="81"/>
      <c r="B97" s="81"/>
      <c r="C97" s="81"/>
      <c r="D97" s="126" t="s">
        <v>248</v>
      </c>
      <c r="E97" s="81" t="s">
        <v>25</v>
      </c>
      <c r="F97" s="116">
        <v>-2.0771358732275296</v>
      </c>
      <c r="G97" s="116">
        <v>-1.9454766026607988</v>
      </c>
      <c r="H97" s="116">
        <v>-3.0329416530095612</v>
      </c>
      <c r="I97" s="116">
        <v>-3.0256633376398074</v>
      </c>
      <c r="J97" s="116">
        <v>-3.0409734491624993</v>
      </c>
      <c r="K97" s="116">
        <v>-3.8779260121726855</v>
      </c>
      <c r="L97" s="116">
        <v>-3.8625793037651182</v>
      </c>
      <c r="M97" s="116">
        <v>-3.6283723582515712</v>
      </c>
      <c r="N97" s="116">
        <v>-3.7332818144767463</v>
      </c>
      <c r="O97" s="116">
        <v>-3.7346826357233809</v>
      </c>
      <c r="P97" s="116">
        <v>-3.7247771781798482</v>
      </c>
      <c r="Q97" s="116">
        <v>-3.9570949734625005</v>
      </c>
      <c r="R97" s="116">
        <v>-3.9614005346776935</v>
      </c>
      <c r="S97" s="116">
        <v>-3.9169433402748597</v>
      </c>
      <c r="T97" s="116">
        <v>-4.4043601014383515</v>
      </c>
      <c r="U97" s="116">
        <v>-4.4161180815121792</v>
      </c>
      <c r="V97" s="116">
        <v>-3.8958048729934216</v>
      </c>
      <c r="W97" s="116">
        <v>-3.4519174899210698</v>
      </c>
      <c r="X97" s="116">
        <v>-3.4205406561233849</v>
      </c>
      <c r="Y97" s="116">
        <v>-3.536698772260082</v>
      </c>
      <c r="Z97" s="116">
        <v>-3.5133458654608596</v>
      </c>
      <c r="AA97" s="116">
        <v>-3.5049565135776897</v>
      </c>
      <c r="AB97" s="116">
        <v>-3.5550930676157382</v>
      </c>
      <c r="AC97" s="116">
        <v>-2.6746680725438283</v>
      </c>
      <c r="AD97" s="116">
        <v>-2.6920223148333911</v>
      </c>
      <c r="AE97" s="116">
        <v>-2.6090994393708735</v>
      </c>
      <c r="AF97" s="116">
        <v>-3.012046725862203</v>
      </c>
      <c r="AG97" s="116">
        <v>-3.0138877045108581</v>
      </c>
      <c r="AH97" s="116">
        <v>-3.0363884934918639</v>
      </c>
      <c r="AI97" s="116">
        <v>-2.5900086705172267</v>
      </c>
      <c r="AJ97" s="116">
        <v>-2.6193768633098626</v>
      </c>
      <c r="AK97" s="116">
        <v>-2.6018894237138115</v>
      </c>
      <c r="AL97" s="116">
        <v>-2.9331742607967248</v>
      </c>
      <c r="AM97" s="116">
        <v>-2.9324800173830701</v>
      </c>
      <c r="AN97" s="116">
        <v>-2.7918376165895999</v>
      </c>
      <c r="AO97" s="116">
        <v>-3.0359042751268346</v>
      </c>
      <c r="AP97" s="116">
        <v>-3.0353202598897884</v>
      </c>
      <c r="AQ97" s="116">
        <v>-2.8397799015304219</v>
      </c>
      <c r="AR97" s="116">
        <v>-1.3202589904937412</v>
      </c>
      <c r="AS97" s="116">
        <v>-1.3065642991073805</v>
      </c>
      <c r="AT97" s="116">
        <v>-1.3272060896750997</v>
      </c>
      <c r="AU97" s="116">
        <v>-0.91839313965236968</v>
      </c>
      <c r="AV97" s="116">
        <v>-0.91897056261245424</v>
      </c>
      <c r="AW97" s="116">
        <v>-0.81473177487063708</v>
      </c>
      <c r="AX97" s="116">
        <v>-3.0751857371875619</v>
      </c>
      <c r="AY97" s="116">
        <v>-3.0560838961083121</v>
      </c>
      <c r="AZ97" s="116">
        <v>-3.0792147044960547</v>
      </c>
      <c r="BA97" s="116">
        <v>-3.6545621821746792</v>
      </c>
      <c r="BB97" s="116">
        <v>-3.6157155776855188</v>
      </c>
      <c r="BC97" s="116">
        <v>-3.4450497478903674</v>
      </c>
      <c r="BD97" s="116">
        <v>-4.7655192048671111</v>
      </c>
      <c r="BE97" s="116">
        <v>-4.7349579574503835</v>
      </c>
      <c r="BF97" s="116">
        <v>-4.7045335095222018</v>
      </c>
      <c r="BG97" s="116">
        <v>-4.0346162493351923</v>
      </c>
      <c r="BH97" s="116">
        <v>-3.9489971554578664</v>
      </c>
      <c r="BI97" s="116">
        <v>-3.844209460454679</v>
      </c>
      <c r="BJ97" s="116">
        <v>-3.0921097789904932</v>
      </c>
      <c r="BK97" s="116">
        <v>-3.2270316860147128</v>
      </c>
      <c r="BL97" s="116">
        <v>-3.1871468057021115</v>
      </c>
      <c r="BM97" s="116">
        <v>-3.1182728945035612</v>
      </c>
      <c r="BN97" s="81"/>
      <c r="BO97" s="81"/>
      <c r="BP97" s="81"/>
      <c r="BQ97" s="81"/>
      <c r="BR97" s="81"/>
      <c r="BS97" s="81"/>
      <c r="BT97" s="81"/>
      <c r="BU97" s="81"/>
      <c r="BV97" s="81"/>
    </row>
    <row r="98" spans="1:74">
      <c r="A98" s="81"/>
      <c r="B98" s="81"/>
      <c r="C98" s="81"/>
      <c r="D98" s="126" t="s">
        <v>248</v>
      </c>
      <c r="E98" s="81" t="s">
        <v>3</v>
      </c>
      <c r="F98" s="116">
        <v>11.59971479450587</v>
      </c>
      <c r="G98" s="116">
        <v>11.298866947186941</v>
      </c>
      <c r="H98" s="116">
        <v>11.816828906310478</v>
      </c>
      <c r="I98" s="116">
        <v>11.829833264385783</v>
      </c>
      <c r="J98" s="116">
        <v>11.813573881859002</v>
      </c>
      <c r="K98" s="116">
        <v>12.329664105975294</v>
      </c>
      <c r="L98" s="116">
        <v>12.173402331012921</v>
      </c>
      <c r="M98" s="116">
        <v>12.682067643119289</v>
      </c>
      <c r="N98" s="116">
        <v>12.693341318828585</v>
      </c>
      <c r="O98" s="116">
        <v>12.69273169848759</v>
      </c>
      <c r="P98" s="116">
        <v>12.875490883741671</v>
      </c>
      <c r="Q98" s="116">
        <v>12.089818488929058</v>
      </c>
      <c r="R98" s="116">
        <v>12.086071454981896</v>
      </c>
      <c r="S98" s="116">
        <v>12.126751183535092</v>
      </c>
      <c r="T98" s="116">
        <v>11.898319756408497</v>
      </c>
      <c r="U98" s="116">
        <v>11.897652605990812</v>
      </c>
      <c r="V98" s="116">
        <v>12.253421984706028</v>
      </c>
      <c r="W98" s="116">
        <v>10.111620220076729</v>
      </c>
      <c r="X98" s="116">
        <v>10.138712461693114</v>
      </c>
      <c r="Y98" s="116">
        <v>9.8873965554775989</v>
      </c>
      <c r="Z98" s="116">
        <v>10.114216734256591</v>
      </c>
      <c r="AA98" s="116">
        <v>10.097544483241229</v>
      </c>
      <c r="AB98" s="116">
        <v>9.9679051691731715</v>
      </c>
      <c r="AC98" s="116">
        <v>10.037520408040631</v>
      </c>
      <c r="AD98" s="116">
        <v>10.03159284491576</v>
      </c>
      <c r="AE98" s="116">
        <v>10.340522397640395</v>
      </c>
      <c r="AF98" s="116">
        <v>9.7044580892432784</v>
      </c>
      <c r="AG98" s="116">
        <v>9.6243987272053317</v>
      </c>
      <c r="AH98" s="116">
        <v>9.6753210926553077</v>
      </c>
      <c r="AI98" s="116">
        <v>10.868117963229322</v>
      </c>
      <c r="AJ98" s="116">
        <v>10.712690805714528</v>
      </c>
      <c r="AK98" s="116">
        <v>10.674021776738558</v>
      </c>
      <c r="AL98" s="116">
        <v>10.716021759809314</v>
      </c>
      <c r="AM98" s="116">
        <v>10.69638961414428</v>
      </c>
      <c r="AN98" s="116">
        <v>10.783841257027511</v>
      </c>
      <c r="AO98" s="116">
        <v>9.8438348972156664</v>
      </c>
      <c r="AP98" s="116">
        <v>9.8454541999325507</v>
      </c>
      <c r="AQ98" s="116">
        <v>6.8777057493080083</v>
      </c>
      <c r="AR98" s="116">
        <v>6.17453723779645</v>
      </c>
      <c r="AS98" s="116">
        <v>5.9847397277249605</v>
      </c>
      <c r="AT98" s="116">
        <v>6.1179931424094107</v>
      </c>
      <c r="AU98" s="116">
        <v>4.7116054148285311</v>
      </c>
      <c r="AV98" s="116">
        <v>4.6899660245206167</v>
      </c>
      <c r="AW98" s="116">
        <v>5.054921721486874</v>
      </c>
      <c r="AX98" s="116">
        <v>3.8749867064827797</v>
      </c>
      <c r="AY98" s="116">
        <v>3.8250179502847068</v>
      </c>
      <c r="AZ98" s="116">
        <v>3.8305484593886554</v>
      </c>
      <c r="BA98" s="116">
        <v>7.4766755671003384</v>
      </c>
      <c r="BB98" s="116">
        <v>7.5630045282045</v>
      </c>
      <c r="BC98" s="116">
        <v>4.4148897077120619</v>
      </c>
      <c r="BD98" s="116">
        <v>5.6196882596458302</v>
      </c>
      <c r="BE98" s="116">
        <v>5.5826529899209874</v>
      </c>
      <c r="BF98" s="116">
        <v>5.6771710179610597</v>
      </c>
      <c r="BG98" s="116">
        <v>6.4919076425918387</v>
      </c>
      <c r="BH98" s="116">
        <v>6.5799823383161353</v>
      </c>
      <c r="BI98" s="116">
        <v>6.9352681211520526</v>
      </c>
      <c r="BJ98" s="116">
        <v>11.633897714652916</v>
      </c>
      <c r="BK98" s="116">
        <v>11.516930903434346</v>
      </c>
      <c r="BL98" s="116">
        <v>11.70568318119048</v>
      </c>
      <c r="BM98" s="116">
        <v>7.7120990151585591</v>
      </c>
      <c r="BN98" s="81"/>
      <c r="BO98" s="81"/>
      <c r="BP98" s="81"/>
      <c r="BQ98" s="81"/>
      <c r="BR98" s="81"/>
      <c r="BS98" s="81"/>
      <c r="BT98" s="81"/>
      <c r="BU98" s="81"/>
      <c r="BV98" s="81"/>
    </row>
    <row r="99" spans="1:74">
      <c r="A99" s="81"/>
      <c r="B99" s="81"/>
      <c r="C99" s="81"/>
      <c r="D99" s="126" t="s">
        <v>248</v>
      </c>
      <c r="E99" s="81" t="s">
        <v>4</v>
      </c>
      <c r="F99" s="116">
        <v>-2.6158767835366596</v>
      </c>
      <c r="G99" s="116">
        <v>-2.680597038046999</v>
      </c>
      <c r="H99" s="116">
        <v>-3.816775581806791</v>
      </c>
      <c r="I99" s="116">
        <v>-3.8134481502289068</v>
      </c>
      <c r="J99" s="116">
        <v>-3.9819098510526496</v>
      </c>
      <c r="K99" s="116">
        <v>-4.4142731761679954</v>
      </c>
      <c r="L99" s="116">
        <v>-4.4327224238941279</v>
      </c>
      <c r="M99" s="116">
        <v>-4.1364151510161715</v>
      </c>
      <c r="N99" s="116">
        <v>-3.6974283830522863</v>
      </c>
      <c r="O99" s="116">
        <v>-3.7026248219432407</v>
      </c>
      <c r="P99" s="116">
        <v>-3.7709598514563485</v>
      </c>
      <c r="Q99" s="116">
        <v>-3.6432053026427607</v>
      </c>
      <c r="R99" s="116">
        <v>-3.6393014021904939</v>
      </c>
      <c r="S99" s="116">
        <v>-3.6126228875923996</v>
      </c>
      <c r="T99" s="116">
        <v>-3.6568327617822414</v>
      </c>
      <c r="U99" s="116">
        <v>-3.6379966763619294</v>
      </c>
      <c r="V99" s="116">
        <v>-3.208958446887312</v>
      </c>
      <c r="W99" s="116">
        <v>-1.29278513652178</v>
      </c>
      <c r="X99" s="116">
        <v>-1.2658186919686845</v>
      </c>
      <c r="Y99" s="116">
        <v>-1.354221034042272</v>
      </c>
      <c r="Z99" s="116">
        <v>-3.5313869241401195</v>
      </c>
      <c r="AA99" s="116">
        <v>-3.531884012457799</v>
      </c>
      <c r="AB99" s="116">
        <v>-3.5693981018004282</v>
      </c>
      <c r="AC99" s="116">
        <v>-4.812404521754039</v>
      </c>
      <c r="AD99" s="116">
        <v>-4.8248562588552009</v>
      </c>
      <c r="AE99" s="116">
        <v>-4.9275184680371433</v>
      </c>
      <c r="AF99" s="116">
        <v>-5.379748550535763</v>
      </c>
      <c r="AG99" s="116">
        <v>-5.3746080411312578</v>
      </c>
      <c r="AH99" s="116">
        <v>-5.5228049723807935</v>
      </c>
      <c r="AI99" s="116">
        <v>-0.56942997720583755</v>
      </c>
      <c r="AJ99" s="116">
        <v>-0.59860491021667173</v>
      </c>
      <c r="AK99" s="116">
        <v>-0.49699535326864108</v>
      </c>
      <c r="AL99" s="116">
        <v>1.3179253181409152</v>
      </c>
      <c r="AM99" s="116">
        <v>1.2747666607328796</v>
      </c>
      <c r="AN99" s="116">
        <v>1.3050861388964101</v>
      </c>
      <c r="AO99" s="116">
        <v>1.2289763537642653</v>
      </c>
      <c r="AP99" s="116">
        <v>1.2161929009514516</v>
      </c>
      <c r="AQ99" s="116">
        <v>1.419034587002109</v>
      </c>
      <c r="AR99" s="116">
        <v>1.6104944531148497</v>
      </c>
      <c r="AS99" s="116">
        <v>1.6116755921055592</v>
      </c>
      <c r="AT99" s="116">
        <v>1.7409216653309105</v>
      </c>
      <c r="AU99" s="116">
        <v>-2.1470376833805194</v>
      </c>
      <c r="AV99" s="116">
        <v>-2.1600264310695039</v>
      </c>
      <c r="AW99" s="116">
        <v>-2.0767983183610168</v>
      </c>
      <c r="AX99" s="116">
        <v>-6.985673929148521</v>
      </c>
      <c r="AY99" s="116">
        <v>-6.9636748142022027</v>
      </c>
      <c r="AZ99" s="116">
        <v>-6.9817249275561837</v>
      </c>
      <c r="BA99" s="116">
        <v>-6.39447092478812</v>
      </c>
      <c r="BB99" s="116">
        <v>-6.340114374904779</v>
      </c>
      <c r="BC99" s="116">
        <v>-6.0399017760726075</v>
      </c>
      <c r="BD99" s="116">
        <v>-3.7778161600341411</v>
      </c>
      <c r="BE99" s="116">
        <v>-3.7604725471660636</v>
      </c>
      <c r="BF99" s="116">
        <v>-3.7195451605118119</v>
      </c>
      <c r="BG99" s="116">
        <v>-4.8471526621211218</v>
      </c>
      <c r="BH99" s="116">
        <v>-4.7966999776241064</v>
      </c>
      <c r="BI99" s="116">
        <v>-4.7508288981357394</v>
      </c>
      <c r="BJ99" s="116">
        <v>0.30554812153912714</v>
      </c>
      <c r="BK99" s="116">
        <v>0.18688891676872643</v>
      </c>
      <c r="BL99" s="116">
        <v>0.25562725416525822</v>
      </c>
      <c r="BM99" s="116">
        <v>1.1489782084861684</v>
      </c>
      <c r="BN99" s="81"/>
      <c r="BO99" s="81"/>
      <c r="BP99" s="81"/>
      <c r="BQ99" s="81"/>
      <c r="BR99" s="81"/>
      <c r="BS99" s="81"/>
      <c r="BT99" s="81"/>
      <c r="BU99" s="81"/>
      <c r="BV99" s="81"/>
    </row>
    <row r="100" spans="1:74">
      <c r="A100" s="81"/>
      <c r="B100" s="81"/>
      <c r="C100" s="81"/>
      <c r="D100" s="126" t="s">
        <v>248</v>
      </c>
      <c r="E100" s="81" t="s">
        <v>5</v>
      </c>
      <c r="F100" s="116">
        <v>-0.23447455626816982</v>
      </c>
      <c r="G100" s="116">
        <v>-8.9615907054408694E-2</v>
      </c>
      <c r="H100" s="116">
        <v>-0.66371349015135017</v>
      </c>
      <c r="I100" s="116">
        <v>-0.65886888908913654</v>
      </c>
      <c r="J100" s="116">
        <v>-0.69849554094327893</v>
      </c>
      <c r="K100" s="116">
        <v>-0.19420016248710503</v>
      </c>
      <c r="L100" s="116">
        <v>-0.18167714427862869</v>
      </c>
      <c r="M100" s="116">
        <v>4.0619034375138696E-2</v>
      </c>
      <c r="N100" s="116">
        <v>-0.98195257471375719</v>
      </c>
      <c r="O100" s="116">
        <v>-0.97924878426271178</v>
      </c>
      <c r="P100" s="116">
        <v>-0.97134353217007785</v>
      </c>
      <c r="Q100" s="116">
        <v>-0.72395081828542018</v>
      </c>
      <c r="R100" s="116">
        <v>-0.73114591246101313</v>
      </c>
      <c r="S100" s="116">
        <v>-0.67344407810959872</v>
      </c>
      <c r="T100" s="116">
        <v>0.14920464653809873</v>
      </c>
      <c r="U100" s="116">
        <v>0.12629786506998109</v>
      </c>
      <c r="V100" s="116">
        <v>0.63554219773158849</v>
      </c>
      <c r="W100" s="116">
        <v>1.1605140339357511</v>
      </c>
      <c r="X100" s="116">
        <v>1.1770008979585249</v>
      </c>
      <c r="Y100" s="116">
        <v>1.0559198271598174</v>
      </c>
      <c r="Z100" s="116">
        <v>0.40674406272777119</v>
      </c>
      <c r="AA100" s="116">
        <v>0.3951800649794599</v>
      </c>
      <c r="AB100" s="116">
        <v>0.38719661988722187</v>
      </c>
      <c r="AC100" s="116">
        <v>0.44082110096273119</v>
      </c>
      <c r="AD100" s="116">
        <v>0.42897486971671839</v>
      </c>
      <c r="AE100" s="116">
        <v>0.47052376243658678</v>
      </c>
      <c r="AF100" s="116">
        <v>-0.96507795628429349</v>
      </c>
      <c r="AG100" s="116">
        <v>-0.98718089488045813</v>
      </c>
      <c r="AH100" s="116">
        <v>-1.0892659259851332</v>
      </c>
      <c r="AI100" s="116">
        <v>0.69854116190392368</v>
      </c>
      <c r="AJ100" s="116">
        <v>0.65216929704042848</v>
      </c>
      <c r="AK100" s="116">
        <v>0.63287047262545748</v>
      </c>
      <c r="AL100" s="116">
        <v>-1.6213091586878843</v>
      </c>
      <c r="AM100" s="116">
        <v>-1.6138599140682803</v>
      </c>
      <c r="AN100" s="116">
        <v>-1.4732579505398107</v>
      </c>
      <c r="AO100" s="116">
        <v>-2.0963218899281149</v>
      </c>
      <c r="AP100" s="116">
        <v>-2.1081909634478677</v>
      </c>
      <c r="AQ100" s="116">
        <v>-1.828824727276432</v>
      </c>
      <c r="AR100" s="116">
        <v>-2.7085202980039806</v>
      </c>
      <c r="AS100" s="116">
        <v>-2.7169777042474301</v>
      </c>
      <c r="AT100" s="116">
        <v>-2.7335134081710404</v>
      </c>
      <c r="AU100" s="116">
        <v>-3.8502964136652187</v>
      </c>
      <c r="AV100" s="116">
        <v>-3.8620770863864733</v>
      </c>
      <c r="AW100" s="116">
        <v>-3.7681842570771868</v>
      </c>
      <c r="AX100" s="116">
        <v>-7.1043470126849808</v>
      </c>
      <c r="AY100" s="116">
        <v>-7.2919458141282929</v>
      </c>
      <c r="AZ100" s="116">
        <v>-7.350797071560244</v>
      </c>
      <c r="BA100" s="116">
        <v>-7.9443299144232</v>
      </c>
      <c r="BB100" s="116">
        <v>-7.8800442703046389</v>
      </c>
      <c r="BC100" s="116">
        <v>-7.6297161586066178</v>
      </c>
      <c r="BD100" s="116">
        <v>-7.330303774181691</v>
      </c>
      <c r="BE100" s="116">
        <v>-7.4252159722392532</v>
      </c>
      <c r="BF100" s="116">
        <v>-7.4215586927688122</v>
      </c>
      <c r="BG100" s="116">
        <v>-8.3868637722037622</v>
      </c>
      <c r="BH100" s="116">
        <v>-8.2963077638085956</v>
      </c>
      <c r="BI100" s="116">
        <v>-8.1767639602612299</v>
      </c>
      <c r="BJ100" s="116">
        <v>-2.5741358658242532</v>
      </c>
      <c r="BK100" s="116">
        <v>-2.7310167216365429</v>
      </c>
      <c r="BL100" s="116">
        <v>-2.7034971521532514</v>
      </c>
      <c r="BM100" s="116">
        <v>-1.162841626607551</v>
      </c>
      <c r="BN100" s="81"/>
      <c r="BO100" s="81"/>
      <c r="BP100" s="81"/>
      <c r="BQ100" s="81"/>
      <c r="BR100" s="81"/>
      <c r="BS100" s="81"/>
      <c r="BT100" s="81"/>
      <c r="BU100" s="81"/>
      <c r="BV100" s="81"/>
    </row>
    <row r="101" spans="1:74">
      <c r="A101" s="81"/>
      <c r="B101" s="81"/>
      <c r="C101" s="81"/>
      <c r="D101" s="126" t="s">
        <v>248</v>
      </c>
      <c r="E101" s="81" t="s">
        <v>45</v>
      </c>
      <c r="F101" s="116">
        <v>-2.6288968197789098</v>
      </c>
      <c r="G101" s="116">
        <v>-3.2343164774213893</v>
      </c>
      <c r="H101" s="116">
        <v>-1.2783009856234901</v>
      </c>
      <c r="I101" s="116">
        <v>-1.2689213125444265</v>
      </c>
      <c r="J101" s="116">
        <v>-1.2180833089317389</v>
      </c>
      <c r="K101" s="116">
        <v>-1.2150233585758947</v>
      </c>
      <c r="L101" s="116">
        <v>-1.1033093205333184</v>
      </c>
      <c r="M101" s="116">
        <v>-0.92061066916388157</v>
      </c>
      <c r="N101" s="116">
        <v>-0.72833224882031722</v>
      </c>
      <c r="O101" s="116">
        <v>-0.73332079296648089</v>
      </c>
      <c r="P101" s="116">
        <v>-0.77708136319743915</v>
      </c>
      <c r="Q101" s="116">
        <v>-0.30081380861936147</v>
      </c>
      <c r="R101" s="116">
        <v>-0.30722225769801348</v>
      </c>
      <c r="S101" s="116">
        <v>-0.28720466694656999</v>
      </c>
      <c r="T101" s="116">
        <v>-1.1073282816272609</v>
      </c>
      <c r="U101" s="116">
        <v>-1.0925374487391188</v>
      </c>
      <c r="V101" s="116">
        <v>-0.42377212353008176</v>
      </c>
      <c r="W101" s="116">
        <v>-0.46597264320094922</v>
      </c>
      <c r="X101" s="116">
        <v>-0.75603590480218408</v>
      </c>
      <c r="Y101" s="116">
        <v>-1.4015644186553624</v>
      </c>
      <c r="Z101" s="116">
        <v>-1.6544883126462899</v>
      </c>
      <c r="AA101" s="116">
        <v>-1.6734040631366289</v>
      </c>
      <c r="AB101" s="116">
        <v>-1.773112357262308</v>
      </c>
      <c r="AC101" s="116">
        <v>-1.8551876306845587</v>
      </c>
      <c r="AD101" s="116">
        <v>-1.6450940109327412</v>
      </c>
      <c r="AE101" s="116">
        <v>-1.566713507629574</v>
      </c>
      <c r="AF101" s="116">
        <v>-1.594412704468783</v>
      </c>
      <c r="AG101" s="116">
        <v>-1.5753508778033982</v>
      </c>
      <c r="AH101" s="116">
        <v>-1.5919785711060443</v>
      </c>
      <c r="AI101" s="116">
        <v>-2.4600478479654271</v>
      </c>
      <c r="AJ101" s="116">
        <v>-2.0957928166951216</v>
      </c>
      <c r="AK101" s="116">
        <v>-2.0129946635057916</v>
      </c>
      <c r="AL101" s="116">
        <v>-2.9889663060978755</v>
      </c>
      <c r="AM101" s="116">
        <v>-2.9565869254571702</v>
      </c>
      <c r="AN101" s="116">
        <v>-2.9695399964219504</v>
      </c>
      <c r="AO101" s="116">
        <v>-3.6234282526857946</v>
      </c>
      <c r="AP101" s="116">
        <v>-3.7430068763219388</v>
      </c>
      <c r="AQ101" s="116">
        <v>-3.376636665534142</v>
      </c>
      <c r="AR101" s="116">
        <v>-4.0410897441466904</v>
      </c>
      <c r="AS101" s="116">
        <v>-3.9912111045832708</v>
      </c>
      <c r="AT101" s="116">
        <v>-4.1017709374647202</v>
      </c>
      <c r="AU101" s="116">
        <v>-3.611659939478379</v>
      </c>
      <c r="AV101" s="116">
        <v>-3.6056901954128335</v>
      </c>
      <c r="AW101" s="116">
        <v>-4.8794699779187667</v>
      </c>
      <c r="AX101" s="116">
        <v>-8.6995966253210817</v>
      </c>
      <c r="AY101" s="116">
        <v>-8.6276056626591231</v>
      </c>
      <c r="AZ101" s="116">
        <v>-8.5661636777880048</v>
      </c>
      <c r="BA101" s="116">
        <v>-11.197138009930562</v>
      </c>
      <c r="BB101" s="116">
        <v>-11.977665424683364</v>
      </c>
      <c r="BC101" s="116">
        <v>-11.767360264887177</v>
      </c>
      <c r="BD101" s="116">
        <v>-14.77728904599341</v>
      </c>
      <c r="BE101" s="116">
        <v>-14.780743894399222</v>
      </c>
      <c r="BF101" s="116">
        <v>-14.730085105761171</v>
      </c>
      <c r="BG101" s="116">
        <v>-16.390812351329242</v>
      </c>
      <c r="BH101" s="116">
        <v>-17.541049786867617</v>
      </c>
      <c r="BI101" s="116">
        <v>-17.369569899645491</v>
      </c>
      <c r="BJ101" s="116">
        <v>-17.989564474126631</v>
      </c>
      <c r="BK101" s="116">
        <v>-17.956408297303625</v>
      </c>
      <c r="BL101" s="116">
        <v>-17.880071222876879</v>
      </c>
      <c r="BM101" s="116">
        <v>-22.374535420322641</v>
      </c>
      <c r="BN101" s="81"/>
      <c r="BO101" s="81"/>
      <c r="BP101" s="81"/>
      <c r="BQ101" s="81"/>
      <c r="BR101" s="81"/>
      <c r="BS101" s="81"/>
      <c r="BT101" s="81"/>
      <c r="BU101" s="81"/>
      <c r="BV101" s="81"/>
    </row>
    <row r="102" spans="1:74">
      <c r="A102" s="81"/>
      <c r="B102" s="81"/>
      <c r="C102" s="81"/>
      <c r="D102" s="126" t="s">
        <v>248</v>
      </c>
      <c r="E102" s="81" t="s">
        <v>47</v>
      </c>
      <c r="F102" s="116">
        <v>0.50673532510787034</v>
      </c>
      <c r="G102" s="116">
        <v>0.63683524060644103</v>
      </c>
      <c r="H102" s="116">
        <v>2.1287193336591788</v>
      </c>
      <c r="I102" s="116">
        <v>2.1361245813794838</v>
      </c>
      <c r="J102" s="116">
        <v>2.1399853158894011</v>
      </c>
      <c r="K102" s="116">
        <v>2.2468141817085954</v>
      </c>
      <c r="L102" s="116">
        <v>2.2547566034440223</v>
      </c>
      <c r="M102" s="116">
        <v>-0.17696820528646029</v>
      </c>
      <c r="N102" s="116">
        <v>1.1896360690346839</v>
      </c>
      <c r="O102" s="116">
        <v>1.1795784558009892</v>
      </c>
      <c r="P102" s="116">
        <v>1.1929124193799723</v>
      </c>
      <c r="Q102" s="116">
        <v>1.4249464866864585</v>
      </c>
      <c r="R102" s="116">
        <v>1.419928565680797</v>
      </c>
      <c r="S102" s="116">
        <v>1.4432614388608904</v>
      </c>
      <c r="T102" s="116">
        <v>1.2382549552273989</v>
      </c>
      <c r="U102" s="116">
        <v>1.2493049383044106</v>
      </c>
      <c r="V102" s="116">
        <v>-4.388753173206112</v>
      </c>
      <c r="W102" s="116">
        <v>-4.4394120121590399</v>
      </c>
      <c r="X102" s="116">
        <v>-4.4254944988320641</v>
      </c>
      <c r="Y102" s="116">
        <v>-2.4260166452369223</v>
      </c>
      <c r="Z102" s="116">
        <v>0.11444866571249968</v>
      </c>
      <c r="AA102" s="116">
        <v>0.1150577830400703</v>
      </c>
      <c r="AB102" s="116">
        <v>0.68201727834196113</v>
      </c>
      <c r="AC102" s="116">
        <v>0.63508242117694103</v>
      </c>
      <c r="AD102" s="116">
        <v>0.62257883021663929</v>
      </c>
      <c r="AE102" s="116">
        <v>0.65607891731012735</v>
      </c>
      <c r="AF102" s="116">
        <v>0.68969036790477745</v>
      </c>
      <c r="AG102" s="116">
        <v>0.69241460732613191</v>
      </c>
      <c r="AH102" s="116">
        <v>0.77612384408070589</v>
      </c>
      <c r="AI102" s="116">
        <v>-0.26015898369327672</v>
      </c>
      <c r="AJ102" s="116">
        <v>-0.29625781465827217</v>
      </c>
      <c r="AK102" s="116">
        <v>-0.438615799344241</v>
      </c>
      <c r="AL102" s="116">
        <v>-0.73594509174839473</v>
      </c>
      <c r="AM102" s="116">
        <v>-0.74008506583836997</v>
      </c>
      <c r="AN102" s="116">
        <v>-0.81211138014636042</v>
      </c>
      <c r="AO102" s="116">
        <v>-0.80761500556217491</v>
      </c>
      <c r="AP102" s="116">
        <v>-0.81225806902432929</v>
      </c>
      <c r="AQ102" s="116">
        <v>-0.63189441444028205</v>
      </c>
      <c r="AR102" s="116">
        <v>-0.40943400432893995</v>
      </c>
      <c r="AS102" s="116">
        <v>-0.37662031433804977</v>
      </c>
      <c r="AT102" s="116">
        <v>-0.33493194367638068</v>
      </c>
      <c r="AU102" s="116">
        <v>0.25792483463037108</v>
      </c>
      <c r="AV102" s="116">
        <v>0.23422673485218581</v>
      </c>
      <c r="AW102" s="116">
        <v>0.31140325856693352</v>
      </c>
      <c r="AX102" s="116">
        <v>23.342278349169774</v>
      </c>
      <c r="AY102" s="116">
        <v>23.275460811201906</v>
      </c>
      <c r="AZ102" s="116">
        <v>23.147823950042657</v>
      </c>
      <c r="BA102" s="116">
        <v>22.870749826571739</v>
      </c>
      <c r="BB102" s="116">
        <v>23.050244247954296</v>
      </c>
      <c r="BC102" s="116">
        <v>23.963157496406961</v>
      </c>
      <c r="BD102" s="116">
        <v>25.42061920690303</v>
      </c>
      <c r="BE102" s="116">
        <v>25.235553073438187</v>
      </c>
      <c r="BF102" s="116">
        <v>24.928813956315153</v>
      </c>
      <c r="BG102" s="116">
        <v>25.04439278650424</v>
      </c>
      <c r="BH102" s="116">
        <v>25.224473739595233</v>
      </c>
      <c r="BI102" s="116">
        <v>23.651015157778048</v>
      </c>
      <c r="BJ102" s="116">
        <v>0.93581755057286742</v>
      </c>
      <c r="BK102" s="116">
        <v>0.81068563135799643</v>
      </c>
      <c r="BL102" s="116">
        <v>0.83563067828695914</v>
      </c>
      <c r="BM102" s="116">
        <v>1.6774135869886386</v>
      </c>
      <c r="BN102" s="81"/>
      <c r="BO102" s="81"/>
      <c r="BP102" s="81"/>
      <c r="BQ102" s="81"/>
      <c r="BR102" s="81"/>
      <c r="BS102" s="81"/>
      <c r="BT102" s="81"/>
      <c r="BU102" s="81"/>
      <c r="BV102" s="81"/>
    </row>
    <row r="103" spans="1:74">
      <c r="A103" s="81"/>
      <c r="B103" s="81"/>
      <c r="C103" s="81"/>
      <c r="D103" s="126" t="s">
        <v>248</v>
      </c>
      <c r="E103" s="81" t="s">
        <v>62</v>
      </c>
      <c r="F103" s="116">
        <v>-8.5835315608451292</v>
      </c>
      <c r="G103" s="116">
        <v>-8.7864751696771428</v>
      </c>
      <c r="H103" s="116">
        <v>-9.9623212381849822</v>
      </c>
      <c r="I103" s="116">
        <v>-10.021848714527566</v>
      </c>
      <c r="J103" s="116">
        <v>-9.8824785476207744</v>
      </c>
      <c r="K103" s="116">
        <v>-9.505642034799374</v>
      </c>
      <c r="L103" s="116">
        <v>-9.496582924586999</v>
      </c>
      <c r="M103" s="116">
        <v>-9.270465264435412</v>
      </c>
      <c r="N103" s="116">
        <v>-7.3086189867159259</v>
      </c>
      <c r="O103" s="116">
        <v>-7.3129714496937313</v>
      </c>
      <c r="P103" s="116">
        <v>-7.3498627890310386</v>
      </c>
      <c r="Q103" s="116">
        <v>-7.2979841666929106</v>
      </c>
      <c r="R103" s="116">
        <v>-7.3023187771009734</v>
      </c>
      <c r="S103" s="116">
        <v>-7.1592862195978793</v>
      </c>
      <c r="T103" s="116">
        <v>-4.584214473710821</v>
      </c>
      <c r="U103" s="116">
        <v>-4.5826129538841398</v>
      </c>
      <c r="V103" s="116">
        <v>-4.0342961750651813</v>
      </c>
      <c r="W103" s="116">
        <v>-3.5774229112821194</v>
      </c>
      <c r="X103" s="116">
        <v>-3.5466827650659649</v>
      </c>
      <c r="Y103" s="116">
        <v>-3.6250804148568818</v>
      </c>
      <c r="Z103" s="116">
        <v>-3.0161364653150997</v>
      </c>
      <c r="AA103" s="116">
        <v>-3.0119052032778297</v>
      </c>
      <c r="AB103" s="116">
        <v>-3.0972605844550385</v>
      </c>
      <c r="AC103" s="116">
        <v>-2.5486473825605485</v>
      </c>
      <c r="AD103" s="116">
        <v>-2.5570353665891412</v>
      </c>
      <c r="AE103" s="116">
        <v>-2.6727574332147732</v>
      </c>
      <c r="AF103" s="116">
        <v>-2.334311766765933</v>
      </c>
      <c r="AG103" s="116">
        <v>-2.3346669013419783</v>
      </c>
      <c r="AH103" s="116">
        <v>-2.2183366079667639</v>
      </c>
      <c r="AI103" s="116">
        <v>-2.8063409157081267</v>
      </c>
      <c r="AJ103" s="116">
        <v>-2.8319342636600826</v>
      </c>
      <c r="AK103" s="116">
        <v>-2.823255579982952</v>
      </c>
      <c r="AL103" s="116">
        <v>-2.8759318445672255</v>
      </c>
      <c r="AM103" s="116">
        <v>-2.8890101850656</v>
      </c>
      <c r="AN103" s="116">
        <v>-2.9407323348397201</v>
      </c>
      <c r="AO103" s="116">
        <v>-2.954639829665334</v>
      </c>
      <c r="AP103" s="116">
        <v>-2.9415944958468287</v>
      </c>
      <c r="AQ103" s="116">
        <v>-2.7450333458658518</v>
      </c>
      <c r="AR103" s="116">
        <v>-3.1454275955757405</v>
      </c>
      <c r="AS103" s="116">
        <v>-3.1159510222374607</v>
      </c>
      <c r="AT103" s="116">
        <v>-3.1560507724929003</v>
      </c>
      <c r="AU103" s="116">
        <v>-1.8339145399247192</v>
      </c>
      <c r="AV103" s="116">
        <v>-1.7729133388347034</v>
      </c>
      <c r="AW103" s="116">
        <v>-1.9863263533059472</v>
      </c>
      <c r="AX103" s="116">
        <v>-3.2581572823174909</v>
      </c>
      <c r="AY103" s="116">
        <v>-3.2313891883583423</v>
      </c>
      <c r="AZ103" s="116">
        <v>-3.2183377966845033</v>
      </c>
      <c r="BA103" s="116">
        <v>-3.2144834673860103</v>
      </c>
      <c r="BB103" s="116">
        <v>-3.1510017305596794</v>
      </c>
      <c r="BC103" s="116">
        <v>-2.6369938704239981</v>
      </c>
      <c r="BD103" s="116">
        <v>-1.8304419954903413</v>
      </c>
      <c r="BE103" s="116">
        <v>-1.8199440832783438</v>
      </c>
      <c r="BF103" s="116">
        <v>-1.7450455482830716</v>
      </c>
      <c r="BG103" s="116">
        <v>-2.4412881004940719</v>
      </c>
      <c r="BH103" s="116">
        <v>-2.3390739796490667</v>
      </c>
      <c r="BI103" s="116">
        <v>-2.3480455719749695</v>
      </c>
      <c r="BJ103" s="116">
        <v>-1.3937498107846924</v>
      </c>
      <c r="BK103" s="116">
        <v>-1.5206348044842128</v>
      </c>
      <c r="BL103" s="116">
        <v>-1.4808396676891213</v>
      </c>
      <c r="BM103" s="116">
        <v>-1.0721827232611414</v>
      </c>
      <c r="BN103" s="81"/>
      <c r="BO103" s="81"/>
      <c r="BP103" s="81"/>
      <c r="BQ103" s="81"/>
      <c r="BR103" s="81"/>
      <c r="BS103" s="81"/>
      <c r="BT103" s="81"/>
      <c r="BU103" s="81"/>
      <c r="BV103" s="81"/>
    </row>
    <row r="104" spans="1:74">
      <c r="A104" s="81"/>
      <c r="B104" s="81"/>
      <c r="C104" s="81"/>
      <c r="D104" s="126" t="s">
        <v>249</v>
      </c>
      <c r="E104" s="81" t="s">
        <v>1</v>
      </c>
      <c r="F104" s="116">
        <v>-10.168393956815784</v>
      </c>
      <c r="G104" s="116">
        <v>-10.207074586497171</v>
      </c>
      <c r="H104" s="116">
        <v>-10.427044477882324</v>
      </c>
      <c r="I104" s="116">
        <v>-10.407162748533979</v>
      </c>
      <c r="J104" s="116">
        <v>-10.694978814605232</v>
      </c>
      <c r="K104" s="116">
        <v>-12.240651652849134</v>
      </c>
      <c r="L104" s="116">
        <v>-12.244267437668148</v>
      </c>
      <c r="M104" s="116">
        <v>-11.765355965486476</v>
      </c>
      <c r="N104" s="116">
        <v>-9.9996409639603563</v>
      </c>
      <c r="O104" s="116">
        <v>-10.069515629553649</v>
      </c>
      <c r="P104" s="116">
        <v>-10.156547474283968</v>
      </c>
      <c r="Q104" s="116">
        <v>-10.496084279024778</v>
      </c>
      <c r="R104" s="116">
        <v>-10.483839315669185</v>
      </c>
      <c r="S104" s="116">
        <v>-10.551792422106049</v>
      </c>
      <c r="T104" s="116">
        <v>-10.477039330265956</v>
      </c>
      <c r="U104" s="116">
        <v>-10.405648034182107</v>
      </c>
      <c r="V104" s="116">
        <v>-10.664328382455594</v>
      </c>
      <c r="W104" s="116">
        <v>-11.942708389949592</v>
      </c>
      <c r="X104" s="116">
        <v>-11.905143707663091</v>
      </c>
      <c r="Y104" s="116">
        <v>-12.192779812066895</v>
      </c>
      <c r="Z104" s="116">
        <v>-10.593072135204714</v>
      </c>
      <c r="AA104" s="116">
        <v>-10.612651449957168</v>
      </c>
      <c r="AB104" s="116">
        <v>-10.690478874460254</v>
      </c>
      <c r="AC104" s="116">
        <v>-11.031889564002851</v>
      </c>
      <c r="AD104" s="116">
        <v>-11.037362101451986</v>
      </c>
      <c r="AE104" s="116">
        <v>-11.334800904825114</v>
      </c>
      <c r="AF104" s="116">
        <v>-10.081304300574608</v>
      </c>
      <c r="AG104" s="116">
        <v>-10.078854269402822</v>
      </c>
      <c r="AH104" s="116">
        <v>-9.9903770816793536</v>
      </c>
      <c r="AI104" s="116">
        <v>-11.073165954043734</v>
      </c>
      <c r="AJ104" s="116">
        <v>-11.078164187362013</v>
      </c>
      <c r="AK104" s="116">
        <v>-11.054076790613543</v>
      </c>
      <c r="AL104" s="116">
        <v>-7.2673942121321069</v>
      </c>
      <c r="AM104" s="116">
        <v>-7.2723426629606767</v>
      </c>
      <c r="AN104" s="116">
        <v>-7.3587043445303717</v>
      </c>
      <c r="AO104" s="116">
        <v>-6.6899967451337812</v>
      </c>
      <c r="AP104" s="116">
        <v>-6.6878416577769961</v>
      </c>
      <c r="AQ104" s="116">
        <v>-6.6204423441884046</v>
      </c>
      <c r="AR104" s="116">
        <v>-4.7997707252343389</v>
      </c>
      <c r="AS104" s="116">
        <v>-4.7835604247587824</v>
      </c>
      <c r="AT104" s="116">
        <v>-4.7293778523298258</v>
      </c>
      <c r="AU104" s="116">
        <v>-4.5738752791131958</v>
      </c>
      <c r="AV104" s="116">
        <v>-4.5989090587032528</v>
      </c>
      <c r="AW104" s="116">
        <v>-4.5180032894821238</v>
      </c>
      <c r="AX104" s="116">
        <v>-5.9434336619545718</v>
      </c>
      <c r="AY104" s="116">
        <v>-5.8331199823080482</v>
      </c>
      <c r="AZ104" s="116">
        <v>-5.8844098936600133</v>
      </c>
      <c r="BA104" s="116">
        <v>-5.6001307219551535</v>
      </c>
      <c r="BB104" s="116">
        <v>-5.5272405102504365</v>
      </c>
      <c r="BC104" s="116">
        <v>-5.838349455973848</v>
      </c>
      <c r="BD104" s="116">
        <v>-5.6627012839063759</v>
      </c>
      <c r="BE104" s="116">
        <v>-5.7003260778228757</v>
      </c>
      <c r="BF104" s="116">
        <v>-5.6155817618686115</v>
      </c>
      <c r="BG104" s="116">
        <v>-5.3432455641852776</v>
      </c>
      <c r="BH104" s="116">
        <v>-5.3076145474755556</v>
      </c>
      <c r="BI104" s="116">
        <v>-4.6557770066404238</v>
      </c>
      <c r="BJ104" s="116">
        <v>-2.6675071392163119</v>
      </c>
      <c r="BK104" s="116">
        <v>1.1752197564131244</v>
      </c>
      <c r="BL104" s="116">
        <v>1.260196375416772</v>
      </c>
      <c r="BM104" s="116">
        <v>1.7204194554441301</v>
      </c>
      <c r="BN104" s="81"/>
      <c r="BO104" s="81"/>
      <c r="BP104" s="81"/>
      <c r="BQ104" s="81"/>
      <c r="BR104" s="81"/>
      <c r="BS104" s="81"/>
      <c r="BT104" s="81"/>
      <c r="BU104" s="81"/>
      <c r="BV104" s="81"/>
    </row>
    <row r="105" spans="1:74">
      <c r="A105" s="81"/>
      <c r="B105" s="81"/>
      <c r="C105" s="81"/>
      <c r="D105" s="126" t="s">
        <v>249</v>
      </c>
      <c r="E105" s="81" t="s">
        <v>43</v>
      </c>
      <c r="F105" s="116">
        <v>-8.0899213091924835</v>
      </c>
      <c r="G105" s="116">
        <v>-8.1830337494167722</v>
      </c>
      <c r="H105" s="116">
        <v>-8.1208163219444245</v>
      </c>
      <c r="I105" s="116">
        <v>-8.0947719374655787</v>
      </c>
      <c r="J105" s="116">
        <v>-8.0157016949091329</v>
      </c>
      <c r="K105" s="116">
        <v>-9.1585449436517337</v>
      </c>
      <c r="L105" s="116">
        <v>-9.1267492877971481</v>
      </c>
      <c r="M105" s="116">
        <v>-8.6668575144568774</v>
      </c>
      <c r="N105" s="116">
        <v>-9.0531193531598557</v>
      </c>
      <c r="O105" s="116">
        <v>-9.0934476687187491</v>
      </c>
      <c r="P105" s="116">
        <v>-9.2661338516329685</v>
      </c>
      <c r="Q105" s="116">
        <v>-9.2820262355160779</v>
      </c>
      <c r="R105" s="116">
        <v>-9.2277496512569837</v>
      </c>
      <c r="S105" s="116">
        <v>-9.0695855549307485</v>
      </c>
      <c r="T105" s="116">
        <v>-9.1613811762267563</v>
      </c>
      <c r="U105" s="116">
        <v>-9.1001152342377072</v>
      </c>
      <c r="V105" s="116">
        <v>-8.983262909848694</v>
      </c>
      <c r="W105" s="116">
        <v>-9.3336570387723921</v>
      </c>
      <c r="X105" s="116">
        <v>-9.3092785237577917</v>
      </c>
      <c r="Y105" s="116">
        <v>-9.6303294695734944</v>
      </c>
      <c r="Z105" s="116">
        <v>-7.8893616090597138</v>
      </c>
      <c r="AA105" s="116">
        <v>-7.9039123794753685</v>
      </c>
      <c r="AB105" s="116">
        <v>-7.9791632636341543</v>
      </c>
      <c r="AC105" s="116">
        <v>-8.2951736242236525</v>
      </c>
      <c r="AD105" s="116">
        <v>-8.2389799091187861</v>
      </c>
      <c r="AE105" s="116">
        <v>-8.1869153712606142</v>
      </c>
      <c r="AF105" s="116">
        <v>-7.4182139551478077</v>
      </c>
      <c r="AG105" s="116">
        <v>-7.3949491696943213</v>
      </c>
      <c r="AH105" s="116">
        <v>-7.318700441669753</v>
      </c>
      <c r="AI105" s="116">
        <v>-7.807237813538336</v>
      </c>
      <c r="AJ105" s="116">
        <v>-7.7459465902123128</v>
      </c>
      <c r="AK105" s="116">
        <v>-7.6694115496294444</v>
      </c>
      <c r="AL105" s="116">
        <v>-5.3368967266793064</v>
      </c>
      <c r="AM105" s="116">
        <v>-5.350042485598177</v>
      </c>
      <c r="AN105" s="116">
        <v>-5.4274957756279711</v>
      </c>
      <c r="AO105" s="116">
        <v>-4.8632125031842826</v>
      </c>
      <c r="AP105" s="116">
        <v>-4.8614313796801945</v>
      </c>
      <c r="AQ105" s="116">
        <v>-4.9864160325543025</v>
      </c>
      <c r="AR105" s="116">
        <v>-4.6852728616329387</v>
      </c>
      <c r="AS105" s="116">
        <v>-4.6795374009144837</v>
      </c>
      <c r="AT105" s="116">
        <v>-4.6117671473642226</v>
      </c>
      <c r="AU105" s="116">
        <v>-4.4563575222534944</v>
      </c>
      <c r="AV105" s="116">
        <v>-4.3963369232122531</v>
      </c>
      <c r="AW105" s="116">
        <v>-4.2884688112890252</v>
      </c>
      <c r="AX105" s="116">
        <v>-7.1571809125684709</v>
      </c>
      <c r="AY105" s="116">
        <v>-7.063231152489049</v>
      </c>
      <c r="AZ105" s="116">
        <v>-7.1287018341144162</v>
      </c>
      <c r="BA105" s="116">
        <v>-6.9578101400336543</v>
      </c>
      <c r="BB105" s="116">
        <v>-6.8184935950511338</v>
      </c>
      <c r="BC105" s="116">
        <v>-6.9303796952649499</v>
      </c>
      <c r="BD105" s="116">
        <v>-7.1557723416865748</v>
      </c>
      <c r="BE105" s="116">
        <v>-7.1536514825173754</v>
      </c>
      <c r="BF105" s="116">
        <v>-7.096876922206512</v>
      </c>
      <c r="BG105" s="116">
        <v>-6.3951318461464801</v>
      </c>
      <c r="BH105" s="116">
        <v>-6.3748666396559557</v>
      </c>
      <c r="BI105" s="116">
        <v>-5.9982903867602211</v>
      </c>
      <c r="BJ105" s="116">
        <v>-4.1692583671429126</v>
      </c>
      <c r="BK105" s="116">
        <v>-4.5196123166125766</v>
      </c>
      <c r="BL105" s="116">
        <v>-4.5555061549665261</v>
      </c>
      <c r="BM105" s="116">
        <v>-4.0474143843905672</v>
      </c>
      <c r="BN105" s="81"/>
      <c r="BO105" s="81"/>
      <c r="BP105" s="81"/>
      <c r="BQ105" s="81"/>
      <c r="BR105" s="81"/>
      <c r="BS105" s="81"/>
      <c r="BT105" s="81"/>
      <c r="BU105" s="81"/>
      <c r="BV105" s="81"/>
    </row>
    <row r="106" spans="1:74">
      <c r="A106" s="81"/>
      <c r="B106" s="81"/>
      <c r="C106" s="81"/>
      <c r="D106" s="126" t="s">
        <v>249</v>
      </c>
      <c r="E106" s="81" t="s">
        <v>63</v>
      </c>
      <c r="F106" s="116">
        <v>1.3514397821144151</v>
      </c>
      <c r="G106" s="116">
        <v>1.2511300967467278</v>
      </c>
      <c r="H106" s="116">
        <v>1.4462577043666762</v>
      </c>
      <c r="I106" s="116">
        <v>1.4757247013194217</v>
      </c>
      <c r="J106" s="116">
        <v>1.5377058695947667</v>
      </c>
      <c r="K106" s="116">
        <v>0.39767543343036493</v>
      </c>
      <c r="L106" s="116">
        <v>0.39034295092515237</v>
      </c>
      <c r="M106" s="116">
        <v>0.79961548860962495</v>
      </c>
      <c r="N106" s="116">
        <v>1.2719095865838455</v>
      </c>
      <c r="O106" s="116">
        <v>1.2298448813277503</v>
      </c>
      <c r="P106" s="116">
        <v>1.2510535939791332</v>
      </c>
      <c r="Q106" s="116">
        <v>1.0596730097321228</v>
      </c>
      <c r="R106" s="116">
        <v>1.0608572121649154</v>
      </c>
      <c r="S106" s="116">
        <v>0.53468115024955054</v>
      </c>
      <c r="T106" s="116">
        <v>0.69132840703004206</v>
      </c>
      <c r="U106" s="116">
        <v>0.75656600078899316</v>
      </c>
      <c r="V106" s="116">
        <v>0.67045167538640627</v>
      </c>
      <c r="W106" s="116">
        <v>0.26001960142430747</v>
      </c>
      <c r="X106" s="116">
        <v>0.26130284983180729</v>
      </c>
      <c r="Y106" s="116">
        <v>4.3625381214205561E-2</v>
      </c>
      <c r="Z106" s="116">
        <v>1.725789595521988</v>
      </c>
      <c r="AA106" s="116">
        <v>1.7089543581200317</v>
      </c>
      <c r="AB106" s="116">
        <v>1.811884672154747</v>
      </c>
      <c r="AC106" s="116">
        <v>1.8628072565465494</v>
      </c>
      <c r="AD106" s="116">
        <v>1.8808209944555117</v>
      </c>
      <c r="AE106" s="116">
        <v>1.9797372088037868</v>
      </c>
      <c r="AF106" s="116">
        <v>3.4037696283750911</v>
      </c>
      <c r="AG106" s="116">
        <v>3.4115668118560798</v>
      </c>
      <c r="AH106" s="116">
        <v>3.3947049291879452</v>
      </c>
      <c r="AI106" s="116">
        <v>2.7953030189821639</v>
      </c>
      <c r="AJ106" s="116">
        <v>2.7822725330824873</v>
      </c>
      <c r="AK106" s="116">
        <v>2.7860341846167564</v>
      </c>
      <c r="AL106" s="116">
        <v>5.2079688808112934</v>
      </c>
      <c r="AM106" s="116">
        <v>5.2028526802924233</v>
      </c>
      <c r="AN106" s="116">
        <v>5.1638458691222269</v>
      </c>
      <c r="AO106" s="116">
        <v>5.7039789812277206</v>
      </c>
      <c r="AP106" s="116">
        <v>5.6819598175170043</v>
      </c>
      <c r="AQ106" s="116">
        <v>5.7797524454353955</v>
      </c>
      <c r="AR106" s="116">
        <v>5.8764615943346605</v>
      </c>
      <c r="AS106" s="116">
        <v>5.8953826017648154</v>
      </c>
      <c r="AT106" s="116">
        <v>5.8394578727513746</v>
      </c>
      <c r="AU106" s="116">
        <v>5.5316802918456034</v>
      </c>
      <c r="AV106" s="116">
        <v>5.4906495301862499</v>
      </c>
      <c r="AW106" s="116">
        <v>5.7628028508424762</v>
      </c>
      <c r="AX106" s="116">
        <v>3.688337328334427</v>
      </c>
      <c r="AY106" s="116">
        <v>3.7771056748159495</v>
      </c>
      <c r="AZ106" s="116">
        <v>3.7261561012967839</v>
      </c>
      <c r="BA106" s="116">
        <v>3.6257977654023463</v>
      </c>
      <c r="BB106" s="116">
        <v>3.7103130023891637</v>
      </c>
      <c r="BC106" s="116">
        <v>3.424523651360051</v>
      </c>
      <c r="BD106" s="116">
        <v>3.026343182048624</v>
      </c>
      <c r="BE106" s="116">
        <v>2.9877632213349266</v>
      </c>
      <c r="BF106" s="116">
        <v>3.0764544049505886</v>
      </c>
      <c r="BG106" s="116">
        <v>4.102510536602022</v>
      </c>
      <c r="BH106" s="116">
        <v>4.119723136983346</v>
      </c>
      <c r="BI106" s="116">
        <v>4.4705850793868791</v>
      </c>
      <c r="BJ106" s="116">
        <v>6.009544381299289</v>
      </c>
      <c r="BK106" s="116">
        <v>5.6736329422359226</v>
      </c>
      <c r="BL106" s="116">
        <v>4.8667488420687732</v>
      </c>
      <c r="BM106" s="116">
        <v>4.6394855560138311</v>
      </c>
      <c r="BN106" s="81"/>
      <c r="BO106" s="81"/>
      <c r="BP106" s="81"/>
      <c r="BQ106" s="81"/>
      <c r="BR106" s="81"/>
      <c r="BS106" s="81"/>
      <c r="BT106" s="81"/>
      <c r="BU106" s="81"/>
      <c r="BV106" s="81"/>
    </row>
    <row r="107" spans="1:74">
      <c r="A107" s="81"/>
      <c r="B107" s="81"/>
      <c r="C107" s="81"/>
      <c r="D107" s="126" t="s">
        <v>249</v>
      </c>
      <c r="E107" s="81" t="s">
        <v>2</v>
      </c>
      <c r="F107" s="116">
        <v>27.739375982828417</v>
      </c>
      <c r="G107" s="116">
        <v>28.642005536518027</v>
      </c>
      <c r="H107" s="116">
        <v>27.931363895873272</v>
      </c>
      <c r="I107" s="116">
        <v>27.782562870698122</v>
      </c>
      <c r="J107" s="116">
        <v>27.631450584403566</v>
      </c>
      <c r="K107" s="116">
        <v>44.362012720815464</v>
      </c>
      <c r="L107" s="116">
        <v>44.335637361997158</v>
      </c>
      <c r="M107" s="116">
        <v>41.454835964680825</v>
      </c>
      <c r="N107" s="116">
        <v>30.197364790588345</v>
      </c>
      <c r="O107" s="116">
        <v>30.478351828038349</v>
      </c>
      <c r="P107" s="116">
        <v>31.117218780975232</v>
      </c>
      <c r="Q107" s="116">
        <v>35.07976277053092</v>
      </c>
      <c r="R107" s="116">
        <v>35.000143173456017</v>
      </c>
      <c r="S107" s="116">
        <v>34.707354682326454</v>
      </c>
      <c r="T107" s="116">
        <v>35.701551938404144</v>
      </c>
      <c r="U107" s="116">
        <v>35.130859232316396</v>
      </c>
      <c r="V107" s="116">
        <v>34.048630238989702</v>
      </c>
      <c r="W107" s="116">
        <v>40.32937682076961</v>
      </c>
      <c r="X107" s="116">
        <v>40.182014299260707</v>
      </c>
      <c r="Y107" s="116">
        <v>40.257263940068206</v>
      </c>
      <c r="Z107" s="116">
        <v>30.624227658444987</v>
      </c>
      <c r="AA107" s="116">
        <v>30.872461052693129</v>
      </c>
      <c r="AB107" s="116">
        <v>30.882923497180844</v>
      </c>
      <c r="AC107" s="116">
        <v>32.21445466155285</v>
      </c>
      <c r="AD107" s="116">
        <v>31.980910301556214</v>
      </c>
      <c r="AE107" s="116">
        <v>31.923450224166988</v>
      </c>
      <c r="AF107" s="116">
        <v>21.953158480660594</v>
      </c>
      <c r="AG107" s="116">
        <v>21.959176069105677</v>
      </c>
      <c r="AH107" s="116">
        <v>21.992562433303444</v>
      </c>
      <c r="AI107" s="116">
        <v>27.734619374389766</v>
      </c>
      <c r="AJ107" s="116">
        <v>27.671944234663584</v>
      </c>
      <c r="AK107" s="116">
        <v>27.714533599629458</v>
      </c>
      <c r="AL107" s="116">
        <v>2.9553238312109933</v>
      </c>
      <c r="AM107" s="116">
        <v>2.9962845146249251</v>
      </c>
      <c r="AN107" s="116">
        <v>2.9552218077817294</v>
      </c>
      <c r="AO107" s="116">
        <v>2.8177462952722188</v>
      </c>
      <c r="AP107" s="116">
        <v>2.7601679452730039</v>
      </c>
      <c r="AQ107" s="116">
        <v>2.5753578184047967</v>
      </c>
      <c r="AR107" s="116">
        <v>6.7276473295862615E-2</v>
      </c>
      <c r="AS107" s="116">
        <v>-9.757223587188335E-2</v>
      </c>
      <c r="AT107" s="116">
        <v>-0.87685826324442573</v>
      </c>
      <c r="AU107" s="116">
        <v>-0.26878506334179519</v>
      </c>
      <c r="AV107" s="116">
        <v>-0.23689178037575331</v>
      </c>
      <c r="AW107" s="116">
        <v>-0.39401034444872352</v>
      </c>
      <c r="AX107" s="116">
        <v>35.550232263964432</v>
      </c>
      <c r="AY107" s="116">
        <v>34.537885865967247</v>
      </c>
      <c r="AZ107" s="116">
        <v>35.848622786190383</v>
      </c>
      <c r="BA107" s="116">
        <v>37.06497466121975</v>
      </c>
      <c r="BB107" s="116">
        <v>36.815141492340061</v>
      </c>
      <c r="BC107" s="116">
        <v>39.80881471669035</v>
      </c>
      <c r="BD107" s="116">
        <v>41.776063123872817</v>
      </c>
      <c r="BE107" s="116">
        <v>42.159360704183619</v>
      </c>
      <c r="BF107" s="116">
        <v>41.605834040813789</v>
      </c>
      <c r="BG107" s="116">
        <v>42.040021792183524</v>
      </c>
      <c r="BH107" s="116">
        <v>42.564079978672851</v>
      </c>
      <c r="BI107" s="116">
        <v>37.522882886066277</v>
      </c>
      <c r="BJ107" s="116">
        <v>8.0632357123563878</v>
      </c>
      <c r="BK107" s="116">
        <v>7.7470300828182239</v>
      </c>
      <c r="BL107" s="116">
        <v>7.7332662569484718</v>
      </c>
      <c r="BM107" s="116">
        <v>7.9988384195528326</v>
      </c>
      <c r="BN107" s="81"/>
      <c r="BO107" s="81"/>
      <c r="BP107" s="81"/>
      <c r="BQ107" s="81"/>
      <c r="BR107" s="81"/>
      <c r="BS107" s="81"/>
      <c r="BT107" s="81"/>
      <c r="BU107" s="81"/>
      <c r="BV107" s="81"/>
    </row>
    <row r="108" spans="1:74">
      <c r="A108" s="81"/>
      <c r="B108" s="81"/>
      <c r="C108" s="81"/>
      <c r="D108" s="126" t="s">
        <v>249</v>
      </c>
      <c r="E108" s="81" t="s">
        <v>23</v>
      </c>
      <c r="F108" s="116">
        <v>7.6947668279213168</v>
      </c>
      <c r="G108" s="116">
        <v>7.624620201197029</v>
      </c>
      <c r="H108" s="116">
        <v>7.5380336160287769</v>
      </c>
      <c r="I108" s="116">
        <v>7.5621055268218207</v>
      </c>
      <c r="J108" s="116">
        <v>7.5870433987419688</v>
      </c>
      <c r="K108" s="116">
        <v>6.2408376834139645</v>
      </c>
      <c r="L108" s="116">
        <v>6.2311984794375519</v>
      </c>
      <c r="M108" s="116">
        <v>6.6866888569339231</v>
      </c>
      <c r="N108" s="116">
        <v>6.7666140882416457</v>
      </c>
      <c r="O108" s="116">
        <v>6.7255221464830512</v>
      </c>
      <c r="P108" s="116">
        <v>6.6483303243811314</v>
      </c>
      <c r="Q108" s="116">
        <v>6.1542511676484217</v>
      </c>
      <c r="R108" s="116">
        <v>6.1776820835307156</v>
      </c>
      <c r="S108" s="116">
        <v>6.2869930690090499</v>
      </c>
      <c r="T108" s="116">
        <v>5.2628990160247433</v>
      </c>
      <c r="U108" s="116">
        <v>5.3188416285355942</v>
      </c>
      <c r="V108" s="116">
        <v>5.3906120072333046</v>
      </c>
      <c r="W108" s="116">
        <v>4.6877470345629071</v>
      </c>
      <c r="X108" s="116">
        <v>4.6982245320748071</v>
      </c>
      <c r="Y108" s="116">
        <v>4.4276656225688065</v>
      </c>
      <c r="Z108" s="116">
        <v>5.2393395253269865</v>
      </c>
      <c r="AA108" s="116">
        <v>5.234338917386431</v>
      </c>
      <c r="AB108" s="116">
        <v>5.1717669284710475</v>
      </c>
      <c r="AC108" s="116">
        <v>5.2561275204075493</v>
      </c>
      <c r="AD108" s="116">
        <v>5.2587302158266134</v>
      </c>
      <c r="AE108" s="116">
        <v>5.4024481726038864</v>
      </c>
      <c r="AF108" s="116">
        <v>5.7190403768896942</v>
      </c>
      <c r="AG108" s="116">
        <v>5.7339576468473794</v>
      </c>
      <c r="AH108" s="116">
        <v>5.7408526117640477</v>
      </c>
      <c r="AI108" s="116">
        <v>5.0806347660882665</v>
      </c>
      <c r="AJ108" s="116">
        <v>5.0866181356436861</v>
      </c>
      <c r="AK108" s="116">
        <v>5.0996373568576558</v>
      </c>
      <c r="AL108" s="116">
        <v>6.542017749345991</v>
      </c>
      <c r="AM108" s="116">
        <v>6.5692865144174242</v>
      </c>
      <c r="AN108" s="116">
        <v>6.4576611146988299</v>
      </c>
      <c r="AO108" s="116">
        <v>6.7507841740373173</v>
      </c>
      <c r="AP108" s="116">
        <v>6.8801173199622028</v>
      </c>
      <c r="AQ108" s="116">
        <v>6.9478395229606953</v>
      </c>
      <c r="AR108" s="116">
        <v>6.9208907445085615</v>
      </c>
      <c r="AS108" s="116">
        <v>6.9173157806192158</v>
      </c>
      <c r="AT108" s="116">
        <v>6.9871387828634752</v>
      </c>
      <c r="AU108" s="116">
        <v>6.5960137774524057</v>
      </c>
      <c r="AV108" s="116">
        <v>6.5545584846084495</v>
      </c>
      <c r="AW108" s="116">
        <v>6.6453092230282742</v>
      </c>
      <c r="AX108" s="116">
        <v>4.3245361528987267</v>
      </c>
      <c r="AY108" s="116">
        <v>4.4121958026716506</v>
      </c>
      <c r="AZ108" s="116">
        <v>4.3364435470535838</v>
      </c>
      <c r="BA108" s="116">
        <v>4.2325598294200475</v>
      </c>
      <c r="BB108" s="116">
        <v>4.2812252774761639</v>
      </c>
      <c r="BC108" s="116">
        <v>4.0055525359179498</v>
      </c>
      <c r="BD108" s="116">
        <v>3.8820505355510235</v>
      </c>
      <c r="BE108" s="116">
        <v>3.9424116212778273</v>
      </c>
      <c r="BF108" s="116">
        <v>3.9667000913817887</v>
      </c>
      <c r="BG108" s="116">
        <v>3.8687290339213192</v>
      </c>
      <c r="BH108" s="116">
        <v>3.8900093023283446</v>
      </c>
      <c r="BI108" s="116">
        <v>4.2306539703286781</v>
      </c>
      <c r="BJ108" s="116">
        <v>7.5663903901527867</v>
      </c>
      <c r="BK108" s="116">
        <v>7.1983624619851234</v>
      </c>
      <c r="BL108" s="116">
        <v>7.2829693697270734</v>
      </c>
      <c r="BM108" s="116">
        <v>5.7586936116057323</v>
      </c>
      <c r="BN108" s="81"/>
      <c r="BO108" s="81"/>
      <c r="BP108" s="81"/>
      <c r="BQ108" s="81"/>
      <c r="BR108" s="81"/>
      <c r="BS108" s="81"/>
      <c r="BT108" s="81"/>
      <c r="BU108" s="81"/>
      <c r="BV108" s="81"/>
    </row>
    <row r="109" spans="1:74">
      <c r="A109" s="81"/>
      <c r="B109" s="81"/>
      <c r="C109" s="81"/>
      <c r="D109" s="126" t="s">
        <v>249</v>
      </c>
      <c r="E109" s="81" t="s">
        <v>24</v>
      </c>
      <c r="F109" s="116">
        <v>-8.0822359125968841</v>
      </c>
      <c r="G109" s="116">
        <v>-7.9592004434379717</v>
      </c>
      <c r="H109" s="116">
        <v>-7.9482046729464244</v>
      </c>
      <c r="I109" s="116">
        <v>-7.925838976511578</v>
      </c>
      <c r="J109" s="116">
        <v>-7.809678051223532</v>
      </c>
      <c r="K109" s="116">
        <v>-9.2511826431314343</v>
      </c>
      <c r="L109" s="116">
        <v>-9.256597428129048</v>
      </c>
      <c r="M109" s="116">
        <v>-9.239331942040776</v>
      </c>
      <c r="N109" s="116">
        <v>-8.467085068339756</v>
      </c>
      <c r="O109" s="116">
        <v>-8.2715734361519502</v>
      </c>
      <c r="P109" s="116">
        <v>-8.2880573039988672</v>
      </c>
      <c r="Q109" s="116">
        <v>-8.4166092276544777</v>
      </c>
      <c r="R109" s="116">
        <v>-8.4247744161261835</v>
      </c>
      <c r="S109" s="116">
        <v>-8.3418531104197484</v>
      </c>
      <c r="T109" s="116">
        <v>-8.5462738745173574</v>
      </c>
      <c r="U109" s="116">
        <v>-8.4803460023130075</v>
      </c>
      <c r="V109" s="116">
        <v>-8.5949017433150949</v>
      </c>
      <c r="W109" s="116">
        <v>-9.1209758132429926</v>
      </c>
      <c r="X109" s="116">
        <v>-9.1202889153869915</v>
      </c>
      <c r="Y109" s="116">
        <v>-9.2555720536840944</v>
      </c>
      <c r="Z109" s="116">
        <v>-8.6030943990181132</v>
      </c>
      <c r="AA109" s="116">
        <v>-8.6126569960797692</v>
      </c>
      <c r="AB109" s="116">
        <v>-8.6848825573309529</v>
      </c>
      <c r="AC109" s="116">
        <v>-9.0611407881402517</v>
      </c>
      <c r="AD109" s="116">
        <v>-9.0458463435995871</v>
      </c>
      <c r="AE109" s="116">
        <v>-9.3959036670071132</v>
      </c>
      <c r="AF109" s="116">
        <v>-8.4607709831551077</v>
      </c>
      <c r="AG109" s="116">
        <v>-8.4465950426010217</v>
      </c>
      <c r="AH109" s="116">
        <v>-8.4972653800839542</v>
      </c>
      <c r="AI109" s="116">
        <v>-9.1487688978123352</v>
      </c>
      <c r="AJ109" s="116">
        <v>-9.1536167339322123</v>
      </c>
      <c r="AK109" s="116">
        <v>-9.1116732111105421</v>
      </c>
      <c r="AL109" s="116">
        <v>-6.8396380530927079</v>
      </c>
      <c r="AM109" s="116">
        <v>-6.8428768393386754</v>
      </c>
      <c r="AN109" s="116">
        <v>-6.7698881668142725</v>
      </c>
      <c r="AO109" s="116">
        <v>-6.1767954451884819</v>
      </c>
      <c r="AP109" s="116">
        <v>-6.1889716778796959</v>
      </c>
      <c r="AQ109" s="116">
        <v>-6.1062630719070032</v>
      </c>
      <c r="AR109" s="116">
        <v>-5.7987928440409391</v>
      </c>
      <c r="AS109" s="116">
        <v>-5.7666000990685848</v>
      </c>
      <c r="AT109" s="116">
        <v>-5.6960552907364246</v>
      </c>
      <c r="AU109" s="116">
        <v>-5.768163413060396</v>
      </c>
      <c r="AV109" s="116">
        <v>-5.792937444589052</v>
      </c>
      <c r="AW109" s="116">
        <v>-5.6829768698507248</v>
      </c>
      <c r="AX109" s="116">
        <v>-8.4022338093465709</v>
      </c>
      <c r="AY109" s="116">
        <v>-8.3084852431771488</v>
      </c>
      <c r="AZ109" s="116">
        <v>-8.4010803022653153</v>
      </c>
      <c r="BA109" s="116">
        <v>-8.320644852328952</v>
      </c>
      <c r="BB109" s="116">
        <v>-8.2529589431659343</v>
      </c>
      <c r="BC109" s="116">
        <v>-8.2061021522171504</v>
      </c>
      <c r="BD109" s="116">
        <v>-8.8495351795998758</v>
      </c>
      <c r="BE109" s="116">
        <v>-8.860418111375175</v>
      </c>
      <c r="BF109" s="116">
        <v>-8.9004400828631116</v>
      </c>
      <c r="BG109" s="116">
        <v>-8.6237435152514799</v>
      </c>
      <c r="BH109" s="116">
        <v>-8.5909927568239564</v>
      </c>
      <c r="BI109" s="116">
        <v>-8.2032857232338223</v>
      </c>
      <c r="BJ109" s="116">
        <v>-6.526223763432613</v>
      </c>
      <c r="BK109" s="116">
        <v>-6.7867080931651778</v>
      </c>
      <c r="BL109" s="116">
        <v>-6.5368981737942278</v>
      </c>
      <c r="BM109" s="116">
        <v>-6.4117103063923686</v>
      </c>
      <c r="BN109" s="81"/>
      <c r="BO109" s="81"/>
      <c r="BP109" s="81"/>
      <c r="BQ109" s="81"/>
      <c r="BR109" s="81"/>
      <c r="BS109" s="81"/>
      <c r="BT109" s="81"/>
      <c r="BU109" s="81"/>
      <c r="BV109" s="81"/>
    </row>
    <row r="110" spans="1:74">
      <c r="A110" s="81"/>
      <c r="B110" s="81"/>
      <c r="C110" s="81"/>
      <c r="D110" s="126" t="s">
        <v>249</v>
      </c>
      <c r="E110" s="81" t="s">
        <v>25</v>
      </c>
      <c r="F110" s="116">
        <v>-4.0732705057023857</v>
      </c>
      <c r="G110" s="116">
        <v>-4.1456100345805709</v>
      </c>
      <c r="H110" s="116">
        <v>-4.6280974589612249</v>
      </c>
      <c r="I110" s="116">
        <v>-4.6658815148590804</v>
      </c>
      <c r="J110" s="116">
        <v>-4.714539913122934</v>
      </c>
      <c r="K110" s="116">
        <v>-8.0723820914609341</v>
      </c>
      <c r="L110" s="116">
        <v>-8.0890981483092474</v>
      </c>
      <c r="M110" s="116">
        <v>-7.6135059575599762</v>
      </c>
      <c r="N110" s="116">
        <v>-5.8357995197804549</v>
      </c>
      <c r="O110" s="116">
        <v>-5.8583856280343483</v>
      </c>
      <c r="P110" s="116">
        <v>-5.856012036047769</v>
      </c>
      <c r="Q110" s="116">
        <v>-6.5602764489843786</v>
      </c>
      <c r="R110" s="116">
        <v>-6.5572389558274828</v>
      </c>
      <c r="S110" s="116">
        <v>-6.4646314043630504</v>
      </c>
      <c r="T110" s="116">
        <v>-6.7120618302481567</v>
      </c>
      <c r="U110" s="116">
        <v>-6.738184320539407</v>
      </c>
      <c r="V110" s="116">
        <v>-6.4941051629659938</v>
      </c>
      <c r="W110" s="116">
        <v>-7.3465382719425918</v>
      </c>
      <c r="X110" s="116">
        <v>-7.3474231342715903</v>
      </c>
      <c r="Y110" s="116">
        <v>-7.5087230945778956</v>
      </c>
      <c r="Z110" s="116">
        <v>-6.5450950035853133</v>
      </c>
      <c r="AA110" s="116">
        <v>-6.5534786142942671</v>
      </c>
      <c r="AB110" s="116">
        <v>-6.6413039692327551</v>
      </c>
      <c r="AC110" s="116">
        <v>-5.8435335490596501</v>
      </c>
      <c r="AD110" s="116">
        <v>-5.8270378597655856</v>
      </c>
      <c r="AE110" s="116">
        <v>-5.5986411536232126</v>
      </c>
      <c r="AF110" s="116">
        <v>-5.2746734389953076</v>
      </c>
      <c r="AG110" s="116">
        <v>-5.3244310310770224</v>
      </c>
      <c r="AH110" s="116">
        <v>-5.3324577031505527</v>
      </c>
      <c r="AI110" s="116">
        <v>-5.414055530310435</v>
      </c>
      <c r="AJ110" s="116">
        <v>-5.4072307041792129</v>
      </c>
      <c r="AK110" s="116">
        <v>-5.4109378057318409</v>
      </c>
      <c r="AL110" s="116">
        <v>-1.9029427370533085</v>
      </c>
      <c r="AM110" s="116">
        <v>-1.8701554908321754</v>
      </c>
      <c r="AN110" s="116">
        <v>-1.668846060905171</v>
      </c>
      <c r="AO110" s="116">
        <v>-1.9193904961985808</v>
      </c>
      <c r="AP110" s="116">
        <v>-1.9230473876248944</v>
      </c>
      <c r="AQ110" s="116">
        <v>-1.9613953425535051</v>
      </c>
      <c r="AR110" s="116">
        <v>-0.28125152617313987</v>
      </c>
      <c r="AS110" s="116">
        <v>-0.25757689033358488</v>
      </c>
      <c r="AT110" s="116">
        <v>-0.12266575406962588</v>
      </c>
      <c r="AU110" s="116">
        <v>0.74865560308190382</v>
      </c>
      <c r="AV110" s="116">
        <v>0.75138715536354894</v>
      </c>
      <c r="AW110" s="116">
        <v>1.0021347073141733</v>
      </c>
      <c r="AX110" s="116">
        <v>-2.554881545023072</v>
      </c>
      <c r="AY110" s="116">
        <v>-2.4726692584917487</v>
      </c>
      <c r="AZ110" s="116">
        <v>-2.5967972751580142</v>
      </c>
      <c r="BA110" s="116">
        <v>-2.5027875702988531</v>
      </c>
      <c r="BB110" s="116">
        <v>-2.4235647265127369</v>
      </c>
      <c r="BC110" s="116">
        <v>-2.5862385101972478</v>
      </c>
      <c r="BD110" s="116">
        <v>-4.0136919608195747</v>
      </c>
      <c r="BE110" s="116">
        <v>-3.9624085367849737</v>
      </c>
      <c r="BF110" s="116">
        <v>-3.858199382491911</v>
      </c>
      <c r="BG110" s="116">
        <v>-4.3953443392867797</v>
      </c>
      <c r="BH110" s="116">
        <v>-4.3699591310821546</v>
      </c>
      <c r="BI110" s="116">
        <v>-3.9436384534739233</v>
      </c>
      <c r="BJ110" s="116">
        <v>-3.7761751187499115</v>
      </c>
      <c r="BK110" s="116">
        <v>-4.1280626022804761</v>
      </c>
      <c r="BL110" s="116">
        <v>-4.1051693286405282</v>
      </c>
      <c r="BM110" s="116">
        <v>-4.399543451613269</v>
      </c>
      <c r="BN110" s="81"/>
      <c r="BO110" s="81"/>
      <c r="BP110" s="81"/>
      <c r="BQ110" s="81"/>
      <c r="BR110" s="81"/>
      <c r="BS110" s="81"/>
      <c r="BT110" s="81"/>
      <c r="BU110" s="81"/>
      <c r="BV110" s="81"/>
    </row>
    <row r="111" spans="1:74">
      <c r="A111" s="81"/>
      <c r="B111" s="81"/>
      <c r="C111" s="81"/>
      <c r="D111" s="126" t="s">
        <v>249</v>
      </c>
      <c r="E111" s="81" t="s">
        <v>3</v>
      </c>
      <c r="F111" s="116">
        <v>5.1557911450547174</v>
      </c>
      <c r="G111" s="116">
        <v>4.3849977797266284</v>
      </c>
      <c r="H111" s="116">
        <v>4.3663087918914769</v>
      </c>
      <c r="I111" s="116">
        <v>4.37366791854312</v>
      </c>
      <c r="J111" s="116">
        <v>4.432793420692569</v>
      </c>
      <c r="K111" s="116">
        <v>3.6178822671875643</v>
      </c>
      <c r="L111" s="116">
        <v>3.6451570616905506</v>
      </c>
      <c r="M111" s="116">
        <v>4.4633902348780232</v>
      </c>
      <c r="N111" s="116">
        <v>5.1623949963899456</v>
      </c>
      <c r="O111" s="116">
        <v>5.1228435483753501</v>
      </c>
      <c r="P111" s="116">
        <v>5.0996356436920323</v>
      </c>
      <c r="Q111" s="116">
        <v>4.781121235294421</v>
      </c>
      <c r="R111" s="116">
        <v>4.7887723090370145</v>
      </c>
      <c r="S111" s="116">
        <v>4.7884933291788521</v>
      </c>
      <c r="T111" s="116">
        <v>4.1351357373991426</v>
      </c>
      <c r="U111" s="116">
        <v>4.1893202157503922</v>
      </c>
      <c r="V111" s="116">
        <v>4.2037611135711046</v>
      </c>
      <c r="W111" s="116">
        <v>3.3734320519135075</v>
      </c>
      <c r="X111" s="116">
        <v>3.3683038152801075</v>
      </c>
      <c r="Y111" s="116">
        <v>2.2464583763940063</v>
      </c>
      <c r="Z111" s="116">
        <v>2.6121393395197856</v>
      </c>
      <c r="AA111" s="116">
        <v>2.5804634357667311</v>
      </c>
      <c r="AB111" s="116">
        <v>2.5250684422727474</v>
      </c>
      <c r="AC111" s="116">
        <v>2.2049515868192486</v>
      </c>
      <c r="AD111" s="116">
        <v>2.2344090739790126</v>
      </c>
      <c r="AE111" s="116">
        <v>2.2964799369877866</v>
      </c>
      <c r="AF111" s="116">
        <v>3.4644428165792931</v>
      </c>
      <c r="AG111" s="116">
        <v>3.4886109208428771</v>
      </c>
      <c r="AH111" s="116">
        <v>3.4640193786148465</v>
      </c>
      <c r="AI111" s="116">
        <v>3.5337413130668658</v>
      </c>
      <c r="AJ111" s="116">
        <v>3.5508435995273864</v>
      </c>
      <c r="AK111" s="116">
        <v>3.5605510987441562</v>
      </c>
      <c r="AL111" s="116">
        <v>5.6796808272177941</v>
      </c>
      <c r="AM111" s="116">
        <v>5.6504768274281254</v>
      </c>
      <c r="AN111" s="116">
        <v>5.6243705341348296</v>
      </c>
      <c r="AO111" s="116">
        <v>5.4528380002893186</v>
      </c>
      <c r="AP111" s="116">
        <v>5.4448981022319032</v>
      </c>
      <c r="AQ111" s="116">
        <v>4.7537869065609968</v>
      </c>
      <c r="AR111" s="116">
        <v>4.6760849465107626</v>
      </c>
      <c r="AS111" s="116">
        <v>4.7386512448484162</v>
      </c>
      <c r="AT111" s="116">
        <v>4.8416776474603758</v>
      </c>
      <c r="AU111" s="116">
        <v>4.4551903184831048</v>
      </c>
      <c r="AV111" s="116">
        <v>4.4278083459721493</v>
      </c>
      <c r="AW111" s="116">
        <v>4.5927446940919765</v>
      </c>
      <c r="AX111" s="116">
        <v>1.4578058267693272</v>
      </c>
      <c r="AY111" s="116">
        <v>1.5409124877843503</v>
      </c>
      <c r="AZ111" s="116">
        <v>1.3938870518325857</v>
      </c>
      <c r="BA111" s="116">
        <v>1.1086487990811484</v>
      </c>
      <c r="BB111" s="116">
        <v>1.1823284734220643</v>
      </c>
      <c r="BC111" s="116">
        <v>-0.77100651588884972</v>
      </c>
      <c r="BD111" s="116">
        <v>-0.93636024543787499</v>
      </c>
      <c r="BE111" s="116">
        <v>-0.96690895192947579</v>
      </c>
      <c r="BF111" s="116">
        <v>-0.93634005697401079</v>
      </c>
      <c r="BG111" s="116">
        <v>-0.56104394331627816</v>
      </c>
      <c r="BH111" s="116">
        <v>-0.52758353545005576</v>
      </c>
      <c r="BI111" s="116">
        <v>0.1750123568906794</v>
      </c>
      <c r="BJ111" s="116">
        <v>3.1504006810393861</v>
      </c>
      <c r="BK111" s="116">
        <v>2.811676690730522</v>
      </c>
      <c r="BL111" s="116">
        <v>3.0131280947437737</v>
      </c>
      <c r="BM111" s="116">
        <v>3.0708358803761335</v>
      </c>
      <c r="BN111" s="81"/>
      <c r="BO111" s="81"/>
      <c r="BP111" s="81"/>
      <c r="BQ111" s="81"/>
      <c r="BR111" s="81"/>
      <c r="BS111" s="81"/>
      <c r="BT111" s="81"/>
      <c r="BU111" s="81"/>
      <c r="BV111" s="81"/>
    </row>
    <row r="112" spans="1:74">
      <c r="A112" s="81"/>
      <c r="B112" s="81"/>
      <c r="C112" s="81"/>
      <c r="D112" s="126" t="s">
        <v>249</v>
      </c>
      <c r="E112" s="81" t="s">
        <v>4</v>
      </c>
      <c r="F112" s="116">
        <v>12.883149452232114</v>
      </c>
      <c r="G112" s="116">
        <v>12.822383041308726</v>
      </c>
      <c r="H112" s="116">
        <v>12.215389462596175</v>
      </c>
      <c r="I112" s="116">
        <v>12.239166696444222</v>
      </c>
      <c r="J112" s="116">
        <v>12.08878894486017</v>
      </c>
      <c r="K112" s="116">
        <v>10.463000693059769</v>
      </c>
      <c r="L112" s="116">
        <v>10.444791372142955</v>
      </c>
      <c r="M112" s="116">
        <v>11.008196638589521</v>
      </c>
      <c r="N112" s="116">
        <v>12.353715877883843</v>
      </c>
      <c r="O112" s="116">
        <v>12.313672777376354</v>
      </c>
      <c r="P112" s="116">
        <v>12.186850102879735</v>
      </c>
      <c r="Q112" s="116">
        <v>11.583092042351719</v>
      </c>
      <c r="R112" s="116">
        <v>11.564839723692515</v>
      </c>
      <c r="S112" s="116">
        <v>11.631816926040248</v>
      </c>
      <c r="T112" s="116">
        <v>11.74238790003524</v>
      </c>
      <c r="U112" s="116">
        <v>11.801047175704291</v>
      </c>
      <c r="V112" s="116">
        <v>11.950875020495008</v>
      </c>
      <c r="W112" s="116">
        <v>11.032241821624606</v>
      </c>
      <c r="X112" s="116">
        <v>11.098974451843809</v>
      </c>
      <c r="Y112" s="116">
        <v>10.918346026696206</v>
      </c>
      <c r="Z112" s="116">
        <v>11.538721206576383</v>
      </c>
      <c r="AA112" s="116">
        <v>11.493806892194431</v>
      </c>
      <c r="AB112" s="116">
        <v>11.404925363300745</v>
      </c>
      <c r="AC112" s="116">
        <v>11.88414550670015</v>
      </c>
      <c r="AD112" s="116">
        <v>11.913978920440115</v>
      </c>
      <c r="AE112" s="116">
        <v>11.814125137055388</v>
      </c>
      <c r="AF112" s="116">
        <v>12.311572711280593</v>
      </c>
      <c r="AG112" s="116">
        <v>12.310345506268281</v>
      </c>
      <c r="AH112" s="116">
        <v>12.156561113683548</v>
      </c>
      <c r="AI112" s="116">
        <v>10.551081057327366</v>
      </c>
      <c r="AJ112" s="116">
        <v>10.555000103331885</v>
      </c>
      <c r="AK112" s="116">
        <v>10.688878761460355</v>
      </c>
      <c r="AL112" s="116">
        <v>13.772151847362693</v>
      </c>
      <c r="AM112" s="116">
        <v>13.738932953531126</v>
      </c>
      <c r="AN112" s="116">
        <v>13.726144624874632</v>
      </c>
      <c r="AO112" s="116">
        <v>12.741263146541019</v>
      </c>
      <c r="AP112" s="116">
        <v>12.687037843870101</v>
      </c>
      <c r="AQ112" s="116">
        <v>12.811088749747299</v>
      </c>
      <c r="AR112" s="116">
        <v>12.856415853414358</v>
      </c>
      <c r="AS112" s="116">
        <v>12.856132158929015</v>
      </c>
      <c r="AT112" s="116">
        <v>12.862637810565577</v>
      </c>
      <c r="AU112" s="116">
        <v>12.576571634422002</v>
      </c>
      <c r="AV112" s="116">
        <v>12.558933735079648</v>
      </c>
      <c r="AW112" s="116">
        <v>12.789961900130177</v>
      </c>
      <c r="AX112" s="116">
        <v>9.4771113920091317</v>
      </c>
      <c r="AY112" s="116">
        <v>9.5579336552061491</v>
      </c>
      <c r="AZ112" s="116">
        <v>9.4834989422967837</v>
      </c>
      <c r="BA112" s="116">
        <v>10.37087340302185</v>
      </c>
      <c r="BB112" s="116">
        <v>10.429633912716266</v>
      </c>
      <c r="BC112" s="116">
        <v>10.513609299835853</v>
      </c>
      <c r="BD112" s="116">
        <v>13.511702033291822</v>
      </c>
      <c r="BE112" s="116">
        <v>13.475493590252924</v>
      </c>
      <c r="BF112" s="116">
        <v>13.528871945951689</v>
      </c>
      <c r="BG112" s="116">
        <v>10.949643233415323</v>
      </c>
      <c r="BH112" s="116">
        <v>10.965848612885544</v>
      </c>
      <c r="BI112" s="116">
        <v>11.382854797361681</v>
      </c>
      <c r="BJ112" s="116">
        <v>17.557775662864486</v>
      </c>
      <c r="BK112" s="116">
        <v>17.222360109952621</v>
      </c>
      <c r="BL112" s="116">
        <v>17.279184038486171</v>
      </c>
      <c r="BM112" s="116">
        <v>17.368667008939632</v>
      </c>
      <c r="BN112" s="81"/>
      <c r="BO112" s="81"/>
      <c r="BP112" s="81"/>
      <c r="BQ112" s="81"/>
      <c r="BR112" s="81"/>
      <c r="BS112" s="81"/>
      <c r="BT112" s="81"/>
      <c r="BU112" s="81"/>
      <c r="BV112" s="81"/>
    </row>
    <row r="113" spans="1:74">
      <c r="A113" s="81"/>
      <c r="B113" s="81"/>
      <c r="C113" s="81"/>
      <c r="D113" s="126" t="s">
        <v>249</v>
      </c>
      <c r="E113" s="81" t="s">
        <v>5</v>
      </c>
      <c r="F113" s="116">
        <v>0.82288329841971475</v>
      </c>
      <c r="G113" s="116">
        <v>0.79937368352452864</v>
      </c>
      <c r="H113" s="116">
        <v>0.95649919451827614</v>
      </c>
      <c r="I113" s="116">
        <v>0.98291492614962195</v>
      </c>
      <c r="J113" s="116">
        <v>0.96078137957416843</v>
      </c>
      <c r="K113" s="116">
        <v>-1.4193857085835333</v>
      </c>
      <c r="L113" s="116">
        <v>-1.4063134563607491</v>
      </c>
      <c r="M113" s="116">
        <v>-0.8979217625316771</v>
      </c>
      <c r="N113" s="116">
        <v>0.32093002756254307</v>
      </c>
      <c r="O113" s="116">
        <v>0.27540224049905149</v>
      </c>
      <c r="P113" s="116">
        <v>0.24075554815393119</v>
      </c>
      <c r="Q113" s="116">
        <v>-8.5553102497577527E-2</v>
      </c>
      <c r="R113" s="116">
        <v>-7.9093245220583697E-2</v>
      </c>
      <c r="S113" s="116">
        <v>5.9460848980528169E-3</v>
      </c>
      <c r="T113" s="116">
        <v>1.028550217353942</v>
      </c>
      <c r="U113" s="116">
        <v>1.0396662338805918</v>
      </c>
      <c r="V113" s="116">
        <v>1.0540347000550057</v>
      </c>
      <c r="W113" s="116">
        <v>-9.6643518696893693E-2</v>
      </c>
      <c r="X113" s="116">
        <v>-0.1045349119883916</v>
      </c>
      <c r="Y113" s="116">
        <v>-0.25361987266049368</v>
      </c>
      <c r="Z113" s="116">
        <v>1.303920836048686</v>
      </c>
      <c r="AA113" s="116">
        <v>1.2646273353542306</v>
      </c>
      <c r="AB113" s="116">
        <v>1.2415925458497448</v>
      </c>
      <c r="AC113" s="116">
        <v>0.3107546134225494</v>
      </c>
      <c r="AD113" s="116">
        <v>0.33516258273621347</v>
      </c>
      <c r="AE113" s="116">
        <v>0.42540981802088496</v>
      </c>
      <c r="AF113" s="116">
        <v>0.39813387689739344</v>
      </c>
      <c r="AG113" s="116">
        <v>0.35526636198937922</v>
      </c>
      <c r="AH113" s="116">
        <v>0.18959784626824572</v>
      </c>
      <c r="AI113" s="116">
        <v>-0.7645734107579365</v>
      </c>
      <c r="AJ113" s="116">
        <v>-0.78239353275011325</v>
      </c>
      <c r="AK113" s="116">
        <v>-0.70773772728004403</v>
      </c>
      <c r="AL113" s="116">
        <v>-1.2676601459681081</v>
      </c>
      <c r="AM113" s="116">
        <v>-1.2934472251816764</v>
      </c>
      <c r="AN113" s="116">
        <v>-1.0602189715417722</v>
      </c>
      <c r="AO113" s="116">
        <v>-3.0775160004636817</v>
      </c>
      <c r="AP113" s="116">
        <v>-3.0929567341029944</v>
      </c>
      <c r="AQ113" s="116">
        <v>-2.9298448534688042</v>
      </c>
      <c r="AR113" s="116">
        <v>-5.6619936508512385</v>
      </c>
      <c r="AS113" s="116">
        <v>-5.7040520249384841</v>
      </c>
      <c r="AT113" s="116">
        <v>-5.5766093465039237</v>
      </c>
      <c r="AU113" s="116">
        <v>-7.5862947992671952</v>
      </c>
      <c r="AV113" s="116">
        <v>-7.6057575322158524</v>
      </c>
      <c r="AW113" s="116">
        <v>-7.4069947779931251</v>
      </c>
      <c r="AX113" s="116">
        <v>-11.021638846622272</v>
      </c>
      <c r="AY113" s="116">
        <v>-11.050530927075549</v>
      </c>
      <c r="AZ113" s="116">
        <v>-11.331805447560015</v>
      </c>
      <c r="BA113" s="116">
        <v>-11.790541713159753</v>
      </c>
      <c r="BB113" s="116">
        <v>-11.717277373577035</v>
      </c>
      <c r="BC113" s="116">
        <v>-11.678709681057249</v>
      </c>
      <c r="BD113" s="116">
        <v>-11.192362085672375</v>
      </c>
      <c r="BE113" s="116">
        <v>-11.477066713187074</v>
      </c>
      <c r="BF113" s="116">
        <v>-11.435954383757911</v>
      </c>
      <c r="BG113" s="116">
        <v>-11.803112249350679</v>
      </c>
      <c r="BH113" s="116">
        <v>-11.773514387750756</v>
      </c>
      <c r="BI113" s="116">
        <v>-11.356487233802921</v>
      </c>
      <c r="BJ113" s="116">
        <v>-4.6693227522886112</v>
      </c>
      <c r="BK113" s="116">
        <v>-5.0442589771057769</v>
      </c>
      <c r="BL113" s="116">
        <v>-5.0030963945080273</v>
      </c>
      <c r="BM113" s="116">
        <v>-2.9005324209330681</v>
      </c>
      <c r="BN113" s="81"/>
      <c r="BO113" s="81"/>
      <c r="BP113" s="81"/>
      <c r="BQ113" s="81"/>
      <c r="BR113" s="81"/>
      <c r="BS113" s="81"/>
      <c r="BT113" s="81"/>
      <c r="BU113" s="81"/>
      <c r="BV113" s="81"/>
    </row>
    <row r="114" spans="1:74">
      <c r="A114" s="81"/>
      <c r="B114" s="81"/>
      <c r="C114" s="81"/>
      <c r="D114" s="126" t="s">
        <v>249</v>
      </c>
      <c r="E114" s="81" t="s">
        <v>45</v>
      </c>
      <c r="F114" s="116">
        <v>-8.3148726777152842</v>
      </c>
      <c r="G114" s="116">
        <v>-7.634574590589672</v>
      </c>
      <c r="H114" s="116">
        <v>-6.6872384862233254</v>
      </c>
      <c r="I114" s="116">
        <v>-6.67160879110018</v>
      </c>
      <c r="J114" s="116">
        <v>-6.6108731894574326</v>
      </c>
      <c r="K114" s="116">
        <v>-7.1758002219594346</v>
      </c>
      <c r="L114" s="116">
        <v>-7.1504558741597464</v>
      </c>
      <c r="M114" s="116">
        <v>-6.6939081165507766</v>
      </c>
      <c r="N114" s="116">
        <v>-7.2143457080215576</v>
      </c>
      <c r="O114" s="116">
        <v>-7.2537135969990487</v>
      </c>
      <c r="P114" s="116">
        <v>-7.3403111628024682</v>
      </c>
      <c r="Q114" s="116">
        <v>-7.3898794368435787</v>
      </c>
      <c r="R114" s="116">
        <v>-7.400331776223485</v>
      </c>
      <c r="S114" s="116">
        <v>-7.3481228403430485</v>
      </c>
      <c r="T114" s="116">
        <v>-7.8255542396771567</v>
      </c>
      <c r="U114" s="116">
        <v>-7.7870345783748078</v>
      </c>
      <c r="V114" s="116">
        <v>-7.5086295292839935</v>
      </c>
      <c r="W114" s="116">
        <v>-6.9991937210973916</v>
      </c>
      <c r="X114" s="116">
        <v>-6.9923872821411912</v>
      </c>
      <c r="Y114" s="116">
        <v>-7.3996645987903946</v>
      </c>
      <c r="Z114" s="116">
        <v>-7.8918549071821129</v>
      </c>
      <c r="AA114" s="116">
        <v>-7.913157736914469</v>
      </c>
      <c r="AB114" s="116">
        <v>-8.0799237150939529</v>
      </c>
      <c r="AC114" s="116">
        <v>-8.3187493392119514</v>
      </c>
      <c r="AD114" s="116">
        <v>-8.315742242181086</v>
      </c>
      <c r="AE114" s="116">
        <v>-8.2872239176478129</v>
      </c>
      <c r="AF114" s="116">
        <v>-7.2904989193180079</v>
      </c>
      <c r="AG114" s="116">
        <v>-7.2892070051960207</v>
      </c>
      <c r="AH114" s="116">
        <v>-7.2843518941996539</v>
      </c>
      <c r="AI114" s="116">
        <v>-6.6240091119063358</v>
      </c>
      <c r="AJ114" s="116">
        <v>-6.5944736154161134</v>
      </c>
      <c r="AK114" s="116">
        <v>-6.6001284744519424</v>
      </c>
      <c r="AL114" s="116">
        <v>-5.875109132754007</v>
      </c>
      <c r="AM114" s="116">
        <v>-5.8427755365452754</v>
      </c>
      <c r="AN114" s="116">
        <v>-5.8463879688055709</v>
      </c>
      <c r="AO114" s="116">
        <v>-6.0051182437973818</v>
      </c>
      <c r="AP114" s="116">
        <v>-5.9201456082143959</v>
      </c>
      <c r="AQ114" s="116">
        <v>-5.6568878020169038</v>
      </c>
      <c r="AR114" s="116">
        <v>-5.6266824754942384</v>
      </c>
      <c r="AS114" s="116">
        <v>-5.6120263593442843</v>
      </c>
      <c r="AT114" s="116">
        <v>-5.6277787413293243</v>
      </c>
      <c r="AU114" s="116">
        <v>-4.5777578989145944</v>
      </c>
      <c r="AV114" s="116">
        <v>-4.4555802927385528</v>
      </c>
      <c r="AW114" s="116">
        <v>-5.9260188972016259</v>
      </c>
      <c r="AX114" s="116">
        <v>-10.359026322201172</v>
      </c>
      <c r="AY114" s="116">
        <v>-10.213415759338849</v>
      </c>
      <c r="AZ114" s="116">
        <v>-10.267704014500614</v>
      </c>
      <c r="BA114" s="116">
        <v>-11.898252251965552</v>
      </c>
      <c r="BB114" s="116">
        <v>-12.502300264843335</v>
      </c>
      <c r="BC114" s="116">
        <v>-12.70119871969945</v>
      </c>
      <c r="BD114" s="116">
        <v>-14.573404443978346</v>
      </c>
      <c r="BE114" s="116">
        <v>-14.592702897246594</v>
      </c>
      <c r="BF114" s="116">
        <v>-14.517039046006651</v>
      </c>
      <c r="BG114" s="116">
        <v>-15.095561198503439</v>
      </c>
      <c r="BH114" s="116">
        <v>-15.916972598087206</v>
      </c>
      <c r="BI114" s="116">
        <v>-15.529704092091592</v>
      </c>
      <c r="BJ114" s="116">
        <v>-15.398804885564813</v>
      </c>
      <c r="BK114" s="116">
        <v>-15.524567838644387</v>
      </c>
      <c r="BL114" s="116">
        <v>-15.462700055987586</v>
      </c>
      <c r="BM114" s="116">
        <v>-17.733647257820387</v>
      </c>
      <c r="BN114" s="81"/>
      <c r="BO114" s="81"/>
      <c r="BP114" s="81"/>
      <c r="BQ114" s="81"/>
      <c r="BR114" s="81"/>
      <c r="BS114" s="81"/>
      <c r="BT114" s="81"/>
      <c r="BU114" s="81"/>
      <c r="BV114" s="81"/>
    </row>
    <row r="115" spans="1:74">
      <c r="A115" s="81"/>
      <c r="B115" s="81"/>
      <c r="C115" s="81"/>
      <c r="D115" s="126" t="s">
        <v>249</v>
      </c>
      <c r="E115" s="81" t="s">
        <v>47</v>
      </c>
      <c r="F115" s="116">
        <v>-2.9092222638712855</v>
      </c>
      <c r="G115" s="116">
        <v>-2.9438352214786718</v>
      </c>
      <c r="H115" s="116">
        <v>-2.3505562044624249</v>
      </c>
      <c r="I115" s="116">
        <v>-2.3326463156178789</v>
      </c>
      <c r="J115" s="116">
        <v>-2.2310787527111309</v>
      </c>
      <c r="K115" s="116">
        <v>-3.4391622391835348</v>
      </c>
      <c r="L115" s="116">
        <v>-3.4544611537269496</v>
      </c>
      <c r="M115" s="116">
        <v>-5.7286433874277769</v>
      </c>
      <c r="N115" s="116">
        <v>-4.3082000122634554</v>
      </c>
      <c r="O115" s="116">
        <v>-4.3504479716311479</v>
      </c>
      <c r="P115" s="116">
        <v>-4.3505201198055694</v>
      </c>
      <c r="Q115" s="116">
        <v>-4.484915327022577</v>
      </c>
      <c r="R115" s="116">
        <v>-4.482172876841485</v>
      </c>
      <c r="S115" s="116">
        <v>-4.4255395284984473</v>
      </c>
      <c r="T115" s="116">
        <v>-5.2695415945993567</v>
      </c>
      <c r="U115" s="116">
        <v>-5.2164399888609054</v>
      </c>
      <c r="V115" s="116">
        <v>-4.5509608675178939</v>
      </c>
      <c r="W115" s="116">
        <v>-4.9113589891888907</v>
      </c>
      <c r="X115" s="116">
        <v>-4.9063793281997903</v>
      </c>
      <c r="Y115" s="116">
        <v>-1.5594605148521943</v>
      </c>
      <c r="Z115" s="116">
        <v>-2.1128097807641133</v>
      </c>
      <c r="AA115" s="116">
        <v>-2.1335712314915689</v>
      </c>
      <c r="AB115" s="116">
        <v>-1.5266662572641536</v>
      </c>
      <c r="AC115" s="116">
        <v>-1.8064317280618525</v>
      </c>
      <c r="AD115" s="116">
        <v>-1.774152172591986</v>
      </c>
      <c r="AE115" s="116">
        <v>-1.6804913396312138</v>
      </c>
      <c r="AF115" s="116">
        <v>-0.73806844493560675</v>
      </c>
      <c r="AG115" s="116">
        <v>-0.74035671491711952</v>
      </c>
      <c r="AH115" s="116">
        <v>-0.59013975031765398</v>
      </c>
      <c r="AI115" s="116">
        <v>-1.2384471270318365</v>
      </c>
      <c r="AJ115" s="116">
        <v>-1.2599703561177122</v>
      </c>
      <c r="AK115" s="116">
        <v>-1.7266491460571416</v>
      </c>
      <c r="AL115" s="116">
        <v>0.21081710280279253</v>
      </c>
      <c r="AM115" s="116">
        <v>0.19758974236022553</v>
      </c>
      <c r="AN115" s="116">
        <v>0.12591505182862761</v>
      </c>
      <c r="AO115" s="116">
        <v>0.55639007457671852</v>
      </c>
      <c r="AP115" s="116">
        <v>0.53321443463000406</v>
      </c>
      <c r="AQ115" s="116">
        <v>0.59917151504109611</v>
      </c>
      <c r="AR115" s="116">
        <v>1.2395973138292611</v>
      </c>
      <c r="AS115" s="116">
        <v>1.2631800424759163</v>
      </c>
      <c r="AT115" s="116">
        <v>1.4212174745158741</v>
      </c>
      <c r="AU115" s="116">
        <v>1.4501142027176037</v>
      </c>
      <c r="AV115" s="116">
        <v>1.4179800878458479</v>
      </c>
      <c r="AW115" s="116">
        <v>1.6139081856746742</v>
      </c>
      <c r="AX115" s="116">
        <v>-1.554832262988473</v>
      </c>
      <c r="AY115" s="116">
        <v>-1.4673931972906509</v>
      </c>
      <c r="AZ115" s="116">
        <v>-1.6489177430985151</v>
      </c>
      <c r="BA115" s="116">
        <v>-1.582575958070354</v>
      </c>
      <c r="BB115" s="116">
        <v>-1.5052206274567368</v>
      </c>
      <c r="BC115" s="116">
        <v>-1.6234668671382479</v>
      </c>
      <c r="BD115" s="116">
        <v>-1.5368187751581743</v>
      </c>
      <c r="BE115" s="116">
        <v>-1.559377807395073</v>
      </c>
      <c r="BF115" s="116">
        <v>-1.6023456179507107</v>
      </c>
      <c r="BG115" s="116">
        <v>-1.1158394832274787</v>
      </c>
      <c r="BH115" s="116">
        <v>-1.0713910955466552</v>
      </c>
      <c r="BI115" s="116">
        <v>-0.84122605309322296</v>
      </c>
      <c r="BJ115" s="116">
        <v>0.63611813006218654</v>
      </c>
      <c r="BK115" s="116">
        <v>0.30816601676742295</v>
      </c>
      <c r="BL115" s="116">
        <v>0.31356119344387423</v>
      </c>
      <c r="BM115" s="116">
        <v>0.66821524399393084</v>
      </c>
      <c r="BN115" s="81"/>
      <c r="BO115" s="81"/>
      <c r="BP115" s="81"/>
      <c r="BQ115" s="81"/>
      <c r="BR115" s="81"/>
      <c r="BS115" s="81"/>
      <c r="BT115" s="81"/>
      <c r="BU115" s="81"/>
      <c r="BV115" s="81"/>
    </row>
    <row r="116" spans="1:74">
      <c r="A116" s="81"/>
      <c r="B116" s="81"/>
      <c r="C116" s="81"/>
      <c r="D116" s="126" t="s">
        <v>249</v>
      </c>
      <c r="E116" s="81" t="s">
        <v>62</v>
      </c>
      <c r="F116" s="116">
        <v>-14.009489862676654</v>
      </c>
      <c r="G116" s="116">
        <v>-14.451181713020791</v>
      </c>
      <c r="H116" s="116">
        <v>-14.291895042854504</v>
      </c>
      <c r="I116" s="116">
        <v>-14.318232355888009</v>
      </c>
      <c r="J116" s="116">
        <v>-14.161713181837792</v>
      </c>
      <c r="K116" s="116">
        <v>-14.324299297087334</v>
      </c>
      <c r="L116" s="116">
        <v>-14.319184440042347</v>
      </c>
      <c r="M116" s="116">
        <v>-13.807202537637577</v>
      </c>
      <c r="N116" s="116">
        <v>-11.194738741724755</v>
      </c>
      <c r="O116" s="116">
        <v>-11.24855349101105</v>
      </c>
      <c r="P116" s="116">
        <v>-11.286262045489568</v>
      </c>
      <c r="Q116" s="116">
        <v>-11.942556168014178</v>
      </c>
      <c r="R116" s="116">
        <v>-11.937094264715784</v>
      </c>
      <c r="S116" s="116">
        <v>-11.753760381041049</v>
      </c>
      <c r="T116" s="116">
        <v>-10.570001170712457</v>
      </c>
      <c r="U116" s="116">
        <v>-10.508532328468307</v>
      </c>
      <c r="V116" s="116">
        <v>-10.522176160343294</v>
      </c>
      <c r="W116" s="116">
        <v>-9.9317415874041917</v>
      </c>
      <c r="X116" s="116">
        <v>-9.923384144882391</v>
      </c>
      <c r="Y116" s="116">
        <v>-10.093209930735995</v>
      </c>
      <c r="Z116" s="116">
        <v>-9.4088503266247141</v>
      </c>
      <c r="AA116" s="116">
        <v>-9.425223583302369</v>
      </c>
      <c r="AB116" s="116">
        <v>-9.435742812213654</v>
      </c>
      <c r="AC116" s="116">
        <v>-9.3763225527486522</v>
      </c>
      <c r="AD116" s="116">
        <v>-9.3648914602846869</v>
      </c>
      <c r="AE116" s="116">
        <v>-9.3576741436436137</v>
      </c>
      <c r="AF116" s="116">
        <v>-7.9865878485562067</v>
      </c>
      <c r="AG116" s="116">
        <v>-7.9845300840214204</v>
      </c>
      <c r="AH116" s="116">
        <v>-7.9250060617211542</v>
      </c>
      <c r="AI116" s="116">
        <v>-7.6251216844534362</v>
      </c>
      <c r="AJ116" s="116">
        <v>-7.624882886279412</v>
      </c>
      <c r="AK116" s="116">
        <v>-7.5690202964339441</v>
      </c>
      <c r="AL116" s="116">
        <v>-5.8783192310720072</v>
      </c>
      <c r="AM116" s="116">
        <v>-5.8837829921975757</v>
      </c>
      <c r="AN116" s="116">
        <v>-5.9216177142157722</v>
      </c>
      <c r="AO116" s="116">
        <v>-5.2909712379780807</v>
      </c>
      <c r="AP116" s="116">
        <v>-5.313001018205096</v>
      </c>
      <c r="AQ116" s="116">
        <v>-5.2057475114614036</v>
      </c>
      <c r="AR116" s="116">
        <v>-4.7829628424666382</v>
      </c>
      <c r="AS116" s="116">
        <v>-4.7697363934072854</v>
      </c>
      <c r="AT116" s="116">
        <v>-4.7110171925789253</v>
      </c>
      <c r="AU116" s="116">
        <v>-4.1269918520518942</v>
      </c>
      <c r="AV116" s="116">
        <v>-4.1149043072211526</v>
      </c>
      <c r="AW116" s="116">
        <v>-4.1903885708164239</v>
      </c>
      <c r="AX116" s="116">
        <v>-7.5047956032714715</v>
      </c>
      <c r="AY116" s="116">
        <v>-7.4171879662742484</v>
      </c>
      <c r="AZ116" s="116">
        <v>-7.5291919183132148</v>
      </c>
      <c r="BA116" s="116">
        <v>-7.7501112503328518</v>
      </c>
      <c r="BB116" s="116">
        <v>-7.6715861174863349</v>
      </c>
      <c r="BC116" s="116">
        <v>-7.4170486063671497</v>
      </c>
      <c r="BD116" s="116">
        <v>-8.2755125585051754</v>
      </c>
      <c r="BE116" s="116">
        <v>-8.2921685587906744</v>
      </c>
      <c r="BF116" s="116">
        <v>-8.215083228978413</v>
      </c>
      <c r="BG116" s="116">
        <v>-7.6278824568542785</v>
      </c>
      <c r="BH116" s="116">
        <v>-7.6067663389977564</v>
      </c>
      <c r="BI116" s="116">
        <v>-7.2535801409381229</v>
      </c>
      <c r="BJ116" s="116">
        <v>-5.7761729313794117</v>
      </c>
      <c r="BK116" s="116">
        <v>-6.1332382330945769</v>
      </c>
      <c r="BL116" s="116">
        <v>-6.0856840629380269</v>
      </c>
      <c r="BM116" s="116">
        <v>-5.7323073547765677</v>
      </c>
      <c r="BN116" s="81"/>
      <c r="BO116" s="81"/>
      <c r="BP116" s="81"/>
      <c r="BQ116" s="81"/>
      <c r="BR116" s="81"/>
      <c r="BS116" s="81"/>
      <c r="BT116" s="81"/>
      <c r="BU116" s="81"/>
      <c r="BV116" s="81"/>
    </row>
    <row r="117" spans="1:74">
      <c r="A117" s="81"/>
      <c r="B117" s="81"/>
      <c r="C117" s="81"/>
      <c r="D117" s="126" t="s">
        <v>250</v>
      </c>
      <c r="E117" s="81" t="s">
        <v>1</v>
      </c>
      <c r="F117" s="116">
        <v>-0.86080091431525396</v>
      </c>
      <c r="G117" s="116">
        <v>-0.58989790790927721</v>
      </c>
      <c r="H117" s="116">
        <v>-1.1537225932607438</v>
      </c>
      <c r="I117" s="116">
        <v>-1.7406448168985964</v>
      </c>
      <c r="J117" s="116">
        <v>-1.1508204380570959</v>
      </c>
      <c r="K117" s="116">
        <v>-0.99721161440812978</v>
      </c>
      <c r="L117" s="116">
        <v>-1.0590881813486792</v>
      </c>
      <c r="M117" s="116">
        <v>-1.3039388393334335</v>
      </c>
      <c r="N117" s="116">
        <v>-1.6310241609736558</v>
      </c>
      <c r="O117" s="116">
        <v>-2.0364945449976215</v>
      </c>
      <c r="P117" s="116">
        <v>-2.2123617736831171</v>
      </c>
      <c r="Q117" s="116">
        <v>-2.2026965762315438</v>
      </c>
      <c r="R117" s="116">
        <v>-1.7857610304012734</v>
      </c>
      <c r="S117" s="116">
        <v>-1.8087184853477307</v>
      </c>
      <c r="T117" s="116">
        <v>-2.1286785137066087</v>
      </c>
      <c r="U117" s="116">
        <v>-2.2078194220632543</v>
      </c>
      <c r="V117" s="116">
        <v>-2.4038837039639231</v>
      </c>
      <c r="W117" s="116">
        <v>-2.2893249365887343</v>
      </c>
      <c r="X117" s="116">
        <v>-2.5243930686274485</v>
      </c>
      <c r="Y117" s="116">
        <v>-3.2102092998020764</v>
      </c>
      <c r="Z117" s="116">
        <v>-3.5499228571628736</v>
      </c>
      <c r="AA117" s="116">
        <v>-3.2813625995081273</v>
      </c>
      <c r="AB117" s="116">
        <v>-3.0942541951797216</v>
      </c>
      <c r="AC117" s="116">
        <v>-2.7142527877447478</v>
      </c>
      <c r="AD117" s="116">
        <v>-2.4622086102938976</v>
      </c>
      <c r="AE117" s="116">
        <v>-3.026594154496804</v>
      </c>
      <c r="AF117" s="116">
        <v>-2.8488832659845187</v>
      </c>
      <c r="AG117" s="116">
        <v>-2.9715675908543533</v>
      </c>
      <c r="AH117" s="116">
        <v>-2.6609402916905633</v>
      </c>
      <c r="AI117" s="116">
        <v>-2.5386234732682418</v>
      </c>
      <c r="AJ117" s="116">
        <v>-3.0617169715135528</v>
      </c>
      <c r="AK117" s="116">
        <v>-3.4332381882694687</v>
      </c>
      <c r="AL117" s="116">
        <v>-2.8959826865277494</v>
      </c>
      <c r="AM117" s="116">
        <v>-2.1428061024389322</v>
      </c>
      <c r="AN117" s="116">
        <v>-2.3497837227623988</v>
      </c>
      <c r="AO117" s="116">
        <v>-2.1476259033629308</v>
      </c>
      <c r="AP117" s="116">
        <v>-2.2863207104251604</v>
      </c>
      <c r="AQ117" s="116">
        <v>-2.6151682026643641</v>
      </c>
      <c r="AR117" s="116">
        <v>-2.9379122865525167</v>
      </c>
      <c r="AS117" s="116">
        <v>-3.4000179172869007</v>
      </c>
      <c r="AT117" s="116">
        <v>-3.6253636004583507</v>
      </c>
      <c r="AU117" s="116">
        <v>-3.5764088024524829</v>
      </c>
      <c r="AV117" s="116">
        <v>-3.557173207035893</v>
      </c>
      <c r="AW117" s="116">
        <v>-3.2178200897576703</v>
      </c>
      <c r="AX117" s="116">
        <v>-2.8746961609273969</v>
      </c>
      <c r="AY117" s="116">
        <v>-2.622947302451804</v>
      </c>
      <c r="AZ117" s="116">
        <v>-3.0599936870829856</v>
      </c>
      <c r="BA117" s="116">
        <v>-3.111588560140282</v>
      </c>
      <c r="BB117" s="116">
        <v>-3.1640091588855919</v>
      </c>
      <c r="BC117" s="116">
        <v>-3.4745059560664293</v>
      </c>
      <c r="BD117" s="116">
        <v>-3.7996338884596694</v>
      </c>
      <c r="BE117" s="116">
        <v>-3.5465445713010029</v>
      </c>
      <c r="BF117" s="116">
        <v>-3.337808612010706</v>
      </c>
      <c r="BG117" s="116">
        <v>-3.7961531301350018</v>
      </c>
      <c r="BH117" s="116">
        <v>-3.5792496603237787</v>
      </c>
      <c r="BI117" s="116">
        <v>-3.3768631204029838</v>
      </c>
      <c r="BJ117" s="116">
        <v>-3.8149441181326171</v>
      </c>
      <c r="BK117" s="116">
        <v>-4.3999707224321813</v>
      </c>
      <c r="BL117" s="116">
        <v>-4.7595754317254677</v>
      </c>
      <c r="BM117" s="116">
        <v>-5.1500564975301319</v>
      </c>
      <c r="BN117" s="81"/>
      <c r="BO117" s="81"/>
      <c r="BP117" s="81"/>
      <c r="BQ117" s="81"/>
      <c r="BR117" s="81"/>
      <c r="BS117" s="81"/>
      <c r="BT117" s="81"/>
      <c r="BU117" s="81"/>
      <c r="BV117" s="81"/>
    </row>
    <row r="118" spans="1:74">
      <c r="A118" s="81"/>
      <c r="B118" s="81"/>
      <c r="C118" s="81"/>
      <c r="D118" s="126" t="s">
        <v>250</v>
      </c>
      <c r="E118" s="81" t="s">
        <v>43</v>
      </c>
      <c r="F118" s="116">
        <v>0.24142077820619612</v>
      </c>
      <c r="G118" s="116">
        <v>0.23143096658584206</v>
      </c>
      <c r="H118" s="116">
        <v>0.62751949435085663</v>
      </c>
      <c r="I118" s="116">
        <v>2.5641414738633017E-3</v>
      </c>
      <c r="J118" s="116">
        <v>-0.23233835741437581</v>
      </c>
      <c r="K118" s="116">
        <v>0.1505823090839602</v>
      </c>
      <c r="L118" s="116">
        <v>0.42604099373711968</v>
      </c>
      <c r="M118" s="116">
        <v>0.77708338924747622</v>
      </c>
      <c r="N118" s="116">
        <v>8.1050419474983926E-2</v>
      </c>
      <c r="O118" s="116">
        <v>0.32445485007622743</v>
      </c>
      <c r="P118" s="116">
        <v>0.40818920928347247</v>
      </c>
      <c r="Q118" s="116">
        <v>0.20325727237079505</v>
      </c>
      <c r="R118" s="116">
        <v>0.2143942847674758</v>
      </c>
      <c r="S118" s="116">
        <v>0.93545407276245918</v>
      </c>
      <c r="T118" s="116">
        <v>0.6632482313487511</v>
      </c>
      <c r="U118" s="116">
        <v>0.74358030197130631</v>
      </c>
      <c r="V118" s="116">
        <v>1.0309434006144276</v>
      </c>
      <c r="W118" s="116">
        <v>1.1285103455185865</v>
      </c>
      <c r="X118" s="116">
        <v>0.8010680017439018</v>
      </c>
      <c r="Y118" s="116">
        <v>-0.340194489536497</v>
      </c>
      <c r="Z118" s="116">
        <v>-0.58760135467829322</v>
      </c>
      <c r="AA118" s="116">
        <v>-0.24075428555145706</v>
      </c>
      <c r="AB118" s="116">
        <v>1.2216466952507332E-2</v>
      </c>
      <c r="AC118" s="116">
        <v>0.11736289425648216</v>
      </c>
      <c r="AD118" s="116">
        <v>0.22404919069270157</v>
      </c>
      <c r="AE118" s="116">
        <v>0.28148760539254525</v>
      </c>
      <c r="AF118" s="116">
        <v>0.20959195060573244</v>
      </c>
      <c r="AG118" s="116">
        <v>-0.28813058066188368</v>
      </c>
      <c r="AH118" s="116">
        <v>-0.15444870945123412</v>
      </c>
      <c r="AI118" s="116">
        <v>-0.27648703304851097</v>
      </c>
      <c r="AJ118" s="116">
        <v>-0.4738242912118622</v>
      </c>
      <c r="AK118" s="116">
        <v>-0.46988060717200852</v>
      </c>
      <c r="AL118" s="116">
        <v>0.13871413289542112</v>
      </c>
      <c r="AM118" s="116">
        <v>0.4427030224755466</v>
      </c>
      <c r="AN118" s="116">
        <v>0.72068801531785098</v>
      </c>
      <c r="AO118" s="116">
        <v>1.3221408008237496</v>
      </c>
      <c r="AP118" s="116">
        <v>1.4271112387654803</v>
      </c>
      <c r="AQ118" s="116">
        <v>1.7573512421080348</v>
      </c>
      <c r="AR118" s="116">
        <v>1.3046617203354334</v>
      </c>
      <c r="AS118" s="116">
        <v>1.1846616219680595</v>
      </c>
      <c r="AT118" s="116">
        <v>1.2640037046477293</v>
      </c>
      <c r="AU118" s="116">
        <v>1.9167358779767074</v>
      </c>
      <c r="AV118" s="116">
        <v>1.6499189269269667</v>
      </c>
      <c r="AW118" s="116">
        <v>1.6489914717204393</v>
      </c>
      <c r="AX118" s="116">
        <v>1.6035343833553632</v>
      </c>
      <c r="AY118" s="116">
        <v>2.196996570250036</v>
      </c>
      <c r="AZ118" s="116">
        <v>2.0226040569308044</v>
      </c>
      <c r="BA118" s="116">
        <v>2.4240876170678476</v>
      </c>
      <c r="BB118" s="116">
        <v>2.8391915395891676</v>
      </c>
      <c r="BC118" s="116">
        <v>2.9594579060201713</v>
      </c>
      <c r="BD118" s="116">
        <v>2.8851705519906812</v>
      </c>
      <c r="BE118" s="116">
        <v>3.1091506307366572</v>
      </c>
      <c r="BF118" s="116">
        <v>2.8401566690973539</v>
      </c>
      <c r="BG118" s="116">
        <v>3.1100478630514576</v>
      </c>
      <c r="BH118" s="116">
        <v>2.1970596496634709</v>
      </c>
      <c r="BI118" s="116">
        <v>2.5088287921368764</v>
      </c>
      <c r="BJ118" s="116">
        <v>2.2257590141604719</v>
      </c>
      <c r="BK118" s="116">
        <v>2.0618723278398488</v>
      </c>
      <c r="BL118" s="116">
        <v>1.5838349789179418</v>
      </c>
      <c r="BM118" s="116">
        <v>1.0836353242038985</v>
      </c>
      <c r="BN118" s="81"/>
      <c r="BO118" s="81"/>
      <c r="BP118" s="81"/>
      <c r="BQ118" s="81"/>
      <c r="BR118" s="81"/>
      <c r="BS118" s="81"/>
      <c r="BT118" s="81"/>
      <c r="BU118" s="81"/>
      <c r="BV118" s="81"/>
    </row>
    <row r="119" spans="1:74">
      <c r="A119" s="81"/>
      <c r="B119" s="81"/>
      <c r="C119" s="81"/>
      <c r="D119" s="126" t="s">
        <v>250</v>
      </c>
      <c r="E119" s="81" t="s">
        <v>63</v>
      </c>
      <c r="F119" s="116">
        <v>4.6706471983474955</v>
      </c>
      <c r="G119" s="116">
        <v>5.6434022679114424</v>
      </c>
      <c r="H119" s="116">
        <v>5.9497935721604573</v>
      </c>
      <c r="I119" s="116">
        <v>6.1033257333701645</v>
      </c>
      <c r="J119" s="116">
        <v>5.8066091759638248</v>
      </c>
      <c r="K119" s="116">
        <v>5.034999076461661</v>
      </c>
      <c r="L119" s="116">
        <v>4.9691050539803197</v>
      </c>
      <c r="M119" s="116">
        <v>6.546392588133175</v>
      </c>
      <c r="N119" s="116">
        <v>6.4289713633796843</v>
      </c>
      <c r="O119" s="116">
        <v>7.6267895580687277</v>
      </c>
      <c r="P119" s="116">
        <v>7.6141680185208731</v>
      </c>
      <c r="Q119" s="116">
        <v>7.3562984394248954</v>
      </c>
      <c r="R119" s="116">
        <v>6.3824750393013776</v>
      </c>
      <c r="S119" s="116">
        <v>6.2381889958739603</v>
      </c>
      <c r="T119" s="116">
        <v>6.0227765441381518</v>
      </c>
      <c r="U119" s="116">
        <v>5.7549920903744063</v>
      </c>
      <c r="V119" s="116">
        <v>6.1140507100123269</v>
      </c>
      <c r="W119" s="116">
        <v>6.2071090859671845</v>
      </c>
      <c r="X119" s="116">
        <v>6.3387339831208003</v>
      </c>
      <c r="Y119" s="116">
        <v>7.9322898497717045</v>
      </c>
      <c r="Z119" s="116">
        <v>8.085893326659205</v>
      </c>
      <c r="AA119" s="116">
        <v>7.0202946449837444</v>
      </c>
      <c r="AB119" s="116">
        <v>5.698848261358707</v>
      </c>
      <c r="AC119" s="116">
        <v>5.9891618530017841</v>
      </c>
      <c r="AD119" s="116">
        <v>6.4104166951718007</v>
      </c>
      <c r="AE119" s="116">
        <v>5.8448867602077446</v>
      </c>
      <c r="AF119" s="116">
        <v>5.7599338810032332</v>
      </c>
      <c r="AG119" s="116">
        <v>6.1893530494112152</v>
      </c>
      <c r="AH119" s="116">
        <v>6.6934293106329665</v>
      </c>
      <c r="AI119" s="116">
        <v>6.9180037697087879</v>
      </c>
      <c r="AJ119" s="116">
        <v>7.4651204485284364</v>
      </c>
      <c r="AK119" s="116">
        <v>7.6892541097780907</v>
      </c>
      <c r="AL119" s="116">
        <v>6.5832980207973204</v>
      </c>
      <c r="AM119" s="116">
        <v>6.4363509691335477</v>
      </c>
      <c r="AN119" s="116">
        <v>6.1388330684103511</v>
      </c>
      <c r="AO119" s="116">
        <v>5.7705309417473494</v>
      </c>
      <c r="AP119" s="116">
        <v>6.0288532867007802</v>
      </c>
      <c r="AQ119" s="116">
        <v>6.7805207959467353</v>
      </c>
      <c r="AR119" s="116">
        <v>7.724091137309534</v>
      </c>
      <c r="AS119" s="116">
        <v>8.101313955862059</v>
      </c>
      <c r="AT119" s="116">
        <v>7.28034831728543</v>
      </c>
      <c r="AU119" s="116">
        <v>8.2589337716938065</v>
      </c>
      <c r="AV119" s="116">
        <v>8.2063897009009654</v>
      </c>
      <c r="AW119" s="116">
        <v>7.2401310643968415</v>
      </c>
      <c r="AX119" s="116">
        <v>7.4041798222684641</v>
      </c>
      <c r="AY119" s="116">
        <v>6.0257049426401359</v>
      </c>
      <c r="AZ119" s="116">
        <v>6.8429841322457037</v>
      </c>
      <c r="BA119" s="116">
        <v>5.2818925404751482</v>
      </c>
      <c r="BB119" s="116">
        <v>5.6501543493380684</v>
      </c>
      <c r="BC119" s="116">
        <v>6.0544988811805709</v>
      </c>
      <c r="BD119" s="116">
        <v>6.3944339723193799</v>
      </c>
      <c r="BE119" s="116">
        <v>5.319320642051558</v>
      </c>
      <c r="BF119" s="116">
        <v>5.0149663758641534</v>
      </c>
      <c r="BG119" s="116">
        <v>5.6414672423695578</v>
      </c>
      <c r="BH119" s="116">
        <v>6.3703171128797695</v>
      </c>
      <c r="BI119" s="116">
        <v>6.9269109814218748</v>
      </c>
      <c r="BJ119" s="116">
        <v>8.2288526305509713</v>
      </c>
      <c r="BK119" s="116">
        <v>9.1946130604055476</v>
      </c>
      <c r="BL119" s="116">
        <v>9.9341586293732416</v>
      </c>
      <c r="BM119" s="116">
        <v>8.9114439786681974</v>
      </c>
      <c r="BN119" s="81"/>
      <c r="BO119" s="81"/>
      <c r="BP119" s="81"/>
      <c r="BQ119" s="81"/>
      <c r="BR119" s="81"/>
      <c r="BS119" s="81"/>
      <c r="BT119" s="81"/>
      <c r="BU119" s="81"/>
      <c r="BV119" s="81"/>
    </row>
    <row r="120" spans="1:74">
      <c r="A120" s="81"/>
      <c r="B120" s="81"/>
      <c r="C120" s="81"/>
      <c r="D120" s="126" t="s">
        <v>250</v>
      </c>
      <c r="E120" s="81" t="s">
        <v>2</v>
      </c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81"/>
      <c r="BO120" s="81"/>
      <c r="BP120" s="81"/>
      <c r="BQ120" s="81"/>
      <c r="BR120" s="81"/>
      <c r="BS120" s="81"/>
      <c r="BT120" s="81"/>
      <c r="BU120" s="81"/>
      <c r="BV120" s="81"/>
    </row>
    <row r="121" spans="1:74">
      <c r="A121" s="81"/>
      <c r="B121" s="81"/>
      <c r="C121" s="81"/>
      <c r="D121" s="126" t="s">
        <v>250</v>
      </c>
      <c r="E121" s="81" t="s">
        <v>23</v>
      </c>
      <c r="F121" s="116">
        <v>2.5347994116624957</v>
      </c>
      <c r="G121" s="116">
        <v>2.7933740945176417</v>
      </c>
      <c r="H121" s="116">
        <v>2.9477914982992566</v>
      </c>
      <c r="I121" s="116">
        <v>2.5929950968496627</v>
      </c>
      <c r="J121" s="116">
        <v>2.3554201622588256</v>
      </c>
      <c r="K121" s="116">
        <v>2.7370055462057614</v>
      </c>
      <c r="L121" s="116">
        <v>3.2237916915295202</v>
      </c>
      <c r="M121" s="116">
        <v>3.3453130550147758</v>
      </c>
      <c r="N121" s="116">
        <v>3.1899612705336846</v>
      </c>
      <c r="O121" s="116">
        <v>2.9424959692082275</v>
      </c>
      <c r="P121" s="116">
        <v>2.7735405028894728</v>
      </c>
      <c r="Q121" s="116">
        <v>1.9783380407833953</v>
      </c>
      <c r="R121" s="116">
        <v>1.8214072602516769</v>
      </c>
      <c r="S121" s="116">
        <v>2.3400838658993592</v>
      </c>
      <c r="T121" s="116">
        <v>1.8806050150925522</v>
      </c>
      <c r="U121" s="116">
        <v>1.9312695221812053</v>
      </c>
      <c r="V121" s="116">
        <v>1.9589564902640273</v>
      </c>
      <c r="W121" s="116">
        <v>2.381546028326385</v>
      </c>
      <c r="X121" s="116">
        <v>2.7012407180694016</v>
      </c>
      <c r="Y121" s="116">
        <v>2.7404057532053034</v>
      </c>
      <c r="Z121" s="116">
        <v>2.6467250414838066</v>
      </c>
      <c r="AA121" s="116">
        <v>2.5156317262830434</v>
      </c>
      <c r="AB121" s="116">
        <v>3.1333464346220072</v>
      </c>
      <c r="AC121" s="116">
        <v>3.5496927429932832</v>
      </c>
      <c r="AD121" s="116">
        <v>3.8536022250269024</v>
      </c>
      <c r="AE121" s="116">
        <v>4.7937206469168459</v>
      </c>
      <c r="AF121" s="116">
        <v>4.5012118658359324</v>
      </c>
      <c r="AG121" s="116">
        <v>4.2538294182065162</v>
      </c>
      <c r="AH121" s="116">
        <v>3.9378749521240657</v>
      </c>
      <c r="AI121" s="116">
        <v>3.6197079298487882</v>
      </c>
      <c r="AJ121" s="116">
        <v>3.3417743075428366</v>
      </c>
      <c r="AK121" s="116">
        <v>2.9896008086572916</v>
      </c>
      <c r="AL121" s="116">
        <v>3.0765767846549199</v>
      </c>
      <c r="AM121" s="116">
        <v>3.0939100869534464</v>
      </c>
      <c r="AN121" s="116">
        <v>3.1599283983392503</v>
      </c>
      <c r="AO121" s="116">
        <v>3.4198297348197482</v>
      </c>
      <c r="AP121" s="116">
        <v>3.8703032988644797</v>
      </c>
      <c r="AQ121" s="116">
        <v>4.0090577401077354</v>
      </c>
      <c r="AR121" s="116">
        <v>3.612015350043734</v>
      </c>
      <c r="AS121" s="116">
        <v>3.2460363775669592</v>
      </c>
      <c r="AT121" s="116">
        <v>3.7181887203501294</v>
      </c>
      <c r="AU121" s="116">
        <v>3.8155259202683069</v>
      </c>
      <c r="AV121" s="116">
        <v>3.4013702153139675</v>
      </c>
      <c r="AW121" s="116">
        <v>3.182414960218539</v>
      </c>
      <c r="AX121" s="116">
        <v>3.2453445045064626</v>
      </c>
      <c r="AY121" s="116">
        <v>3.7876869588698359</v>
      </c>
      <c r="AZ121" s="116">
        <v>3.553889587857805</v>
      </c>
      <c r="BA121" s="116">
        <v>3.8227703896830487</v>
      </c>
      <c r="BB121" s="116">
        <v>3.487732919240468</v>
      </c>
      <c r="BC121" s="116">
        <v>3.6184085632295719</v>
      </c>
      <c r="BD121" s="116">
        <v>4.0039084381531804</v>
      </c>
      <c r="BE121" s="116">
        <v>4.3800135505792568</v>
      </c>
      <c r="BF121" s="116">
        <v>4.165610761261954</v>
      </c>
      <c r="BG121" s="116">
        <v>4.3479286452080572</v>
      </c>
      <c r="BH121" s="116">
        <v>4.1546585464084718</v>
      </c>
      <c r="BI121" s="116">
        <v>3.4153221358072763</v>
      </c>
      <c r="BJ121" s="116">
        <v>3.0773143386794732</v>
      </c>
      <c r="BK121" s="116">
        <v>3.4515529716885496</v>
      </c>
      <c r="BL121" s="116">
        <v>2.9694040788348417</v>
      </c>
      <c r="BM121" s="116">
        <v>3.0764109627026972</v>
      </c>
      <c r="BN121" s="81"/>
      <c r="BO121" s="81"/>
      <c r="BP121" s="81"/>
      <c r="BQ121" s="81"/>
      <c r="BR121" s="81"/>
      <c r="BS121" s="81"/>
      <c r="BT121" s="81"/>
      <c r="BU121" s="81"/>
      <c r="BV121" s="81"/>
    </row>
    <row r="122" spans="1:74">
      <c r="A122" s="81"/>
      <c r="B122" s="81"/>
      <c r="C122" s="81"/>
      <c r="D122" s="126" t="s">
        <v>250</v>
      </c>
      <c r="E122" s="81" t="s">
        <v>24</v>
      </c>
      <c r="F122" s="116">
        <v>4.0115855929376956</v>
      </c>
      <c r="G122" s="116">
        <v>4.1690919518684417</v>
      </c>
      <c r="H122" s="116">
        <v>4.1807182237813567</v>
      </c>
      <c r="I122" s="116">
        <v>4.0760718014710626</v>
      </c>
      <c r="J122" s="116">
        <v>4.3405897377029241</v>
      </c>
      <c r="K122" s="116">
        <v>4.2510640751887614</v>
      </c>
      <c r="L122" s="116">
        <v>3.8253942222835207</v>
      </c>
      <c r="M122" s="116">
        <v>4.6782798013137761</v>
      </c>
      <c r="N122" s="116">
        <v>4.4228418636249831</v>
      </c>
      <c r="O122" s="116">
        <v>3.7320043284192277</v>
      </c>
      <c r="P122" s="116">
        <v>3.4815583565491721</v>
      </c>
      <c r="Q122" s="116">
        <v>3.7548906595581961</v>
      </c>
      <c r="R122" s="116">
        <v>3.9917337194018767</v>
      </c>
      <c r="S122" s="116">
        <v>3.589744290911959</v>
      </c>
      <c r="T122" s="116">
        <v>3.8830315407758516</v>
      </c>
      <c r="U122" s="116">
        <v>3.5745342061741052</v>
      </c>
      <c r="V122" s="116">
        <v>3.0517102957485278</v>
      </c>
      <c r="W122" s="116">
        <v>2.6086981563617861</v>
      </c>
      <c r="X122" s="116">
        <v>2.6575405199974007</v>
      </c>
      <c r="Y122" s="116">
        <v>2.081332375700903</v>
      </c>
      <c r="Z122" s="116">
        <v>1.7532028545099063</v>
      </c>
      <c r="AA122" s="116">
        <v>1.5687980354685429</v>
      </c>
      <c r="AB122" s="116">
        <v>1.7946204017171077</v>
      </c>
      <c r="AC122" s="116">
        <v>1.663550283512782</v>
      </c>
      <c r="AD122" s="116">
        <v>1.532089901396402</v>
      </c>
      <c r="AE122" s="116">
        <v>1.3340625583097463</v>
      </c>
      <c r="AF122" s="116">
        <v>1.444973992383332</v>
      </c>
      <c r="AG122" s="116">
        <v>1.0928641939411161</v>
      </c>
      <c r="AH122" s="116">
        <v>1.4827188740920665</v>
      </c>
      <c r="AI122" s="116">
        <v>1.2963699606488888</v>
      </c>
      <c r="AJ122" s="116">
        <v>1.4944117771003373</v>
      </c>
      <c r="AK122" s="116">
        <v>1.1553610970995916</v>
      </c>
      <c r="AL122" s="116">
        <v>0.74892121355932062</v>
      </c>
      <c r="AM122" s="116">
        <v>1.3371682591357477</v>
      </c>
      <c r="AN122" s="116">
        <v>0.97414112754685078</v>
      </c>
      <c r="AO122" s="116">
        <v>0.4752661757395682</v>
      </c>
      <c r="AP122" s="116">
        <v>0.78951698293897898</v>
      </c>
      <c r="AQ122" s="116">
        <v>0.75185813570003646</v>
      </c>
      <c r="AR122" s="116">
        <v>0.91506848537683361</v>
      </c>
      <c r="AS122" s="116">
        <v>0.89136597486385938</v>
      </c>
      <c r="AT122" s="116">
        <v>0.8331933204636286</v>
      </c>
      <c r="AU122" s="116">
        <v>0.64856657838870646</v>
      </c>
      <c r="AV122" s="116">
        <v>0.84716041771286754</v>
      </c>
      <c r="AW122" s="116">
        <v>1.0468031565989406</v>
      </c>
      <c r="AX122" s="116">
        <v>0.75732498451306363</v>
      </c>
      <c r="AY122" s="116">
        <v>0.63097093933076565</v>
      </c>
      <c r="AZ122" s="116">
        <v>0.55951040845750555</v>
      </c>
      <c r="BA122" s="116">
        <v>0.71818091661119787</v>
      </c>
      <c r="BB122" s="116">
        <v>0.17441754660244868</v>
      </c>
      <c r="BC122" s="116">
        <v>0.11045633005313071</v>
      </c>
      <c r="BD122" s="116">
        <v>0.37816307493228152</v>
      </c>
      <c r="BE122" s="116">
        <v>-1.1969497883212554E-2</v>
      </c>
      <c r="BF122" s="116">
        <v>0.18887379549015293</v>
      </c>
      <c r="BG122" s="116">
        <v>0.21588456546485801</v>
      </c>
      <c r="BH122" s="116">
        <v>0.29996402262757016</v>
      </c>
      <c r="BI122" s="116">
        <v>-6.6640602343223776E-2</v>
      </c>
      <c r="BJ122" s="116">
        <v>0.10819137102567211</v>
      </c>
      <c r="BK122" s="116">
        <v>0.50982691152194981</v>
      </c>
      <c r="BL122" s="116">
        <v>0.11811228740884161</v>
      </c>
      <c r="BM122" s="116">
        <v>-0.13047848161390263</v>
      </c>
      <c r="BN122" s="81"/>
      <c r="BO122" s="81"/>
      <c r="BP122" s="81"/>
      <c r="BQ122" s="81"/>
      <c r="BR122" s="81"/>
      <c r="BS122" s="81"/>
      <c r="BT122" s="81"/>
      <c r="BU122" s="81"/>
      <c r="BV122" s="81"/>
    </row>
    <row r="123" spans="1:74">
      <c r="A123" s="81"/>
      <c r="B123" s="81"/>
      <c r="C123" s="81"/>
      <c r="D123" s="126" t="s">
        <v>250</v>
      </c>
      <c r="E123" s="81" t="s">
        <v>25</v>
      </c>
      <c r="F123" s="116">
        <v>-4.453169471083684</v>
      </c>
      <c r="G123" s="116">
        <v>-4.9059759883272678</v>
      </c>
      <c r="H123" s="116">
        <v>-4.9064275836341142</v>
      </c>
      <c r="I123" s="116">
        <v>-5.7788951207249664</v>
      </c>
      <c r="J123" s="116">
        <v>-5.248388629573955</v>
      </c>
      <c r="K123" s="116">
        <v>-4.5326554951713387</v>
      </c>
      <c r="L123" s="116">
        <v>-3.4668240975342295</v>
      </c>
      <c r="M123" s="116">
        <v>-4.7813816016723836</v>
      </c>
      <c r="N123" s="116">
        <v>-4.9042161580806463</v>
      </c>
      <c r="O123" s="116">
        <v>-5.286693219131692</v>
      </c>
      <c r="P123" s="116">
        <v>-5.4414517884212374</v>
      </c>
      <c r="Q123" s="116">
        <v>-5.5281734333340742</v>
      </c>
      <c r="R123" s="116">
        <v>-5.4099483319119237</v>
      </c>
      <c r="S123" s="116">
        <v>-5.133538835414301</v>
      </c>
      <c r="T123" s="116">
        <v>-5.1776506790382388</v>
      </c>
      <c r="U123" s="116">
        <v>-5.3859162825616247</v>
      </c>
      <c r="V123" s="116">
        <v>-5.9562387485752923</v>
      </c>
      <c r="W123" s="116">
        <v>-5.8643778296765738</v>
      </c>
      <c r="X123" s="116">
        <v>-5.5951429845005487</v>
      </c>
      <c r="Y123" s="116">
        <v>-6.8021508255725962</v>
      </c>
      <c r="Z123" s="116">
        <v>-6.7349720221113634</v>
      </c>
      <c r="AA123" s="116">
        <v>-6.3905938898404067</v>
      </c>
      <c r="AB123" s="116">
        <v>-6.3799771636682818</v>
      </c>
      <c r="AC123" s="116">
        <v>-6.2564245769138171</v>
      </c>
      <c r="AD123" s="116">
        <v>-6.6465774351685472</v>
      </c>
      <c r="AE123" s="116">
        <v>-6.4762809912022243</v>
      </c>
      <c r="AF123" s="116">
        <v>-6.3641990624538085</v>
      </c>
      <c r="AG123" s="116">
        <v>-6.6813730754478229</v>
      </c>
      <c r="AH123" s="116">
        <v>-6.6590909334041344</v>
      </c>
      <c r="AI123" s="116">
        <v>-6.4308162465182113</v>
      </c>
      <c r="AJ123" s="116">
        <v>-6.8833376446151124</v>
      </c>
      <c r="AK123" s="116">
        <v>-7.0365242866181497</v>
      </c>
      <c r="AL123" s="116">
        <v>-6.6905788592010502</v>
      </c>
      <c r="AM123" s="116">
        <v>-6.2294189392757424</v>
      </c>
      <c r="AN123" s="116">
        <v>-5.8750424833413994</v>
      </c>
      <c r="AO123" s="116">
        <v>-5.3207816101305507</v>
      </c>
      <c r="AP123" s="116">
        <v>-5.3225288694402098</v>
      </c>
      <c r="AQ123" s="116">
        <v>-5.8206020616674543</v>
      </c>
      <c r="AR123" s="116">
        <v>-6.237257194821467</v>
      </c>
      <c r="AS123" s="116">
        <v>-6.4984996078511017</v>
      </c>
      <c r="AT123" s="116">
        <v>-6.4100827520750805</v>
      </c>
      <c r="AU123" s="116">
        <v>-6.3835706735607527</v>
      </c>
      <c r="AV123" s="116">
        <v>-6.5939470403107023</v>
      </c>
      <c r="AW123" s="116">
        <v>-6.2810631899285596</v>
      </c>
      <c r="AX123" s="116">
        <v>-6.3030749147628864</v>
      </c>
      <c r="AY123" s="116">
        <v>-5.7688373762390537</v>
      </c>
      <c r="AZ123" s="116">
        <v>-6.130507962509995</v>
      </c>
      <c r="BA123" s="116">
        <v>-5.7503972602966016</v>
      </c>
      <c r="BB123" s="116">
        <v>-5.5923948341644714</v>
      </c>
      <c r="BC123" s="116">
        <v>-5.9796823535151589</v>
      </c>
      <c r="BD123" s="116">
        <v>-6.629961827596869</v>
      </c>
      <c r="BE123" s="116">
        <v>-5.8258345909195626</v>
      </c>
      <c r="BF123" s="116">
        <v>-6.0740751990737962</v>
      </c>
      <c r="BG123" s="116">
        <v>-6.6219438054704218</v>
      </c>
      <c r="BH123" s="116">
        <v>-6.743614280305799</v>
      </c>
      <c r="BI123" s="116">
        <v>-6.3994492775686442</v>
      </c>
      <c r="BJ123" s="116">
        <v>-6.7183188232875279</v>
      </c>
      <c r="BK123" s="116">
        <v>-7.7480921717155011</v>
      </c>
      <c r="BL123" s="116">
        <v>-7.6507493956930279</v>
      </c>
      <c r="BM123" s="116">
        <v>-7.872357568344472</v>
      </c>
      <c r="BN123" s="81"/>
      <c r="BO123" s="81"/>
      <c r="BP123" s="81"/>
      <c r="BQ123" s="81"/>
      <c r="BR123" s="81"/>
      <c r="BS123" s="81"/>
      <c r="BT123" s="81"/>
      <c r="BU123" s="81"/>
      <c r="BV123" s="81"/>
    </row>
    <row r="124" spans="1:74">
      <c r="A124" s="81"/>
      <c r="B124" s="81"/>
      <c r="C124" s="81"/>
      <c r="D124" s="126" t="s">
        <v>250</v>
      </c>
      <c r="E124" s="81" t="s">
        <v>3</v>
      </c>
      <c r="F124" s="116">
        <v>11.383451454292997</v>
      </c>
      <c r="G124" s="116">
        <v>10.695489785701641</v>
      </c>
      <c r="H124" s="116">
        <v>10.214887713412557</v>
      </c>
      <c r="I124" s="116">
        <v>13.978532295056764</v>
      </c>
      <c r="J124" s="116">
        <v>12.786372830442126</v>
      </c>
      <c r="K124" s="116">
        <v>11.208278662086661</v>
      </c>
      <c r="L124" s="116">
        <v>9.9029473873138212</v>
      </c>
      <c r="M124" s="116">
        <v>11.736248380052176</v>
      </c>
      <c r="N124" s="116">
        <v>12.558712970617485</v>
      </c>
      <c r="O124" s="116">
        <v>11.869804458960926</v>
      </c>
      <c r="P124" s="116">
        <v>12.154272441577772</v>
      </c>
      <c r="Q124" s="116">
        <v>13.632625233813394</v>
      </c>
      <c r="R124" s="116">
        <v>13.203915094938575</v>
      </c>
      <c r="S124" s="116">
        <v>11.42097112959866</v>
      </c>
      <c r="T124" s="116">
        <v>12.299575311626853</v>
      </c>
      <c r="U124" s="116">
        <v>13.095772838057707</v>
      </c>
      <c r="V124" s="116">
        <v>13.092296115281327</v>
      </c>
      <c r="W124" s="116">
        <v>11.957440781495384</v>
      </c>
      <c r="X124" s="116">
        <v>11.807908574812803</v>
      </c>
      <c r="Y124" s="116">
        <v>12.698216960158904</v>
      </c>
      <c r="Z124" s="116">
        <v>13.031961633860908</v>
      </c>
      <c r="AA124" s="116">
        <v>12.200601207854744</v>
      </c>
      <c r="AB124" s="116">
        <v>12.08959719460181</v>
      </c>
      <c r="AC124" s="116">
        <v>11.320698236915183</v>
      </c>
      <c r="AD124" s="116">
        <v>12.076725510207002</v>
      </c>
      <c r="AE124" s="116">
        <v>12.887283927649746</v>
      </c>
      <c r="AF124" s="116">
        <v>13.485608731425733</v>
      </c>
      <c r="AG124" s="116">
        <v>15.592053193845716</v>
      </c>
      <c r="AH124" s="116">
        <v>14.345819932847364</v>
      </c>
      <c r="AI124" s="116">
        <v>14.01674175407719</v>
      </c>
      <c r="AJ124" s="116">
        <v>15.260445448611039</v>
      </c>
      <c r="AK124" s="116">
        <v>15.973181622078393</v>
      </c>
      <c r="AL124" s="116">
        <v>14.892639669395921</v>
      </c>
      <c r="AM124" s="116">
        <v>11.786543442668046</v>
      </c>
      <c r="AN124" s="116">
        <v>11.565815542522252</v>
      </c>
      <c r="AO124" s="116">
        <v>9.4344853343698478</v>
      </c>
      <c r="AP124" s="116">
        <v>8.9962353500128813</v>
      </c>
      <c r="AQ124" s="116">
        <v>9.9707554807408343</v>
      </c>
      <c r="AR124" s="116">
        <v>10.846395344348133</v>
      </c>
      <c r="AS124" s="116">
        <v>11.054502610673959</v>
      </c>
      <c r="AT124" s="116">
        <v>11.459853200982128</v>
      </c>
      <c r="AU124" s="116">
        <v>9.9055541674476064</v>
      </c>
      <c r="AV124" s="116">
        <v>10.617477640036567</v>
      </c>
      <c r="AW124" s="116">
        <v>10.110830613494841</v>
      </c>
      <c r="AX124" s="116">
        <v>10.718920605778663</v>
      </c>
      <c r="AY124" s="116">
        <v>8.7829282487803351</v>
      </c>
      <c r="AZ124" s="116">
        <v>10.117983770040805</v>
      </c>
      <c r="BA124" s="116">
        <v>8.6129947874159498</v>
      </c>
      <c r="BB124" s="116">
        <v>8.0544564512282673</v>
      </c>
      <c r="BC124" s="116">
        <v>8.7605740886916728</v>
      </c>
      <c r="BD124" s="116">
        <v>10.088126871094182</v>
      </c>
      <c r="BE124" s="116">
        <v>8.3725476845925559</v>
      </c>
      <c r="BF124" s="116">
        <v>9.6252320361578523</v>
      </c>
      <c r="BG124" s="116">
        <v>9.7830077486332581</v>
      </c>
      <c r="BH124" s="116">
        <v>11.274475709233171</v>
      </c>
      <c r="BI124" s="116">
        <v>11.570603979345877</v>
      </c>
      <c r="BJ124" s="116">
        <v>12.878111672577873</v>
      </c>
      <c r="BK124" s="116">
        <v>15.662911089927249</v>
      </c>
      <c r="BL124" s="116">
        <v>15.535520444395141</v>
      </c>
      <c r="BM124" s="116">
        <v>16.106046113416397</v>
      </c>
      <c r="BN124" s="81"/>
      <c r="BO124" s="81"/>
      <c r="BP124" s="81"/>
      <c r="BQ124" s="81"/>
      <c r="BR124" s="81"/>
      <c r="BS124" s="81"/>
      <c r="BT124" s="81"/>
      <c r="BU124" s="81"/>
      <c r="BV124" s="81"/>
    </row>
    <row r="125" spans="1:74">
      <c r="A125" s="81"/>
      <c r="B125" s="81"/>
      <c r="C125" s="81"/>
      <c r="D125" s="126" t="s">
        <v>250</v>
      </c>
      <c r="E125" s="81" t="s">
        <v>4</v>
      </c>
      <c r="F125" s="116">
        <v>-5.4628089563398845</v>
      </c>
      <c r="G125" s="116">
        <v>-5.629175755351068</v>
      </c>
      <c r="H125" s="116">
        <v>-5.472969166160004</v>
      </c>
      <c r="I125" s="116">
        <v>-5.7206892655152668</v>
      </c>
      <c r="J125" s="116">
        <v>-5.0182816846863849</v>
      </c>
      <c r="K125" s="116">
        <v>-4.9049724274872988</v>
      </c>
      <c r="L125" s="116">
        <v>-4.7208277459397294</v>
      </c>
      <c r="M125" s="116">
        <v>-5.4673149214851637</v>
      </c>
      <c r="N125" s="116">
        <v>-5.7535149845992262</v>
      </c>
      <c r="O125" s="116">
        <v>-5.8196411391716518</v>
      </c>
      <c r="P125" s="116">
        <v>-5.8554731120363677</v>
      </c>
      <c r="Q125" s="116">
        <v>-5.8429069729031138</v>
      </c>
      <c r="R125" s="116">
        <v>-5.5891211934974434</v>
      </c>
      <c r="S125" s="116">
        <v>-5.3044932751827307</v>
      </c>
      <c r="T125" s="116">
        <v>-5.3138833598060184</v>
      </c>
      <c r="U125" s="116">
        <v>-5.3890968488920645</v>
      </c>
      <c r="V125" s="116">
        <v>-5.572415219603573</v>
      </c>
      <c r="W125" s="116">
        <v>-5.4620248825290947</v>
      </c>
      <c r="X125" s="116">
        <v>-5.3779522234837289</v>
      </c>
      <c r="Y125" s="116">
        <v>-6.2525687133080066</v>
      </c>
      <c r="Z125" s="116">
        <v>-6.5603778028738233</v>
      </c>
      <c r="AA125" s="116">
        <v>-6.1439387003445569</v>
      </c>
      <c r="AB125" s="116">
        <v>-6.049233622386442</v>
      </c>
      <c r="AC125" s="116">
        <v>-6.1775993024922071</v>
      </c>
      <c r="AD125" s="116">
        <v>-6.513367449522768</v>
      </c>
      <c r="AE125" s="116">
        <v>-6.7791813190201147</v>
      </c>
      <c r="AF125" s="116">
        <v>-6.884396551591168</v>
      </c>
      <c r="AG125" s="116">
        <v>-7.1950366775971428</v>
      </c>
      <c r="AH125" s="116">
        <v>-7.2101177867831048</v>
      </c>
      <c r="AI125" s="116">
        <v>-7.2859727208648213</v>
      </c>
      <c r="AJ125" s="116">
        <v>-7.5223990926157533</v>
      </c>
      <c r="AK125" s="116">
        <v>-7.4794095330799388</v>
      </c>
      <c r="AL125" s="116">
        <v>-7.1057858466739097</v>
      </c>
      <c r="AM125" s="116">
        <v>-6.7295579402963526</v>
      </c>
      <c r="AN125" s="116">
        <v>-6.270314269287419</v>
      </c>
      <c r="AO125" s="116">
        <v>-5.8908521252602108</v>
      </c>
      <c r="AP125" s="116">
        <v>-6.0310955166356806</v>
      </c>
      <c r="AQ125" s="116">
        <v>-6.3951368391773142</v>
      </c>
      <c r="AR125" s="116">
        <v>-6.7189880698935962</v>
      </c>
      <c r="AS125" s="116">
        <v>-6.6500293102480015</v>
      </c>
      <c r="AT125" s="116">
        <v>-6.3409721966993811</v>
      </c>
      <c r="AU125" s="116">
        <v>-6.5551916057777539</v>
      </c>
      <c r="AV125" s="116">
        <v>-6.5067044331038231</v>
      </c>
      <c r="AW125" s="116">
        <v>-6.3330690547795401</v>
      </c>
      <c r="AX125" s="116">
        <v>-6.4894567801299567</v>
      </c>
      <c r="AY125" s="116">
        <v>-6.0042101853334744</v>
      </c>
      <c r="AZ125" s="116">
        <v>-6.2498479396297952</v>
      </c>
      <c r="BA125" s="116">
        <v>-5.5948921921294126</v>
      </c>
      <c r="BB125" s="116">
        <v>-5.2177457128139721</v>
      </c>
      <c r="BC125" s="116">
        <v>-5.3613281525456689</v>
      </c>
      <c r="BD125" s="116">
        <v>-5.8918439823389592</v>
      </c>
      <c r="BE125" s="116">
        <v>-5.0887707705380727</v>
      </c>
      <c r="BF125" s="116">
        <v>-5.6932906737886864</v>
      </c>
      <c r="BG125" s="116">
        <v>-6.1248135585698718</v>
      </c>
      <c r="BH125" s="116">
        <v>-6.5932617807896392</v>
      </c>
      <c r="BI125" s="116">
        <v>-7.5342798820366541</v>
      </c>
      <c r="BJ125" s="116">
        <v>-7.8274118182158379</v>
      </c>
      <c r="BK125" s="116">
        <v>-8.6625235624354016</v>
      </c>
      <c r="BL125" s="116">
        <v>-8.5595805417405586</v>
      </c>
      <c r="BM125" s="116">
        <v>-9.2619250946870118</v>
      </c>
      <c r="BN125" s="81"/>
      <c r="BO125" s="81"/>
      <c r="BP125" s="81"/>
      <c r="BQ125" s="81"/>
      <c r="BR125" s="81"/>
      <c r="BS125" s="81"/>
      <c r="BT125" s="81"/>
      <c r="BU125" s="81"/>
      <c r="BV125" s="81"/>
    </row>
    <row r="126" spans="1:74">
      <c r="A126" s="81"/>
      <c r="B126" s="81"/>
      <c r="C126" s="81"/>
      <c r="D126" s="126" t="s">
        <v>250</v>
      </c>
      <c r="E126" s="81" t="s">
        <v>5</v>
      </c>
      <c r="F126" s="116">
        <v>-2.734341239223844</v>
      </c>
      <c r="G126" s="116">
        <v>-3.0017365265846774</v>
      </c>
      <c r="H126" s="116">
        <v>-2.6956157249055543</v>
      </c>
      <c r="I126" s="116">
        <v>-2.8802336934832367</v>
      </c>
      <c r="J126" s="116">
        <v>-3.2409151513289149</v>
      </c>
      <c r="K126" s="116">
        <v>-2.5194475555542493</v>
      </c>
      <c r="L126" s="116">
        <v>-2.3925415720183798</v>
      </c>
      <c r="M126" s="116">
        <v>-3.0937838591790632</v>
      </c>
      <c r="N126" s="116">
        <v>-3.2125377138279463</v>
      </c>
      <c r="O126" s="116">
        <v>-3.5531028464226218</v>
      </c>
      <c r="P126" s="116">
        <v>-3.5033680220736878</v>
      </c>
      <c r="Q126" s="116">
        <v>-3.6726008535857941</v>
      </c>
      <c r="R126" s="116">
        <v>-3.875849458009224</v>
      </c>
      <c r="S126" s="116">
        <v>-3.8088074969125509</v>
      </c>
      <c r="T126" s="116">
        <v>-3.7474010501091781</v>
      </c>
      <c r="U126" s="116">
        <v>-3.7123875812440943</v>
      </c>
      <c r="V126" s="116">
        <v>-4.0419273163179925</v>
      </c>
      <c r="W126" s="116">
        <v>-3.7824927171925342</v>
      </c>
      <c r="X126" s="116">
        <v>-3.9283520863996388</v>
      </c>
      <c r="Y126" s="116">
        <v>-5.0612363533268567</v>
      </c>
      <c r="Z126" s="116">
        <v>-5.1815760770815631</v>
      </c>
      <c r="AA126" s="116">
        <v>-4.5685100380110573</v>
      </c>
      <c r="AB126" s="116">
        <v>-4.5356037469816517</v>
      </c>
      <c r="AC126" s="116">
        <v>-4.5270678268937576</v>
      </c>
      <c r="AD126" s="116">
        <v>-4.6131829750656079</v>
      </c>
      <c r="AE126" s="116">
        <v>-4.6740796162668543</v>
      </c>
      <c r="AF126" s="116">
        <v>-4.5872071939611088</v>
      </c>
      <c r="AG126" s="116">
        <v>-5.1538245078809028</v>
      </c>
      <c r="AH126" s="116">
        <v>-5.047915412040914</v>
      </c>
      <c r="AI126" s="116">
        <v>-5.1143843633113812</v>
      </c>
      <c r="AJ126" s="116">
        <v>-5.6125238123910028</v>
      </c>
      <c r="AK126" s="116">
        <v>-5.6181267968754787</v>
      </c>
      <c r="AL126" s="116">
        <v>-5.0413438767571295</v>
      </c>
      <c r="AM126" s="116">
        <v>-4.4158041528228225</v>
      </c>
      <c r="AN126" s="116">
        <v>-4.0530335881227391</v>
      </c>
      <c r="AO126" s="116">
        <v>-3.9853098556514208</v>
      </c>
      <c r="AP126" s="116">
        <v>-4.2986825681247698</v>
      </c>
      <c r="AQ126" s="116">
        <v>-4.3309043113289043</v>
      </c>
      <c r="AR126" s="116">
        <v>-4.5063251349943068</v>
      </c>
      <c r="AS126" s="116">
        <v>-4.2426872225608312</v>
      </c>
      <c r="AT126" s="116">
        <v>-3.8960516190173911</v>
      </c>
      <c r="AU126" s="116">
        <v>-4.0759999819923838</v>
      </c>
      <c r="AV126" s="116">
        <v>-4.1609610275041931</v>
      </c>
      <c r="AW126" s="116">
        <v>-4.1012688250780203</v>
      </c>
      <c r="AX126" s="116">
        <v>-4.2624421929231469</v>
      </c>
      <c r="AY126" s="116">
        <v>-3.4426501243671845</v>
      </c>
      <c r="AZ126" s="116">
        <v>-3.6565036049033957</v>
      </c>
      <c r="BA126" s="116">
        <v>-3.3009012293289821</v>
      </c>
      <c r="BB126" s="116">
        <v>-3.1367546238133519</v>
      </c>
      <c r="BC126" s="116">
        <v>-3.2726479049044492</v>
      </c>
      <c r="BD126" s="116">
        <v>-3.6205457410102095</v>
      </c>
      <c r="BE126" s="116">
        <v>-3.2258838420569225</v>
      </c>
      <c r="BF126" s="116">
        <v>-3.4446926418850268</v>
      </c>
      <c r="BG126" s="116">
        <v>-3.7189263989100523</v>
      </c>
      <c r="BH126" s="116">
        <v>-4.3007854361272688</v>
      </c>
      <c r="BI126" s="116">
        <v>-3.9463899796023538</v>
      </c>
      <c r="BJ126" s="116">
        <v>-4.3771102926222678</v>
      </c>
      <c r="BK126" s="116">
        <v>-4.8862662940772914</v>
      </c>
      <c r="BL126" s="116">
        <v>-5.0847193906827179</v>
      </c>
      <c r="BM126" s="116">
        <v>-5.8045088012125019</v>
      </c>
      <c r="BN126" s="81"/>
      <c r="BO126" s="81"/>
      <c r="BP126" s="81"/>
      <c r="BQ126" s="81"/>
      <c r="BR126" s="81"/>
      <c r="BS126" s="81"/>
      <c r="BT126" s="81"/>
      <c r="BU126" s="81"/>
      <c r="BV126" s="81"/>
    </row>
    <row r="127" spans="1:74">
      <c r="A127" s="81"/>
      <c r="B127" s="81"/>
      <c r="C127" s="81"/>
      <c r="D127" s="126" t="s">
        <v>250</v>
      </c>
      <c r="E127" s="81" t="s">
        <v>45</v>
      </c>
      <c r="F127" s="116">
        <v>-3.3563033472980246</v>
      </c>
      <c r="G127" s="116">
        <v>-3.5403497640059074</v>
      </c>
      <c r="H127" s="116">
        <v>-3.6160009760881842</v>
      </c>
      <c r="I127" s="116">
        <v>-3.4826175802218771</v>
      </c>
      <c r="J127" s="116">
        <v>-3.9508796145311749</v>
      </c>
      <c r="K127" s="116">
        <v>-3.9022792202422494</v>
      </c>
      <c r="L127" s="116">
        <v>-4.3880934861188399</v>
      </c>
      <c r="M127" s="116">
        <v>-4.8365771024485733</v>
      </c>
      <c r="N127" s="116">
        <v>-4.3992871158524665</v>
      </c>
      <c r="O127" s="116">
        <v>-4.0103696165396325</v>
      </c>
      <c r="P127" s="116">
        <v>-3.6659092452947979</v>
      </c>
      <c r="Q127" s="116">
        <v>-4.0505872509529741</v>
      </c>
      <c r="R127" s="116">
        <v>-3.5570059438946835</v>
      </c>
      <c r="S127" s="116">
        <v>-3.4784336047489308</v>
      </c>
      <c r="T127" s="116">
        <v>-3.5454510942065083</v>
      </c>
      <c r="U127" s="116">
        <v>-3.9102114554963041</v>
      </c>
      <c r="V127" s="116">
        <v>-4.1337466105966323</v>
      </c>
      <c r="W127" s="116">
        <v>-4.0058414044985247</v>
      </c>
      <c r="X127" s="116">
        <v>-3.5452068527176692</v>
      </c>
      <c r="Y127" s="116">
        <v>-1.881034979705257</v>
      </c>
      <c r="Z127" s="116">
        <v>-1.7385192959571629</v>
      </c>
      <c r="AA127" s="116">
        <v>-1.445463602897517</v>
      </c>
      <c r="AB127" s="116">
        <v>-1.2002831406953014</v>
      </c>
      <c r="AC127" s="116">
        <v>-1.4089741492020469</v>
      </c>
      <c r="AD127" s="116">
        <v>-1.6773000804832083</v>
      </c>
      <c r="AE127" s="116">
        <v>-1.9515439405412938</v>
      </c>
      <c r="AF127" s="116">
        <v>-2.7811480749876987</v>
      </c>
      <c r="AG127" s="116">
        <v>-2.8409818602858827</v>
      </c>
      <c r="AH127" s="116">
        <v>-2.4470963674985544</v>
      </c>
      <c r="AI127" s="116">
        <v>-1.7239526028708916</v>
      </c>
      <c r="AJ127" s="116">
        <v>-1.8938606244099034</v>
      </c>
      <c r="AK127" s="116">
        <v>-1.4935955083134296</v>
      </c>
      <c r="AL127" s="116">
        <v>-1.0117853176284797</v>
      </c>
      <c r="AM127" s="116">
        <v>-1.151873669009932</v>
      </c>
      <c r="AN127" s="116">
        <v>-1.7419538552478784</v>
      </c>
      <c r="AO127" s="116">
        <v>-1.1938869010865911</v>
      </c>
      <c r="AP127" s="116">
        <v>-1.0254661426930394</v>
      </c>
      <c r="AQ127" s="116">
        <v>-0.71921266278652496</v>
      </c>
      <c r="AR127" s="116">
        <v>-0.47109228928600722</v>
      </c>
      <c r="AS127" s="116">
        <v>-0.25521420495974034</v>
      </c>
      <c r="AT127" s="116">
        <v>-0.56431618370381109</v>
      </c>
      <c r="AU127" s="116">
        <v>-0.5437866353381029</v>
      </c>
      <c r="AV127" s="116">
        <v>-0.75477455481027356</v>
      </c>
      <c r="AW127" s="116">
        <v>-0.75504075936549064</v>
      </c>
      <c r="AX127" s="116">
        <v>-0.59225223386752646</v>
      </c>
      <c r="AY127" s="116">
        <v>-0.71803454165113401</v>
      </c>
      <c r="AZ127" s="116">
        <v>-0.89057472605030519</v>
      </c>
      <c r="BA127" s="116">
        <v>-0.62550490431892136</v>
      </c>
      <c r="BB127" s="116">
        <v>-0.91315267443425174</v>
      </c>
      <c r="BC127" s="116">
        <v>-0.7429980228364883</v>
      </c>
      <c r="BD127" s="116">
        <v>-1.1677406542390987</v>
      </c>
      <c r="BE127" s="116">
        <v>-0.99681529316860207</v>
      </c>
      <c r="BF127" s="116">
        <v>-0.32042449999245726</v>
      </c>
      <c r="BG127" s="116">
        <v>-8.7966796758442101E-2</v>
      </c>
      <c r="BH127" s="116">
        <v>-3.7260075874328891E-2</v>
      </c>
      <c r="BI127" s="116">
        <v>0.73361996260437579</v>
      </c>
      <c r="BJ127" s="116">
        <v>0.60355576562317204</v>
      </c>
      <c r="BK127" s="116">
        <v>-2.9312161537250248E-2</v>
      </c>
      <c r="BL127" s="116">
        <v>0.99668257611604183</v>
      </c>
      <c r="BM127" s="116">
        <v>5.2014293829108968</v>
      </c>
      <c r="BN127" s="81"/>
      <c r="BO127" s="81"/>
      <c r="BP127" s="81"/>
      <c r="BQ127" s="81"/>
      <c r="BR127" s="81"/>
      <c r="BS127" s="81"/>
      <c r="BT127" s="81"/>
      <c r="BU127" s="81"/>
      <c r="BV127" s="81"/>
    </row>
    <row r="128" spans="1:74">
      <c r="A128" s="81"/>
      <c r="B128" s="81"/>
      <c r="C128" s="81"/>
      <c r="D128" s="126" t="s">
        <v>250</v>
      </c>
      <c r="E128" s="81" t="s">
        <v>47</v>
      </c>
      <c r="F128" s="116">
        <v>0.62878792704739617</v>
      </c>
      <c r="G128" s="116">
        <v>0.90373743062324152</v>
      </c>
      <c r="H128" s="116">
        <v>0.77283131339085642</v>
      </c>
      <c r="I128" s="116">
        <v>0.34488379716666273</v>
      </c>
      <c r="J128" s="116">
        <v>0.63528093332272384</v>
      </c>
      <c r="K128" s="116">
        <v>0.38566286782486081</v>
      </c>
      <c r="L128" s="116">
        <v>0.26974917059352066</v>
      </c>
      <c r="M128" s="116">
        <v>-0.57776594086342392</v>
      </c>
      <c r="N128" s="116">
        <v>0.11369066417648455</v>
      </c>
      <c r="O128" s="116">
        <v>0.86488327978592849</v>
      </c>
      <c r="P128" s="116">
        <v>0.8407979219712729</v>
      </c>
      <c r="Q128" s="116">
        <v>1.1208671923179949</v>
      </c>
      <c r="R128" s="116">
        <v>1.063153098892677</v>
      </c>
      <c r="S128" s="116">
        <v>1.1510223163054594</v>
      </c>
      <c r="T128" s="116">
        <v>1.4373566811641521</v>
      </c>
      <c r="U128" s="116">
        <v>1.8554077387051056</v>
      </c>
      <c r="V128" s="116">
        <v>3.368369744605527</v>
      </c>
      <c r="W128" s="116">
        <v>3.4326439541445861</v>
      </c>
      <c r="X128" s="116">
        <v>2.9504966577512004</v>
      </c>
      <c r="Y128" s="116">
        <v>4.9611687369749031</v>
      </c>
      <c r="Z128" s="116">
        <v>5.8639479662294054</v>
      </c>
      <c r="AA128" s="116">
        <v>5.3590909188816429</v>
      </c>
      <c r="AB128" s="116">
        <v>5.4590094658098085</v>
      </c>
      <c r="AC128" s="116">
        <v>5.1427312522652819</v>
      </c>
      <c r="AD128" s="116">
        <v>4.8191512200073028</v>
      </c>
      <c r="AE128" s="116">
        <v>4.8506485423733459</v>
      </c>
      <c r="AF128" s="116">
        <v>5.115734349532131</v>
      </c>
      <c r="AG128" s="116">
        <v>5.2786620214445161</v>
      </c>
      <c r="AH128" s="116">
        <v>5.0655733191549661</v>
      </c>
      <c r="AI128" s="116">
        <v>4.6836205449789876</v>
      </c>
      <c r="AJ128" s="116">
        <v>4.984773789231836</v>
      </c>
      <c r="AK128" s="116">
        <v>4.7540055931197909</v>
      </c>
      <c r="AL128" s="116">
        <v>4.4010453569223209</v>
      </c>
      <c r="AM128" s="116">
        <v>4.2942461521495474</v>
      </c>
      <c r="AN128" s="116">
        <v>4.1786528672913512</v>
      </c>
      <c r="AO128" s="116">
        <v>4.2573140387043491</v>
      </c>
      <c r="AP128" s="116">
        <v>4.0564333356848792</v>
      </c>
      <c r="AQ128" s="116">
        <v>3.158236939191335</v>
      </c>
      <c r="AR128" s="116">
        <v>3.1274872810149326</v>
      </c>
      <c r="AS128" s="116">
        <v>3.0758432141088594</v>
      </c>
      <c r="AT128" s="116">
        <v>2.8199112821441297</v>
      </c>
      <c r="AU128" s="116">
        <v>3.4676197889133071</v>
      </c>
      <c r="AV128" s="116">
        <v>3.5285934176017673</v>
      </c>
      <c r="AW128" s="116">
        <v>3.8546020336431397</v>
      </c>
      <c r="AX128" s="116">
        <v>3.2682275359605626</v>
      </c>
      <c r="AY128" s="116">
        <v>3.0899210379187352</v>
      </c>
      <c r="AZ128" s="116">
        <v>3.0543481766693041</v>
      </c>
      <c r="BA128" s="116">
        <v>3.3578233799871473</v>
      </c>
      <c r="BB128" s="116">
        <v>3.4144212967669674</v>
      </c>
      <c r="BC128" s="116">
        <v>3.1803968117631705</v>
      </c>
      <c r="BD128" s="116">
        <v>3.6633122256869814</v>
      </c>
      <c r="BE128" s="116">
        <v>3.3670877062462576</v>
      </c>
      <c r="BF128" s="116">
        <v>3.2247748744422537</v>
      </c>
      <c r="BG128" s="116">
        <v>3.8876711249932576</v>
      </c>
      <c r="BH128" s="116">
        <v>3.8725283100267713</v>
      </c>
      <c r="BI128" s="116">
        <v>2.6958197928516761</v>
      </c>
      <c r="BJ128" s="116">
        <v>2.3004067108278718</v>
      </c>
      <c r="BK128" s="116">
        <v>2.2473842363186485</v>
      </c>
      <c r="BL128" s="116">
        <v>2.1478978412117424</v>
      </c>
      <c r="BM128" s="116">
        <v>1.4839777905926983</v>
      </c>
      <c r="BN128" s="81"/>
      <c r="BO128" s="81"/>
      <c r="BP128" s="81"/>
      <c r="BQ128" s="81"/>
      <c r="BR128" s="81"/>
      <c r="BS128" s="81"/>
      <c r="BT128" s="81"/>
      <c r="BU128" s="81"/>
      <c r="BV128" s="81"/>
    </row>
    <row r="129" spans="1:74">
      <c r="A129" s="81"/>
      <c r="B129" s="81"/>
      <c r="C129" s="81"/>
      <c r="D129" s="126" t="s">
        <v>250</v>
      </c>
      <c r="E129" s="81" t="s">
        <v>62</v>
      </c>
      <c r="F129" s="116">
        <v>-6.6032684342335948</v>
      </c>
      <c r="G129" s="116">
        <v>-6.7693905550300375</v>
      </c>
      <c r="H129" s="116">
        <v>-6.8488057713467443</v>
      </c>
      <c r="I129" s="116">
        <v>-7.4952923885442369</v>
      </c>
      <c r="J129" s="116">
        <v>-7.0826489640985049</v>
      </c>
      <c r="K129" s="116">
        <v>-6.9110262239883795</v>
      </c>
      <c r="L129" s="116">
        <v>-6.58965343647795</v>
      </c>
      <c r="M129" s="116">
        <v>-7.0225549487793133</v>
      </c>
      <c r="N129" s="116">
        <v>-6.8946484184733556</v>
      </c>
      <c r="O129" s="116">
        <v>-6.6541310782560323</v>
      </c>
      <c r="P129" s="116">
        <v>-6.5939625092828482</v>
      </c>
      <c r="Q129" s="116">
        <v>-6.749311751261164</v>
      </c>
      <c r="R129" s="116">
        <v>-6.4593925398391132</v>
      </c>
      <c r="S129" s="116">
        <v>-6.1414729737456213</v>
      </c>
      <c r="T129" s="116">
        <v>-6.273528627279779</v>
      </c>
      <c r="U129" s="116">
        <v>-6.3501251072064839</v>
      </c>
      <c r="V129" s="116">
        <v>-6.5081151574687528</v>
      </c>
      <c r="W129" s="116">
        <v>-6.3118865813284541</v>
      </c>
      <c r="X129" s="116">
        <v>-6.2859412397664691</v>
      </c>
      <c r="Y129" s="116">
        <v>-6.8660190145604165</v>
      </c>
      <c r="Z129" s="116">
        <v>-7.0287614128781328</v>
      </c>
      <c r="AA129" s="116">
        <v>-6.593793417318607</v>
      </c>
      <c r="AB129" s="116">
        <v>-6.9282863561505614</v>
      </c>
      <c r="AC129" s="116">
        <v>-6.6988786196982177</v>
      </c>
      <c r="AD129" s="116">
        <v>-7.0033981919680777</v>
      </c>
      <c r="AE129" s="116">
        <v>-7.084410019322684</v>
      </c>
      <c r="AF129" s="116">
        <v>-7.0512206218077988</v>
      </c>
      <c r="AG129" s="116">
        <v>-7.2758475841211032</v>
      </c>
      <c r="AH129" s="116">
        <v>-7.3458068879829241</v>
      </c>
      <c r="AI129" s="116">
        <v>-7.1642075193805912</v>
      </c>
      <c r="AJ129" s="116">
        <v>-7.0988633342573131</v>
      </c>
      <c r="AK129" s="116">
        <v>-7.0306283104046692</v>
      </c>
      <c r="AL129" s="116">
        <v>-7.0957185914369196</v>
      </c>
      <c r="AM129" s="116">
        <v>-6.7214611286721029</v>
      </c>
      <c r="AN129" s="116">
        <v>-6.4479311006660893</v>
      </c>
      <c r="AO129" s="116">
        <v>-6.1411106307129106</v>
      </c>
      <c r="AP129" s="116">
        <v>-6.2043596856486296</v>
      </c>
      <c r="AQ129" s="116">
        <v>-6.5467562561701449</v>
      </c>
      <c r="AR129" s="116">
        <v>-6.6581443428807168</v>
      </c>
      <c r="AS129" s="116">
        <v>-6.5072754921371914</v>
      </c>
      <c r="AT129" s="116">
        <v>-6.5387121939191406</v>
      </c>
      <c r="AU129" s="116">
        <v>-6.8779784055669939</v>
      </c>
      <c r="AV129" s="116">
        <v>-6.6773500557282226</v>
      </c>
      <c r="AW129" s="116">
        <v>-6.3955113811634607</v>
      </c>
      <c r="AX129" s="116">
        <v>-6.4756095537716467</v>
      </c>
      <c r="AY129" s="116">
        <v>-5.957529167747194</v>
      </c>
      <c r="AZ129" s="116">
        <v>-6.1638922120254556</v>
      </c>
      <c r="BA129" s="116">
        <v>-5.8344654850261524</v>
      </c>
      <c r="BB129" s="116">
        <v>-5.5963170986537518</v>
      </c>
      <c r="BC129" s="116">
        <v>-5.8526301910700989</v>
      </c>
      <c r="BD129" s="116">
        <v>-6.3033890405318793</v>
      </c>
      <c r="BE129" s="116">
        <v>-5.8523016483389334</v>
      </c>
      <c r="BF129" s="116">
        <v>-6.1893228855630564</v>
      </c>
      <c r="BG129" s="116">
        <v>-6.6362034998766619</v>
      </c>
      <c r="BH129" s="116">
        <v>-6.9148321174183991</v>
      </c>
      <c r="BI129" s="116">
        <v>-6.527482782214074</v>
      </c>
      <c r="BJ129" s="116">
        <v>-6.6844064511872672</v>
      </c>
      <c r="BK129" s="116">
        <v>-7.4019956855041409</v>
      </c>
      <c r="BL129" s="116">
        <v>-7.2309860764160074</v>
      </c>
      <c r="BM129" s="116">
        <v>-7.643617109106752</v>
      </c>
      <c r="BN129" s="81"/>
      <c r="BO129" s="81"/>
      <c r="BP129" s="81"/>
      <c r="BQ129" s="81"/>
      <c r="BR129" s="81"/>
      <c r="BS129" s="81"/>
      <c r="BT129" s="81"/>
      <c r="BU129" s="81"/>
      <c r="BV129" s="81"/>
    </row>
    <row r="130" spans="1:74">
      <c r="A130" s="81"/>
      <c r="B130" s="81"/>
      <c r="C130" s="81"/>
      <c r="D130" s="126" t="s">
        <v>251</v>
      </c>
      <c r="E130" s="81" t="s">
        <v>1</v>
      </c>
      <c r="F130" s="116">
        <v>-1.6783842811895173</v>
      </c>
      <c r="G130" s="116">
        <v>-1.4890186735046242</v>
      </c>
      <c r="H130" s="116">
        <v>-1.8576234724434055</v>
      </c>
      <c r="I130" s="116">
        <v>-2.4105435224191387</v>
      </c>
      <c r="J130" s="116">
        <v>-1.7990400066296148</v>
      </c>
      <c r="K130" s="116">
        <v>-1.6920919456695378</v>
      </c>
      <c r="L130" s="116">
        <v>-1.6585319733741501</v>
      </c>
      <c r="M130" s="116">
        <v>-1.8695225024886657</v>
      </c>
      <c r="N130" s="116">
        <v>-1.9938768591744811</v>
      </c>
      <c r="O130" s="116">
        <v>-2.2369814321804631</v>
      </c>
      <c r="P130" s="116">
        <v>-2.3676822086683638</v>
      </c>
      <c r="Q130" s="116">
        <v>-2.2935163151847178</v>
      </c>
      <c r="R130" s="116">
        <v>-1.9929561232243715</v>
      </c>
      <c r="S130" s="116">
        <v>-1.9570956795486545</v>
      </c>
      <c r="T130" s="116">
        <v>-2.186420012682035</v>
      </c>
      <c r="U130" s="116">
        <v>-2.1636149641499891</v>
      </c>
      <c r="V130" s="116">
        <v>-2.4220833704569253</v>
      </c>
      <c r="W130" s="116">
        <v>-2.2657887490984292</v>
      </c>
      <c r="X130" s="116">
        <v>-2.3457331841477913</v>
      </c>
      <c r="Y130" s="116">
        <v>-3.0713142057182381</v>
      </c>
      <c r="Z130" s="116">
        <v>-3.3891900734073728</v>
      </c>
      <c r="AA130" s="116">
        <v>-3.1835068402501134</v>
      </c>
      <c r="AB130" s="116">
        <v>-3.098180493862853</v>
      </c>
      <c r="AC130" s="116">
        <v>-2.817498735964028</v>
      </c>
      <c r="AD130" s="116">
        <v>-2.5021650853541439</v>
      </c>
      <c r="AE130" s="116">
        <v>-2.988561541371177</v>
      </c>
      <c r="AF130" s="116">
        <v>-2.9699038280127228</v>
      </c>
      <c r="AG130" s="116">
        <v>-3.0043505157194579</v>
      </c>
      <c r="AH130" s="116">
        <v>-2.6613814835967569</v>
      </c>
      <c r="AI130" s="116">
        <v>-2.6066931838409859</v>
      </c>
      <c r="AJ130" s="116">
        <v>-2.8845558571111676</v>
      </c>
      <c r="AK130" s="116">
        <v>-3.0960774274590239</v>
      </c>
      <c r="AL130" s="116">
        <v>-2.8744325781235753</v>
      </c>
      <c r="AM130" s="116">
        <v>-2.1846816171519325</v>
      </c>
      <c r="AN130" s="116">
        <v>-2.3680845146299054</v>
      </c>
      <c r="AO130" s="116">
        <v>-2.3036064545964399</v>
      </c>
      <c r="AP130" s="116">
        <v>-2.3745639686274176</v>
      </c>
      <c r="AQ130" s="116">
        <v>-2.5040149860046501</v>
      </c>
      <c r="AR130" s="116">
        <v>-2.6014218812593777</v>
      </c>
      <c r="AS130" s="116">
        <v>-3.059887948205203</v>
      </c>
      <c r="AT130" s="116">
        <v>-3.3419167813068693</v>
      </c>
      <c r="AU130" s="116">
        <v>-3.2936431380503741</v>
      </c>
      <c r="AV130" s="116">
        <v>-3.2866608238467396</v>
      </c>
      <c r="AW130" s="116">
        <v>-3.0634591807816269</v>
      </c>
      <c r="AX130" s="116">
        <v>-2.7972721355518217</v>
      </c>
      <c r="AY130" s="116">
        <v>-2.6323500455823092</v>
      </c>
      <c r="AZ130" s="116">
        <v>-3.0002137567702833</v>
      </c>
      <c r="BA130" s="116">
        <v>-3.169247479983631</v>
      </c>
      <c r="BB130" s="116">
        <v>-3.2783795433027745</v>
      </c>
      <c r="BC130" s="116">
        <v>-3.5694810234930561</v>
      </c>
      <c r="BD130" s="116">
        <v>-3.9562946746129057</v>
      </c>
      <c r="BE130" s="116">
        <v>-3.8686224932843798</v>
      </c>
      <c r="BF130" s="116">
        <v>-3.7831925617529514</v>
      </c>
      <c r="BG130" s="116">
        <v>-4.1395224171632545</v>
      </c>
      <c r="BH130" s="116">
        <v>-4.1165801561592579</v>
      </c>
      <c r="BI130" s="116">
        <v>-3.7816122640241376</v>
      </c>
      <c r="BJ130" s="116">
        <v>-4.1908512187177704</v>
      </c>
      <c r="BK130" s="116">
        <v>-5.4874497600409544</v>
      </c>
      <c r="BL130" s="116">
        <v>-5.6882677251003191</v>
      </c>
      <c r="BM130" s="116">
        <v>-6.0640496483897328</v>
      </c>
      <c r="BN130" s="81"/>
      <c r="BO130" s="81"/>
      <c r="BP130" s="81"/>
      <c r="BQ130" s="81"/>
      <c r="BR130" s="81"/>
      <c r="BS130" s="81"/>
      <c r="BT130" s="81"/>
      <c r="BU130" s="81"/>
      <c r="BV130" s="81"/>
    </row>
    <row r="131" spans="1:74">
      <c r="A131" s="81"/>
      <c r="B131" s="81"/>
      <c r="C131" s="81"/>
      <c r="D131" s="126" t="s">
        <v>251</v>
      </c>
      <c r="E131" s="81" t="s">
        <v>43</v>
      </c>
      <c r="F131" s="116">
        <v>0.29190145077393304</v>
      </c>
      <c r="G131" s="116">
        <v>0.30493145255817566</v>
      </c>
      <c r="H131" s="116">
        <v>0.62861372466066356</v>
      </c>
      <c r="I131" s="116">
        <v>0.19341338912470185</v>
      </c>
      <c r="J131" s="116">
        <v>4.5260250168354332E-2</v>
      </c>
      <c r="K131" s="116">
        <v>0.40340653310121155</v>
      </c>
      <c r="L131" s="116">
        <v>0.60381311656554004</v>
      </c>
      <c r="M131" s="116">
        <v>0.78744269023975377</v>
      </c>
      <c r="N131" s="116">
        <v>0.26024280427653856</v>
      </c>
      <c r="O131" s="116">
        <v>0.26539568448424689</v>
      </c>
      <c r="P131" s="116">
        <v>0.4164116642899458</v>
      </c>
      <c r="Q131" s="116">
        <v>0.25325584685043268</v>
      </c>
      <c r="R131" s="116">
        <v>0.25693587662022921</v>
      </c>
      <c r="S131" s="116">
        <v>0.74152067385676546</v>
      </c>
      <c r="T131" s="116">
        <v>0.47578507211539467</v>
      </c>
      <c r="U131" s="116">
        <v>0.61382113955011164</v>
      </c>
      <c r="V131" s="116">
        <v>0.80852286534618401</v>
      </c>
      <c r="W131" s="116">
        <v>0.98846416839290008</v>
      </c>
      <c r="X131" s="116">
        <v>0.78759933377307867</v>
      </c>
      <c r="Y131" s="116">
        <v>-2.0424790368608114E-2</v>
      </c>
      <c r="Z131" s="116">
        <v>-0.23665966986214215</v>
      </c>
      <c r="AA131" s="116">
        <v>0.12596654768508664</v>
      </c>
      <c r="AB131" s="116">
        <v>0.1564781621840865</v>
      </c>
      <c r="AC131" s="116">
        <v>0.38387721599765179</v>
      </c>
      <c r="AD131" s="116">
        <v>0.37204970591680642</v>
      </c>
      <c r="AE131" s="116">
        <v>0.43109231838323225</v>
      </c>
      <c r="AF131" s="116">
        <v>0.22798460245391716</v>
      </c>
      <c r="AG131" s="116">
        <v>-0.11547917773074801</v>
      </c>
      <c r="AH131" s="116">
        <v>7.6081889369612909E-2</v>
      </c>
      <c r="AI131" s="116">
        <v>0.11026928538487368</v>
      </c>
      <c r="AJ131" s="116">
        <v>1.8045134321353018E-2</v>
      </c>
      <c r="AK131" s="116">
        <v>1.8268784859836629E-2</v>
      </c>
      <c r="AL131" s="116">
        <v>0.49678120500966472</v>
      </c>
      <c r="AM131" s="116">
        <v>0.64443806140494786</v>
      </c>
      <c r="AN131" s="116">
        <v>0.91325304602324486</v>
      </c>
      <c r="AO131" s="116">
        <v>1.4140991056060006</v>
      </c>
      <c r="AP131" s="116">
        <v>1.4509930960321427</v>
      </c>
      <c r="AQ131" s="116">
        <v>1.473094846561489</v>
      </c>
      <c r="AR131" s="116">
        <v>1.2600413796105414</v>
      </c>
      <c r="AS131" s="116">
        <v>1.2297270538759868</v>
      </c>
      <c r="AT131" s="116">
        <v>1.3327560759844506</v>
      </c>
      <c r="AU131" s="116">
        <v>1.5268542131668568</v>
      </c>
      <c r="AV131" s="116">
        <v>1.4187676571673506</v>
      </c>
      <c r="AW131" s="116">
        <v>1.4059198659480039</v>
      </c>
      <c r="AX131" s="116">
        <v>1.5314844784952584</v>
      </c>
      <c r="AY131" s="116">
        <v>1.9779228933323907</v>
      </c>
      <c r="AZ131" s="116">
        <v>1.9152246035663563</v>
      </c>
      <c r="BA131" s="116">
        <v>2.2984961005435185</v>
      </c>
      <c r="BB131" s="116">
        <v>2.6651502657352761</v>
      </c>
      <c r="BC131" s="116">
        <v>2.8197876911151845</v>
      </c>
      <c r="BD131" s="116">
        <v>2.5089644656266046</v>
      </c>
      <c r="BE131" s="116">
        <v>2.7200437290162007</v>
      </c>
      <c r="BF131" s="116">
        <v>2.5492702272577183</v>
      </c>
      <c r="BG131" s="116">
        <v>2.7713157190984852</v>
      </c>
      <c r="BH131" s="116">
        <v>2.1567602734124431</v>
      </c>
      <c r="BI131" s="116">
        <v>2.2072297619748724</v>
      </c>
      <c r="BJ131" s="116">
        <v>1.8847693424686689</v>
      </c>
      <c r="BK131" s="116">
        <v>1.7831554190804546</v>
      </c>
      <c r="BL131" s="116">
        <v>1.4543016429774216</v>
      </c>
      <c r="BM131" s="116">
        <v>1.217181277940746</v>
      </c>
      <c r="BN131" s="81"/>
      <c r="BO131" s="81"/>
      <c r="BP131" s="81"/>
      <c r="BQ131" s="81"/>
      <c r="BR131" s="81"/>
      <c r="BS131" s="81"/>
      <c r="BT131" s="81"/>
      <c r="BU131" s="81"/>
      <c r="BV131" s="81"/>
    </row>
    <row r="132" spans="1:74">
      <c r="A132" s="81"/>
      <c r="B132" s="81"/>
      <c r="C132" s="81"/>
      <c r="D132" s="126" t="s">
        <v>251</v>
      </c>
      <c r="E132" s="81" t="s">
        <v>63</v>
      </c>
      <c r="F132" s="116">
        <v>1.888165566444183</v>
      </c>
      <c r="G132" s="116">
        <v>2.6065275438991762</v>
      </c>
      <c r="H132" s="116">
        <v>2.9717666401708644</v>
      </c>
      <c r="I132" s="116">
        <v>2.8953091797087005</v>
      </c>
      <c r="J132" s="116">
        <v>2.8876121462938951</v>
      </c>
      <c r="K132" s="116">
        <v>2.4226830732498819</v>
      </c>
      <c r="L132" s="116">
        <v>2.4458106458115498</v>
      </c>
      <c r="M132" s="116">
        <v>3.4855765821143549</v>
      </c>
      <c r="N132" s="116">
        <v>3.4677442166063397</v>
      </c>
      <c r="O132" s="116">
        <v>4.8387427354808459</v>
      </c>
      <c r="P132" s="116">
        <v>4.7945247265484454</v>
      </c>
      <c r="Q132" s="116">
        <v>4.4694326484185325</v>
      </c>
      <c r="R132" s="116">
        <v>3.9061869456533991</v>
      </c>
      <c r="S132" s="116">
        <v>3.7894679830596658</v>
      </c>
      <c r="T132" s="116">
        <v>3.6834596296868742</v>
      </c>
      <c r="U132" s="116">
        <v>3.4480632744937108</v>
      </c>
      <c r="V132" s="116">
        <v>3.8182868311959837</v>
      </c>
      <c r="W132" s="116">
        <v>3.9320786437977002</v>
      </c>
      <c r="X132" s="116">
        <v>3.8757059988456799</v>
      </c>
      <c r="Y132" s="116">
        <v>5.0583151717360924</v>
      </c>
      <c r="Z132" s="116">
        <v>5.2235306110649571</v>
      </c>
      <c r="AA132" s="116">
        <v>4.3039512183887165</v>
      </c>
      <c r="AB132" s="116">
        <v>3.3311951184437874</v>
      </c>
      <c r="AC132" s="116">
        <v>3.539297452973253</v>
      </c>
      <c r="AD132" s="116">
        <v>4.2732459804756058</v>
      </c>
      <c r="AE132" s="116">
        <v>3.7457666689773319</v>
      </c>
      <c r="AF132" s="116">
        <v>3.5952566671344179</v>
      </c>
      <c r="AG132" s="116">
        <v>3.9841531048892431</v>
      </c>
      <c r="AH132" s="116">
        <v>4.4187879460863133</v>
      </c>
      <c r="AI132" s="116">
        <v>4.5757148492366735</v>
      </c>
      <c r="AJ132" s="116">
        <v>4.9707358606096523</v>
      </c>
      <c r="AK132" s="116">
        <v>5.218991215265536</v>
      </c>
      <c r="AL132" s="116">
        <v>4.3268953254829654</v>
      </c>
      <c r="AM132" s="116">
        <v>4.2685987669389469</v>
      </c>
      <c r="AN132" s="116">
        <v>3.9361042883042447</v>
      </c>
      <c r="AO132" s="116">
        <v>3.5291981239580998</v>
      </c>
      <c r="AP132" s="116">
        <v>3.5671554234980434</v>
      </c>
      <c r="AQ132" s="116">
        <v>4.3480041812032901</v>
      </c>
      <c r="AR132" s="116">
        <v>5.187631223518343</v>
      </c>
      <c r="AS132" s="116">
        <v>5.4244496813556875</v>
      </c>
      <c r="AT132" s="116">
        <v>4.9344923822546516</v>
      </c>
      <c r="AU132" s="116">
        <v>5.925070627679256</v>
      </c>
      <c r="AV132" s="116">
        <v>5.9858980112967508</v>
      </c>
      <c r="AW132" s="116">
        <v>5.3459877547340025</v>
      </c>
      <c r="AX132" s="116">
        <v>4.9951655562397583</v>
      </c>
      <c r="AY132" s="116">
        <v>3.7253519416117911</v>
      </c>
      <c r="AZ132" s="116">
        <v>4.2120146128051559</v>
      </c>
      <c r="BA132" s="116">
        <v>2.8798173993680187</v>
      </c>
      <c r="BB132" s="116">
        <v>3.0281767369139754</v>
      </c>
      <c r="BC132" s="116">
        <v>3.4676927473936843</v>
      </c>
      <c r="BD132" s="116">
        <v>3.7600296501312034</v>
      </c>
      <c r="BE132" s="116">
        <v>2.8934888880942999</v>
      </c>
      <c r="BF132" s="116">
        <v>2.648041229484118</v>
      </c>
      <c r="BG132" s="116">
        <v>2.9763312301764859</v>
      </c>
      <c r="BH132" s="116">
        <v>3.6956436256931422</v>
      </c>
      <c r="BI132" s="116">
        <v>3.9252587640227734</v>
      </c>
      <c r="BJ132" s="116">
        <v>4.8772857753847703</v>
      </c>
      <c r="BK132" s="116">
        <v>5.8001561940475543</v>
      </c>
      <c r="BL132" s="116">
        <v>6.4538838952637203</v>
      </c>
      <c r="BM132" s="116">
        <v>5.7183898383278464</v>
      </c>
      <c r="BN132" s="81"/>
      <c r="BO132" s="81"/>
      <c r="BP132" s="81"/>
      <c r="BQ132" s="81"/>
      <c r="BR132" s="81"/>
      <c r="BS132" s="81"/>
      <c r="BT132" s="81"/>
      <c r="BU132" s="81"/>
      <c r="BV132" s="81"/>
    </row>
    <row r="133" spans="1:74">
      <c r="A133" s="81"/>
      <c r="B133" s="81"/>
      <c r="C133" s="81"/>
      <c r="D133" s="126" t="s">
        <v>251</v>
      </c>
      <c r="E133" s="81" t="s">
        <v>2</v>
      </c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>
        <v>5.036901283236265</v>
      </c>
      <c r="T133" s="116">
        <v>9.3205830676174752</v>
      </c>
      <c r="U133" s="116">
        <v>10.388298046442712</v>
      </c>
      <c r="V133" s="116">
        <v>9.8221735503640826</v>
      </c>
      <c r="W133" s="116">
        <v>5.7531268426298006</v>
      </c>
      <c r="X133" s="116">
        <v>6.0476002452330793</v>
      </c>
      <c r="Y133" s="116">
        <v>5.5424353729714912</v>
      </c>
      <c r="Z133" s="116">
        <v>2.9329268829909569</v>
      </c>
      <c r="AA133" s="116">
        <v>3.4681570679087166</v>
      </c>
      <c r="AB133" s="116">
        <v>3.3862630044221866</v>
      </c>
      <c r="AC133" s="116">
        <v>4.0569674564942524</v>
      </c>
      <c r="AD133" s="116">
        <v>3.518420549476506</v>
      </c>
      <c r="AE133" s="116">
        <v>3.4358869052891325</v>
      </c>
      <c r="AF133" s="116">
        <v>3.6806810808555177</v>
      </c>
      <c r="AG133" s="116">
        <v>3.4838132939974429</v>
      </c>
      <c r="AH133" s="116">
        <v>3.7545312419062125</v>
      </c>
      <c r="AI133" s="116">
        <v>6.6495624663042747</v>
      </c>
      <c r="AJ133" s="116">
        <v>6.2383046806984535</v>
      </c>
      <c r="AK133" s="116">
        <v>6.5965798117834371</v>
      </c>
      <c r="AL133" s="116">
        <v>9.6870945120087661</v>
      </c>
      <c r="AM133" s="116">
        <v>9.273856054396548</v>
      </c>
      <c r="AN133" s="116">
        <v>9.6790755929154457</v>
      </c>
      <c r="AO133" s="116">
        <v>5.6910780984491005</v>
      </c>
      <c r="AP133" s="116">
        <v>5.7634091660229423</v>
      </c>
      <c r="AQ133" s="116">
        <v>5.3878015031592899</v>
      </c>
      <c r="AR133" s="116">
        <v>10.434736102183344</v>
      </c>
      <c r="AS133" s="116">
        <v>11.211013714472788</v>
      </c>
      <c r="AT133" s="116">
        <v>11.622294881829951</v>
      </c>
      <c r="AU133" s="116">
        <v>5.1196169425034554</v>
      </c>
      <c r="AV133" s="116">
        <v>5.2510810779206505</v>
      </c>
      <c r="AW133" s="116">
        <v>57.846211235629596</v>
      </c>
      <c r="AX133" s="116">
        <v>74.111454260283452</v>
      </c>
      <c r="AY133" s="116">
        <v>46.35929795689929</v>
      </c>
      <c r="AZ133" s="116">
        <v>45.630791634969555</v>
      </c>
      <c r="BA133" s="116">
        <v>72.273838468822717</v>
      </c>
      <c r="BB133" s="116">
        <v>50.554136626311276</v>
      </c>
      <c r="BC133" s="116">
        <v>48.11379375106668</v>
      </c>
      <c r="BD133" s="116">
        <v>58.865410198527407</v>
      </c>
      <c r="BE133" s="116">
        <v>11.824759529251502</v>
      </c>
      <c r="BF133" s="116">
        <v>11.613466065879317</v>
      </c>
      <c r="BG133" s="116">
        <v>8.2581580306799847</v>
      </c>
      <c r="BH133" s="116">
        <v>7.9400847468614408</v>
      </c>
      <c r="BI133" s="116">
        <v>7.5677179154408734</v>
      </c>
      <c r="BJ133" s="116">
        <v>10.129222379864869</v>
      </c>
      <c r="BK133" s="116">
        <v>12.234657349059555</v>
      </c>
      <c r="BL133" s="116">
        <v>12.486657624389123</v>
      </c>
      <c r="BM133" s="116">
        <v>8.3376207125089454</v>
      </c>
      <c r="BN133" s="81"/>
      <c r="BO133" s="81"/>
      <c r="BP133" s="81"/>
      <c r="BQ133" s="81"/>
      <c r="BR133" s="81"/>
      <c r="BS133" s="81"/>
      <c r="BT133" s="81"/>
      <c r="BU133" s="81"/>
      <c r="BV133" s="81"/>
    </row>
    <row r="134" spans="1:74">
      <c r="A134" s="81"/>
      <c r="B134" s="81"/>
      <c r="C134" s="81"/>
      <c r="D134" s="126" t="s">
        <v>251</v>
      </c>
      <c r="E134" s="81" t="s">
        <v>23</v>
      </c>
      <c r="F134" s="116">
        <v>1.3611451706054822</v>
      </c>
      <c r="G134" s="116">
        <v>1.5434156776890759</v>
      </c>
      <c r="H134" s="116">
        <v>1.7859867473635642</v>
      </c>
      <c r="I134" s="116">
        <v>1.6558122044956018</v>
      </c>
      <c r="J134" s="116">
        <v>1.4520489971870951</v>
      </c>
      <c r="K134" s="116">
        <v>1.5695242219693828</v>
      </c>
      <c r="L134" s="116">
        <v>1.9345547423178502</v>
      </c>
      <c r="M134" s="116">
        <v>2.1449439239565535</v>
      </c>
      <c r="N134" s="116">
        <v>2.0743598015612399</v>
      </c>
      <c r="O134" s="116">
        <v>1.7190244939762458</v>
      </c>
      <c r="P134" s="116">
        <v>1.6162094396794462</v>
      </c>
      <c r="Q134" s="116">
        <v>0.97512998695113318</v>
      </c>
      <c r="R134" s="116">
        <v>0.86275156457579882</v>
      </c>
      <c r="S134" s="116">
        <v>1.1577576508873655</v>
      </c>
      <c r="T134" s="116">
        <v>0.91799406657837501</v>
      </c>
      <c r="U134" s="116">
        <v>1.0307360753026114</v>
      </c>
      <c r="V134" s="116">
        <v>1.0732491849124841</v>
      </c>
      <c r="W134" s="116">
        <v>1.3538596189005005</v>
      </c>
      <c r="X134" s="116">
        <v>1.6060567070680793</v>
      </c>
      <c r="Y134" s="116">
        <v>1.6295284298123907</v>
      </c>
      <c r="Z134" s="116">
        <v>1.4933655931784564</v>
      </c>
      <c r="AA134" s="116">
        <v>1.4669046939123156</v>
      </c>
      <c r="AB134" s="116">
        <v>1.9158721112037878</v>
      </c>
      <c r="AC134" s="116">
        <v>2.2230771906066522</v>
      </c>
      <c r="AD134" s="116">
        <v>2.5800758927463061</v>
      </c>
      <c r="AE134" s="116">
        <v>3.3555727206069328</v>
      </c>
      <c r="AF134" s="116">
        <v>3.048671747247818</v>
      </c>
      <c r="AG134" s="116">
        <v>2.8160194144564432</v>
      </c>
      <c r="AH134" s="116">
        <v>2.6441707781785126</v>
      </c>
      <c r="AI134" s="116">
        <v>2.4060874743122742</v>
      </c>
      <c r="AJ134" s="116">
        <v>2.279800116391252</v>
      </c>
      <c r="AK134" s="116">
        <v>2.1345857513753366</v>
      </c>
      <c r="AL134" s="116">
        <v>2.3667651558712652</v>
      </c>
      <c r="AM134" s="116">
        <v>2.4124512452296472</v>
      </c>
      <c r="AN134" s="116">
        <v>2.406743219249444</v>
      </c>
      <c r="AO134" s="116">
        <v>2.4860638091649001</v>
      </c>
      <c r="AP134" s="116">
        <v>2.9890271367868433</v>
      </c>
      <c r="AQ134" s="116">
        <v>2.9496317306169892</v>
      </c>
      <c r="AR134" s="116">
        <v>2.6919137269893429</v>
      </c>
      <c r="AS134" s="116">
        <v>2.5809108672518875</v>
      </c>
      <c r="AT134" s="116">
        <v>2.833655669040251</v>
      </c>
      <c r="AU134" s="116">
        <v>2.8038805380570562</v>
      </c>
      <c r="AV134" s="116">
        <v>2.4235652545466504</v>
      </c>
      <c r="AW134" s="116">
        <v>2.3480841877421028</v>
      </c>
      <c r="AX134" s="116">
        <v>2.4509011678233588</v>
      </c>
      <c r="AY134" s="116">
        <v>2.9153660135607904</v>
      </c>
      <c r="AZ134" s="116">
        <v>2.6782108840999559</v>
      </c>
      <c r="BA134" s="116">
        <v>2.8887563894040191</v>
      </c>
      <c r="BB134" s="116">
        <v>2.6830369609684759</v>
      </c>
      <c r="BC134" s="116">
        <v>2.7909368372053844</v>
      </c>
      <c r="BD134" s="116">
        <v>3.1905919864172034</v>
      </c>
      <c r="BE134" s="116">
        <v>3.425563402918101</v>
      </c>
      <c r="BF134" s="116">
        <v>3.224007015258719</v>
      </c>
      <c r="BG134" s="116">
        <v>3.3708679786517859</v>
      </c>
      <c r="BH134" s="116">
        <v>3.1728261627780423</v>
      </c>
      <c r="BI134" s="116">
        <v>2.5816730837596733</v>
      </c>
      <c r="BJ134" s="116">
        <v>2.3515058085609706</v>
      </c>
      <c r="BK134" s="116">
        <v>2.5792792277430561</v>
      </c>
      <c r="BL134" s="116">
        <v>2.1067234890610216</v>
      </c>
      <c r="BM134" s="116">
        <v>2.0864038640024472</v>
      </c>
      <c r="BN134" s="81"/>
      <c r="BO134" s="81"/>
      <c r="BP134" s="81"/>
      <c r="BQ134" s="81"/>
      <c r="BR134" s="81"/>
      <c r="BS134" s="81"/>
      <c r="BT134" s="81"/>
      <c r="BU134" s="81"/>
      <c r="BV134" s="81"/>
    </row>
    <row r="135" spans="1:74">
      <c r="A135" s="81"/>
      <c r="B135" s="81"/>
      <c r="C135" s="81"/>
      <c r="D135" s="126" t="s">
        <v>251</v>
      </c>
      <c r="E135" s="81" t="s">
        <v>24</v>
      </c>
      <c r="F135" s="116">
        <v>2.4130803781675834</v>
      </c>
      <c r="G135" s="116">
        <v>2.6172044162738768</v>
      </c>
      <c r="H135" s="116">
        <v>2.7702223655321649</v>
      </c>
      <c r="I135" s="116">
        <v>2.5755237589879005</v>
      </c>
      <c r="J135" s="116">
        <v>2.7058500454862955</v>
      </c>
      <c r="K135" s="116">
        <v>2.7159963163232828</v>
      </c>
      <c r="L135" s="116">
        <v>2.3121127796166494</v>
      </c>
      <c r="M135" s="116">
        <v>2.9408955759337552</v>
      </c>
      <c r="N135" s="116">
        <v>2.795197381348439</v>
      </c>
      <c r="O135" s="116">
        <v>2.2293318971150473</v>
      </c>
      <c r="P135" s="116">
        <v>2.0508018574678459</v>
      </c>
      <c r="Q135" s="116">
        <v>2.3763180773959327</v>
      </c>
      <c r="R135" s="116">
        <v>2.4404890785112983</v>
      </c>
      <c r="S135" s="116">
        <v>2.1488051192418656</v>
      </c>
      <c r="T135" s="116">
        <v>2.2457142031037751</v>
      </c>
      <c r="U135" s="116">
        <v>1.9322443812004106</v>
      </c>
      <c r="V135" s="116">
        <v>1.5890308327852836</v>
      </c>
      <c r="W135" s="116">
        <v>1.2237588307595004</v>
      </c>
      <c r="X135" s="116">
        <v>1.2596682085324797</v>
      </c>
      <c r="Y135" s="116">
        <v>0.7209798169474908</v>
      </c>
      <c r="Z135" s="116">
        <v>0.68946239765705641</v>
      </c>
      <c r="AA135" s="116">
        <v>0.74993135092051588</v>
      </c>
      <c r="AB135" s="116">
        <v>0.8686803299689867</v>
      </c>
      <c r="AC135" s="116">
        <v>0.72188019863625286</v>
      </c>
      <c r="AD135" s="116">
        <v>0.62870855997380559</v>
      </c>
      <c r="AE135" s="116">
        <v>0.45286126146273276</v>
      </c>
      <c r="AF135" s="116">
        <v>0.43649281125291672</v>
      </c>
      <c r="AG135" s="116">
        <v>0.19808480487934155</v>
      </c>
      <c r="AH135" s="116">
        <v>0.65458538364181251</v>
      </c>
      <c r="AI135" s="116">
        <v>0.37197039279467425</v>
      </c>
      <c r="AJ135" s="116">
        <v>0.43496157102945254</v>
      </c>
      <c r="AK135" s="116">
        <v>0.255514595000637</v>
      </c>
      <c r="AL135" s="116">
        <v>0.15319269420246506</v>
      </c>
      <c r="AM135" s="116">
        <v>0.50322086440194802</v>
      </c>
      <c r="AN135" s="116">
        <v>0.25738366255778544</v>
      </c>
      <c r="AO135" s="116">
        <v>1.6083580003300568E-2</v>
      </c>
      <c r="AP135" s="116">
        <v>0.26494783659490295</v>
      </c>
      <c r="AQ135" s="116">
        <v>0.29692987625571021</v>
      </c>
      <c r="AR135" s="116">
        <v>0.1766440247323029</v>
      </c>
      <c r="AS135" s="116">
        <v>0.17689796524131651</v>
      </c>
      <c r="AT135" s="116">
        <v>0.19864080422383168</v>
      </c>
      <c r="AU135" s="116">
        <v>4.2677258726286027E-2</v>
      </c>
      <c r="AV135" s="116">
        <v>0.12969580490345045</v>
      </c>
      <c r="AW135" s="116">
        <v>0.30895713336627395</v>
      </c>
      <c r="AX135" s="116">
        <v>0.2714126391537075</v>
      </c>
      <c r="AY135" s="116">
        <v>0.19902859852236965</v>
      </c>
      <c r="AZ135" s="116">
        <v>4.2628381856536279E-2</v>
      </c>
      <c r="BA135" s="116">
        <v>0.16758819487017895</v>
      </c>
      <c r="BB135" s="116">
        <v>-0.18338329430096501</v>
      </c>
      <c r="BC135" s="116">
        <v>-0.30012469367597561</v>
      </c>
      <c r="BD135" s="116">
        <v>-0.20437208230040582</v>
      </c>
      <c r="BE135" s="116">
        <v>-0.5126416284304689</v>
      </c>
      <c r="BF135" s="116">
        <v>-0.3284522404869108</v>
      </c>
      <c r="BG135" s="116">
        <v>-0.3235226036707548</v>
      </c>
      <c r="BH135" s="116">
        <v>-0.30145265698639712</v>
      </c>
      <c r="BI135" s="116">
        <v>-0.40167119565121823</v>
      </c>
      <c r="BJ135" s="116">
        <v>-0.21999705203502984</v>
      </c>
      <c r="BK135" s="116">
        <v>8.4452289876155717E-2</v>
      </c>
      <c r="BL135" s="116">
        <v>-0.23431282445107904</v>
      </c>
      <c r="BM135" s="116">
        <v>-0.50013090183665376</v>
      </c>
      <c r="BN135" s="81"/>
      <c r="BO135" s="81"/>
      <c r="BP135" s="81"/>
      <c r="BQ135" s="81"/>
      <c r="BR135" s="81"/>
      <c r="BS135" s="81"/>
      <c r="BT135" s="81"/>
      <c r="BU135" s="81"/>
      <c r="BV135" s="81"/>
    </row>
    <row r="136" spans="1:74">
      <c r="A136" s="81"/>
      <c r="B136" s="81"/>
      <c r="C136" s="81"/>
      <c r="D136" s="126" t="s">
        <v>251</v>
      </c>
      <c r="E136" s="81" t="s">
        <v>25</v>
      </c>
      <c r="F136" s="116">
        <v>-4.6450795050457474</v>
      </c>
      <c r="G136" s="116">
        <v>-4.8016296297066843</v>
      </c>
      <c r="H136" s="116">
        <v>-4.6501126829066557</v>
      </c>
      <c r="I136" s="116">
        <v>-5.427025512944919</v>
      </c>
      <c r="J136" s="116">
        <v>-5.0882290560781147</v>
      </c>
      <c r="K136" s="116">
        <v>-4.5485695572505778</v>
      </c>
      <c r="L136" s="116">
        <v>-3.67755329384112</v>
      </c>
      <c r="M136" s="116">
        <v>-4.4073962064423053</v>
      </c>
      <c r="N136" s="116">
        <v>-4.5219082793278105</v>
      </c>
      <c r="O136" s="116">
        <v>-4.9070888863628035</v>
      </c>
      <c r="P136" s="116">
        <v>-5.0072400141694438</v>
      </c>
      <c r="Q136" s="116">
        <v>-5.1182865319145172</v>
      </c>
      <c r="R136" s="116">
        <v>-5.0575074005254717</v>
      </c>
      <c r="S136" s="116">
        <v>-4.8853066699968046</v>
      </c>
      <c r="T136" s="116">
        <v>-4.9128975635787153</v>
      </c>
      <c r="U136" s="116">
        <v>-4.9354218418407791</v>
      </c>
      <c r="V136" s="116">
        <v>-5.3679414930126654</v>
      </c>
      <c r="W136" s="116">
        <v>-5.3269911963933891</v>
      </c>
      <c r="X136" s="116">
        <v>-5.164944513096871</v>
      </c>
      <c r="Y136" s="116">
        <v>-6.2276426611742783</v>
      </c>
      <c r="Z136" s="116">
        <v>-6.3838748694499028</v>
      </c>
      <c r="AA136" s="116">
        <v>-6.0155703033447434</v>
      </c>
      <c r="AB136" s="116">
        <v>-6.050903216792153</v>
      </c>
      <c r="AC136" s="116">
        <v>-5.9368424139126477</v>
      </c>
      <c r="AD136" s="116">
        <v>-6.1555192397383243</v>
      </c>
      <c r="AE136" s="116">
        <v>-6.0911282565219569</v>
      </c>
      <c r="AF136" s="116">
        <v>-5.9664041924080129</v>
      </c>
      <c r="AG136" s="116">
        <v>-6.125306893867327</v>
      </c>
      <c r="AH136" s="116">
        <v>-6.0367929973480265</v>
      </c>
      <c r="AI136" s="116">
        <v>-5.9552352683742358</v>
      </c>
      <c r="AJ136" s="116">
        <v>-6.3001577648401774</v>
      </c>
      <c r="AK136" s="116">
        <v>-6.4315449893595735</v>
      </c>
      <c r="AL136" s="116">
        <v>-6.1604676898311155</v>
      </c>
      <c r="AM136" s="116">
        <v>-5.805263947184752</v>
      </c>
      <c r="AN136" s="116">
        <v>-5.5900714374774756</v>
      </c>
      <c r="AO136" s="116">
        <v>-5.2614781877855705</v>
      </c>
      <c r="AP136" s="116">
        <v>-5.3026875653514773</v>
      </c>
      <c r="AQ136" s="116">
        <v>-5.5772886696485209</v>
      </c>
      <c r="AR136" s="116">
        <v>-5.8363147673690872</v>
      </c>
      <c r="AS136" s="116">
        <v>-6.104789450746992</v>
      </c>
      <c r="AT136" s="116">
        <v>-6.0817827128148885</v>
      </c>
      <c r="AU136" s="116">
        <v>-6.047967185310684</v>
      </c>
      <c r="AV136" s="116">
        <v>-6.3393923163565287</v>
      </c>
      <c r="AW136" s="116">
        <v>-6.108737374129797</v>
      </c>
      <c r="AX136" s="116">
        <v>-6.1239864708827421</v>
      </c>
      <c r="AY136" s="116">
        <v>-5.7658139123726997</v>
      </c>
      <c r="AZ136" s="116">
        <v>-6.010479211368553</v>
      </c>
      <c r="BA136" s="116">
        <v>-5.7522892839473414</v>
      </c>
      <c r="BB136" s="116">
        <v>-5.691371330647625</v>
      </c>
      <c r="BC136" s="116">
        <v>-5.9036169221468766</v>
      </c>
      <c r="BD136" s="116">
        <v>-6.2075416347227259</v>
      </c>
      <c r="BE136" s="116">
        <v>-5.6069829394447801</v>
      </c>
      <c r="BF136" s="116">
        <v>-5.851832720491192</v>
      </c>
      <c r="BG136" s="116">
        <v>-6.2089517308811448</v>
      </c>
      <c r="BH136" s="116">
        <v>-6.2232699125185276</v>
      </c>
      <c r="BI136" s="116">
        <v>-5.973141220493547</v>
      </c>
      <c r="BJ136" s="116">
        <v>-6.1908898743663503</v>
      </c>
      <c r="BK136" s="116">
        <v>-6.9249816356291545</v>
      </c>
      <c r="BL136" s="116">
        <v>-6.803267633087569</v>
      </c>
      <c r="BM136" s="116">
        <v>-6.799940246060423</v>
      </c>
      <c r="BN136" s="81"/>
      <c r="BO136" s="81"/>
      <c r="BP136" s="81"/>
      <c r="BQ136" s="81"/>
      <c r="BR136" s="81"/>
      <c r="BS136" s="81"/>
      <c r="BT136" s="81"/>
      <c r="BU136" s="81"/>
      <c r="BV136" s="81"/>
    </row>
    <row r="137" spans="1:74">
      <c r="A137" s="81"/>
      <c r="B137" s="81"/>
      <c r="C137" s="81"/>
      <c r="D137" s="126" t="s">
        <v>251</v>
      </c>
      <c r="E137" s="81" t="s">
        <v>3</v>
      </c>
      <c r="F137" s="116">
        <v>8.7582002731576818</v>
      </c>
      <c r="G137" s="116">
        <v>8.1877150226073745</v>
      </c>
      <c r="H137" s="116">
        <v>7.9389397229248644</v>
      </c>
      <c r="I137" s="116">
        <v>11.195385338411903</v>
      </c>
      <c r="J137" s="116">
        <v>10.082094155315195</v>
      </c>
      <c r="K137" s="116">
        <v>8.6319793297929817</v>
      </c>
      <c r="L137" s="116">
        <v>7.4645544512642488</v>
      </c>
      <c r="M137" s="116">
        <v>9.0274745198668551</v>
      </c>
      <c r="N137" s="116">
        <v>9.7181628689792401</v>
      </c>
      <c r="O137" s="116">
        <v>9.2574147463825458</v>
      </c>
      <c r="P137" s="116">
        <v>9.3121388565136449</v>
      </c>
      <c r="Q137" s="116">
        <v>10.248368122872431</v>
      </c>
      <c r="R137" s="116">
        <v>10.256576331808199</v>
      </c>
      <c r="S137" s="116">
        <v>8.7672280388606634</v>
      </c>
      <c r="T137" s="116">
        <v>9.3019242080622764</v>
      </c>
      <c r="U137" s="116">
        <v>10.029347000725712</v>
      </c>
      <c r="V137" s="116">
        <v>9.9187848285119831</v>
      </c>
      <c r="W137" s="116">
        <v>8.9736662457762026</v>
      </c>
      <c r="X137" s="116">
        <v>8.8399744273526775</v>
      </c>
      <c r="Y137" s="116">
        <v>9.7792495622155915</v>
      </c>
      <c r="Z137" s="116">
        <v>10.478612376122959</v>
      </c>
      <c r="AA137" s="116">
        <v>9.8178942611078153</v>
      </c>
      <c r="AB137" s="116">
        <v>9.3104351108818886</v>
      </c>
      <c r="AC137" s="116">
        <v>8.5047496538305527</v>
      </c>
      <c r="AD137" s="116">
        <v>8.8429601386352044</v>
      </c>
      <c r="AE137" s="116">
        <v>9.5393909500137344</v>
      </c>
      <c r="AF137" s="116">
        <v>10.124833766764418</v>
      </c>
      <c r="AG137" s="116">
        <v>11.499288690237341</v>
      </c>
      <c r="AH137" s="116">
        <v>10.319915281057613</v>
      </c>
      <c r="AI137" s="116">
        <v>10.033340106525575</v>
      </c>
      <c r="AJ137" s="116">
        <v>11.036906030602053</v>
      </c>
      <c r="AK137" s="116">
        <v>11.102431758993037</v>
      </c>
      <c r="AL137" s="116">
        <v>10.415402299811063</v>
      </c>
      <c r="AM137" s="116">
        <v>8.194562317308149</v>
      </c>
      <c r="AN137" s="116">
        <v>7.9986892684924449</v>
      </c>
      <c r="AO137" s="116">
        <v>6.0889015798362003</v>
      </c>
      <c r="AP137" s="116">
        <v>5.8032275883152433</v>
      </c>
      <c r="AQ137" s="116">
        <v>6.4308048473019888</v>
      </c>
      <c r="AR137" s="116">
        <v>7.3301797907802424</v>
      </c>
      <c r="AS137" s="116">
        <v>7.3142023741313871</v>
      </c>
      <c r="AT137" s="116">
        <v>7.4552741091001522</v>
      </c>
      <c r="AU137" s="116">
        <v>6.3819643867968558</v>
      </c>
      <c r="AV137" s="116">
        <v>7.1676672512984521</v>
      </c>
      <c r="AW137" s="116">
        <v>6.6776276547397035</v>
      </c>
      <c r="AX137" s="116">
        <v>7.2805049208346588</v>
      </c>
      <c r="AY137" s="116">
        <v>6.0592035914396902</v>
      </c>
      <c r="AZ137" s="116">
        <v>7.0162741417785579</v>
      </c>
      <c r="BA137" s="116">
        <v>5.7383592797414185</v>
      </c>
      <c r="BB137" s="116">
        <v>5.3163352556165755</v>
      </c>
      <c r="BC137" s="116">
        <v>5.7867169354531836</v>
      </c>
      <c r="BD137" s="116">
        <v>6.7836318242819029</v>
      </c>
      <c r="BE137" s="116">
        <v>5.3591065217537004</v>
      </c>
      <c r="BF137" s="116">
        <v>6.3702447241037188</v>
      </c>
      <c r="BG137" s="116">
        <v>6.5672105767784874</v>
      </c>
      <c r="BH137" s="116">
        <v>7.8448408111080425</v>
      </c>
      <c r="BI137" s="116">
        <v>7.8205287204729714</v>
      </c>
      <c r="BJ137" s="116">
        <v>8.7578103205173701</v>
      </c>
      <c r="BK137" s="116">
        <v>11.208559827996355</v>
      </c>
      <c r="BL137" s="116">
        <v>10.995178232164422</v>
      </c>
      <c r="BM137" s="116">
        <v>11.683281379604749</v>
      </c>
      <c r="BN137" s="81"/>
      <c r="BO137" s="81"/>
      <c r="BP137" s="81"/>
      <c r="BQ137" s="81"/>
      <c r="BR137" s="81"/>
      <c r="BS137" s="81"/>
      <c r="BT137" s="81"/>
      <c r="BU137" s="81"/>
      <c r="BV137" s="81"/>
    </row>
    <row r="138" spans="1:74">
      <c r="A138" s="81"/>
      <c r="B138" s="81"/>
      <c r="C138" s="81"/>
      <c r="D138" s="126" t="s">
        <v>251</v>
      </c>
      <c r="E138" s="81" t="s">
        <v>4</v>
      </c>
      <c r="F138" s="116">
        <v>-3.2757506048379375</v>
      </c>
      <c r="G138" s="116">
        <v>-3.3900208975775543</v>
      </c>
      <c r="H138" s="116">
        <v>-3.3788519717521961</v>
      </c>
      <c r="I138" s="116">
        <v>-3.6283870440146488</v>
      </c>
      <c r="J138" s="116">
        <v>-3.207410935693165</v>
      </c>
      <c r="K138" s="116">
        <v>-2.7961535762707284</v>
      </c>
      <c r="L138" s="116">
        <v>-2.62090278125729</v>
      </c>
      <c r="M138" s="116">
        <v>-3.2222185822045155</v>
      </c>
      <c r="N138" s="116">
        <v>-3.4726256291620006</v>
      </c>
      <c r="O138" s="116">
        <v>-3.4990083630884437</v>
      </c>
      <c r="P138" s="116">
        <v>-3.4639420755680241</v>
      </c>
      <c r="Q138" s="116">
        <v>-3.4895043327709372</v>
      </c>
      <c r="R138" s="116">
        <v>-3.5265687584049719</v>
      </c>
      <c r="S138" s="116">
        <v>-3.1236252245068545</v>
      </c>
      <c r="T138" s="116">
        <v>-3.104808715117735</v>
      </c>
      <c r="U138" s="116">
        <v>-3.2438232637315387</v>
      </c>
      <c r="V138" s="116">
        <v>-3.3028354089124958</v>
      </c>
      <c r="W138" s="116">
        <v>-2.9066366609467291</v>
      </c>
      <c r="X138" s="116">
        <v>-2.7308077729455711</v>
      </c>
      <c r="Y138" s="116">
        <v>-3.4999644240984082</v>
      </c>
      <c r="Z138" s="116">
        <v>-3.8228587484319227</v>
      </c>
      <c r="AA138" s="116">
        <v>-3.3654337700203536</v>
      </c>
      <c r="AB138" s="116">
        <v>-3.3233472357524434</v>
      </c>
      <c r="AC138" s="116">
        <v>-3.1486485958040973</v>
      </c>
      <c r="AD138" s="116">
        <v>-3.4621667703026642</v>
      </c>
      <c r="AE138" s="116">
        <v>-3.6189180969652677</v>
      </c>
      <c r="AF138" s="116">
        <v>-3.5087448459335224</v>
      </c>
      <c r="AG138" s="116">
        <v>-3.7845846818816176</v>
      </c>
      <c r="AH138" s="116">
        <v>-3.8406177915120567</v>
      </c>
      <c r="AI138" s="116">
        <v>-3.7537417565290454</v>
      </c>
      <c r="AJ138" s="116">
        <v>-4.0107306769858981</v>
      </c>
      <c r="AK138" s="116">
        <v>-3.9961611916081541</v>
      </c>
      <c r="AL138" s="116">
        <v>-3.7365549444237054</v>
      </c>
      <c r="AM138" s="116">
        <v>-3.5703043286043625</v>
      </c>
      <c r="AN138" s="116">
        <v>-3.2268659278843153</v>
      </c>
      <c r="AO138" s="116">
        <v>-2.7401870993461506</v>
      </c>
      <c r="AP138" s="116">
        <v>-2.8158653085574477</v>
      </c>
      <c r="AQ138" s="116">
        <v>-3.1420104815187901</v>
      </c>
      <c r="AR138" s="116">
        <v>-3.5401666094097379</v>
      </c>
      <c r="AS138" s="116">
        <v>-3.4167288371728022</v>
      </c>
      <c r="AT138" s="116">
        <v>-3.1372528806388287</v>
      </c>
      <c r="AU138" s="116">
        <v>-3.2162714106824435</v>
      </c>
      <c r="AV138" s="116">
        <v>-3.2105231569377297</v>
      </c>
      <c r="AW138" s="116">
        <v>-3.0259319992441469</v>
      </c>
      <c r="AX138" s="116">
        <v>-3.308778181394282</v>
      </c>
      <c r="AY138" s="116">
        <v>-3.0285201267336594</v>
      </c>
      <c r="AZ138" s="116">
        <v>-3.1848578892297335</v>
      </c>
      <c r="BA138" s="116">
        <v>-2.5957490013151716</v>
      </c>
      <c r="BB138" s="116">
        <v>-2.4040947596810147</v>
      </c>
      <c r="BC138" s="116">
        <v>-2.5360805818690668</v>
      </c>
      <c r="BD138" s="116">
        <v>-2.859017917012066</v>
      </c>
      <c r="BE138" s="116">
        <v>-2.2633014229678992</v>
      </c>
      <c r="BF138" s="116">
        <v>-2.7960400763649211</v>
      </c>
      <c r="BG138" s="116">
        <v>-2.8938270193168245</v>
      </c>
      <c r="BH138" s="116">
        <v>-3.3471553307617077</v>
      </c>
      <c r="BI138" s="116">
        <v>-3.5402590103094171</v>
      </c>
      <c r="BJ138" s="116">
        <v>-3.9533368905174706</v>
      </c>
      <c r="BK138" s="116">
        <v>-4.618088823342835</v>
      </c>
      <c r="BL138" s="116">
        <v>-4.4908341486579086</v>
      </c>
      <c r="BM138" s="116">
        <v>-5.195255363321853</v>
      </c>
      <c r="BN138" s="81"/>
      <c r="BO138" s="81"/>
      <c r="BP138" s="81"/>
      <c r="BQ138" s="81"/>
      <c r="BR138" s="81"/>
      <c r="BS138" s="81"/>
      <c r="BT138" s="81"/>
      <c r="BU138" s="81"/>
      <c r="BV138" s="81"/>
    </row>
    <row r="139" spans="1:74">
      <c r="A139" s="81"/>
      <c r="B139" s="81"/>
      <c r="C139" s="81"/>
      <c r="D139" s="126" t="s">
        <v>251</v>
      </c>
      <c r="E139" s="81" t="s">
        <v>5</v>
      </c>
      <c r="F139" s="116">
        <v>-0.23397805967570662</v>
      </c>
      <c r="G139" s="116">
        <v>-0.37463919633707476</v>
      </c>
      <c r="H139" s="116">
        <v>-0.22549959896876537</v>
      </c>
      <c r="I139" s="116">
        <v>-0.36184137288981866</v>
      </c>
      <c r="J139" s="116">
        <v>-0.57069490943686496</v>
      </c>
      <c r="K139" s="116">
        <v>-8.493880760516781E-2</v>
      </c>
      <c r="L139" s="116">
        <v>5.7078420704559818E-2</v>
      </c>
      <c r="M139" s="116">
        <v>-0.44633157373075605</v>
      </c>
      <c r="N139" s="116">
        <v>-0.69616242801921047</v>
      </c>
      <c r="O139" s="116">
        <v>-0.96557650421862284</v>
      </c>
      <c r="P139" s="116">
        <v>-0.84231337141148366</v>
      </c>
      <c r="Q139" s="116">
        <v>-1.0454230210624083</v>
      </c>
      <c r="R139" s="116">
        <v>-1.2973205575149116</v>
      </c>
      <c r="S139" s="116">
        <v>-1.2523675142095048</v>
      </c>
      <c r="T139" s="116">
        <v>-1.1462000105513042</v>
      </c>
      <c r="U139" s="116">
        <v>-1.1178141409743585</v>
      </c>
      <c r="V139" s="116">
        <v>-1.4438755749037853</v>
      </c>
      <c r="W139" s="116">
        <v>-1.4295965601153595</v>
      </c>
      <c r="X139" s="116">
        <v>-1.4101212329045909</v>
      </c>
      <c r="Y139" s="116">
        <v>-2.3556015349908481</v>
      </c>
      <c r="Z139" s="116">
        <v>-2.4014850964055432</v>
      </c>
      <c r="AA139" s="116">
        <v>-1.8367977937145135</v>
      </c>
      <c r="AB139" s="116">
        <v>-1.7422283494254138</v>
      </c>
      <c r="AC139" s="116">
        <v>-1.8218753843193278</v>
      </c>
      <c r="AD139" s="116">
        <v>-1.953847310813134</v>
      </c>
      <c r="AE139" s="116">
        <v>-2.0550548959304473</v>
      </c>
      <c r="AF139" s="116">
        <v>-1.9986707655177831</v>
      </c>
      <c r="AG139" s="116">
        <v>-2.3064686883849177</v>
      </c>
      <c r="AH139" s="116">
        <v>-2.267514663311367</v>
      </c>
      <c r="AI139" s="116">
        <v>-2.2792624923081455</v>
      </c>
      <c r="AJ139" s="116">
        <v>-2.5612515526882378</v>
      </c>
      <c r="AK139" s="116">
        <v>-2.5899390341595634</v>
      </c>
      <c r="AL139" s="116">
        <v>-2.2568314727564651</v>
      </c>
      <c r="AM139" s="116">
        <v>-1.8664420928930623</v>
      </c>
      <c r="AN139" s="116">
        <v>-1.5810843466498854</v>
      </c>
      <c r="AO139" s="116">
        <v>-1.2708687562486203</v>
      </c>
      <c r="AP139" s="116">
        <v>-1.4287211691303474</v>
      </c>
      <c r="AQ139" s="116">
        <v>-1.6084491634395803</v>
      </c>
      <c r="AR139" s="116">
        <v>-1.8408209823739279</v>
      </c>
      <c r="AS139" s="116">
        <v>-1.5483094063437228</v>
      </c>
      <c r="AT139" s="116">
        <v>-1.3423749985985989</v>
      </c>
      <c r="AU139" s="116">
        <v>-1.540599096544744</v>
      </c>
      <c r="AV139" s="116">
        <v>-1.5749732655066691</v>
      </c>
      <c r="AW139" s="116">
        <v>-1.4701708575772958</v>
      </c>
      <c r="AX139" s="116">
        <v>-1.4146063037401326</v>
      </c>
      <c r="AY139" s="116">
        <v>-0.94279647378637943</v>
      </c>
      <c r="AZ139" s="116">
        <v>-1.0025336361611732</v>
      </c>
      <c r="BA139" s="116">
        <v>-0.71799966876320198</v>
      </c>
      <c r="BB139" s="116">
        <v>-0.33288149377237453</v>
      </c>
      <c r="BC139" s="116">
        <v>-0.53260094316818574</v>
      </c>
      <c r="BD139" s="116">
        <v>-0.87319916635141581</v>
      </c>
      <c r="BE139" s="116">
        <v>-0.3117038897264397</v>
      </c>
      <c r="BF139" s="116">
        <v>-0.29595539976866192</v>
      </c>
      <c r="BG139" s="116">
        <v>-0.70606609534873499</v>
      </c>
      <c r="BH139" s="116">
        <v>-1.1556950938889869</v>
      </c>
      <c r="BI139" s="116">
        <v>-0.97643398954107674</v>
      </c>
      <c r="BJ139" s="116">
        <v>-1.4123889275291202</v>
      </c>
      <c r="BK139" s="116">
        <v>-1.9084869955747639</v>
      </c>
      <c r="BL139" s="116">
        <v>-1.9047209776634784</v>
      </c>
      <c r="BM139" s="116">
        <v>-2.5641439757951634</v>
      </c>
      <c r="BN139" s="81"/>
      <c r="BO139" s="81"/>
      <c r="BP139" s="81"/>
      <c r="BQ139" s="81"/>
      <c r="BR139" s="81"/>
      <c r="BS139" s="81"/>
      <c r="BT139" s="81"/>
      <c r="BU139" s="81"/>
      <c r="BV139" s="81"/>
    </row>
    <row r="140" spans="1:74">
      <c r="A140" s="81"/>
      <c r="B140" s="81"/>
      <c r="C140" s="81"/>
      <c r="D140" s="126" t="s">
        <v>251</v>
      </c>
      <c r="E140" s="81" t="s">
        <v>45</v>
      </c>
      <c r="F140" s="116">
        <v>-2.5178678315099967</v>
      </c>
      <c r="G140" s="116">
        <v>-2.6153873658818236</v>
      </c>
      <c r="H140" s="116">
        <v>-2.6304311718677056</v>
      </c>
      <c r="I140" s="116">
        <v>-2.6581606474405888</v>
      </c>
      <c r="J140" s="116">
        <v>-2.9163538622002854</v>
      </c>
      <c r="K140" s="116">
        <v>-3.1428673508545684</v>
      </c>
      <c r="L140" s="116">
        <v>-3.29712358928598</v>
      </c>
      <c r="M140" s="116">
        <v>-3.6324943461261956</v>
      </c>
      <c r="N140" s="116">
        <v>-3.5930867668306607</v>
      </c>
      <c r="O140" s="116">
        <v>-3.3015653447563036</v>
      </c>
      <c r="P140" s="116">
        <v>-3.3499001831861941</v>
      </c>
      <c r="Q140" s="116">
        <v>-3.4503055278263073</v>
      </c>
      <c r="R140" s="116">
        <v>-3.1770459797834816</v>
      </c>
      <c r="S140" s="116">
        <v>-2.8982555032221349</v>
      </c>
      <c r="T140" s="116">
        <v>-2.6892227566736349</v>
      </c>
      <c r="U140" s="116">
        <v>-2.8989380187767892</v>
      </c>
      <c r="V140" s="116">
        <v>-3.0871579110786254</v>
      </c>
      <c r="W140" s="116">
        <v>-3.0620249462036995</v>
      </c>
      <c r="X140" s="116">
        <v>-2.9522310688083513</v>
      </c>
      <c r="Y140" s="116">
        <v>-1.5999396046349386</v>
      </c>
      <c r="Z140" s="116">
        <v>-1.6918761746559134</v>
      </c>
      <c r="AA140" s="116">
        <v>-1.4120928161934234</v>
      </c>
      <c r="AB140" s="116">
        <v>-1.2197914180538927</v>
      </c>
      <c r="AC140" s="116">
        <v>-1.6003831929314476</v>
      </c>
      <c r="AD140" s="116">
        <v>-1.7680865164114543</v>
      </c>
      <c r="AE140" s="116">
        <v>-1.9051833501327877</v>
      </c>
      <c r="AF140" s="116">
        <v>-1.8780730345477723</v>
      </c>
      <c r="AG140" s="116">
        <v>-2.0168062017279071</v>
      </c>
      <c r="AH140" s="116">
        <v>-1.694702142657297</v>
      </c>
      <c r="AI140" s="116">
        <v>-1.3277721331199963</v>
      </c>
      <c r="AJ140" s="116">
        <v>-1.4070474147664882</v>
      </c>
      <c r="AK140" s="116">
        <v>-0.91027885678223441</v>
      </c>
      <c r="AL140" s="116">
        <v>-0.89419103029725555</v>
      </c>
      <c r="AM140" s="116">
        <v>-0.94460037005280206</v>
      </c>
      <c r="AN140" s="116">
        <v>-1.2155283718875953</v>
      </c>
      <c r="AO140" s="116">
        <v>-0.83340312265437078</v>
      </c>
      <c r="AP140" s="116">
        <v>-0.84718815478632692</v>
      </c>
      <c r="AQ140" s="116">
        <v>-0.62169620778075085</v>
      </c>
      <c r="AR140" s="116">
        <v>-0.19318982246927696</v>
      </c>
      <c r="AS140" s="116">
        <v>4.3989329621586748E-2</v>
      </c>
      <c r="AT140" s="116">
        <v>-7.340914856396985E-2</v>
      </c>
      <c r="AU140" s="116">
        <v>-8.545109167898346E-2</v>
      </c>
      <c r="AV140" s="116">
        <v>-0.31866738399951977</v>
      </c>
      <c r="AW140" s="116">
        <v>-0.50191044384905581</v>
      </c>
      <c r="AX140" s="116">
        <v>-0.76886710437820227</v>
      </c>
      <c r="AY140" s="116">
        <v>-0.74553702707279967</v>
      </c>
      <c r="AZ140" s="116">
        <v>-0.70071911994030245</v>
      </c>
      <c r="BA140" s="116">
        <v>-0.3429596454413808</v>
      </c>
      <c r="BB140" s="116">
        <v>-0.53323472229388447</v>
      </c>
      <c r="BC140" s="116">
        <v>-0.28262408820825691</v>
      </c>
      <c r="BD140" s="116">
        <v>-0.40356828405108658</v>
      </c>
      <c r="BE140" s="116">
        <v>-0.14319388833370006</v>
      </c>
      <c r="BF140" s="116">
        <v>0.33537962675282884</v>
      </c>
      <c r="BG140" s="116">
        <v>0.42660696294248623</v>
      </c>
      <c r="BH140" s="116">
        <v>0.4073975481389418</v>
      </c>
      <c r="BI140" s="116">
        <v>0.78473010480057326</v>
      </c>
      <c r="BJ140" s="116">
        <v>0.51142801259097048</v>
      </c>
      <c r="BK140" s="116">
        <v>0.46883567999365461</v>
      </c>
      <c r="BL140" s="116">
        <v>1.0385515000271219</v>
      </c>
      <c r="BM140" s="116">
        <v>4.0329073040954473</v>
      </c>
      <c r="BN140" s="81"/>
      <c r="BO140" s="81"/>
      <c r="BP140" s="81"/>
      <c r="BQ140" s="81"/>
      <c r="BR140" s="81"/>
      <c r="BS140" s="81"/>
      <c r="BT140" s="81"/>
      <c r="BU140" s="81"/>
      <c r="BV140" s="81"/>
    </row>
    <row r="141" spans="1:74">
      <c r="A141" s="81"/>
      <c r="B141" s="81"/>
      <c r="C141" s="81"/>
      <c r="D141" s="126" t="s">
        <v>251</v>
      </c>
      <c r="E141" s="81" t="s">
        <v>47</v>
      </c>
      <c r="F141" s="116">
        <v>-0.24372932068550668</v>
      </c>
      <c r="G141" s="116">
        <v>-8.6279634796534665E-2</v>
      </c>
      <c r="H141" s="116">
        <v>-0.7319403398117359</v>
      </c>
      <c r="I141" s="116">
        <v>-0.85530312412248932</v>
      </c>
      <c r="J141" s="116">
        <v>-0.61005562604890429</v>
      </c>
      <c r="K141" s="116">
        <v>-0.7187743498252086</v>
      </c>
      <c r="L141" s="116">
        <v>-1.0472088405191098</v>
      </c>
      <c r="M141" s="116">
        <v>-1.8273470336197661</v>
      </c>
      <c r="N141" s="116">
        <v>-0.8388027748397402</v>
      </c>
      <c r="O141" s="116">
        <v>-0.38217845558797414</v>
      </c>
      <c r="P141" s="116">
        <v>-0.34464813512611414</v>
      </c>
      <c r="Q141" s="116">
        <v>-0.21127404241208758</v>
      </c>
      <c r="R141" s="116">
        <v>-6.0056013785262152E-2</v>
      </c>
      <c r="S141" s="116">
        <v>-0.10545945943362511</v>
      </c>
      <c r="T141" s="116">
        <v>-5.4960260915244419E-2</v>
      </c>
      <c r="U141" s="116">
        <v>0.41674692297821103</v>
      </c>
      <c r="V141" s="116">
        <v>1.5704129577888839</v>
      </c>
      <c r="W141" s="116">
        <v>1.5157368395621003</v>
      </c>
      <c r="X141" s="116">
        <v>1.2102575396118791</v>
      </c>
      <c r="Y141" s="116">
        <v>2.9871829839274913</v>
      </c>
      <c r="Z141" s="116">
        <v>4.0601769424418563</v>
      </c>
      <c r="AA141" s="116">
        <v>2.9873386785588156</v>
      </c>
      <c r="AB141" s="116">
        <v>3.6704327355068873</v>
      </c>
      <c r="AC141" s="116">
        <v>3.4304271621654525</v>
      </c>
      <c r="AD141" s="116">
        <v>3.0986006647175053</v>
      </c>
      <c r="AE141" s="116">
        <v>3.2549348041619321</v>
      </c>
      <c r="AF141" s="116">
        <v>3.1974049852111168</v>
      </c>
      <c r="AG141" s="116">
        <v>3.2397462419879428</v>
      </c>
      <c r="AH141" s="116">
        <v>3.1432719790236128</v>
      </c>
      <c r="AI141" s="116">
        <v>3.030350623176675</v>
      </c>
      <c r="AJ141" s="116">
        <v>3.1099715429105519</v>
      </c>
      <c r="AK141" s="116">
        <v>2.8739266086121358</v>
      </c>
      <c r="AL141" s="116">
        <v>2.8200887093421638</v>
      </c>
      <c r="AM141" s="116">
        <v>2.7936785228639476</v>
      </c>
      <c r="AN141" s="116">
        <v>2.710741664933245</v>
      </c>
      <c r="AO141" s="116">
        <v>2.8488718813435998</v>
      </c>
      <c r="AP141" s="116">
        <v>2.7005816262980424</v>
      </c>
      <c r="AQ141" s="116">
        <v>2.1821197953116886</v>
      </c>
      <c r="AR141" s="116">
        <v>1.854983802877042</v>
      </c>
      <c r="AS141" s="116">
        <v>1.6728554638297872</v>
      </c>
      <c r="AT141" s="116">
        <v>1.5789678643893517</v>
      </c>
      <c r="AU141" s="116">
        <v>2.1217017112811565</v>
      </c>
      <c r="AV141" s="116">
        <v>2.0442449670183507</v>
      </c>
      <c r="AW141" s="116">
        <v>2.2155516345518027</v>
      </c>
      <c r="AX141" s="116">
        <v>2.0286209926816579</v>
      </c>
      <c r="AY141" s="116">
        <v>2.0184038711786911</v>
      </c>
      <c r="AZ141" s="116">
        <v>1.9502494457774571</v>
      </c>
      <c r="BA141" s="116">
        <v>2.1402571821940182</v>
      </c>
      <c r="BB141" s="116">
        <v>2.0916371890968755</v>
      </c>
      <c r="BC141" s="116">
        <v>1.9375742063059835</v>
      </c>
      <c r="BD141" s="116">
        <v>2.2031419497603046</v>
      </c>
      <c r="BE141" s="116">
        <v>2.0498540582752014</v>
      </c>
      <c r="BF141" s="116">
        <v>1.9178028484366187</v>
      </c>
      <c r="BG141" s="116">
        <v>2.3728868888795862</v>
      </c>
      <c r="BH141" s="116">
        <v>2.3370254071402421</v>
      </c>
      <c r="BI141" s="116">
        <v>1.7338217252570729</v>
      </c>
      <c r="BJ141" s="116">
        <v>1.8877001155023692</v>
      </c>
      <c r="BK141" s="116">
        <v>1.8570050010672556</v>
      </c>
      <c r="BL141" s="116">
        <v>1.8129669146116214</v>
      </c>
      <c r="BM141" s="116">
        <v>1.3259079984459472</v>
      </c>
      <c r="BN141" s="81"/>
      <c r="BO141" s="81"/>
      <c r="BP141" s="81"/>
      <c r="BQ141" s="81"/>
      <c r="BR141" s="81"/>
      <c r="BS141" s="81"/>
      <c r="BT141" s="81"/>
      <c r="BU141" s="81"/>
      <c r="BV141" s="81"/>
    </row>
    <row r="142" spans="1:74">
      <c r="A142" s="81"/>
      <c r="B142" s="81"/>
      <c r="C142" s="81"/>
      <c r="D142" s="126" t="s">
        <v>251</v>
      </c>
      <c r="E142" s="81" t="s">
        <v>62</v>
      </c>
      <c r="F142" s="116">
        <v>-2.1177032362044672</v>
      </c>
      <c r="G142" s="116">
        <v>-2.5028187152233938</v>
      </c>
      <c r="H142" s="116">
        <v>-2.6210699629016556</v>
      </c>
      <c r="I142" s="116">
        <v>-3.1741826468972087</v>
      </c>
      <c r="J142" s="116">
        <v>-2.9810811983638752</v>
      </c>
      <c r="K142" s="116">
        <v>-2.7601938869609581</v>
      </c>
      <c r="L142" s="116">
        <v>-2.5166036780027596</v>
      </c>
      <c r="M142" s="116">
        <v>-2.9810230474990655</v>
      </c>
      <c r="N142" s="116">
        <v>-3.199244335417891</v>
      </c>
      <c r="O142" s="116">
        <v>-3.0175105712442933</v>
      </c>
      <c r="P142" s="116">
        <v>-2.8143605563696941</v>
      </c>
      <c r="Q142" s="116">
        <v>-2.7141949113174979</v>
      </c>
      <c r="R142" s="116">
        <v>-2.6114849639304714</v>
      </c>
      <c r="S142" s="116">
        <v>-2.3826694149887349</v>
      </c>
      <c r="T142" s="116">
        <v>-2.5303678600280248</v>
      </c>
      <c r="U142" s="116">
        <v>-3.1113465647773086</v>
      </c>
      <c r="V142" s="116">
        <v>-3.1543937421762855</v>
      </c>
      <c r="W142" s="116">
        <v>-2.9965262344312791</v>
      </c>
      <c r="X142" s="116">
        <v>-2.9754244432806907</v>
      </c>
      <c r="Y142" s="116">
        <v>-3.4003687436537486</v>
      </c>
      <c r="Z142" s="116">
        <v>-4.0192032882524726</v>
      </c>
      <c r="AA142" s="116">
        <v>-3.638585227050104</v>
      </c>
      <c r="AB142" s="116">
        <v>-3.8186428543026727</v>
      </c>
      <c r="AC142" s="116">
        <v>-3.4780605512782472</v>
      </c>
      <c r="AD142" s="116">
        <v>-3.9538560198455039</v>
      </c>
      <c r="AE142" s="116">
        <v>-4.1207725826842569</v>
      </c>
      <c r="AF142" s="116">
        <v>-4.308847913644783</v>
      </c>
      <c r="AG142" s="116">
        <v>-4.3842960971383578</v>
      </c>
      <c r="AH142" s="116">
        <v>-4.7558041789319674</v>
      </c>
      <c r="AI142" s="116">
        <v>-4.6050278972583358</v>
      </c>
      <c r="AJ142" s="116">
        <v>-4.6866769894723577</v>
      </c>
      <c r="AK142" s="116">
        <v>-4.5797172147379737</v>
      </c>
      <c r="AL142" s="116">
        <v>-4.6566476742874752</v>
      </c>
      <c r="AM142" s="116">
        <v>-4.4456574222606724</v>
      </c>
      <c r="AN142" s="116">
        <v>-4.2412805510312257</v>
      </c>
      <c r="AO142" s="116">
        <v>-3.9736744592809501</v>
      </c>
      <c r="AP142" s="116">
        <v>-4.0069065410721771</v>
      </c>
      <c r="AQ142" s="116">
        <v>-4.2271257688588602</v>
      </c>
      <c r="AR142" s="116">
        <v>-4.489479885626408</v>
      </c>
      <c r="AS142" s="116">
        <v>-4.3133170928389424</v>
      </c>
      <c r="AT142" s="116">
        <v>-4.3570503830695291</v>
      </c>
      <c r="AU142" s="116">
        <v>-4.6182168134402435</v>
      </c>
      <c r="AV142" s="116">
        <v>-4.4396219995838297</v>
      </c>
      <c r="AW142" s="116">
        <v>-4.1319183754999669</v>
      </c>
      <c r="AX142" s="116">
        <v>-4.144579559281202</v>
      </c>
      <c r="AY142" s="116">
        <v>-3.7802593240978695</v>
      </c>
      <c r="AZ142" s="116">
        <v>-3.9157984564139729</v>
      </c>
      <c r="BA142" s="116">
        <v>-3.5350294666704709</v>
      </c>
      <c r="BB142" s="116">
        <v>-3.3609912643325348</v>
      </c>
      <c r="BC142" s="116">
        <v>-3.6781801649119767</v>
      </c>
      <c r="BD142" s="116">
        <v>-3.942366117166606</v>
      </c>
      <c r="BE142" s="116">
        <v>-3.7416103378698296</v>
      </c>
      <c r="BF142" s="116">
        <v>-3.9892726724290917</v>
      </c>
      <c r="BG142" s="116">
        <v>-4.2133294901465943</v>
      </c>
      <c r="BH142" s="116">
        <v>-4.4703406779559876</v>
      </c>
      <c r="BI142" s="116">
        <v>-4.3801244802685471</v>
      </c>
      <c r="BJ142" s="116">
        <v>-4.3030354118593701</v>
      </c>
      <c r="BK142" s="116">
        <v>-4.8424364252167447</v>
      </c>
      <c r="BL142" s="116">
        <v>-4.7402023651449889</v>
      </c>
      <c r="BM142" s="116">
        <v>-4.9405515270133531</v>
      </c>
      <c r="BN142" s="81"/>
      <c r="BO142" s="81"/>
      <c r="BP142" s="81"/>
      <c r="BQ142" s="81"/>
      <c r="BR142" s="81"/>
      <c r="BS142" s="81"/>
      <c r="BT142" s="81"/>
      <c r="BU142" s="81"/>
      <c r="BV142" s="81"/>
    </row>
    <row r="143" spans="1:74">
      <c r="A143" s="81"/>
      <c r="B143" s="81"/>
      <c r="C143" s="81"/>
      <c r="D143" s="126" t="s">
        <v>252</v>
      </c>
      <c r="E143" s="81" t="s">
        <v>1</v>
      </c>
      <c r="F143" s="116">
        <v>-0.81281847976241761</v>
      </c>
      <c r="G143" s="116">
        <v>-0.7846621068630204</v>
      </c>
      <c r="H143" s="116">
        <v>-0.82761491668272069</v>
      </c>
      <c r="I143" s="116">
        <v>-0.93626984466244223</v>
      </c>
      <c r="J143" s="116">
        <v>-0.83417404293479636</v>
      </c>
      <c r="K143" s="116">
        <v>-0.79008393058948578</v>
      </c>
      <c r="L143" s="116">
        <v>-0.7421753277316987</v>
      </c>
      <c r="M143" s="116">
        <v>-0.82629249897854828</v>
      </c>
      <c r="N143" s="116">
        <v>-0.83307471804921285</v>
      </c>
      <c r="O143" s="116">
        <v>-0.89209073685339635</v>
      </c>
      <c r="P143" s="116">
        <v>-0.91447381633536884</v>
      </c>
      <c r="Q143" s="116">
        <v>-0.93047459745346317</v>
      </c>
      <c r="R143" s="116">
        <v>-0.88661831532079716</v>
      </c>
      <c r="S143" s="116">
        <v>-0.87810356488956498</v>
      </c>
      <c r="T143" s="116">
        <v>-0.90469890926923968</v>
      </c>
      <c r="U143" s="116">
        <v>-0.91211272719539804</v>
      </c>
      <c r="V143" s="116">
        <v>-0.95983850671323789</v>
      </c>
      <c r="W143" s="116">
        <v>-0.91795648262263285</v>
      </c>
      <c r="X143" s="116">
        <v>-0.92766268214391479</v>
      </c>
      <c r="Y143" s="116">
        <v>-1.1019845023078458</v>
      </c>
      <c r="Z143" s="116">
        <v>-1.1232398166661124</v>
      </c>
      <c r="AA143" s="116">
        <v>-1.0073505328278136</v>
      </c>
      <c r="AB143" s="116">
        <v>-0.99815041380477554</v>
      </c>
      <c r="AC143" s="116">
        <v>-0.94184671914921292</v>
      </c>
      <c r="AD143" s="116">
        <v>-0.93650834551010931</v>
      </c>
      <c r="AE143" s="116">
        <v>-1.0135487369215546</v>
      </c>
      <c r="AF143" s="116">
        <v>-0.99269697465471529</v>
      </c>
      <c r="AG143" s="116">
        <v>-1.0123980683140146</v>
      </c>
      <c r="AH143" s="116">
        <v>-0.9605987490821144</v>
      </c>
      <c r="AI143" s="116">
        <v>-0.94501894989787805</v>
      </c>
      <c r="AJ143" s="116">
        <v>-1.0282421082000091</v>
      </c>
      <c r="AK143" s="116">
        <v>-1.0459279066750689</v>
      </c>
      <c r="AL143" s="116">
        <v>-0.97775863718933353</v>
      </c>
      <c r="AM143" s="116">
        <v>-0.87686467460983153</v>
      </c>
      <c r="AN143" s="116">
        <v>-0.87349134921807459</v>
      </c>
      <c r="AO143" s="116">
        <v>-0.81767272768728994</v>
      </c>
      <c r="AP143" s="116">
        <v>-0.83293491466648528</v>
      </c>
      <c r="AQ143" s="116">
        <v>-0.8822790721334548</v>
      </c>
      <c r="AR143" s="116">
        <v>-0.9134284073446941</v>
      </c>
      <c r="AS143" s="116">
        <v>-0.95722364562980133</v>
      </c>
      <c r="AT143" s="116">
        <v>-0.95592031697639868</v>
      </c>
      <c r="AU143" s="116">
        <v>-0.95270338024779</v>
      </c>
      <c r="AV143" s="116">
        <v>-0.94163410642162038</v>
      </c>
      <c r="AW143" s="116">
        <v>-0.88269508467551661</v>
      </c>
      <c r="AX143" s="116">
        <v>-0.83670196059758184</v>
      </c>
      <c r="AY143" s="116">
        <v>-0.75763463498953143</v>
      </c>
      <c r="AZ143" s="116">
        <v>-0.79595422859755194</v>
      </c>
      <c r="BA143" s="116">
        <v>-0.77705982482152414</v>
      </c>
      <c r="BB143" s="116">
        <v>-0.76154399049769872</v>
      </c>
      <c r="BC143" s="116">
        <v>-0.79871530432719473</v>
      </c>
      <c r="BD143" s="116">
        <v>-0.87597365371906188</v>
      </c>
      <c r="BE143" s="116">
        <v>-0.80242608721219777</v>
      </c>
      <c r="BF143" s="116">
        <v>-0.78205090951790235</v>
      </c>
      <c r="BG143" s="116">
        <v>-0.83570272981044447</v>
      </c>
      <c r="BH143" s="116">
        <v>-0.85099350185608036</v>
      </c>
      <c r="BI143" s="116">
        <v>-0.85497033509059717</v>
      </c>
      <c r="BJ143" s="116">
        <v>-0.94078235448290726</v>
      </c>
      <c r="BK143" s="116">
        <v>-1.0283984866097071</v>
      </c>
      <c r="BL143" s="116">
        <v>-1.0248421409964963</v>
      </c>
      <c r="BM143" s="116">
        <v>-1.0621978189602035</v>
      </c>
      <c r="BN143" s="81"/>
      <c r="BO143" s="81"/>
      <c r="BP143" s="81"/>
      <c r="BQ143" s="81"/>
      <c r="BR143" s="81"/>
      <c r="BS143" s="81"/>
      <c r="BT143" s="81"/>
      <c r="BU143" s="81"/>
      <c r="BV143" s="81"/>
    </row>
    <row r="144" spans="1:74">
      <c r="A144" s="81"/>
      <c r="B144" s="81"/>
      <c r="C144" s="81"/>
      <c r="D144" s="126" t="s">
        <v>252</v>
      </c>
      <c r="E144" s="81" t="s">
        <v>43</v>
      </c>
      <c r="F144" s="116">
        <v>-0.69405014618176764</v>
      </c>
      <c r="G144" s="116">
        <v>-0.69428292088810029</v>
      </c>
      <c r="H144" s="116">
        <v>-0.64187479092471067</v>
      </c>
      <c r="I144" s="116">
        <v>-0.73575561839025205</v>
      </c>
      <c r="J144" s="116">
        <v>-0.72517499599591639</v>
      </c>
      <c r="K144" s="116">
        <v>-0.65267395527120575</v>
      </c>
      <c r="L144" s="116">
        <v>-0.58497282101980885</v>
      </c>
      <c r="M144" s="116">
        <v>-0.59277563673267841</v>
      </c>
      <c r="N144" s="116">
        <v>-0.6697381482708229</v>
      </c>
      <c r="O144" s="116">
        <v>-0.64566862326931629</v>
      </c>
      <c r="P144" s="116">
        <v>-0.61985732100835378</v>
      </c>
      <c r="Q144" s="116">
        <v>-0.64782886273584817</v>
      </c>
      <c r="R144" s="116">
        <v>-0.63776278132231812</v>
      </c>
      <c r="S144" s="116">
        <v>-0.52812146790539094</v>
      </c>
      <c r="T144" s="116">
        <v>-0.5615292170494548</v>
      </c>
      <c r="U144" s="116">
        <v>-0.56240691199585902</v>
      </c>
      <c r="V144" s="116">
        <v>-0.52213259074961282</v>
      </c>
      <c r="W144" s="116">
        <v>-0.47282329753856089</v>
      </c>
      <c r="X144" s="116">
        <v>-0.50247095542429987</v>
      </c>
      <c r="Y144" s="116">
        <v>-0.70869311279292568</v>
      </c>
      <c r="Z144" s="116">
        <v>-0.74809797520413657</v>
      </c>
      <c r="AA144" s="116">
        <v>-0.62720092808379957</v>
      </c>
      <c r="AB144" s="116">
        <v>-0.6130836707528915</v>
      </c>
      <c r="AC144" s="116">
        <v>-0.57528180982798904</v>
      </c>
      <c r="AD144" s="116">
        <v>-0.59137075070588541</v>
      </c>
      <c r="AE144" s="116">
        <v>-0.59684572085498955</v>
      </c>
      <c r="AF144" s="116">
        <v>-0.61654388930412329</v>
      </c>
      <c r="AG144" s="116">
        <v>-0.67554347388529146</v>
      </c>
      <c r="AH144" s="116">
        <v>-0.63424749111769341</v>
      </c>
      <c r="AI144" s="116">
        <v>-0.61751608005603309</v>
      </c>
      <c r="AJ144" s="116">
        <v>-0.64644005391776904</v>
      </c>
      <c r="AK144" s="116">
        <v>-0.62117389691104385</v>
      </c>
      <c r="AL144" s="116">
        <v>-0.53631288297275059</v>
      </c>
      <c r="AM144" s="116">
        <v>-0.49826831142344541</v>
      </c>
      <c r="AN144" s="116">
        <v>-0.44141858936801448</v>
      </c>
      <c r="AO144" s="116">
        <v>-0.33456904417036393</v>
      </c>
      <c r="AP144" s="116">
        <v>-0.34701187146224322</v>
      </c>
      <c r="AQ144" s="116">
        <v>-0.35615930530600681</v>
      </c>
      <c r="AR144" s="116">
        <v>-0.38928550456621314</v>
      </c>
      <c r="AS144" s="116">
        <v>-0.38754281172096428</v>
      </c>
      <c r="AT144" s="116">
        <v>-0.35068043611561173</v>
      </c>
      <c r="AU144" s="116">
        <v>-0.31248196824114194</v>
      </c>
      <c r="AV144" s="116">
        <v>-0.32802231776801549</v>
      </c>
      <c r="AW144" s="116">
        <v>-0.31493146202348954</v>
      </c>
      <c r="AX144" s="116">
        <v>-0.30465916373364688</v>
      </c>
      <c r="AY144" s="116">
        <v>-0.17172375317552935</v>
      </c>
      <c r="AZ144" s="116">
        <v>-0.18853347366487405</v>
      </c>
      <c r="BA144" s="116">
        <v>-8.9682310352677153E-2</v>
      </c>
      <c r="BB144" s="116">
        <v>-1.8800658358147704E-2</v>
      </c>
      <c r="BC144" s="116">
        <v>1.1649110726358325E-2</v>
      </c>
      <c r="BD144" s="116">
        <v>-4.4053912301931897E-2</v>
      </c>
      <c r="BE144" s="116">
        <v>2.6777720219262058E-3</v>
      </c>
      <c r="BF144" s="116">
        <v>-5.4210791216733334E-2</v>
      </c>
      <c r="BG144" s="116">
        <v>-2.6160899080221567E-2</v>
      </c>
      <c r="BH144" s="116">
        <v>-0.1327214987614953</v>
      </c>
      <c r="BI144" s="116">
        <v>-0.10948022144911618</v>
      </c>
      <c r="BJ144" s="116">
        <v>-0.17278813535703219</v>
      </c>
      <c r="BK144" s="116">
        <v>-0.22054891969175716</v>
      </c>
      <c r="BL144" s="116">
        <v>-0.24676643734731529</v>
      </c>
      <c r="BM144" s="116">
        <v>-0.2904155325315636</v>
      </c>
      <c r="BN144" s="81"/>
      <c r="BO144" s="81"/>
      <c r="BP144" s="81"/>
      <c r="BQ144" s="81"/>
      <c r="BR144" s="81"/>
      <c r="BS144" s="81"/>
      <c r="BT144" s="81"/>
      <c r="BU144" s="81"/>
      <c r="BV144" s="81"/>
    </row>
    <row r="145" spans="1:74">
      <c r="A145" s="81"/>
      <c r="B145" s="81"/>
      <c r="C145" s="81"/>
      <c r="D145" s="126" t="s">
        <v>252</v>
      </c>
      <c r="E145" s="81" t="s">
        <v>63</v>
      </c>
      <c r="F145" s="116">
        <v>0.88803888654297247</v>
      </c>
      <c r="G145" s="116">
        <v>1.1134325269107697</v>
      </c>
      <c r="H145" s="116">
        <v>1.1926167266152694</v>
      </c>
      <c r="I145" s="116">
        <v>1.1730026459446878</v>
      </c>
      <c r="J145" s="116">
        <v>1.1598879268888236</v>
      </c>
      <c r="K145" s="116">
        <v>1.0316258105982741</v>
      </c>
      <c r="L145" s="116">
        <v>1.0541793048471111</v>
      </c>
      <c r="M145" s="116">
        <v>1.3698187494356815</v>
      </c>
      <c r="N145" s="116">
        <v>1.3304848926416073</v>
      </c>
      <c r="O145" s="116">
        <v>1.6789382864150739</v>
      </c>
      <c r="P145" s="116">
        <v>1.677688981847016</v>
      </c>
      <c r="Q145" s="116">
        <v>1.6128110980176917</v>
      </c>
      <c r="R145" s="116">
        <v>1.4539824888093618</v>
      </c>
      <c r="S145" s="116">
        <v>1.3427069865624091</v>
      </c>
      <c r="T145" s="116">
        <v>1.2779213200413555</v>
      </c>
      <c r="U145" s="116">
        <v>1.2232311380035807</v>
      </c>
      <c r="V145" s="116">
        <v>1.305542318642497</v>
      </c>
      <c r="W145" s="116">
        <v>1.3194264101194393</v>
      </c>
      <c r="X145" s="116">
        <v>1.3885777553446101</v>
      </c>
      <c r="Y145" s="116">
        <v>1.7087431048565942</v>
      </c>
      <c r="Z145" s="116">
        <v>1.7295479312341435</v>
      </c>
      <c r="AA145" s="116">
        <v>1.5288264801717404</v>
      </c>
      <c r="AB145" s="116">
        <v>1.2966116111205686</v>
      </c>
      <c r="AC145" s="116">
        <v>1.385528985741991</v>
      </c>
      <c r="AD145" s="116">
        <v>1.6056395085145345</v>
      </c>
      <c r="AE145" s="116">
        <v>1.5011992296319703</v>
      </c>
      <c r="AF145" s="116">
        <v>1.4696159914858269</v>
      </c>
      <c r="AG145" s="116">
        <v>1.6102368431054885</v>
      </c>
      <c r="AH145" s="116">
        <v>1.7543332547932464</v>
      </c>
      <c r="AI145" s="116">
        <v>1.8088159487380668</v>
      </c>
      <c r="AJ145" s="116">
        <v>1.9527995478210112</v>
      </c>
      <c r="AK145" s="116">
        <v>2.0317556301130359</v>
      </c>
      <c r="AL145" s="116">
        <v>1.7986504922223097</v>
      </c>
      <c r="AM145" s="116">
        <v>1.7320783404381843</v>
      </c>
      <c r="AN145" s="116">
        <v>1.6676139521098354</v>
      </c>
      <c r="AO145" s="116">
        <v>1.6024632776634062</v>
      </c>
      <c r="AP145" s="116">
        <v>1.6597423685144066</v>
      </c>
      <c r="AQ145" s="116">
        <v>1.9065736994952531</v>
      </c>
      <c r="AR145" s="116">
        <v>2.1009476693943769</v>
      </c>
      <c r="AS145" s="116">
        <v>2.1621700960580155</v>
      </c>
      <c r="AT145" s="116">
        <v>1.9915778388921783</v>
      </c>
      <c r="AU145" s="116">
        <v>2.2488482795679881</v>
      </c>
      <c r="AV145" s="116">
        <v>2.2266916034258548</v>
      </c>
      <c r="AW145" s="116">
        <v>2.0416281329137504</v>
      </c>
      <c r="AX145" s="116">
        <v>2.0259544982173532</v>
      </c>
      <c r="AY145" s="116">
        <v>1.6391239167654106</v>
      </c>
      <c r="AZ145" s="116">
        <v>1.7797435861361659</v>
      </c>
      <c r="BA145" s="116">
        <v>1.4467418227006328</v>
      </c>
      <c r="BB145" s="116">
        <v>1.4942270562962323</v>
      </c>
      <c r="BC145" s="116">
        <v>1.6300160309364082</v>
      </c>
      <c r="BD145" s="116">
        <v>1.7579256848951679</v>
      </c>
      <c r="BE145" s="116">
        <v>1.4943218187033862</v>
      </c>
      <c r="BF145" s="116">
        <v>1.4919218562691265</v>
      </c>
      <c r="BG145" s="116">
        <v>1.6240877505661486</v>
      </c>
      <c r="BH145" s="116">
        <v>1.8175350058099946</v>
      </c>
      <c r="BI145" s="116">
        <v>1.898594205044734</v>
      </c>
      <c r="BJ145" s="116">
        <v>2.1678216691438679</v>
      </c>
      <c r="BK145" s="116">
        <v>2.405811857841083</v>
      </c>
      <c r="BL145" s="116">
        <v>2.4321876098439144</v>
      </c>
      <c r="BM145" s="116">
        <v>2.2593462704649667</v>
      </c>
      <c r="BN145" s="81"/>
      <c r="BO145" s="81"/>
      <c r="BP145" s="81"/>
      <c r="BQ145" s="81"/>
      <c r="BR145" s="81"/>
      <c r="BS145" s="81"/>
      <c r="BT145" s="81"/>
      <c r="BU145" s="81"/>
      <c r="BV145" s="81"/>
    </row>
    <row r="146" spans="1:74">
      <c r="A146" s="81"/>
      <c r="B146" s="81"/>
      <c r="C146" s="81"/>
      <c r="D146" s="126" t="s">
        <v>252</v>
      </c>
      <c r="E146" s="81" t="s">
        <v>2</v>
      </c>
      <c r="F146" s="116">
        <v>0.2951181936081626</v>
      </c>
      <c r="G146" s="116">
        <v>0.2943462421012395</v>
      </c>
      <c r="H146" s="116">
        <v>0.29952966656650926</v>
      </c>
      <c r="I146" s="116">
        <v>0.12476569361566803</v>
      </c>
      <c r="J146" s="116">
        <v>7.9155580212313614E-2</v>
      </c>
      <c r="K146" s="116">
        <v>0.13996332121859445</v>
      </c>
      <c r="L146" s="116">
        <v>9.9199573647441142E-2</v>
      </c>
      <c r="M146" s="116">
        <v>0.13522199197043161</v>
      </c>
      <c r="N146" s="116">
        <v>0.14940306855135721</v>
      </c>
      <c r="O146" s="116">
        <v>0.12147453286062371</v>
      </c>
      <c r="P146" s="116">
        <v>1.7118477081556227E-2</v>
      </c>
      <c r="Q146" s="116">
        <v>-3.4087901123598163E-2</v>
      </c>
      <c r="R146" s="116">
        <v>5.6908869966881825E-2</v>
      </c>
      <c r="S146" s="116">
        <v>8.3991922461839064E-2</v>
      </c>
      <c r="T146" s="116">
        <v>7.4735600024705251E-2</v>
      </c>
      <c r="U146" s="116">
        <v>-7.6368455379991484E-3</v>
      </c>
      <c r="V146" s="116">
        <v>-7.1945252891773004E-2</v>
      </c>
      <c r="W146" s="116">
        <v>-7.4895137416800983E-2</v>
      </c>
      <c r="X146" s="116">
        <v>-8.3199967152039811E-2</v>
      </c>
      <c r="Y146" s="116">
        <v>-0.24025731412596563</v>
      </c>
      <c r="Z146" s="116">
        <v>-0.35721879122286659</v>
      </c>
      <c r="AA146" s="116">
        <v>-0.35353111849906949</v>
      </c>
      <c r="AB146" s="116">
        <v>-0.38676305538249145</v>
      </c>
      <c r="AC146" s="116">
        <v>-0.40361493951710892</v>
      </c>
      <c r="AD146" s="116">
        <v>-0.44182961984038527</v>
      </c>
      <c r="AE146" s="116">
        <v>-0.39708032810702965</v>
      </c>
      <c r="AF146" s="116">
        <v>-0.37984758411748332</v>
      </c>
      <c r="AG146" s="116">
        <v>-0.46646441495443147</v>
      </c>
      <c r="AH146" s="116">
        <v>-0.43286939427452342</v>
      </c>
      <c r="AI146" s="116">
        <v>-0.45457352635039294</v>
      </c>
      <c r="AJ146" s="116">
        <v>-0.47623895113660897</v>
      </c>
      <c r="AK146" s="116">
        <v>-0.55573617007383391</v>
      </c>
      <c r="AL146" s="116">
        <v>-0.52464159217441053</v>
      </c>
      <c r="AM146" s="116">
        <v>-0.4900419835090255</v>
      </c>
      <c r="AN146" s="116">
        <v>-0.46785469007547453</v>
      </c>
      <c r="AO146" s="116">
        <v>-0.3906644568664539</v>
      </c>
      <c r="AP146" s="116">
        <v>-0.39591833451899339</v>
      </c>
      <c r="AQ146" s="116">
        <v>-0.43406014548617677</v>
      </c>
      <c r="AR146" s="116">
        <v>-0.49060048736862316</v>
      </c>
      <c r="AS146" s="116">
        <v>-0.54271318495234433</v>
      </c>
      <c r="AT146" s="116">
        <v>-0.56735232085949172</v>
      </c>
      <c r="AU146" s="116">
        <v>-0.56976686616430205</v>
      </c>
      <c r="AV146" s="116">
        <v>-0.59394500853696552</v>
      </c>
      <c r="AW146" s="116">
        <v>-0.4115149156111495</v>
      </c>
      <c r="AX146" s="116">
        <v>-0.4506920165487569</v>
      </c>
      <c r="AY146" s="116">
        <v>-0.44479754463339938</v>
      </c>
      <c r="AZ146" s="116">
        <v>-0.50781757985100384</v>
      </c>
      <c r="BA146" s="116">
        <v>-0.46753903510082706</v>
      </c>
      <c r="BB146" s="116">
        <v>-0.4356677339470878</v>
      </c>
      <c r="BC146" s="116">
        <v>-0.44302799479769162</v>
      </c>
      <c r="BD146" s="116">
        <v>-0.52597122985117184</v>
      </c>
      <c r="BE146" s="116">
        <v>-0.44285359068734387</v>
      </c>
      <c r="BF146" s="116">
        <v>-0.47320304107301348</v>
      </c>
      <c r="BG146" s="116">
        <v>-0.54751445383089159</v>
      </c>
      <c r="BH146" s="116">
        <v>-0.58225875576122532</v>
      </c>
      <c r="BI146" s="116">
        <v>-0.58535833102734625</v>
      </c>
      <c r="BJ146" s="116">
        <v>-0.53847826945785227</v>
      </c>
      <c r="BK146" s="116">
        <v>-0.74160703258800709</v>
      </c>
      <c r="BL146" s="116">
        <v>-0.70355574666964515</v>
      </c>
      <c r="BM146" s="116">
        <v>-0.69223458426352358</v>
      </c>
      <c r="BN146" s="81"/>
      <c r="BO146" s="81"/>
      <c r="BP146" s="81"/>
      <c r="BQ146" s="81"/>
      <c r="BR146" s="81"/>
      <c r="BS146" s="81"/>
      <c r="BT146" s="81"/>
      <c r="BU146" s="81"/>
      <c r="BV146" s="81"/>
    </row>
    <row r="147" spans="1:74">
      <c r="A147" s="81"/>
      <c r="B147" s="81"/>
      <c r="C147" s="81"/>
      <c r="D147" s="126" t="s">
        <v>252</v>
      </c>
      <c r="E147" s="81" t="s">
        <v>23</v>
      </c>
      <c r="F147" s="116">
        <v>1.1141719006400825</v>
      </c>
      <c r="G147" s="116">
        <v>1.1893433266361697</v>
      </c>
      <c r="H147" s="116">
        <v>1.2382026006869191</v>
      </c>
      <c r="I147" s="116">
        <v>1.2246654118980378</v>
      </c>
      <c r="J147" s="116">
        <v>1.1562374891654936</v>
      </c>
      <c r="K147" s="116">
        <v>1.2063573534069041</v>
      </c>
      <c r="L147" s="116">
        <v>1.3116059300972713</v>
      </c>
      <c r="M147" s="116">
        <v>1.4462362060527916</v>
      </c>
      <c r="N147" s="116">
        <v>1.4249837469503472</v>
      </c>
      <c r="O147" s="116">
        <v>1.3330206354564536</v>
      </c>
      <c r="P147" s="116">
        <v>1.3188648812084462</v>
      </c>
      <c r="Q147" s="116">
        <v>1.1449506184367719</v>
      </c>
      <c r="R147" s="116">
        <v>1.0844739427797419</v>
      </c>
      <c r="S147" s="116">
        <v>1.196653435845479</v>
      </c>
      <c r="T147" s="116">
        <v>1.0799244962475154</v>
      </c>
      <c r="U147" s="116">
        <v>1.103031538282611</v>
      </c>
      <c r="V147" s="116">
        <v>1.1343498265014873</v>
      </c>
      <c r="W147" s="116">
        <v>1.2076956081612291</v>
      </c>
      <c r="X147" s="116">
        <v>1.2735536296868002</v>
      </c>
      <c r="Y147" s="116">
        <v>1.3506580984427843</v>
      </c>
      <c r="Z147" s="116">
        <v>1.2961427313554135</v>
      </c>
      <c r="AA147" s="116">
        <v>1.2530084520536604</v>
      </c>
      <c r="AB147" s="116">
        <v>1.3943281838366384</v>
      </c>
      <c r="AC147" s="116">
        <v>1.4962230301257011</v>
      </c>
      <c r="AD147" s="116">
        <v>1.5802250098147446</v>
      </c>
      <c r="AE147" s="116">
        <v>1.8012206592754703</v>
      </c>
      <c r="AF147" s="116">
        <v>1.6824951467712768</v>
      </c>
      <c r="AG147" s="116">
        <v>1.5851520535029886</v>
      </c>
      <c r="AH147" s="116">
        <v>1.5272056811415666</v>
      </c>
      <c r="AI147" s="116">
        <v>1.4961949776309069</v>
      </c>
      <c r="AJ147" s="116">
        <v>1.4409000789933011</v>
      </c>
      <c r="AK147" s="116">
        <v>1.4125909468603259</v>
      </c>
      <c r="AL147" s="116">
        <v>1.4565026944188795</v>
      </c>
      <c r="AM147" s="116">
        <v>1.4272489074076047</v>
      </c>
      <c r="AN147" s="116">
        <v>1.3904617964150054</v>
      </c>
      <c r="AO147" s="116">
        <v>1.344327650410146</v>
      </c>
      <c r="AP147" s="116">
        <v>1.4935675027934865</v>
      </c>
      <c r="AQ147" s="116">
        <v>1.5048791784406732</v>
      </c>
      <c r="AR147" s="116">
        <v>1.4469643769523568</v>
      </c>
      <c r="AS147" s="116">
        <v>1.4103519838841256</v>
      </c>
      <c r="AT147" s="116">
        <v>1.4769797852499682</v>
      </c>
      <c r="AU147" s="116">
        <v>1.528225727412708</v>
      </c>
      <c r="AV147" s="116">
        <v>1.3983658236126948</v>
      </c>
      <c r="AW147" s="116">
        <v>1.3622587579380403</v>
      </c>
      <c r="AX147" s="116">
        <v>1.3874309094340231</v>
      </c>
      <c r="AY147" s="116">
        <v>1.5012219260823805</v>
      </c>
      <c r="AZ147" s="116">
        <v>1.4594261223616158</v>
      </c>
      <c r="BA147" s="116">
        <v>1.4845372641933428</v>
      </c>
      <c r="BB147" s="116">
        <v>1.4041084756150923</v>
      </c>
      <c r="BC147" s="116">
        <v>1.4740947620911882</v>
      </c>
      <c r="BD147" s="116">
        <v>1.6298960400637679</v>
      </c>
      <c r="BE147" s="116">
        <v>1.6402814224954261</v>
      </c>
      <c r="BF147" s="116">
        <v>1.6264095017009568</v>
      </c>
      <c r="BG147" s="116">
        <v>1.7114446750444583</v>
      </c>
      <c r="BH147" s="116">
        <v>1.6619647065766348</v>
      </c>
      <c r="BI147" s="116">
        <v>1.5070443728610237</v>
      </c>
      <c r="BJ147" s="116">
        <v>1.4842723200191479</v>
      </c>
      <c r="BK147" s="116">
        <v>1.604526868438553</v>
      </c>
      <c r="BL147" s="116">
        <v>1.4854837029976347</v>
      </c>
      <c r="BM147" s="116">
        <v>1.5454027968691366</v>
      </c>
      <c r="BN147" s="81"/>
      <c r="BO147" s="81"/>
      <c r="BP147" s="81"/>
      <c r="BQ147" s="81"/>
      <c r="BR147" s="81"/>
      <c r="BS147" s="81"/>
      <c r="BT147" s="81"/>
      <c r="BU147" s="81"/>
      <c r="BV147" s="81"/>
    </row>
    <row r="148" spans="1:74">
      <c r="A148" s="81"/>
      <c r="B148" s="81"/>
      <c r="C148" s="81"/>
      <c r="D148" s="126" t="s">
        <v>252</v>
      </c>
      <c r="E148" s="81" t="s">
        <v>24</v>
      </c>
      <c r="F148" s="116">
        <v>-0.1053141060223175</v>
      </c>
      <c r="G148" s="116">
        <v>-7.4114558052970292E-2</v>
      </c>
      <c r="H148" s="116">
        <v>-7.2817213329770647E-2</v>
      </c>
      <c r="I148" s="116">
        <v>-0.13490941849921212</v>
      </c>
      <c r="J148" s="116">
        <v>-9.1811993350486398E-2</v>
      </c>
      <c r="K148" s="116">
        <v>-6.6076351317585713E-2</v>
      </c>
      <c r="L148" s="116">
        <v>-0.10049925389066883</v>
      </c>
      <c r="M148" s="116">
        <v>-8.2446325977548307E-2</v>
      </c>
      <c r="N148" s="116">
        <v>-0.11517643275862288</v>
      </c>
      <c r="O148" s="116">
        <v>-0.16802375572967621</v>
      </c>
      <c r="P148" s="116">
        <v>-0.17424790877443375</v>
      </c>
      <c r="Q148" s="116">
        <v>-0.12583790437335818</v>
      </c>
      <c r="R148" s="116">
        <v>-0.10638188198447818</v>
      </c>
      <c r="S148" s="116">
        <v>-0.12020290333209105</v>
      </c>
      <c r="T148" s="116">
        <v>-9.9413837375504688E-2</v>
      </c>
      <c r="U148" s="116">
        <v>-0.1444356976762291</v>
      </c>
      <c r="V148" s="116">
        <v>-0.22855798883525291</v>
      </c>
      <c r="W148" s="116">
        <v>-0.26582104734950085</v>
      </c>
      <c r="X148" s="116">
        <v>-0.25844299334193988</v>
      </c>
      <c r="Y148" s="116">
        <v>-0.39017111790400572</v>
      </c>
      <c r="Z148" s="116">
        <v>-0.43034154943701641</v>
      </c>
      <c r="AA148" s="116">
        <v>-0.36523396016955956</v>
      </c>
      <c r="AB148" s="116">
        <v>-0.35312182742484155</v>
      </c>
      <c r="AC148" s="116">
        <v>-0.36149636349830905</v>
      </c>
      <c r="AD148" s="116">
        <v>-0.41569596226166539</v>
      </c>
      <c r="AE148" s="116">
        <v>-0.48895185536591956</v>
      </c>
      <c r="AF148" s="116">
        <v>-0.48400963715207324</v>
      </c>
      <c r="AG148" s="116">
        <v>-0.53491399921965144</v>
      </c>
      <c r="AH148" s="116">
        <v>-0.47084879156814341</v>
      </c>
      <c r="AI148" s="116">
        <v>-0.48986119549302298</v>
      </c>
      <c r="AJ148" s="116">
        <v>-0.49372871357232895</v>
      </c>
      <c r="AK148" s="116">
        <v>-0.50122911875206388</v>
      </c>
      <c r="AL148" s="116">
        <v>-0.52640135253338061</v>
      </c>
      <c r="AM148" s="116">
        <v>-0.46426464128490541</v>
      </c>
      <c r="AN148" s="116">
        <v>-0.50095647593149462</v>
      </c>
      <c r="AO148" s="116">
        <v>-0.51075721009609398</v>
      </c>
      <c r="AP148" s="116">
        <v>-0.49343163797236334</v>
      </c>
      <c r="AQ148" s="116">
        <v>-0.49596798924947683</v>
      </c>
      <c r="AR148" s="116">
        <v>-0.50202263011984316</v>
      </c>
      <c r="AS148" s="116">
        <v>-0.50330137657830432</v>
      </c>
      <c r="AT148" s="116">
        <v>-0.49866162097873179</v>
      </c>
      <c r="AU148" s="116">
        <v>-0.52919490203554198</v>
      </c>
      <c r="AV148" s="116">
        <v>-0.52281896379254533</v>
      </c>
      <c r="AW148" s="116">
        <v>-0.47489349322371965</v>
      </c>
      <c r="AX148" s="116">
        <v>-0.4871501952362669</v>
      </c>
      <c r="AY148" s="116">
        <v>-0.44904579070778938</v>
      </c>
      <c r="AZ148" s="116">
        <v>-0.48124790054656397</v>
      </c>
      <c r="BA148" s="116">
        <v>-0.41388893951238725</v>
      </c>
      <c r="BB148" s="116">
        <v>-0.44193669761027765</v>
      </c>
      <c r="BC148" s="116">
        <v>-0.43918918653240158</v>
      </c>
      <c r="BD148" s="116">
        <v>-0.45013743666613193</v>
      </c>
      <c r="BE148" s="116">
        <v>-0.4708949358493939</v>
      </c>
      <c r="BF148" s="116">
        <v>-0.47468327985191339</v>
      </c>
      <c r="BG148" s="116">
        <v>-0.48779138283832157</v>
      </c>
      <c r="BH148" s="116">
        <v>-0.50749778830739545</v>
      </c>
      <c r="BI148" s="116">
        <v>-0.50681363855069628</v>
      </c>
      <c r="BJ148" s="116">
        <v>-0.52248154360906218</v>
      </c>
      <c r="BK148" s="116">
        <v>-0.50726491284727704</v>
      </c>
      <c r="BL148" s="116">
        <v>-0.50753970049802533</v>
      </c>
      <c r="BM148" s="116">
        <v>-0.54610986325312361</v>
      </c>
      <c r="BN148" s="81"/>
      <c r="BO148" s="81"/>
      <c r="BP148" s="81"/>
      <c r="BQ148" s="81"/>
      <c r="BR148" s="81"/>
      <c r="BS148" s="81"/>
      <c r="BT148" s="81"/>
      <c r="BU148" s="81"/>
      <c r="BV148" s="81"/>
    </row>
    <row r="149" spans="1:74">
      <c r="A149" s="81"/>
      <c r="B149" s="81"/>
      <c r="C149" s="81"/>
      <c r="D149" s="126" t="s">
        <v>252</v>
      </c>
      <c r="E149" s="81" t="s">
        <v>25</v>
      </c>
      <c r="F149" s="116">
        <v>-0.99762831242134964</v>
      </c>
      <c r="G149" s="116">
        <v>-1.0652131726129141</v>
      </c>
      <c r="H149" s="116">
        <v>-1.0612483153746468</v>
      </c>
      <c r="I149" s="116">
        <v>-1.2293651242145081</v>
      </c>
      <c r="J149" s="116">
        <v>-1.1174413462385635</v>
      </c>
      <c r="K149" s="116">
        <v>-0.97126397309213774</v>
      </c>
      <c r="L149" s="116">
        <v>-0.86634956910504579</v>
      </c>
      <c r="M149" s="116">
        <v>-1.0943163314942204</v>
      </c>
      <c r="N149" s="116">
        <v>-1.0906633208428027</v>
      </c>
      <c r="O149" s="116">
        <v>-1.1333423434904852</v>
      </c>
      <c r="P149" s="116">
        <v>-1.1364651886627937</v>
      </c>
      <c r="Q149" s="116">
        <v>-1.1598256260059572</v>
      </c>
      <c r="R149" s="116">
        <v>-1.161187664021992</v>
      </c>
      <c r="S149" s="116">
        <v>-1.0977024891694631</v>
      </c>
      <c r="T149" s="116">
        <v>-1.0950724995934167</v>
      </c>
      <c r="U149" s="116">
        <v>-1.135365358800585</v>
      </c>
      <c r="V149" s="116">
        <v>-1.2040051285530908</v>
      </c>
      <c r="W149" s="116">
        <v>-1.1931557879522821</v>
      </c>
      <c r="X149" s="116">
        <v>-1.1339517593333908</v>
      </c>
      <c r="Y149" s="116">
        <v>-1.3753904159665997</v>
      </c>
      <c r="Z149" s="116">
        <v>-1.3740166562169156</v>
      </c>
      <c r="AA149" s="116">
        <v>-1.2500499611556646</v>
      </c>
      <c r="AB149" s="116">
        <v>-1.2532323330421815</v>
      </c>
      <c r="AC149" s="116">
        <v>-1.2300346554463499</v>
      </c>
      <c r="AD149" s="116">
        <v>-1.3003146538030024</v>
      </c>
      <c r="AE149" s="116">
        <v>-1.2844685631800536</v>
      </c>
      <c r="AF149" s="116">
        <v>-1.2647935436869102</v>
      </c>
      <c r="AG149" s="116">
        <v>-1.2917832749963276</v>
      </c>
      <c r="AH149" s="116">
        <v>-1.2729419582290824</v>
      </c>
      <c r="AI149" s="116">
        <v>-1.2344254018500092</v>
      </c>
      <c r="AJ149" s="116">
        <v>-1.3216958241059009</v>
      </c>
      <c r="AK149" s="116">
        <v>-1.3264673406024798</v>
      </c>
      <c r="AL149" s="116">
        <v>-1.2695730357059296</v>
      </c>
      <c r="AM149" s="116">
        <v>-1.2083709046510756</v>
      </c>
      <c r="AN149" s="116">
        <v>-1.1517784226347465</v>
      </c>
      <c r="AO149" s="116">
        <v>-1.0425055614705898</v>
      </c>
      <c r="AP149" s="116">
        <v>-1.0807548876239084</v>
      </c>
      <c r="AQ149" s="116">
        <v>-1.1385194363818369</v>
      </c>
      <c r="AR149" s="116">
        <v>-1.2072995681389411</v>
      </c>
      <c r="AS149" s="116">
        <v>-1.2216928892146184</v>
      </c>
      <c r="AT149" s="116">
        <v>-1.2026755732079657</v>
      </c>
      <c r="AU149" s="116">
        <v>-1.205056253491962</v>
      </c>
      <c r="AV149" s="116">
        <v>-1.2247269254548145</v>
      </c>
      <c r="AW149" s="116">
        <v>-1.1442342281626976</v>
      </c>
      <c r="AX149" s="116">
        <v>-1.1362000879672278</v>
      </c>
      <c r="AY149" s="116">
        <v>-1.0259098867658274</v>
      </c>
      <c r="AZ149" s="116">
        <v>-1.0796436272085179</v>
      </c>
      <c r="BA149" s="116">
        <v>-1.0021487416401111</v>
      </c>
      <c r="BB149" s="116">
        <v>-0.98530973225750973</v>
      </c>
      <c r="BC149" s="116">
        <v>-1.0153798774277676</v>
      </c>
      <c r="BD149" s="116">
        <v>-1.1211996521544709</v>
      </c>
      <c r="BE149" s="116">
        <v>-1.0050296689944218</v>
      </c>
      <c r="BF149" s="116">
        <v>-1.0477374360640734</v>
      </c>
      <c r="BG149" s="116">
        <v>-1.1800962469987846</v>
      </c>
      <c r="BH149" s="116">
        <v>-1.2432109111758274</v>
      </c>
      <c r="BI149" s="116">
        <v>-1.2223862826021412</v>
      </c>
      <c r="BJ149" s="116">
        <v>-1.2787227735068512</v>
      </c>
      <c r="BK149" s="116">
        <v>-1.4411517781639531</v>
      </c>
      <c r="BL149" s="116">
        <v>-1.3849882739942512</v>
      </c>
      <c r="BM149" s="116">
        <v>-1.3860650719017396</v>
      </c>
      <c r="BN149" s="81"/>
      <c r="BO149" s="81"/>
      <c r="BP149" s="81"/>
      <c r="BQ149" s="81"/>
      <c r="BR149" s="81"/>
      <c r="BS149" s="81"/>
      <c r="BT149" s="81"/>
      <c r="BU149" s="81"/>
      <c r="BV149" s="81"/>
    </row>
    <row r="150" spans="1:74">
      <c r="A150" s="81"/>
      <c r="B150" s="81"/>
      <c r="C150" s="81"/>
      <c r="D150" s="126" t="s">
        <v>252</v>
      </c>
      <c r="E150" s="81" t="s">
        <v>3</v>
      </c>
      <c r="F150" s="116">
        <v>4.1816674131381024</v>
      </c>
      <c r="G150" s="116">
        <v>3.8448902932342395</v>
      </c>
      <c r="H150" s="116">
        <v>3.7288903172564996</v>
      </c>
      <c r="I150" s="116">
        <v>4.5897911739999486</v>
      </c>
      <c r="J150" s="116">
        <v>4.1845496761777135</v>
      </c>
      <c r="K150" s="116">
        <v>3.7245568895647043</v>
      </c>
      <c r="L150" s="116">
        <v>3.3264429187363711</v>
      </c>
      <c r="M150" s="116">
        <v>3.902592116873902</v>
      </c>
      <c r="N150" s="116">
        <v>4.0318746161558074</v>
      </c>
      <c r="O150" s="116">
        <v>3.7982539807965736</v>
      </c>
      <c r="P150" s="116">
        <v>3.8424766979680562</v>
      </c>
      <c r="Q150" s="116">
        <v>4.1810589915382819</v>
      </c>
      <c r="R150" s="116">
        <v>4.089177748079992</v>
      </c>
      <c r="S150" s="116">
        <v>3.6460212589560088</v>
      </c>
      <c r="T150" s="116">
        <v>3.8025400659955952</v>
      </c>
      <c r="U150" s="116">
        <v>4.0073038978597006</v>
      </c>
      <c r="V150" s="116">
        <v>3.9449242324979465</v>
      </c>
      <c r="W150" s="116">
        <v>3.657403348999809</v>
      </c>
      <c r="X150" s="116">
        <v>3.5879325041256802</v>
      </c>
      <c r="Y150" s="116">
        <v>3.7903050968538241</v>
      </c>
      <c r="Z150" s="116">
        <v>3.9666189563034031</v>
      </c>
      <c r="AA150" s="116">
        <v>3.7387869446433504</v>
      </c>
      <c r="AB150" s="116">
        <v>3.5847501540428581</v>
      </c>
      <c r="AC150" s="116">
        <v>3.3870229493783213</v>
      </c>
      <c r="AD150" s="116">
        <v>3.6091110761893543</v>
      </c>
      <c r="AE150" s="116">
        <v>3.7296683267363706</v>
      </c>
      <c r="AF150" s="116">
        <v>3.8509972628851772</v>
      </c>
      <c r="AG150" s="116">
        <v>4.2005817482079983</v>
      </c>
      <c r="AH150" s="116">
        <v>3.8370484065415562</v>
      </c>
      <c r="AI150" s="116">
        <v>3.7116080597490968</v>
      </c>
      <c r="AJ150" s="116">
        <v>3.9681001388142008</v>
      </c>
      <c r="AK150" s="116">
        <v>3.9601794566969661</v>
      </c>
      <c r="AL150" s="116">
        <v>3.7503254722730892</v>
      </c>
      <c r="AM150" s="116">
        <v>3.3863771805272247</v>
      </c>
      <c r="AN150" s="116">
        <v>3.2995194771032352</v>
      </c>
      <c r="AO150" s="116">
        <v>2.749903079911566</v>
      </c>
      <c r="AP150" s="116">
        <v>2.7142468514964269</v>
      </c>
      <c r="AQ150" s="116">
        <v>2.7877518750185835</v>
      </c>
      <c r="AR150" s="116">
        <v>2.9629339516613067</v>
      </c>
      <c r="AS150" s="116">
        <v>2.9957214313926959</v>
      </c>
      <c r="AT150" s="116">
        <v>2.9845254102627186</v>
      </c>
      <c r="AU150" s="116">
        <v>2.6556328500101181</v>
      </c>
      <c r="AV150" s="116">
        <v>2.8558217682529348</v>
      </c>
      <c r="AW150" s="116">
        <v>2.6679791976036711</v>
      </c>
      <c r="AX150" s="116">
        <v>2.7635895042539733</v>
      </c>
      <c r="AY150" s="116">
        <v>2.3445107176300608</v>
      </c>
      <c r="AZ150" s="116">
        <v>2.6025443096105763</v>
      </c>
      <c r="BA150" s="116">
        <v>2.2367280392182027</v>
      </c>
      <c r="BB150" s="116">
        <v>2.1202646414944226</v>
      </c>
      <c r="BC150" s="116">
        <v>2.0107002697032881</v>
      </c>
      <c r="BD150" s="116">
        <v>2.2595789007729379</v>
      </c>
      <c r="BE150" s="116">
        <v>1.9335213457894662</v>
      </c>
      <c r="BF150" s="116">
        <v>2.2257718441544565</v>
      </c>
      <c r="BG150" s="116">
        <v>2.3123219931737387</v>
      </c>
      <c r="BH150" s="116">
        <v>2.6206885974391745</v>
      </c>
      <c r="BI150" s="116">
        <v>2.6488779854491638</v>
      </c>
      <c r="BJ150" s="116">
        <v>2.8723185369026774</v>
      </c>
      <c r="BK150" s="116">
        <v>3.5131689398344332</v>
      </c>
      <c r="BL150" s="116">
        <v>3.4937757340499451</v>
      </c>
      <c r="BM150" s="116">
        <v>3.6520340836161065</v>
      </c>
      <c r="BN150" s="81"/>
      <c r="BO150" s="81"/>
      <c r="BP150" s="81"/>
      <c r="BQ150" s="81"/>
      <c r="BR150" s="81"/>
      <c r="BS150" s="81"/>
      <c r="BT150" s="81"/>
      <c r="BU150" s="81"/>
      <c r="BV150" s="81"/>
    </row>
    <row r="151" spans="1:74">
      <c r="A151" s="81"/>
      <c r="B151" s="81"/>
      <c r="C151" s="81"/>
      <c r="D151" s="126" t="s">
        <v>252</v>
      </c>
      <c r="E151" s="81" t="s">
        <v>4</v>
      </c>
      <c r="F151" s="116">
        <v>-0.68129270293844768</v>
      </c>
      <c r="G151" s="116">
        <v>-0.66019429523735029</v>
      </c>
      <c r="H151" s="116">
        <v>-0.68474261502954081</v>
      </c>
      <c r="I151" s="116">
        <v>-0.72226337926167217</v>
      </c>
      <c r="J151" s="116">
        <v>-0.54070692687914623</v>
      </c>
      <c r="K151" s="116">
        <v>-0.52751837855232586</v>
      </c>
      <c r="L151" s="116">
        <v>-0.4742980722009289</v>
      </c>
      <c r="M151" s="116">
        <v>-0.57123439264277831</v>
      </c>
      <c r="N151" s="116">
        <v>-0.71115395665498293</v>
      </c>
      <c r="O151" s="116">
        <v>-0.73263471626956633</v>
      </c>
      <c r="P151" s="116">
        <v>-0.71331808282287379</v>
      </c>
      <c r="Q151" s="116">
        <v>-0.70215186322712819</v>
      </c>
      <c r="R151" s="116">
        <v>-0.67408007903886813</v>
      </c>
      <c r="S151" s="116">
        <v>-0.58949876684031111</v>
      </c>
      <c r="T151" s="116">
        <v>-0.60216615866205481</v>
      </c>
      <c r="U151" s="116">
        <v>-0.61100657955039916</v>
      </c>
      <c r="V151" s="116">
        <v>-0.60856741910290291</v>
      </c>
      <c r="W151" s="116">
        <v>-0.5865290924807709</v>
      </c>
      <c r="X151" s="116">
        <v>-0.58219384229545978</v>
      </c>
      <c r="Y151" s="116">
        <v>-0.78321187598005571</v>
      </c>
      <c r="Z151" s="116">
        <v>-0.84720880710100643</v>
      </c>
      <c r="AA151" s="116">
        <v>-0.74719733079300954</v>
      </c>
      <c r="AB151" s="116">
        <v>-0.72481502311193147</v>
      </c>
      <c r="AC151" s="116">
        <v>-0.73097890434536894</v>
      </c>
      <c r="AD151" s="116">
        <v>-0.81097689988330535</v>
      </c>
      <c r="AE151" s="116">
        <v>-0.86130627851537955</v>
      </c>
      <c r="AF151" s="116">
        <v>-0.88615501105063332</v>
      </c>
      <c r="AG151" s="116">
        <v>-0.9571873027769715</v>
      </c>
      <c r="AH151" s="116">
        <v>-0.96045478088743341</v>
      </c>
      <c r="AI151" s="116">
        <v>-0.98612747202555706</v>
      </c>
      <c r="AJ151" s="116">
        <v>-1.0344672052619308</v>
      </c>
      <c r="AK151" s="116">
        <v>-1.0203326779492579</v>
      </c>
      <c r="AL151" s="116">
        <v>-0.94991605593301054</v>
      </c>
      <c r="AM151" s="116">
        <v>-0.91668610425415353</v>
      </c>
      <c r="AN151" s="116">
        <v>-0.84627161825609654</v>
      </c>
      <c r="AO151" s="116">
        <v>-0.77587981335919298</v>
      </c>
      <c r="AP151" s="116">
        <v>-0.80111440174099735</v>
      </c>
      <c r="AQ151" s="116">
        <v>-0.8506648167561438</v>
      </c>
      <c r="AR151" s="116">
        <v>-0.9130209607900881</v>
      </c>
      <c r="AS151" s="116">
        <v>-0.88952376088032237</v>
      </c>
      <c r="AT151" s="116">
        <v>-0.81859888271532166</v>
      </c>
      <c r="AU151" s="116">
        <v>-0.82872404361547203</v>
      </c>
      <c r="AV151" s="116">
        <v>-0.82782732011716342</v>
      </c>
      <c r="AW151" s="116">
        <v>-0.78677381980955563</v>
      </c>
      <c r="AX151" s="116">
        <v>-0.82609463539518591</v>
      </c>
      <c r="AY151" s="116">
        <v>-0.74862398228232541</v>
      </c>
      <c r="AZ151" s="116">
        <v>-0.77059845466015597</v>
      </c>
      <c r="BA151" s="116">
        <v>-0.6470345475962922</v>
      </c>
      <c r="BB151" s="116">
        <v>-0.59782801191283474</v>
      </c>
      <c r="BC151" s="116">
        <v>-0.55368567840637672</v>
      </c>
      <c r="BD151" s="116">
        <v>-0.62485862994858188</v>
      </c>
      <c r="BE151" s="116">
        <v>-0.5026448966011039</v>
      </c>
      <c r="BF151" s="116">
        <v>-0.58734778902803342</v>
      </c>
      <c r="BG151" s="116">
        <v>-0.66803560236447157</v>
      </c>
      <c r="BH151" s="116">
        <v>-0.74599615464822544</v>
      </c>
      <c r="BI151" s="116">
        <v>-0.77663298532579628</v>
      </c>
      <c r="BJ151" s="116">
        <v>-0.81723053488066233</v>
      </c>
      <c r="BK151" s="116">
        <v>-0.98094192483478704</v>
      </c>
      <c r="BL151" s="116">
        <v>-0.95081019265011513</v>
      </c>
      <c r="BM151" s="116">
        <v>-1.0347956849641136</v>
      </c>
      <c r="BN151" s="81"/>
      <c r="BO151" s="81"/>
      <c r="BP151" s="81"/>
      <c r="BQ151" s="81"/>
      <c r="BR151" s="81"/>
      <c r="BS151" s="81"/>
      <c r="BT151" s="81"/>
      <c r="BU151" s="81"/>
      <c r="BV151" s="81"/>
    </row>
    <row r="152" spans="1:74">
      <c r="A152" s="81"/>
      <c r="B152" s="81"/>
      <c r="C152" s="81"/>
      <c r="D152" s="126" t="s">
        <v>252</v>
      </c>
      <c r="E152" s="81" t="s">
        <v>5</v>
      </c>
      <c r="F152" s="116">
        <v>-0.49249838837489768</v>
      </c>
      <c r="G152" s="116">
        <v>-0.49546213542371031</v>
      </c>
      <c r="H152" s="116">
        <v>-0.4602004529769308</v>
      </c>
      <c r="I152" s="116">
        <v>-0.50802764208484219</v>
      </c>
      <c r="J152" s="116">
        <v>-0.5372296285361664</v>
      </c>
      <c r="K152" s="116">
        <v>-0.39897230550094576</v>
      </c>
      <c r="L152" s="116">
        <v>-0.37784291750502885</v>
      </c>
      <c r="M152" s="116">
        <v>-0.49367301131017838</v>
      </c>
      <c r="N152" s="116">
        <v>-0.56325718226656285</v>
      </c>
      <c r="O152" s="116">
        <v>-0.62196558169390626</v>
      </c>
      <c r="P152" s="116">
        <v>-0.60864924937305376</v>
      </c>
      <c r="Q152" s="116">
        <v>-0.64795584141722817</v>
      </c>
      <c r="R152" s="116">
        <v>-0.68637509240275807</v>
      </c>
      <c r="S152" s="116">
        <v>-0.67089835276388099</v>
      </c>
      <c r="T152" s="116">
        <v>-0.65470140914890473</v>
      </c>
      <c r="U152" s="116">
        <v>-0.66809431728445912</v>
      </c>
      <c r="V152" s="116">
        <v>-0.73119589355524295</v>
      </c>
      <c r="W152" s="116">
        <v>-0.68555094612427081</v>
      </c>
      <c r="X152" s="116">
        <v>-0.73205583585929968</v>
      </c>
      <c r="Y152" s="116">
        <v>-1.0175569667883746</v>
      </c>
      <c r="Z152" s="116">
        <v>-1.0537757104336856</v>
      </c>
      <c r="AA152" s="116">
        <v>-0.91762085156945761</v>
      </c>
      <c r="AB152" s="116">
        <v>-0.8993935839730085</v>
      </c>
      <c r="AC152" s="116">
        <v>-0.88651302735907489</v>
      </c>
      <c r="AD152" s="116">
        <v>-0.90568991473922833</v>
      </c>
      <c r="AE152" s="116">
        <v>-0.9608939440983526</v>
      </c>
      <c r="AF152" s="116">
        <v>-0.96708949861513926</v>
      </c>
      <c r="AG152" s="116">
        <v>-1.0402475492953136</v>
      </c>
      <c r="AH152" s="116">
        <v>-1.0218754040898452</v>
      </c>
      <c r="AI152" s="116">
        <v>-1.024557564819268</v>
      </c>
      <c r="AJ152" s="116">
        <v>-1.093673794961642</v>
      </c>
      <c r="AK152" s="116">
        <v>-1.1433466464079349</v>
      </c>
      <c r="AL152" s="116">
        <v>-1.0835353703419064</v>
      </c>
      <c r="AM152" s="116">
        <v>-0.98659324296210948</v>
      </c>
      <c r="AN152" s="116">
        <v>-0.94020407628987956</v>
      </c>
      <c r="AO152" s="116">
        <v>-0.88524258084109397</v>
      </c>
      <c r="AP152" s="116">
        <v>-0.93660948550761136</v>
      </c>
      <c r="AQ152" s="116">
        <v>-0.94861645191639477</v>
      </c>
      <c r="AR152" s="116">
        <v>-0.98700133809502311</v>
      </c>
      <c r="AS152" s="116">
        <v>-0.97305980942366932</v>
      </c>
      <c r="AT152" s="116">
        <v>-0.91824426869638975</v>
      </c>
      <c r="AU152" s="116">
        <v>-0.93264719945771002</v>
      </c>
      <c r="AV152" s="116">
        <v>-0.91980246100893437</v>
      </c>
      <c r="AW152" s="116">
        <v>-0.86209864303399664</v>
      </c>
      <c r="AX152" s="116">
        <v>-0.85949241049690683</v>
      </c>
      <c r="AY152" s="116">
        <v>-0.73794910657681645</v>
      </c>
      <c r="AZ152" s="116">
        <v>-0.788559181111126</v>
      </c>
      <c r="BA152" s="116">
        <v>-0.77282959337832613</v>
      </c>
      <c r="BB152" s="116">
        <v>-0.73593825144863578</v>
      </c>
      <c r="BC152" s="116">
        <v>-0.83818403335986269</v>
      </c>
      <c r="BD152" s="116">
        <v>-0.86201329044728692</v>
      </c>
      <c r="BE152" s="116">
        <v>-0.78087258782773483</v>
      </c>
      <c r="BF152" s="116">
        <v>-0.81331638183940136</v>
      </c>
      <c r="BG152" s="116">
        <v>-0.79678286063903847</v>
      </c>
      <c r="BH152" s="116">
        <v>-0.8152858451452154</v>
      </c>
      <c r="BI152" s="116">
        <v>-0.76114666421233612</v>
      </c>
      <c r="BJ152" s="116">
        <v>-0.87065001266252229</v>
      </c>
      <c r="BK152" s="116">
        <v>-0.99798573758128706</v>
      </c>
      <c r="BL152" s="116">
        <v>-0.98069428523807534</v>
      </c>
      <c r="BM152" s="116">
        <v>-1.0258569326447335</v>
      </c>
      <c r="BN152" s="81"/>
      <c r="BO152" s="81"/>
      <c r="BP152" s="81"/>
      <c r="BQ152" s="81"/>
      <c r="BR152" s="81"/>
      <c r="BS152" s="81"/>
      <c r="BT152" s="81"/>
      <c r="BU152" s="81"/>
      <c r="BV152" s="81"/>
    </row>
    <row r="153" spans="1:74">
      <c r="A153" s="81"/>
      <c r="B153" s="81"/>
      <c r="C153" s="81"/>
      <c r="D153" s="126" t="s">
        <v>252</v>
      </c>
      <c r="E153" s="81" t="s">
        <v>45</v>
      </c>
      <c r="F153" s="116">
        <v>-1.0069106109797925</v>
      </c>
      <c r="G153" s="116">
        <v>-1.0199077423201204</v>
      </c>
      <c r="H153" s="116">
        <v>-1.0185633557710476</v>
      </c>
      <c r="I153" s="116">
        <v>-1.0521604308815882</v>
      </c>
      <c r="J153" s="116">
        <v>-1.0730882633634513</v>
      </c>
      <c r="K153" s="116">
        <v>-1.0781890868531188</v>
      </c>
      <c r="L153" s="116">
        <v>-1.0247311030404638</v>
      </c>
      <c r="M153" s="116">
        <v>-1.1013334463029574</v>
      </c>
      <c r="N153" s="116">
        <v>-1.0544691303736369</v>
      </c>
      <c r="O153" s="116">
        <v>-0.99766304747794332</v>
      </c>
      <c r="P153" s="116">
        <v>-0.99490593981145581</v>
      </c>
      <c r="Q153" s="116">
        <v>-1.0086146027876781</v>
      </c>
      <c r="R153" s="116">
        <v>-0.94220015089116216</v>
      </c>
      <c r="S153" s="116">
        <v>-0.87826707826414696</v>
      </c>
      <c r="T153" s="116">
        <v>-0.86458718959406466</v>
      </c>
      <c r="U153" s="116">
        <v>-0.92788510120125811</v>
      </c>
      <c r="V153" s="116">
        <v>-0.95228964664929094</v>
      </c>
      <c r="W153" s="116">
        <v>-0.92056757915171994</v>
      </c>
      <c r="X153" s="116">
        <v>-0.89636181168375983</v>
      </c>
      <c r="Y153" s="116">
        <v>-0.64042155718357563</v>
      </c>
      <c r="Z153" s="116">
        <v>-0.63422290984586649</v>
      </c>
      <c r="AA153" s="116">
        <v>-0.51832600702190956</v>
      </c>
      <c r="AB153" s="116">
        <v>-0.50005705236958153</v>
      </c>
      <c r="AC153" s="116">
        <v>-0.584090457526939</v>
      </c>
      <c r="AD153" s="116">
        <v>-0.66615605246747545</v>
      </c>
      <c r="AE153" s="116">
        <v>-0.71225065406358956</v>
      </c>
      <c r="AF153" s="116">
        <v>-0.72535836679510335</v>
      </c>
      <c r="AG153" s="116">
        <v>-0.74787325918973147</v>
      </c>
      <c r="AH153" s="116">
        <v>-0.68727760232214341</v>
      </c>
      <c r="AI153" s="116">
        <v>-0.608890408688743</v>
      </c>
      <c r="AJ153" s="116">
        <v>-0.60213827911498896</v>
      </c>
      <c r="AK153" s="116">
        <v>-0.48627731364332383</v>
      </c>
      <c r="AL153" s="116">
        <v>-0.46007286482596066</v>
      </c>
      <c r="AM153" s="116">
        <v>-0.49560436428752541</v>
      </c>
      <c r="AN153" s="116">
        <v>-0.53608246929789449</v>
      </c>
      <c r="AO153" s="116">
        <v>-0.4273742808171539</v>
      </c>
      <c r="AP153" s="116">
        <v>-0.40015004505512342</v>
      </c>
      <c r="AQ153" s="116">
        <v>-0.36045208573070675</v>
      </c>
      <c r="AR153" s="116">
        <v>-0.32374494962247313</v>
      </c>
      <c r="AS153" s="116">
        <v>-0.30247294292429427</v>
      </c>
      <c r="AT153" s="116">
        <v>-0.33123812284220167</v>
      </c>
      <c r="AU153" s="116">
        <v>-0.36946562038478192</v>
      </c>
      <c r="AV153" s="116">
        <v>-0.41735989297573539</v>
      </c>
      <c r="AW153" s="116">
        <v>-0.56576195412391961</v>
      </c>
      <c r="AX153" s="116">
        <v>-0.569536975291977</v>
      </c>
      <c r="AY153" s="116">
        <v>-0.5481670875279494</v>
      </c>
      <c r="AZ153" s="116">
        <v>-0.56166213342243387</v>
      </c>
      <c r="BA153" s="116">
        <v>-0.48040307522814718</v>
      </c>
      <c r="BB153" s="116">
        <v>-0.52966592721923478</v>
      </c>
      <c r="BC153" s="116">
        <v>-0.50587862899976166</v>
      </c>
      <c r="BD153" s="116">
        <v>-0.60549847466124196</v>
      </c>
      <c r="BE153" s="116">
        <v>-0.5329570702518438</v>
      </c>
      <c r="BF153" s="116">
        <v>-0.48753141368125341</v>
      </c>
      <c r="BG153" s="116">
        <v>-0.52655294356437143</v>
      </c>
      <c r="BH153" s="116">
        <v>-0.56297684067018539</v>
      </c>
      <c r="BI153" s="116">
        <v>-0.46719862812035617</v>
      </c>
      <c r="BJ153" s="116">
        <v>-0.51504850683205228</v>
      </c>
      <c r="BK153" s="116">
        <v>-0.60208976915463719</v>
      </c>
      <c r="BL153" s="116">
        <v>-0.64687699190896519</v>
      </c>
      <c r="BM153" s="116">
        <v>-0.32983901886212363</v>
      </c>
      <c r="BN153" s="81"/>
      <c r="BO153" s="81"/>
      <c r="BP153" s="81"/>
      <c r="BQ153" s="81"/>
      <c r="BR153" s="81"/>
      <c r="BS153" s="81"/>
      <c r="BT153" s="81"/>
      <c r="BU153" s="81"/>
      <c r="BV153" s="81"/>
    </row>
    <row r="154" spans="1:74">
      <c r="A154" s="81"/>
      <c r="B154" s="81"/>
      <c r="C154" s="81"/>
      <c r="D154" s="126" t="s">
        <v>252</v>
      </c>
      <c r="E154" s="81" t="s">
        <v>47</v>
      </c>
      <c r="F154" s="116">
        <v>-0.12405490042403766</v>
      </c>
      <c r="G154" s="116">
        <v>-6.6174799146380359E-2</v>
      </c>
      <c r="H154" s="116">
        <v>-0.1030654289736308</v>
      </c>
      <c r="I154" s="116">
        <v>-0.11601684198689211</v>
      </c>
      <c r="J154" s="116">
        <v>-5.6168936549646276E-2</v>
      </c>
      <c r="K154" s="116">
        <v>-6.964085707995582E-2</v>
      </c>
      <c r="L154" s="116">
        <v>-0.13684542438169878</v>
      </c>
      <c r="M154" s="116">
        <v>-0.49133790212155826</v>
      </c>
      <c r="N154" s="116">
        <v>-0.34082175374052293</v>
      </c>
      <c r="O154" s="116">
        <v>-0.21891926936593631</v>
      </c>
      <c r="P154" s="116">
        <v>-0.19585297128622381</v>
      </c>
      <c r="Q154" s="116">
        <v>-0.1635319683956582</v>
      </c>
      <c r="R154" s="116">
        <v>-0.12250088773561818</v>
      </c>
      <c r="S154" s="116">
        <v>-0.10010057654543103</v>
      </c>
      <c r="T154" s="116">
        <v>-2.9689331159764798E-2</v>
      </c>
      <c r="U154" s="116">
        <v>7.3591975274100996E-2</v>
      </c>
      <c r="V154" s="116">
        <v>0.34080593376203727</v>
      </c>
      <c r="W154" s="116">
        <v>0.32501629855023895</v>
      </c>
      <c r="X154" s="116">
        <v>0.24947056317324012</v>
      </c>
      <c r="Y154" s="116">
        <v>0.94855224777776437</v>
      </c>
      <c r="Z154" s="116">
        <v>1.1311666309753134</v>
      </c>
      <c r="AA154" s="116">
        <v>0.69296237442002062</v>
      </c>
      <c r="AB154" s="116">
        <v>0.90262302756974866</v>
      </c>
      <c r="AC154" s="116">
        <v>0.85920611090921106</v>
      </c>
      <c r="AD154" s="116">
        <v>0.7528820979690547</v>
      </c>
      <c r="AE154" s="116">
        <v>0.76538393536932037</v>
      </c>
      <c r="AF154" s="116">
        <v>0.79609555014488675</v>
      </c>
      <c r="AG154" s="116">
        <v>0.82311323745780829</v>
      </c>
      <c r="AH154" s="116">
        <v>0.8188716251735868</v>
      </c>
      <c r="AI154" s="116">
        <v>0.79579568324261674</v>
      </c>
      <c r="AJ154" s="116">
        <v>0.81063877097983084</v>
      </c>
      <c r="AK154" s="116">
        <v>0.73968098104533597</v>
      </c>
      <c r="AL154" s="116">
        <v>0.77268411860469954</v>
      </c>
      <c r="AM154" s="116">
        <v>0.7849535667490346</v>
      </c>
      <c r="AN154" s="116">
        <v>0.74320347422353561</v>
      </c>
      <c r="AO154" s="116">
        <v>0.74920398542629618</v>
      </c>
      <c r="AP154" s="116">
        <v>0.6968744123884667</v>
      </c>
      <c r="AQ154" s="116">
        <v>0.58298071582190314</v>
      </c>
      <c r="AR154" s="116">
        <v>0.56959207349121677</v>
      </c>
      <c r="AS154" s="116">
        <v>0.54849588142271566</v>
      </c>
      <c r="AT154" s="116">
        <v>0.51824479795469847</v>
      </c>
      <c r="AU154" s="116">
        <v>0.64378630458626795</v>
      </c>
      <c r="AV154" s="116">
        <v>0.64704525948962455</v>
      </c>
      <c r="AW154" s="116">
        <v>0.6686310978915404</v>
      </c>
      <c r="AX154" s="116">
        <v>0.60850652260924298</v>
      </c>
      <c r="AY154" s="116">
        <v>0.61145355093488063</v>
      </c>
      <c r="AZ154" s="116">
        <v>0.58651096603027608</v>
      </c>
      <c r="BA154" s="116">
        <v>0.63726256873151277</v>
      </c>
      <c r="BB154" s="116">
        <v>0.60397650245947232</v>
      </c>
      <c r="BC154" s="116">
        <v>0.60898739673902846</v>
      </c>
      <c r="BD154" s="116">
        <v>0.68704406221698822</v>
      </c>
      <c r="BE154" s="116">
        <v>0.6212210494167163</v>
      </c>
      <c r="BF154" s="116">
        <v>0.60501915788802685</v>
      </c>
      <c r="BG154" s="116">
        <v>0.71236021537080862</v>
      </c>
      <c r="BH154" s="116">
        <v>0.70071814035607449</v>
      </c>
      <c r="BI154" s="116">
        <v>0.55759051262791393</v>
      </c>
      <c r="BJ154" s="116">
        <v>0.51522103904948757</v>
      </c>
      <c r="BK154" s="116">
        <v>0.51360132032721273</v>
      </c>
      <c r="BL154" s="116">
        <v>0.50955265759839463</v>
      </c>
      <c r="BM154" s="116">
        <v>0.42923193057366626</v>
      </c>
      <c r="BN154" s="81"/>
      <c r="BO154" s="81"/>
      <c r="BP154" s="81"/>
      <c r="BQ154" s="81"/>
      <c r="BR154" s="81"/>
      <c r="BS154" s="81"/>
      <c r="BT154" s="81"/>
      <c r="BU154" s="81"/>
      <c r="BV154" s="81"/>
    </row>
    <row r="155" spans="1:74">
      <c r="A155" s="81"/>
      <c r="B155" s="81"/>
      <c r="C155" s="81"/>
      <c r="D155" s="126" t="s">
        <v>252</v>
      </c>
      <c r="E155" s="81" t="s">
        <v>62</v>
      </c>
      <c r="F155" s="116">
        <v>-1.5644287468242937</v>
      </c>
      <c r="G155" s="116">
        <v>-1.5820006583378543</v>
      </c>
      <c r="H155" s="116">
        <v>-1.5891122220622007</v>
      </c>
      <c r="I155" s="116">
        <v>-1.6774566254769312</v>
      </c>
      <c r="J155" s="116">
        <v>-1.6040345385961723</v>
      </c>
      <c r="K155" s="116">
        <v>-1.5480845365317177</v>
      </c>
      <c r="L155" s="116">
        <v>-1.4837132384528569</v>
      </c>
      <c r="M155" s="116">
        <v>-1.6004595187723383</v>
      </c>
      <c r="N155" s="116">
        <v>-1.5583916813419518</v>
      </c>
      <c r="O155" s="116">
        <v>-1.5213793613785034</v>
      </c>
      <c r="P155" s="116">
        <v>-1.4983785600305137</v>
      </c>
      <c r="Q155" s="116">
        <v>-1.5185115404728302</v>
      </c>
      <c r="R155" s="116">
        <v>-1.4674361969179921</v>
      </c>
      <c r="S155" s="116">
        <v>-1.406478404115453</v>
      </c>
      <c r="T155" s="116">
        <v>-1.4232629304567657</v>
      </c>
      <c r="U155" s="116">
        <v>-1.438215010177804</v>
      </c>
      <c r="V155" s="116">
        <v>-1.4470898843535669</v>
      </c>
      <c r="W155" s="116">
        <v>-1.392242295194174</v>
      </c>
      <c r="X155" s="116">
        <v>-1.3831946050962287</v>
      </c>
      <c r="Y155" s="116">
        <v>-1.5405716848816176</v>
      </c>
      <c r="Z155" s="116">
        <v>-1.5553540337406675</v>
      </c>
      <c r="AA155" s="116">
        <v>-1.4270735611684895</v>
      </c>
      <c r="AB155" s="116">
        <v>-1.4496960167081077</v>
      </c>
      <c r="AC155" s="116">
        <v>-1.4141241994848719</v>
      </c>
      <c r="AD155" s="116">
        <v>-1.4793154932766304</v>
      </c>
      <c r="AE155" s="116">
        <v>-1.4821260699062646</v>
      </c>
      <c r="AF155" s="116">
        <v>-1.4827094459109862</v>
      </c>
      <c r="AG155" s="116">
        <v>-1.4926725396425504</v>
      </c>
      <c r="AH155" s="116">
        <v>-1.4963447960789764</v>
      </c>
      <c r="AI155" s="116">
        <v>-1.4514440701797811</v>
      </c>
      <c r="AJ155" s="116">
        <v>-1.475813606337165</v>
      </c>
      <c r="AK155" s="116">
        <v>-1.4437159437006588</v>
      </c>
      <c r="AL155" s="116">
        <v>-1.4499509858422934</v>
      </c>
      <c r="AM155" s="116">
        <v>-1.3939637681399755</v>
      </c>
      <c r="AN155" s="116">
        <v>-1.3427410087799425</v>
      </c>
      <c r="AO155" s="116">
        <v>-1.2612323181031808</v>
      </c>
      <c r="AP155" s="116">
        <v>-1.2765055566450563</v>
      </c>
      <c r="AQ155" s="116">
        <v>-1.3154661658162157</v>
      </c>
      <c r="AR155" s="116">
        <v>-1.3540342254533582</v>
      </c>
      <c r="AS155" s="116">
        <v>-1.3392089714332305</v>
      </c>
      <c r="AT155" s="116">
        <v>-1.3279562899674506</v>
      </c>
      <c r="AU155" s="116">
        <v>-1.3764529279383759</v>
      </c>
      <c r="AV155" s="116">
        <v>-1.3517874587053194</v>
      </c>
      <c r="AW155" s="116">
        <v>-1.2975935856829555</v>
      </c>
      <c r="AX155" s="116">
        <v>-1.314953989247039</v>
      </c>
      <c r="AY155" s="116">
        <v>-1.2124583247535654</v>
      </c>
      <c r="AZ155" s="116">
        <v>-1.2542084050764051</v>
      </c>
      <c r="BA155" s="116">
        <v>-1.1546836272133951</v>
      </c>
      <c r="BB155" s="116">
        <v>-1.1158856726137898</v>
      </c>
      <c r="BC155" s="116">
        <v>-1.1413868663452158</v>
      </c>
      <c r="BD155" s="116">
        <v>-1.2247384081989821</v>
      </c>
      <c r="BE155" s="116">
        <v>-1.1543445710028819</v>
      </c>
      <c r="BF155" s="116">
        <v>-1.2290413177402444</v>
      </c>
      <c r="BG155" s="116">
        <v>-1.2915775150286066</v>
      </c>
      <c r="BH155" s="116">
        <v>-1.3599651538562274</v>
      </c>
      <c r="BI155" s="116">
        <v>-1.3281199896044513</v>
      </c>
      <c r="BJ155" s="116">
        <v>-1.3834514343262412</v>
      </c>
      <c r="BK155" s="116">
        <v>-1.5171204249698591</v>
      </c>
      <c r="BL155" s="116">
        <v>-1.4749259351869972</v>
      </c>
      <c r="BM155" s="116">
        <v>-1.5185005741427475</v>
      </c>
      <c r="BN155" s="81"/>
      <c r="BO155" s="81"/>
      <c r="BP155" s="81"/>
      <c r="BQ155" s="81"/>
      <c r="BR155" s="81"/>
      <c r="BS155" s="81"/>
      <c r="BT155" s="81"/>
      <c r="BU155" s="81"/>
      <c r="BV155" s="81"/>
    </row>
    <row r="156" spans="1:74">
      <c r="A156" s="81"/>
      <c r="B156" s="81"/>
      <c r="C156" s="81"/>
      <c r="D156" s="126" t="s">
        <v>253</v>
      </c>
      <c r="E156" s="81" t="s">
        <v>1</v>
      </c>
      <c r="F156" s="116">
        <v>5.7142857142857141E-2</v>
      </c>
      <c r="G156" s="116">
        <v>0.10810810810810811</v>
      </c>
      <c r="H156" s="116">
        <v>2.7027027027027029E-2</v>
      </c>
      <c r="I156" s="116">
        <v>0.32432432432432434</v>
      </c>
      <c r="J156" s="116">
        <v>0.34210526315789475</v>
      </c>
      <c r="K156" s="116">
        <v>0.13157894736842105</v>
      </c>
      <c r="L156" s="116">
        <v>-0.26315789473684209</v>
      </c>
      <c r="M156" s="116">
        <v>2.5000000000000001E-2</v>
      </c>
      <c r="N156" s="116">
        <v>0</v>
      </c>
      <c r="O156" s="116">
        <v>-9.7560975609756101E-2</v>
      </c>
      <c r="P156" s="116">
        <v>-0.10256410256410256</v>
      </c>
      <c r="Q156" s="116">
        <v>-0.38461538461538464</v>
      </c>
      <c r="R156" s="116">
        <v>-0.31707317073170732</v>
      </c>
      <c r="S156" s="116">
        <v>-0.5</v>
      </c>
      <c r="T156" s="116">
        <v>-0.44736842105263158</v>
      </c>
      <c r="U156" s="116">
        <v>-0.55263157894736847</v>
      </c>
      <c r="V156" s="116">
        <v>-0.35897435897435898</v>
      </c>
      <c r="W156" s="116">
        <v>-0.61538461538461542</v>
      </c>
      <c r="X156" s="116">
        <v>-0.5641025641025641</v>
      </c>
      <c r="Y156" s="116">
        <v>-0.2857142857142857</v>
      </c>
      <c r="Z156" s="116">
        <v>-0.21428571428571427</v>
      </c>
      <c r="AA156" s="116">
        <v>-0.3902439024390244</v>
      </c>
      <c r="AB156" s="116">
        <v>-7.3170731707317069E-2</v>
      </c>
      <c r="AC156" s="116">
        <v>-0.48780487804878048</v>
      </c>
      <c r="AD156" s="116">
        <v>-0.42499999999999999</v>
      </c>
      <c r="AE156" s="116">
        <v>-0.35714285714285715</v>
      </c>
      <c r="AF156" s="116">
        <v>-0.34883720930232559</v>
      </c>
      <c r="AG156" s="116">
        <v>-0.13953488372093023</v>
      </c>
      <c r="AH156" s="116">
        <v>2.2222222222222223E-2</v>
      </c>
      <c r="AI156" s="116">
        <v>0.22222222222222221</v>
      </c>
      <c r="AJ156" s="116">
        <v>-0.13333333333333333</v>
      </c>
      <c r="AK156" s="116">
        <v>-0.15555555555555556</v>
      </c>
      <c r="AL156" s="116">
        <v>-0.13333333333333333</v>
      </c>
      <c r="AM156" s="116">
        <v>-6.8181818181818177E-2</v>
      </c>
      <c r="AN156" s="116">
        <v>-9.3023255813953487E-2</v>
      </c>
      <c r="AO156" s="116">
        <v>-0.31818181818181818</v>
      </c>
      <c r="AP156" s="116">
        <v>-0.29545454545454547</v>
      </c>
      <c r="AQ156" s="116">
        <v>-0.45454545454545453</v>
      </c>
      <c r="AR156" s="116">
        <v>-0.59090909090909094</v>
      </c>
      <c r="AS156" s="116">
        <v>-0.59090909090909094</v>
      </c>
      <c r="AT156" s="116">
        <v>-0.13636363636363635</v>
      </c>
      <c r="AU156" s="116">
        <v>-0.1111111111111111</v>
      </c>
      <c r="AV156" s="116">
        <v>-4.3478260869565216E-2</v>
      </c>
      <c r="AW156" s="116">
        <v>-2.1739130434782608E-2</v>
      </c>
      <c r="AX156" s="116">
        <v>-0.33333333333333331</v>
      </c>
      <c r="AY156" s="116">
        <v>-0.28888888888888886</v>
      </c>
      <c r="AZ156" s="116">
        <v>4.5454545454545456E-2</v>
      </c>
      <c r="BA156" s="116">
        <v>-0.15555555555555556</v>
      </c>
      <c r="BB156" s="116">
        <v>-0.15555555555555556</v>
      </c>
      <c r="BC156" s="116">
        <v>2.564102564102564E-2</v>
      </c>
      <c r="BD156" s="116">
        <v>-0.10256410256410256</v>
      </c>
      <c r="BE156" s="116">
        <v>-5.128205128205128E-2</v>
      </c>
      <c r="BF156" s="116">
        <v>0.4358974358974359</v>
      </c>
      <c r="BG156" s="116">
        <v>0.25641025641025639</v>
      </c>
      <c r="BH156" s="116">
        <v>0.15384615384615385</v>
      </c>
      <c r="BI156" s="116">
        <v>0.19047619047619047</v>
      </c>
      <c r="BJ156" s="116">
        <v>0.21428571428571427</v>
      </c>
      <c r="BK156" s="116">
        <v>-6.9767441860465115E-2</v>
      </c>
      <c r="BL156" s="116">
        <v>9.3023255813953487E-2</v>
      </c>
      <c r="BM156" s="116">
        <v>0.16279069767441862</v>
      </c>
      <c r="BN156" s="81"/>
      <c r="BO156" s="81"/>
      <c r="BP156" s="81"/>
      <c r="BQ156" s="81"/>
      <c r="BR156" s="81"/>
      <c r="BS156" s="81"/>
      <c r="BT156" s="81"/>
      <c r="BU156" s="81"/>
      <c r="BV156" s="81"/>
    </row>
    <row r="157" spans="1:74">
      <c r="A157" s="81"/>
      <c r="B157" s="81"/>
      <c r="C157" s="81"/>
      <c r="D157" s="126" t="s">
        <v>253</v>
      </c>
      <c r="E157" s="81" t="s">
        <v>43</v>
      </c>
      <c r="F157" s="116">
        <v>-0.11363636363636363</v>
      </c>
      <c r="G157" s="116">
        <v>0.15555555555555556</v>
      </c>
      <c r="H157" s="116">
        <v>0.10869565217391304</v>
      </c>
      <c r="I157" s="116">
        <v>-0.15217391304347827</v>
      </c>
      <c r="J157" s="116">
        <v>-0.15217391304347827</v>
      </c>
      <c r="K157" s="116">
        <v>-0.34782608695652173</v>
      </c>
      <c r="L157" s="116">
        <v>-0.38297872340425532</v>
      </c>
      <c r="M157" s="116">
        <v>-8.3333333333333329E-2</v>
      </c>
      <c r="N157" s="116">
        <v>-0.39583333333333331</v>
      </c>
      <c r="O157" s="116">
        <v>-0.1276595744680851</v>
      </c>
      <c r="P157" s="116">
        <v>0.27659574468085107</v>
      </c>
      <c r="Q157" s="116">
        <v>-0.14893617021276595</v>
      </c>
      <c r="R157" s="116">
        <v>-0.17777777777777778</v>
      </c>
      <c r="S157" s="116">
        <v>-2.2222222222222223E-2</v>
      </c>
      <c r="T157" s="116">
        <v>-8.5106382978723402E-2</v>
      </c>
      <c r="U157" s="116">
        <v>-0.34042553191489361</v>
      </c>
      <c r="V157" s="116">
        <v>-0.5957446808510638</v>
      </c>
      <c r="W157" s="116">
        <v>-0.57446808510638303</v>
      </c>
      <c r="X157" s="116">
        <v>-0.36170212765957449</v>
      </c>
      <c r="Y157" s="116">
        <v>6.3829787234042548E-2</v>
      </c>
      <c r="Z157" s="116">
        <v>-6.5217391304347824E-2</v>
      </c>
      <c r="AA157" s="116">
        <v>-0.13043478260869565</v>
      </c>
      <c r="AB157" s="116">
        <v>0.1702127659574468</v>
      </c>
      <c r="AC157" s="116">
        <v>-0.34042553191489361</v>
      </c>
      <c r="AD157" s="116">
        <v>-0.31914893617021278</v>
      </c>
      <c r="AE157" s="116">
        <v>-0.1276595744680851</v>
      </c>
      <c r="AF157" s="116">
        <v>-0.10638297872340426</v>
      </c>
      <c r="AG157" s="116">
        <v>-0.21276595744680851</v>
      </c>
      <c r="AH157" s="116">
        <v>0.13043478260869565</v>
      </c>
      <c r="AI157" s="116">
        <v>-0.15217391304347827</v>
      </c>
      <c r="AJ157" s="116">
        <v>-6.3829787234042548E-2</v>
      </c>
      <c r="AK157" s="116">
        <v>0</v>
      </c>
      <c r="AL157" s="116">
        <v>-0.12244897959183673</v>
      </c>
      <c r="AM157" s="116">
        <v>4.0816326530612242E-2</v>
      </c>
      <c r="AN157" s="116">
        <v>-2.0408163265306121E-2</v>
      </c>
      <c r="AO157" s="116">
        <v>-0.40816326530612246</v>
      </c>
      <c r="AP157" s="116">
        <v>-0.27083333333333331</v>
      </c>
      <c r="AQ157" s="116">
        <v>-0.1</v>
      </c>
      <c r="AR157" s="116">
        <v>-0.16</v>
      </c>
      <c r="AS157" s="116">
        <v>0.11764705882352941</v>
      </c>
      <c r="AT157" s="116">
        <v>1.9230769230769232E-2</v>
      </c>
      <c r="AU157" s="116">
        <v>-9.8039215686274508E-2</v>
      </c>
      <c r="AV157" s="116">
        <v>-0.02</v>
      </c>
      <c r="AW157" s="116">
        <v>0.2</v>
      </c>
      <c r="AX157" s="116">
        <v>-0.24</v>
      </c>
      <c r="AY157" s="116">
        <v>9.8039215686274508E-2</v>
      </c>
      <c r="AZ157" s="116">
        <v>9.6153846153846159E-2</v>
      </c>
      <c r="BA157" s="116">
        <v>0.15384615384615385</v>
      </c>
      <c r="BB157" s="116">
        <v>1.9230769230769232E-2</v>
      </c>
      <c r="BC157" s="116">
        <v>0.1875</v>
      </c>
      <c r="BD157" s="116">
        <v>0.3125</v>
      </c>
      <c r="BE157" s="116">
        <v>0.1875</v>
      </c>
      <c r="BF157" s="116">
        <v>0.375</v>
      </c>
      <c r="BG157" s="116">
        <v>0</v>
      </c>
      <c r="BH157" s="116">
        <v>-0.54166666666666663</v>
      </c>
      <c r="BI157" s="116">
        <v>0.27659574468085107</v>
      </c>
      <c r="BJ157" s="116">
        <v>2.1276595744680851E-2</v>
      </c>
      <c r="BK157" s="116">
        <v>-8.5106382978723402E-2</v>
      </c>
      <c r="BL157" s="116">
        <v>6.25E-2</v>
      </c>
      <c r="BM157" s="116">
        <v>8.3333333333333329E-2</v>
      </c>
      <c r="BN157" s="81"/>
      <c r="BO157" s="81"/>
      <c r="BP157" s="81"/>
      <c r="BQ157" s="81"/>
      <c r="BR157" s="81"/>
      <c r="BS157" s="81"/>
      <c r="BT157" s="81"/>
      <c r="BU157" s="81"/>
      <c r="BV157" s="81"/>
    </row>
    <row r="158" spans="1:74">
      <c r="A158" s="81"/>
      <c r="B158" s="81"/>
      <c r="C158" s="81"/>
      <c r="D158" s="126" t="s">
        <v>253</v>
      </c>
      <c r="E158" s="81" t="s">
        <v>63</v>
      </c>
      <c r="F158" s="116">
        <v>-0.38461538461538464</v>
      </c>
      <c r="G158" s="116">
        <v>7.6923076923076927E-2</v>
      </c>
      <c r="H158" s="116">
        <v>0.23076923076923078</v>
      </c>
      <c r="I158" s="116">
        <v>0.23076923076923078</v>
      </c>
      <c r="J158" s="116">
        <v>-0.23076923076923078</v>
      </c>
      <c r="K158" s="116">
        <v>0</v>
      </c>
      <c r="L158" s="116">
        <v>-0.69230769230769229</v>
      </c>
      <c r="M158" s="116">
        <v>-0.15384615384615385</v>
      </c>
      <c r="N158" s="116">
        <v>-7.6923076923076927E-2</v>
      </c>
      <c r="O158" s="116">
        <v>-0.30769230769230771</v>
      </c>
      <c r="P158" s="116">
        <v>7.6923076923076927E-2</v>
      </c>
      <c r="Q158" s="116">
        <v>-0.15384615384615385</v>
      </c>
      <c r="R158" s="116">
        <v>-0.46153846153846156</v>
      </c>
      <c r="S158" s="116">
        <v>-0.7142857142857143</v>
      </c>
      <c r="T158" s="116">
        <v>-0.7142857142857143</v>
      </c>
      <c r="U158" s="116">
        <v>-0.7857142857142857</v>
      </c>
      <c r="V158" s="116">
        <v>-0.35714285714285715</v>
      </c>
      <c r="W158" s="116">
        <v>-1</v>
      </c>
      <c r="X158" s="116">
        <v>-1</v>
      </c>
      <c r="Y158" s="116">
        <v>0</v>
      </c>
      <c r="Z158" s="116">
        <v>0.14285714285714285</v>
      </c>
      <c r="AA158" s="116">
        <v>-0.5714285714285714</v>
      </c>
      <c r="AB158" s="116">
        <v>-0.42857142857142855</v>
      </c>
      <c r="AC158" s="116">
        <v>-0.6428571428571429</v>
      </c>
      <c r="AD158" s="116">
        <v>-0.8571428571428571</v>
      </c>
      <c r="AE158" s="116">
        <v>-0.6428571428571429</v>
      </c>
      <c r="AF158" s="116">
        <v>-0.5714285714285714</v>
      </c>
      <c r="AG158" s="116">
        <v>-0.35714285714285715</v>
      </c>
      <c r="AH158" s="116">
        <v>-7.1428571428571425E-2</v>
      </c>
      <c r="AI158" s="116">
        <v>-0.2857142857142857</v>
      </c>
      <c r="AJ158" s="116">
        <v>-0.21428571428571427</v>
      </c>
      <c r="AK158" s="116">
        <v>-0.23076923076923078</v>
      </c>
      <c r="AL158" s="116">
        <v>-0.23076923076923078</v>
      </c>
      <c r="AM158" s="116">
        <v>-0.46153846153846156</v>
      </c>
      <c r="AN158" s="116">
        <v>-0.61538461538461542</v>
      </c>
      <c r="AO158" s="116">
        <v>-0.69230769230769229</v>
      </c>
      <c r="AP158" s="116">
        <v>-0.38461538461538464</v>
      </c>
      <c r="AQ158" s="116">
        <v>0.23076923076923078</v>
      </c>
      <c r="AR158" s="116">
        <v>0.30769230769230771</v>
      </c>
      <c r="AS158" s="116">
        <v>-0.23076923076923078</v>
      </c>
      <c r="AT158" s="116">
        <v>0.46153846153846156</v>
      </c>
      <c r="AU158" s="116">
        <v>0.23076923076923078</v>
      </c>
      <c r="AV158" s="116">
        <v>0.69230769230769229</v>
      </c>
      <c r="AW158" s="116">
        <v>0.21428571428571427</v>
      </c>
      <c r="AX158" s="116">
        <v>-0.7857142857142857</v>
      </c>
      <c r="AY158" s="116">
        <v>-0.35714285714285715</v>
      </c>
      <c r="AZ158" s="116">
        <v>7.1428571428571425E-2</v>
      </c>
      <c r="BA158" s="116">
        <v>0.42857142857142855</v>
      </c>
      <c r="BB158" s="116">
        <v>0.42857142857142855</v>
      </c>
      <c r="BC158" s="116">
        <v>0.5</v>
      </c>
      <c r="BD158" s="116">
        <v>0.42857142857142855</v>
      </c>
      <c r="BE158" s="116">
        <v>7.1428571428571425E-2</v>
      </c>
      <c r="BF158" s="116">
        <v>0</v>
      </c>
      <c r="BG158" s="116">
        <v>0.14285714285714285</v>
      </c>
      <c r="BH158" s="116">
        <v>-0.2857142857142857</v>
      </c>
      <c r="BI158" s="116">
        <v>0.2857142857142857</v>
      </c>
      <c r="BJ158" s="116">
        <v>0.7142857142857143</v>
      </c>
      <c r="BK158" s="116">
        <v>0.42857142857142855</v>
      </c>
      <c r="BL158" s="116">
        <v>0.15384615384615385</v>
      </c>
      <c r="BM158" s="116">
        <v>0.38461538461538464</v>
      </c>
      <c r="BN158" s="81"/>
      <c r="BO158" s="81"/>
      <c r="BP158" s="81"/>
      <c r="BQ158" s="81"/>
      <c r="BR158" s="81"/>
      <c r="BS158" s="81"/>
      <c r="BT158" s="81"/>
      <c r="BU158" s="81"/>
      <c r="BV158" s="81"/>
    </row>
    <row r="159" spans="1:74">
      <c r="A159" s="81"/>
      <c r="B159" s="81"/>
      <c r="C159" s="81"/>
      <c r="D159" s="126" t="s">
        <v>253</v>
      </c>
      <c r="E159" s="81" t="s">
        <v>2</v>
      </c>
      <c r="F159" s="116">
        <v>0.17094017094017094</v>
      </c>
      <c r="G159" s="116">
        <v>0.4</v>
      </c>
      <c r="H159" s="116">
        <v>0.30833333333333335</v>
      </c>
      <c r="I159" s="116">
        <v>0.11764705882352941</v>
      </c>
      <c r="J159" s="116">
        <v>0.23529411764705882</v>
      </c>
      <c r="K159" s="116">
        <v>-4.2372881355932202E-2</v>
      </c>
      <c r="L159" s="116">
        <v>6.7796610169491525E-2</v>
      </c>
      <c r="M159" s="116">
        <v>0.26271186440677968</v>
      </c>
      <c r="N159" s="116">
        <v>7.6271186440677971E-2</v>
      </c>
      <c r="O159" s="116">
        <v>1.680672268907563E-2</v>
      </c>
      <c r="P159" s="116">
        <v>0.3</v>
      </c>
      <c r="Q159" s="116">
        <v>0.30252100840336132</v>
      </c>
      <c r="R159" s="116">
        <v>0.28333333333333333</v>
      </c>
      <c r="S159" s="116">
        <v>0.3559322033898305</v>
      </c>
      <c r="T159" s="116">
        <v>0.22413793103448276</v>
      </c>
      <c r="U159" s="116">
        <v>0.1391304347826087</v>
      </c>
      <c r="V159" s="116">
        <v>0.36842105263157893</v>
      </c>
      <c r="W159" s="116">
        <v>-0.13157894736842105</v>
      </c>
      <c r="X159" s="116">
        <v>0.31578947368421051</v>
      </c>
      <c r="Y159" s="116">
        <v>0.26548672566371684</v>
      </c>
      <c r="Z159" s="116">
        <v>3.5398230088495575E-2</v>
      </c>
      <c r="AA159" s="116">
        <v>7.8947368421052627E-2</v>
      </c>
      <c r="AB159" s="116">
        <v>0.16814159292035399</v>
      </c>
      <c r="AC159" s="116">
        <v>3.6036036036036036E-2</v>
      </c>
      <c r="AD159" s="116">
        <v>0.16216216216216217</v>
      </c>
      <c r="AE159" s="116">
        <v>0.37272727272727274</v>
      </c>
      <c r="AF159" s="116">
        <v>8.3333333333333329E-2</v>
      </c>
      <c r="AG159" s="116">
        <v>0.27777777777777779</v>
      </c>
      <c r="AH159" s="116">
        <v>0.32407407407407407</v>
      </c>
      <c r="AI159" s="116">
        <v>0.24770642201834864</v>
      </c>
      <c r="AJ159" s="116">
        <v>0.12037037037037036</v>
      </c>
      <c r="AK159" s="116">
        <v>-6.363636363636363E-2</v>
      </c>
      <c r="AL159" s="116">
        <v>0</v>
      </c>
      <c r="AM159" s="116">
        <v>0.18867924528301888</v>
      </c>
      <c r="AN159" s="116">
        <v>0.19626168224299065</v>
      </c>
      <c r="AO159" s="116">
        <v>0.12962962962962962</v>
      </c>
      <c r="AP159" s="116">
        <v>0.12962962962962962</v>
      </c>
      <c r="AQ159" s="116">
        <v>0.39814814814814814</v>
      </c>
      <c r="AR159" s="116">
        <v>0.33333333333333331</v>
      </c>
      <c r="AS159" s="116">
        <v>0.24074074074074073</v>
      </c>
      <c r="AT159" s="116">
        <v>0.33027522935779818</v>
      </c>
      <c r="AU159" s="116">
        <v>0.20909090909090908</v>
      </c>
      <c r="AV159" s="116">
        <v>0.14545454545454545</v>
      </c>
      <c r="AW159" s="116">
        <v>0.17272727272727273</v>
      </c>
      <c r="AX159" s="116">
        <v>2.7777777777777776E-2</v>
      </c>
      <c r="AY159" s="116">
        <v>7.3394495412844041E-2</v>
      </c>
      <c r="AZ159" s="116">
        <v>0.33333333333333331</v>
      </c>
      <c r="BA159" s="116">
        <v>3.7037037037037035E-2</v>
      </c>
      <c r="BB159" s="116">
        <v>0.21818181818181817</v>
      </c>
      <c r="BC159" s="116">
        <v>0.37037037037037035</v>
      </c>
      <c r="BD159" s="116">
        <v>-9.3457943925233641E-2</v>
      </c>
      <c r="BE159" s="116">
        <v>0.19047619047619047</v>
      </c>
      <c r="BF159" s="116">
        <v>0.26415094339622641</v>
      </c>
      <c r="BG159" s="116">
        <v>-0.14814814814814814</v>
      </c>
      <c r="BH159" s="116">
        <v>-0.43518518518518517</v>
      </c>
      <c r="BI159" s="116">
        <v>0.20353982300884957</v>
      </c>
      <c r="BJ159" s="116">
        <v>0.19469026548672566</v>
      </c>
      <c r="BK159" s="116">
        <v>0.25438596491228072</v>
      </c>
      <c r="BL159" s="116">
        <v>0.40350877192982454</v>
      </c>
      <c r="BM159" s="116">
        <v>0.31578947368421051</v>
      </c>
      <c r="BN159" s="81"/>
      <c r="BO159" s="81"/>
      <c r="BP159" s="81"/>
      <c r="BQ159" s="81"/>
      <c r="BR159" s="81"/>
      <c r="BS159" s="81"/>
      <c r="BT159" s="81"/>
      <c r="BU159" s="81"/>
      <c r="BV159" s="81"/>
    </row>
    <row r="160" spans="1:74">
      <c r="A160" s="81"/>
      <c r="B160" s="81"/>
      <c r="C160" s="81"/>
      <c r="D160" s="126" t="s">
        <v>253</v>
      </c>
      <c r="E160" s="81" t="s">
        <v>23</v>
      </c>
      <c r="F160" s="116">
        <v>0.35555555555555557</v>
      </c>
      <c r="G160" s="116">
        <v>0.35555555555555557</v>
      </c>
      <c r="H160" s="116">
        <v>0.55555555555555558</v>
      </c>
      <c r="I160" s="116">
        <v>-8.8888888888888892E-2</v>
      </c>
      <c r="J160" s="116">
        <v>0.17777777777777778</v>
      </c>
      <c r="K160" s="116">
        <v>-8.8888888888888892E-2</v>
      </c>
      <c r="L160" s="116">
        <v>-0.22222222222222221</v>
      </c>
      <c r="M160" s="116">
        <v>-2.0833333333333332E-2</v>
      </c>
      <c r="N160" s="116">
        <v>0</v>
      </c>
      <c r="O160" s="116">
        <v>-0.10416666666666667</v>
      </c>
      <c r="P160" s="116">
        <v>0.10416666666666667</v>
      </c>
      <c r="Q160" s="116">
        <v>6.25E-2</v>
      </c>
      <c r="R160" s="116">
        <v>-0.29166666666666669</v>
      </c>
      <c r="S160" s="116">
        <v>0</v>
      </c>
      <c r="T160" s="116">
        <v>-0.1</v>
      </c>
      <c r="U160" s="116">
        <v>-0.2</v>
      </c>
      <c r="V160" s="116">
        <v>-0.28846153846153844</v>
      </c>
      <c r="W160" s="116">
        <v>-0.25</v>
      </c>
      <c r="X160" s="116">
        <v>-0.23076923076923078</v>
      </c>
      <c r="Y160" s="116">
        <v>0.20754716981132076</v>
      </c>
      <c r="Z160" s="116">
        <v>-3.7735849056603772E-2</v>
      </c>
      <c r="AA160" s="116">
        <v>-0.16981132075471697</v>
      </c>
      <c r="AB160" s="116">
        <v>-3.7735849056603772E-2</v>
      </c>
      <c r="AC160" s="116">
        <v>-0.28301886792452829</v>
      </c>
      <c r="AD160" s="116">
        <v>-0.21153846153846154</v>
      </c>
      <c r="AE160" s="116">
        <v>0.04</v>
      </c>
      <c r="AF160" s="116">
        <v>-0.16</v>
      </c>
      <c r="AG160" s="116">
        <v>0.06</v>
      </c>
      <c r="AH160" s="116">
        <v>-0.06</v>
      </c>
      <c r="AI160" s="116">
        <v>-0.06</v>
      </c>
      <c r="AJ160" s="116">
        <v>-0.15686274509803921</v>
      </c>
      <c r="AK160" s="116">
        <v>0.02</v>
      </c>
      <c r="AL160" s="116">
        <v>-0.21153846153846154</v>
      </c>
      <c r="AM160" s="116">
        <v>-0.22641509433962265</v>
      </c>
      <c r="AN160" s="116">
        <v>0.11320754716981132</v>
      </c>
      <c r="AO160" s="116">
        <v>-0.11538461538461539</v>
      </c>
      <c r="AP160" s="116">
        <v>9.6153846153846159E-2</v>
      </c>
      <c r="AQ160" s="116">
        <v>-0.13461538461538461</v>
      </c>
      <c r="AR160" s="116">
        <v>-0.25</v>
      </c>
      <c r="AS160" s="116">
        <v>-0.19230769230769232</v>
      </c>
      <c r="AT160" s="116">
        <v>-0.13725490196078433</v>
      </c>
      <c r="AU160" s="116">
        <v>-0.23529411764705882</v>
      </c>
      <c r="AV160" s="116">
        <v>-0.32692307692307693</v>
      </c>
      <c r="AW160" s="116">
        <v>0</v>
      </c>
      <c r="AX160" s="116">
        <v>-0.46296296296296297</v>
      </c>
      <c r="AY160" s="116">
        <v>-0.31481481481481483</v>
      </c>
      <c r="AZ160" s="116">
        <v>-9.0909090909090912E-2</v>
      </c>
      <c r="BA160" s="116">
        <v>-7.2727272727272724E-2</v>
      </c>
      <c r="BB160" s="116">
        <v>7.2727272727272724E-2</v>
      </c>
      <c r="BC160" s="116">
        <v>-3.5714285714285712E-2</v>
      </c>
      <c r="BD160" s="116">
        <v>-8.9285714285714288E-2</v>
      </c>
      <c r="BE160" s="116">
        <v>-0.27272727272727271</v>
      </c>
      <c r="BF160" s="116">
        <v>9.4339622641509441E-2</v>
      </c>
      <c r="BG160" s="116">
        <v>0.1111111111111111</v>
      </c>
      <c r="BH160" s="116">
        <v>-0.12962962962962962</v>
      </c>
      <c r="BI160" s="116">
        <v>9.2592592592592587E-2</v>
      </c>
      <c r="BJ160" s="116">
        <v>-5.4545454545454543E-2</v>
      </c>
      <c r="BK160" s="116">
        <v>0.12727272727272726</v>
      </c>
      <c r="BL160" s="116">
        <v>0.25454545454545452</v>
      </c>
      <c r="BM160" s="116">
        <v>0.18181818181818182</v>
      </c>
      <c r="BN160" s="81"/>
      <c r="BO160" s="81"/>
      <c r="BP160" s="81"/>
      <c r="BQ160" s="81"/>
      <c r="BR160" s="81"/>
      <c r="BS160" s="81"/>
      <c r="BT160" s="81"/>
      <c r="BU160" s="81"/>
      <c r="BV160" s="81"/>
    </row>
    <row r="161" spans="1:74">
      <c r="A161" s="81"/>
      <c r="B161" s="81"/>
      <c r="C161" s="81"/>
      <c r="D161" s="126" t="s">
        <v>253</v>
      </c>
      <c r="E161" s="81" t="s">
        <v>24</v>
      </c>
      <c r="F161" s="116">
        <v>0.23478260869565218</v>
      </c>
      <c r="G161" s="116">
        <v>0.27777777777777779</v>
      </c>
      <c r="H161" s="116">
        <v>0.20472440944881889</v>
      </c>
      <c r="I161" s="116">
        <v>0.15322580645161291</v>
      </c>
      <c r="J161" s="116">
        <v>-4.065040650406504E-2</v>
      </c>
      <c r="K161" s="116">
        <v>-0.1487603305785124</v>
      </c>
      <c r="L161" s="116">
        <v>-0.20491803278688525</v>
      </c>
      <c r="M161" s="116">
        <v>-0.12096774193548387</v>
      </c>
      <c r="N161" s="116">
        <v>0</v>
      </c>
      <c r="O161" s="116">
        <v>-0.08</v>
      </c>
      <c r="P161" s="116">
        <v>-0.18852459016393441</v>
      </c>
      <c r="Q161" s="116">
        <v>-0.12096774193548387</v>
      </c>
      <c r="R161" s="116">
        <v>-3.125E-2</v>
      </c>
      <c r="S161" s="116">
        <v>-0.1875</v>
      </c>
      <c r="T161" s="116">
        <v>-0.25409836065573771</v>
      </c>
      <c r="U161" s="116">
        <v>-0.33057851239669422</v>
      </c>
      <c r="V161" s="116">
        <v>-0.33870967741935482</v>
      </c>
      <c r="W161" s="116">
        <v>-0.55555555555555558</v>
      </c>
      <c r="X161" s="116">
        <v>-0.23809523809523808</v>
      </c>
      <c r="Y161" s="116">
        <v>2.34375E-2</v>
      </c>
      <c r="Z161" s="116">
        <v>-0.17829457364341086</v>
      </c>
      <c r="AA161" s="116">
        <v>3.90625E-2</v>
      </c>
      <c r="AB161" s="116">
        <v>-0.31538461538461537</v>
      </c>
      <c r="AC161" s="116">
        <v>-0.34615384615384615</v>
      </c>
      <c r="AD161" s="116">
        <v>-0.23015873015873015</v>
      </c>
      <c r="AE161" s="116">
        <v>-5.3846153846153849E-2</v>
      </c>
      <c r="AF161" s="116">
        <v>-0.2196969696969697</v>
      </c>
      <c r="AG161" s="116">
        <v>-0.1076923076923077</v>
      </c>
      <c r="AH161" s="116">
        <v>5.3846153846153849E-2</v>
      </c>
      <c r="AI161" s="116">
        <v>1.5151515151515152E-2</v>
      </c>
      <c r="AJ161" s="116">
        <v>6.0150375939849621E-2</v>
      </c>
      <c r="AK161" s="116">
        <v>8.59375E-2</v>
      </c>
      <c r="AL161" s="116">
        <v>-0.21705426356589147</v>
      </c>
      <c r="AM161" s="116">
        <v>0</v>
      </c>
      <c r="AN161" s="116">
        <v>0.11363636363636363</v>
      </c>
      <c r="AO161" s="116">
        <v>0</v>
      </c>
      <c r="AP161" s="116">
        <v>7.4626865671641784E-2</v>
      </c>
      <c r="AQ161" s="116">
        <v>9.7744360902255634E-2</v>
      </c>
      <c r="AR161" s="116">
        <v>-3.0303030303030304E-2</v>
      </c>
      <c r="AS161" s="116">
        <v>0.18939393939393939</v>
      </c>
      <c r="AT161" s="116">
        <v>0.32835820895522388</v>
      </c>
      <c r="AU161" s="116">
        <v>0.29850746268656714</v>
      </c>
      <c r="AV161" s="116">
        <v>0.26315789473684209</v>
      </c>
      <c r="AW161" s="116">
        <v>0.14393939393939395</v>
      </c>
      <c r="AX161" s="116">
        <v>6.8702290076335881E-2</v>
      </c>
      <c r="AY161" s="116">
        <v>-5.2238805970149252E-2</v>
      </c>
      <c r="AZ161" s="116">
        <v>7.5187969924812026E-2</v>
      </c>
      <c r="BA161" s="116">
        <v>0.12781954887218044</v>
      </c>
      <c r="BB161" s="116">
        <v>2.2727272727272728E-2</v>
      </c>
      <c r="BC161" s="116">
        <v>5.5118110236220472E-2</v>
      </c>
      <c r="BD161" s="116">
        <v>0.11023622047244094</v>
      </c>
      <c r="BE161" s="116">
        <v>3.1496062992125984E-2</v>
      </c>
      <c r="BF161" s="116">
        <v>0.14173228346456693</v>
      </c>
      <c r="BG161" s="116">
        <v>-6.2992125984251968E-2</v>
      </c>
      <c r="BH161" s="116">
        <v>-0.22047244094488189</v>
      </c>
      <c r="BI161" s="116">
        <v>0.10077519379844961</v>
      </c>
      <c r="BJ161" s="116">
        <v>0.171875</v>
      </c>
      <c r="BK161" s="116">
        <v>-1.5748031496062992E-2</v>
      </c>
      <c r="BL161" s="116">
        <v>0.25600000000000001</v>
      </c>
      <c r="BM161" s="116">
        <v>-3.2000000000000001E-2</v>
      </c>
      <c r="BN161" s="81"/>
      <c r="BO161" s="81"/>
      <c r="BP161" s="81"/>
      <c r="BQ161" s="81"/>
      <c r="BR161" s="81"/>
      <c r="BS161" s="81"/>
      <c r="BT161" s="81"/>
      <c r="BU161" s="81"/>
      <c r="BV161" s="81"/>
    </row>
    <row r="162" spans="1:74">
      <c r="A162" s="81"/>
      <c r="B162" s="81"/>
      <c r="C162" s="81"/>
      <c r="D162" s="126" t="s">
        <v>253</v>
      </c>
      <c r="E162" s="81" t="s">
        <v>25</v>
      </c>
      <c r="F162" s="116">
        <v>0.77272727272727271</v>
      </c>
      <c r="G162" s="116">
        <v>0.66666666666666663</v>
      </c>
      <c r="H162" s="116">
        <v>0.80952380952380953</v>
      </c>
      <c r="I162" s="116">
        <v>0.5</v>
      </c>
      <c r="J162" s="116">
        <v>0.8</v>
      </c>
      <c r="K162" s="116">
        <v>0.52380952380952384</v>
      </c>
      <c r="L162" s="116">
        <v>0.8571428571428571</v>
      </c>
      <c r="M162" s="116">
        <v>-4.5454545454545456E-2</v>
      </c>
      <c r="N162" s="116">
        <v>-9.0909090909090912E-2</v>
      </c>
      <c r="O162" s="116">
        <v>0</v>
      </c>
      <c r="P162" s="116">
        <v>0.36363636363636365</v>
      </c>
      <c r="Q162" s="116">
        <v>0.5</v>
      </c>
      <c r="R162" s="116">
        <v>0.31818181818181818</v>
      </c>
      <c r="S162" s="116">
        <v>4.7619047619047616E-2</v>
      </c>
      <c r="T162" s="116">
        <v>0.05</v>
      </c>
      <c r="U162" s="116">
        <v>0.25</v>
      </c>
      <c r="V162" s="116">
        <v>-0.5</v>
      </c>
      <c r="W162" s="116">
        <v>-0.5714285714285714</v>
      </c>
      <c r="X162" s="116">
        <v>-0.38095238095238093</v>
      </c>
      <c r="Y162" s="116">
        <v>9.0909090909090912E-2</v>
      </c>
      <c r="Z162" s="116">
        <v>-0.5</v>
      </c>
      <c r="AA162" s="116">
        <v>-0.13636363636363635</v>
      </c>
      <c r="AB162" s="116">
        <v>-4.5454545454545456E-2</v>
      </c>
      <c r="AC162" s="116">
        <v>-0.5</v>
      </c>
      <c r="AD162" s="116">
        <v>-0.68181818181818177</v>
      </c>
      <c r="AE162" s="116">
        <v>-0.5</v>
      </c>
      <c r="AF162" s="116">
        <v>-0.31818181818181818</v>
      </c>
      <c r="AG162" s="116">
        <v>9.0909090909090912E-2</v>
      </c>
      <c r="AH162" s="116">
        <v>-9.0909090909090912E-2</v>
      </c>
      <c r="AI162" s="116">
        <v>0.27272727272727271</v>
      </c>
      <c r="AJ162" s="116">
        <v>-0.18181818181818182</v>
      </c>
      <c r="AK162" s="116">
        <v>0.40909090909090912</v>
      </c>
      <c r="AL162" s="116">
        <v>-0.31818181818181818</v>
      </c>
      <c r="AM162" s="116">
        <v>-9.0909090909090912E-2</v>
      </c>
      <c r="AN162" s="116">
        <v>0</v>
      </c>
      <c r="AO162" s="116">
        <v>0.22727272727272727</v>
      </c>
      <c r="AP162" s="116">
        <v>0.22727272727272727</v>
      </c>
      <c r="AQ162" s="116">
        <v>-4.5454545454545456E-2</v>
      </c>
      <c r="AR162" s="116">
        <v>-0.31818181818181818</v>
      </c>
      <c r="AS162" s="116">
        <v>-0.36363636363636365</v>
      </c>
      <c r="AT162" s="116">
        <v>0.13636363636363635</v>
      </c>
      <c r="AU162" s="116">
        <v>-0.54545454545454541</v>
      </c>
      <c r="AV162" s="116">
        <v>-0.31818181818181818</v>
      </c>
      <c r="AW162" s="116">
        <v>0</v>
      </c>
      <c r="AX162" s="116">
        <v>-0.27272727272727271</v>
      </c>
      <c r="AY162" s="116">
        <v>-9.0909090909090912E-2</v>
      </c>
      <c r="AZ162" s="116">
        <v>0.2608695652173913</v>
      </c>
      <c r="BA162" s="116">
        <v>4.3478260869565216E-2</v>
      </c>
      <c r="BB162" s="116">
        <v>0.20833333333333334</v>
      </c>
      <c r="BC162" s="116">
        <v>0.52173913043478259</v>
      </c>
      <c r="BD162" s="116">
        <v>0.43478260869565216</v>
      </c>
      <c r="BE162" s="116">
        <v>0.54166666666666663</v>
      </c>
      <c r="BF162" s="116">
        <v>0.625</v>
      </c>
      <c r="BG162" s="116">
        <v>0.66666666666666663</v>
      </c>
      <c r="BH162" s="116">
        <v>0.25</v>
      </c>
      <c r="BI162" s="116">
        <v>0.44</v>
      </c>
      <c r="BJ162" s="116">
        <v>3.8461538461538464E-2</v>
      </c>
      <c r="BK162" s="116">
        <v>0</v>
      </c>
      <c r="BL162" s="116">
        <v>0.48148148148148145</v>
      </c>
      <c r="BM162" s="116">
        <v>0.29629629629629628</v>
      </c>
      <c r="BN162" s="81"/>
      <c r="BO162" s="81"/>
      <c r="BP162" s="81"/>
      <c r="BQ162" s="81"/>
      <c r="BR162" s="81"/>
      <c r="BS162" s="81"/>
      <c r="BT162" s="81"/>
      <c r="BU162" s="81"/>
      <c r="BV162" s="81"/>
    </row>
    <row r="163" spans="1:74">
      <c r="A163" s="81"/>
      <c r="B163" s="81"/>
      <c r="C163" s="81"/>
      <c r="D163" s="126" t="s">
        <v>253</v>
      </c>
      <c r="E163" s="81" t="s">
        <v>3</v>
      </c>
      <c r="F163" s="116">
        <v>-4.5454545454545456E-2</v>
      </c>
      <c r="G163" s="116">
        <v>8.3333333333333329E-2</v>
      </c>
      <c r="H163" s="116">
        <v>0.33333333333333331</v>
      </c>
      <c r="I163" s="116">
        <v>0.2608695652173913</v>
      </c>
      <c r="J163" s="116">
        <v>0.56521739130434778</v>
      </c>
      <c r="K163" s="116">
        <v>0.17391304347826086</v>
      </c>
      <c r="L163" s="116">
        <v>0.29166666666666669</v>
      </c>
      <c r="M163" s="116">
        <v>0.31818181818181818</v>
      </c>
      <c r="N163" s="116">
        <v>0.19047619047619047</v>
      </c>
      <c r="O163" s="116">
        <v>0.14285714285714285</v>
      </c>
      <c r="P163" s="116">
        <v>0.38095238095238093</v>
      </c>
      <c r="Q163" s="116">
        <v>0.19047619047619047</v>
      </c>
      <c r="R163" s="116">
        <v>0</v>
      </c>
      <c r="S163" s="116">
        <v>0.31818181818181818</v>
      </c>
      <c r="T163" s="116">
        <v>-0.17391304347826086</v>
      </c>
      <c r="U163" s="116">
        <v>-0.21739130434782608</v>
      </c>
      <c r="V163" s="116">
        <v>-0.36363636363636365</v>
      </c>
      <c r="W163" s="116">
        <v>-0.86363636363636365</v>
      </c>
      <c r="X163" s="116">
        <v>-0.39130434782608697</v>
      </c>
      <c r="Y163" s="116">
        <v>0.52173913043478259</v>
      </c>
      <c r="Z163" s="116">
        <v>0.2608695652173913</v>
      </c>
      <c r="AA163" s="116">
        <v>-9.0909090909090912E-2</v>
      </c>
      <c r="AB163" s="116">
        <v>-0.18181818181818182</v>
      </c>
      <c r="AC163" s="116">
        <v>-0.22727272727272727</v>
      </c>
      <c r="AD163" s="116">
        <v>-0.13636363636363635</v>
      </c>
      <c r="AE163" s="116">
        <v>-4.5454545454545456E-2</v>
      </c>
      <c r="AF163" s="116">
        <v>-0.27272727272727271</v>
      </c>
      <c r="AG163" s="116">
        <v>0.21739130434782608</v>
      </c>
      <c r="AH163" s="116">
        <v>0.21739130434782608</v>
      </c>
      <c r="AI163" s="116">
        <v>-0.39130434782608697</v>
      </c>
      <c r="AJ163" s="116">
        <v>-0.43478260869565216</v>
      </c>
      <c r="AK163" s="116">
        <v>-4.3478260869565216E-2</v>
      </c>
      <c r="AL163" s="116">
        <v>-9.0909090909090912E-2</v>
      </c>
      <c r="AM163" s="116">
        <v>0.36363636363636365</v>
      </c>
      <c r="AN163" s="116">
        <v>0.31818181818181818</v>
      </c>
      <c r="AO163" s="116">
        <v>0.18181818181818182</v>
      </c>
      <c r="AP163" s="116">
        <v>-4.5454545454545456E-2</v>
      </c>
      <c r="AQ163" s="116">
        <v>-0.15384615384615385</v>
      </c>
      <c r="AR163" s="116">
        <v>-0.22222222222222221</v>
      </c>
      <c r="AS163" s="116">
        <v>0.25925925925925924</v>
      </c>
      <c r="AT163" s="116">
        <v>3.7037037037037035E-2</v>
      </c>
      <c r="AU163" s="116">
        <v>-3.7037037037037035E-2</v>
      </c>
      <c r="AV163" s="116">
        <v>-0.18518518518518517</v>
      </c>
      <c r="AW163" s="116">
        <v>0.14285714285714285</v>
      </c>
      <c r="AX163" s="116">
        <v>-7.1428571428571425E-2</v>
      </c>
      <c r="AY163" s="116">
        <v>-0.10344827586206896</v>
      </c>
      <c r="AZ163" s="116">
        <v>0.25</v>
      </c>
      <c r="BA163" s="116">
        <v>3.5714285714285712E-2</v>
      </c>
      <c r="BB163" s="116">
        <v>3.4482758620689655E-2</v>
      </c>
      <c r="BC163" s="116">
        <v>-3.0303030303030304E-2</v>
      </c>
      <c r="BD163" s="116">
        <v>-0.15151515151515152</v>
      </c>
      <c r="BE163" s="116">
        <v>0.15151515151515152</v>
      </c>
      <c r="BF163" s="116">
        <v>0.15151515151515152</v>
      </c>
      <c r="BG163" s="116">
        <v>-0.18181818181818182</v>
      </c>
      <c r="BH163" s="116">
        <v>-0.27272727272727271</v>
      </c>
      <c r="BI163" s="116">
        <v>0</v>
      </c>
      <c r="BJ163" s="116">
        <v>0.39393939393939392</v>
      </c>
      <c r="BK163" s="116">
        <v>-9.0909090909090912E-2</v>
      </c>
      <c r="BL163" s="116">
        <v>0</v>
      </c>
      <c r="BM163" s="116">
        <v>6.4516129032258063E-2</v>
      </c>
      <c r="BN163" s="81"/>
      <c r="BO163" s="81"/>
      <c r="BP163" s="81"/>
      <c r="BQ163" s="81"/>
      <c r="BR163" s="81"/>
      <c r="BS163" s="81"/>
      <c r="BT163" s="81"/>
      <c r="BU163" s="81"/>
      <c r="BV163" s="81"/>
    </row>
    <row r="164" spans="1:74">
      <c r="A164" s="81"/>
      <c r="B164" s="81"/>
      <c r="C164" s="81"/>
      <c r="D164" s="126" t="s">
        <v>253</v>
      </c>
      <c r="E164" s="81" t="s">
        <v>4</v>
      </c>
      <c r="F164" s="116">
        <v>-9.0909090909090912E-2</v>
      </c>
      <c r="G164" s="116">
        <v>0</v>
      </c>
      <c r="H164" s="116">
        <v>4.3478260869565216E-2</v>
      </c>
      <c r="I164" s="116">
        <v>-0.34782608695652173</v>
      </c>
      <c r="J164" s="116">
        <v>0.30434782608695654</v>
      </c>
      <c r="K164" s="116">
        <v>8.3333333333333329E-2</v>
      </c>
      <c r="L164" s="116">
        <v>-8.3333333333333329E-2</v>
      </c>
      <c r="M164" s="116">
        <v>4.3478260869565216E-2</v>
      </c>
      <c r="N164" s="116">
        <v>-0.13043478260869565</v>
      </c>
      <c r="O164" s="116">
        <v>0.2608695652173913</v>
      </c>
      <c r="P164" s="116">
        <v>-0.13043478260869565</v>
      </c>
      <c r="Q164" s="116">
        <v>-0.21739130434782608</v>
      </c>
      <c r="R164" s="116">
        <v>8.6956521739130432E-2</v>
      </c>
      <c r="S164" s="116">
        <v>-8.6956521739130432E-2</v>
      </c>
      <c r="T164" s="116">
        <v>-0.17391304347826086</v>
      </c>
      <c r="U164" s="116">
        <v>0.13043478260869565</v>
      </c>
      <c r="V164" s="116">
        <v>0.30434782608695654</v>
      </c>
      <c r="W164" s="116">
        <v>-0.21739130434782608</v>
      </c>
      <c r="X164" s="116">
        <v>8.6956521739130432E-2</v>
      </c>
      <c r="Y164" s="116">
        <v>-8.6956521739130432E-2</v>
      </c>
      <c r="Z164" s="116">
        <v>-0.13043478260869565</v>
      </c>
      <c r="AA164" s="116">
        <v>0.13043478260869565</v>
      </c>
      <c r="AB164" s="116">
        <v>-4.3478260869565216E-2</v>
      </c>
      <c r="AC164" s="116">
        <v>-0.5</v>
      </c>
      <c r="AD164" s="116">
        <v>-9.0909090909090912E-2</v>
      </c>
      <c r="AE164" s="116">
        <v>0.27272727272727271</v>
      </c>
      <c r="AF164" s="116">
        <v>-0.2608695652173913</v>
      </c>
      <c r="AG164" s="116">
        <v>-0.2608695652173913</v>
      </c>
      <c r="AH164" s="116">
        <v>-4.3478260869565216E-2</v>
      </c>
      <c r="AI164" s="116">
        <v>0</v>
      </c>
      <c r="AJ164" s="116">
        <v>-4.3478260869565216E-2</v>
      </c>
      <c r="AK164" s="116">
        <v>-0.12</v>
      </c>
      <c r="AL164" s="116">
        <v>-0.08</v>
      </c>
      <c r="AM164" s="116">
        <v>0.19230769230769232</v>
      </c>
      <c r="AN164" s="116">
        <v>0.11538461538461539</v>
      </c>
      <c r="AO164" s="116">
        <v>-0.16</v>
      </c>
      <c r="AP164" s="116">
        <v>-4.1666666666666664E-2</v>
      </c>
      <c r="AQ164" s="116">
        <v>-0.48</v>
      </c>
      <c r="AR164" s="116">
        <v>-0.6</v>
      </c>
      <c r="AS164" s="116">
        <v>-0.08</v>
      </c>
      <c r="AT164" s="116">
        <v>-7.6923076923076927E-2</v>
      </c>
      <c r="AU164" s="116">
        <v>-0.30769230769230771</v>
      </c>
      <c r="AV164" s="116">
        <v>0</v>
      </c>
      <c r="AW164" s="116">
        <v>-3.7037037037037035E-2</v>
      </c>
      <c r="AX164" s="116">
        <v>0.2857142857142857</v>
      </c>
      <c r="AY164" s="116">
        <v>0</v>
      </c>
      <c r="AZ164" s="116">
        <v>-0.39285714285714285</v>
      </c>
      <c r="BA164" s="116">
        <v>-7.1428571428571425E-2</v>
      </c>
      <c r="BB164" s="116">
        <v>7.1428571428571425E-2</v>
      </c>
      <c r="BC164" s="116">
        <v>3.3333333333333333E-2</v>
      </c>
      <c r="BD164" s="116">
        <v>-0.1</v>
      </c>
      <c r="BE164" s="116">
        <v>6.8965517241379309E-2</v>
      </c>
      <c r="BF164" s="116">
        <v>0.37931034482758619</v>
      </c>
      <c r="BG164" s="116">
        <v>0.16666666666666666</v>
      </c>
      <c r="BH164" s="116">
        <v>-0.3</v>
      </c>
      <c r="BI164" s="116">
        <v>-0.14285714285714285</v>
      </c>
      <c r="BJ164" s="116">
        <v>0.10714285714285714</v>
      </c>
      <c r="BK164" s="116">
        <v>-6.8965517241379309E-2</v>
      </c>
      <c r="BL164" s="116">
        <v>0.31034482758620691</v>
      </c>
      <c r="BM164" s="116">
        <v>6.6666666666666666E-2</v>
      </c>
      <c r="BN164" s="81"/>
      <c r="BO164" s="81"/>
      <c r="BP164" s="81"/>
      <c r="BQ164" s="81"/>
      <c r="BR164" s="81"/>
      <c r="BS164" s="81"/>
      <c r="BT164" s="81"/>
      <c r="BU164" s="81"/>
      <c r="BV164" s="81"/>
    </row>
    <row r="165" spans="1:74">
      <c r="A165" s="81"/>
      <c r="B165" s="81"/>
      <c r="C165" s="81"/>
      <c r="D165" s="126" t="s">
        <v>253</v>
      </c>
      <c r="E165" s="81" t="s">
        <v>5</v>
      </c>
      <c r="F165" s="116">
        <v>0.4</v>
      </c>
      <c r="G165" s="116">
        <v>0.46666666666666667</v>
      </c>
      <c r="H165" s="116">
        <v>0.23333333333333334</v>
      </c>
      <c r="I165" s="116">
        <v>3.125E-2</v>
      </c>
      <c r="J165" s="116">
        <v>0.21875</v>
      </c>
      <c r="K165" s="116">
        <v>8.8235294117647065E-2</v>
      </c>
      <c r="L165" s="116">
        <v>0.21212121212121213</v>
      </c>
      <c r="M165" s="116">
        <v>-0.12903225806451613</v>
      </c>
      <c r="N165" s="116">
        <v>-9.6774193548387094E-2</v>
      </c>
      <c r="O165" s="116">
        <v>-3.2258064516129031E-2</v>
      </c>
      <c r="P165" s="116">
        <v>0.16129032258064516</v>
      </c>
      <c r="Q165" s="116">
        <v>0.53333333333333333</v>
      </c>
      <c r="R165" s="116">
        <v>0.12903225806451613</v>
      </c>
      <c r="S165" s="116">
        <v>6.25E-2</v>
      </c>
      <c r="T165" s="116">
        <v>0.15625</v>
      </c>
      <c r="U165" s="116">
        <v>-0.21875</v>
      </c>
      <c r="V165" s="116">
        <v>5.5555555555555552E-2</v>
      </c>
      <c r="W165" s="116">
        <v>5.5555555555555552E-2</v>
      </c>
      <c r="X165" s="116">
        <v>0.15384615384615385</v>
      </c>
      <c r="Y165" s="116">
        <v>2.5000000000000001E-2</v>
      </c>
      <c r="Z165" s="116">
        <v>-0.23684210526315788</v>
      </c>
      <c r="AA165" s="116">
        <v>-0.18421052631578946</v>
      </c>
      <c r="AB165" s="116">
        <v>0.13513513513513514</v>
      </c>
      <c r="AC165" s="116">
        <v>0.13513513513513514</v>
      </c>
      <c r="AD165" s="116">
        <v>-0.14285714285714285</v>
      </c>
      <c r="AE165" s="116">
        <v>0.17142857142857143</v>
      </c>
      <c r="AF165" s="116">
        <v>0.23529411764705882</v>
      </c>
      <c r="AG165" s="116">
        <v>0.21212121212121213</v>
      </c>
      <c r="AH165" s="116">
        <v>0.12121212121212122</v>
      </c>
      <c r="AI165" s="116">
        <v>0.15151515151515152</v>
      </c>
      <c r="AJ165" s="116">
        <v>-2.8571428571428571E-2</v>
      </c>
      <c r="AK165" s="116">
        <v>0</v>
      </c>
      <c r="AL165" s="116">
        <v>6.0606060606060608E-2</v>
      </c>
      <c r="AM165" s="116">
        <v>0.33333333333333331</v>
      </c>
      <c r="AN165" s="116">
        <v>0.37142857142857144</v>
      </c>
      <c r="AO165" s="116">
        <v>0.1388888888888889</v>
      </c>
      <c r="AP165" s="116">
        <v>9.0909090909090912E-2</v>
      </c>
      <c r="AQ165" s="116">
        <v>0.18181818181818182</v>
      </c>
      <c r="AR165" s="116">
        <v>0.14705882352941177</v>
      </c>
      <c r="AS165" s="116">
        <v>5.8823529411764705E-2</v>
      </c>
      <c r="AT165" s="116">
        <v>0.25714285714285712</v>
      </c>
      <c r="AU165" s="116">
        <v>8.5714285714285715E-2</v>
      </c>
      <c r="AV165" s="116">
        <v>0.30555555555555558</v>
      </c>
      <c r="AW165" s="116">
        <v>0.14285714285714285</v>
      </c>
      <c r="AX165" s="116">
        <v>0.24242424242424243</v>
      </c>
      <c r="AY165" s="116">
        <v>0.15151515151515152</v>
      </c>
      <c r="AZ165" s="116">
        <v>0.17142857142857143</v>
      </c>
      <c r="BA165" s="116">
        <v>0.22222222222222221</v>
      </c>
      <c r="BB165" s="116">
        <v>-2.7027027027027029E-2</v>
      </c>
      <c r="BC165" s="116">
        <v>0.11764705882352941</v>
      </c>
      <c r="BD165" s="116">
        <v>-0.14705882352941177</v>
      </c>
      <c r="BE165" s="116">
        <v>0.12121212121212122</v>
      </c>
      <c r="BF165" s="116">
        <v>0.11764705882352941</v>
      </c>
      <c r="BG165" s="116">
        <v>0.3235294117647059</v>
      </c>
      <c r="BH165" s="116">
        <v>0.11764705882352941</v>
      </c>
      <c r="BI165" s="116">
        <v>-0.11764705882352941</v>
      </c>
      <c r="BJ165" s="116">
        <v>0.25714285714285712</v>
      </c>
      <c r="BK165" s="116">
        <v>-5.7142857142857141E-2</v>
      </c>
      <c r="BL165" s="116">
        <v>5.8823529411764705E-2</v>
      </c>
      <c r="BM165" s="116">
        <v>8.8235294117647065E-2</v>
      </c>
      <c r="BN165" s="81"/>
      <c r="BO165" s="81"/>
      <c r="BP165" s="81"/>
      <c r="BQ165" s="81"/>
      <c r="BR165" s="81"/>
      <c r="BS165" s="81"/>
      <c r="BT165" s="81"/>
      <c r="BU165" s="81"/>
      <c r="BV165" s="81"/>
    </row>
    <row r="166" spans="1:74">
      <c r="A166" s="81"/>
      <c r="B166" s="81"/>
      <c r="C166" s="81"/>
      <c r="D166" s="126" t="s">
        <v>253</v>
      </c>
      <c r="E166" s="81" t="s">
        <v>45</v>
      </c>
      <c r="F166" s="116">
        <v>-0.15384615384615385</v>
      </c>
      <c r="G166" s="116">
        <v>-0.3125</v>
      </c>
      <c r="H166" s="116">
        <v>-0.125</v>
      </c>
      <c r="I166" s="116">
        <v>-6.25E-2</v>
      </c>
      <c r="J166" s="116">
        <v>-0.5</v>
      </c>
      <c r="K166" s="116">
        <v>-0.6875</v>
      </c>
      <c r="L166" s="116">
        <v>-0.5625</v>
      </c>
      <c r="M166" s="116">
        <v>0.3125</v>
      </c>
      <c r="N166" s="116">
        <v>0</v>
      </c>
      <c r="O166" s="116">
        <v>0.375</v>
      </c>
      <c r="P166" s="116">
        <v>0</v>
      </c>
      <c r="Q166" s="116">
        <v>0.13333333333333333</v>
      </c>
      <c r="R166" s="116">
        <v>0.13333333333333333</v>
      </c>
      <c r="S166" s="116">
        <v>0</v>
      </c>
      <c r="T166" s="116">
        <v>-0.53846153846153844</v>
      </c>
      <c r="U166" s="116">
        <v>0</v>
      </c>
      <c r="V166" s="116">
        <v>0.35714285714285715</v>
      </c>
      <c r="W166" s="116">
        <v>-0.21428571428571427</v>
      </c>
      <c r="X166" s="116">
        <v>0</v>
      </c>
      <c r="Y166" s="116">
        <v>0.125</v>
      </c>
      <c r="Z166" s="116">
        <v>0</v>
      </c>
      <c r="AA166" s="116">
        <v>0</v>
      </c>
      <c r="AB166" s="116">
        <v>0.125</v>
      </c>
      <c r="AC166" s="116">
        <v>0.1875</v>
      </c>
      <c r="AD166" s="116">
        <v>-0.125</v>
      </c>
      <c r="AE166" s="116">
        <v>-0.2</v>
      </c>
      <c r="AF166" s="116">
        <v>-0.2857142857142857</v>
      </c>
      <c r="AG166" s="116">
        <v>0</v>
      </c>
      <c r="AH166" s="116">
        <v>0.2857142857142857</v>
      </c>
      <c r="AI166" s="116">
        <v>0</v>
      </c>
      <c r="AJ166" s="116">
        <v>0.14285714285714285</v>
      </c>
      <c r="AK166" s="116">
        <v>0.2857142857142857</v>
      </c>
      <c r="AL166" s="116">
        <v>0.21428571428571427</v>
      </c>
      <c r="AM166" s="116">
        <v>-0.21428571428571427</v>
      </c>
      <c r="AN166" s="116">
        <v>0.2857142857142857</v>
      </c>
      <c r="AO166" s="116">
        <v>0.2857142857142857</v>
      </c>
      <c r="AP166" s="116">
        <v>7.1428571428571425E-2</v>
      </c>
      <c r="AQ166" s="116">
        <v>0.7142857142857143</v>
      </c>
      <c r="AR166" s="116">
        <v>0.5</v>
      </c>
      <c r="AS166" s="116">
        <v>0.5714285714285714</v>
      </c>
      <c r="AT166" s="116">
        <v>0.6428571428571429</v>
      </c>
      <c r="AU166" s="116">
        <v>0.5</v>
      </c>
      <c r="AV166" s="116">
        <v>0.21428571428571427</v>
      </c>
      <c r="AW166" s="116">
        <v>0.5</v>
      </c>
      <c r="AX166" s="116">
        <v>0.375</v>
      </c>
      <c r="AY166" s="116">
        <v>0.5</v>
      </c>
      <c r="AZ166" s="116">
        <v>0.5</v>
      </c>
      <c r="BA166" s="116">
        <v>0.4375</v>
      </c>
      <c r="BB166" s="116">
        <v>0</v>
      </c>
      <c r="BC166" s="116">
        <v>0.35714285714285715</v>
      </c>
      <c r="BD166" s="116">
        <v>0</v>
      </c>
      <c r="BE166" s="116">
        <v>-0.2857142857142857</v>
      </c>
      <c r="BF166" s="116">
        <v>0.35714285714285715</v>
      </c>
      <c r="BG166" s="116">
        <v>0</v>
      </c>
      <c r="BH166" s="116">
        <v>-0.35714285714285715</v>
      </c>
      <c r="BI166" s="116">
        <v>0.5</v>
      </c>
      <c r="BJ166" s="116">
        <v>0.21428571428571427</v>
      </c>
      <c r="BK166" s="116">
        <v>-7.1428571428571425E-2</v>
      </c>
      <c r="BL166" s="116">
        <v>0</v>
      </c>
      <c r="BM166" s="116">
        <v>0.21428571428571427</v>
      </c>
      <c r="BN166" s="81"/>
      <c r="BO166" s="81"/>
      <c r="BP166" s="81"/>
      <c r="BQ166" s="81"/>
      <c r="BR166" s="81"/>
      <c r="BS166" s="81"/>
      <c r="BT166" s="81"/>
      <c r="BU166" s="81"/>
      <c r="BV166" s="81"/>
    </row>
    <row r="167" spans="1:74">
      <c r="A167" s="81"/>
      <c r="B167" s="81"/>
      <c r="C167" s="81"/>
      <c r="D167" s="126" t="s">
        <v>253</v>
      </c>
      <c r="E167" s="81" t="s">
        <v>47</v>
      </c>
      <c r="F167" s="116">
        <v>-0.5714285714285714</v>
      </c>
      <c r="G167" s="116">
        <v>0</v>
      </c>
      <c r="H167" s="116">
        <v>0.2857142857142857</v>
      </c>
      <c r="I167" s="116">
        <v>0.42857142857142855</v>
      </c>
      <c r="J167" s="116">
        <v>-0.2857142857142857</v>
      </c>
      <c r="K167" s="116">
        <v>-0.14285714285714285</v>
      </c>
      <c r="L167" s="116">
        <v>0</v>
      </c>
      <c r="M167" s="116">
        <v>0.25</v>
      </c>
      <c r="N167" s="116">
        <v>-0.625</v>
      </c>
      <c r="O167" s="116">
        <v>-0.125</v>
      </c>
      <c r="P167" s="116">
        <v>-0.75</v>
      </c>
      <c r="Q167" s="116">
        <v>-0.375</v>
      </c>
      <c r="R167" s="116">
        <v>-0.75</v>
      </c>
      <c r="S167" s="116">
        <v>-0.125</v>
      </c>
      <c r="T167" s="116">
        <v>-0.375</v>
      </c>
      <c r="U167" s="116">
        <v>0.125</v>
      </c>
      <c r="V167" s="116">
        <v>-0.5</v>
      </c>
      <c r="W167" s="116">
        <v>-0.5</v>
      </c>
      <c r="X167" s="116">
        <v>-0.83333333333333337</v>
      </c>
      <c r="Y167" s="116">
        <v>-0.15384615384615385</v>
      </c>
      <c r="Z167" s="116">
        <v>0</v>
      </c>
      <c r="AA167" s="116">
        <v>-9.0909090909090912E-2</v>
      </c>
      <c r="AB167" s="116">
        <v>-0.63636363636363635</v>
      </c>
      <c r="AC167" s="116">
        <v>-0.63636363636363635</v>
      </c>
      <c r="AD167" s="116">
        <v>-0.27272727272727271</v>
      </c>
      <c r="AE167" s="116">
        <v>0</v>
      </c>
      <c r="AF167" s="116">
        <v>-9.0909090909090912E-2</v>
      </c>
      <c r="AG167" s="116">
        <v>0.81818181818181823</v>
      </c>
      <c r="AH167" s="116">
        <v>0.45454545454545453</v>
      </c>
      <c r="AI167" s="116">
        <v>9.0909090909090912E-2</v>
      </c>
      <c r="AJ167" s="116">
        <v>0</v>
      </c>
      <c r="AK167" s="116">
        <v>0.33333333333333331</v>
      </c>
      <c r="AL167" s="116">
        <v>0.16666666666666666</v>
      </c>
      <c r="AM167" s="116">
        <v>0</v>
      </c>
      <c r="AN167" s="116">
        <v>-0.33333333333333331</v>
      </c>
      <c r="AO167" s="116">
        <v>0.16666666666666666</v>
      </c>
      <c r="AP167" s="116">
        <v>0.41666666666666669</v>
      </c>
      <c r="AQ167" s="116">
        <v>0.16666666666666666</v>
      </c>
      <c r="AR167" s="116">
        <v>0.16666666666666666</v>
      </c>
      <c r="AS167" s="116">
        <v>-8.3333333333333329E-2</v>
      </c>
      <c r="AT167" s="116">
        <v>-0.25</v>
      </c>
      <c r="AU167" s="116">
        <v>-0.16666666666666666</v>
      </c>
      <c r="AV167" s="116">
        <v>0.16666666666666666</v>
      </c>
      <c r="AW167" s="116">
        <v>0.58333333333333337</v>
      </c>
      <c r="AX167" s="116">
        <v>8.3333333333333329E-2</v>
      </c>
      <c r="AY167" s="116">
        <v>0.33333333333333331</v>
      </c>
      <c r="AZ167" s="116">
        <v>0.25</v>
      </c>
      <c r="BA167" s="116">
        <v>8.3333333333333329E-2</v>
      </c>
      <c r="BB167" s="116">
        <v>0.16666666666666666</v>
      </c>
      <c r="BC167" s="116">
        <v>0.25</v>
      </c>
      <c r="BD167" s="116">
        <v>8.3333333333333329E-2</v>
      </c>
      <c r="BE167" s="116">
        <v>0.33333333333333331</v>
      </c>
      <c r="BF167" s="116">
        <v>0.16666666666666666</v>
      </c>
      <c r="BG167" s="116">
        <v>8.3333333333333329E-2</v>
      </c>
      <c r="BH167" s="116">
        <v>-0.33333333333333331</v>
      </c>
      <c r="BI167" s="116">
        <v>0.23076923076923078</v>
      </c>
      <c r="BJ167" s="116">
        <v>0.23076923076923078</v>
      </c>
      <c r="BK167" s="116">
        <v>0.53846153846153844</v>
      </c>
      <c r="BL167" s="116">
        <v>-7.6923076923076927E-2</v>
      </c>
      <c r="BM167" s="116">
        <v>0.46153846153846156</v>
      </c>
      <c r="BN167" s="81"/>
      <c r="BO167" s="81"/>
      <c r="BP167" s="81"/>
      <c r="BQ167" s="81"/>
      <c r="BR167" s="81"/>
      <c r="BS167" s="81"/>
      <c r="BT167" s="81"/>
      <c r="BU167" s="81"/>
      <c r="BV167" s="81"/>
    </row>
    <row r="168" spans="1:74">
      <c r="A168" s="81"/>
      <c r="B168" s="81"/>
      <c r="C168" s="81"/>
      <c r="D168" s="126" t="s">
        <v>253</v>
      </c>
      <c r="E168" s="81" t="s">
        <v>62</v>
      </c>
      <c r="F168" s="116">
        <v>-0.46666666666666667</v>
      </c>
      <c r="G168" s="116">
        <v>-0.1875</v>
      </c>
      <c r="H168" s="116">
        <v>-0.75</v>
      </c>
      <c r="I168" s="116">
        <v>-5.8823529411764705E-2</v>
      </c>
      <c r="J168" s="116">
        <v>-0.23529411764705882</v>
      </c>
      <c r="K168" s="116">
        <v>-0.35294117647058826</v>
      </c>
      <c r="L168" s="116">
        <v>-0.52941176470588236</v>
      </c>
      <c r="M168" s="116">
        <v>-0.25</v>
      </c>
      <c r="N168" s="116">
        <v>0.25</v>
      </c>
      <c r="O168" s="116">
        <v>0</v>
      </c>
      <c r="P168" s="116">
        <v>6.25E-2</v>
      </c>
      <c r="Q168" s="116">
        <v>-0.375</v>
      </c>
      <c r="R168" s="116">
        <v>-0.13333333333333333</v>
      </c>
      <c r="S168" s="116">
        <v>-0.53333333333333333</v>
      </c>
      <c r="T168" s="116">
        <v>-0.8</v>
      </c>
      <c r="U168" s="116">
        <v>-0.66666666666666663</v>
      </c>
      <c r="V168" s="116">
        <v>-6.6666666666666666E-2</v>
      </c>
      <c r="W168" s="116">
        <v>-0.8</v>
      </c>
      <c r="X168" s="116">
        <v>-0.93333333333333335</v>
      </c>
      <c r="Y168" s="116">
        <v>-0.375</v>
      </c>
      <c r="Z168" s="116">
        <v>-6.25E-2</v>
      </c>
      <c r="AA168" s="116">
        <v>-0.4</v>
      </c>
      <c r="AB168" s="116">
        <v>-0.53333333333333333</v>
      </c>
      <c r="AC168" s="116">
        <v>-0.8666666666666667</v>
      </c>
      <c r="AD168" s="116">
        <v>-0.53333333333333333</v>
      </c>
      <c r="AE168" s="116">
        <v>-0.25</v>
      </c>
      <c r="AF168" s="116">
        <v>-0.75</v>
      </c>
      <c r="AG168" s="116">
        <v>-6.25E-2</v>
      </c>
      <c r="AH168" s="116">
        <v>-0.25</v>
      </c>
      <c r="AI168" s="116">
        <v>-0.4375</v>
      </c>
      <c r="AJ168" s="116">
        <v>0.125</v>
      </c>
      <c r="AK168" s="116">
        <v>0</v>
      </c>
      <c r="AL168" s="116">
        <v>0.47058823529411764</v>
      </c>
      <c r="AM168" s="116">
        <v>-0.1111111111111111</v>
      </c>
      <c r="AN168" s="116">
        <v>5.2631578947368418E-2</v>
      </c>
      <c r="AO168" s="116">
        <v>0.15789473684210525</v>
      </c>
      <c r="AP168" s="116">
        <v>5.5555555555555552E-2</v>
      </c>
      <c r="AQ168" s="116">
        <v>0.77777777777777779</v>
      </c>
      <c r="AR168" s="116">
        <v>0.33333333333333331</v>
      </c>
      <c r="AS168" s="116">
        <v>0.44444444444444442</v>
      </c>
      <c r="AT168" s="116">
        <v>0.66666666666666663</v>
      </c>
      <c r="AU168" s="116">
        <v>0.23529411764705882</v>
      </c>
      <c r="AV168" s="116">
        <v>0.47058823529411764</v>
      </c>
      <c r="AW168" s="116">
        <v>0.3888888888888889</v>
      </c>
      <c r="AX168" s="116">
        <v>0</v>
      </c>
      <c r="AY168" s="116">
        <v>5.5555555555555552E-2</v>
      </c>
      <c r="AZ168" s="116">
        <v>0.27777777777777779</v>
      </c>
      <c r="BA168" s="116">
        <v>-0.42105263157894735</v>
      </c>
      <c r="BB168" s="116">
        <v>0</v>
      </c>
      <c r="BC168" s="116">
        <v>0.66666666666666663</v>
      </c>
      <c r="BD168" s="116">
        <v>0.2857142857142857</v>
      </c>
      <c r="BE168" s="116">
        <v>0.23809523809523808</v>
      </c>
      <c r="BF168" s="116">
        <v>-0.05</v>
      </c>
      <c r="BG168" s="116">
        <v>0</v>
      </c>
      <c r="BH168" s="116">
        <v>-0.45</v>
      </c>
      <c r="BI168" s="116">
        <v>0.23809523809523808</v>
      </c>
      <c r="BJ168" s="116">
        <v>0.42857142857142855</v>
      </c>
      <c r="BK168" s="116">
        <v>0.14285714285714285</v>
      </c>
      <c r="BL168" s="116">
        <v>9.5238095238095233E-2</v>
      </c>
      <c r="BM168" s="116">
        <v>-0.14285714285714285</v>
      </c>
      <c r="BN168" s="81"/>
      <c r="BO168" s="81"/>
      <c r="BP168" s="81"/>
      <c r="BQ168" s="81"/>
      <c r="BR168" s="81"/>
      <c r="BS168" s="81"/>
      <c r="BT168" s="81"/>
      <c r="BU168" s="81"/>
      <c r="BV168" s="81"/>
    </row>
    <row r="169" spans="1:74">
      <c r="A169" s="81"/>
      <c r="B169" s="81"/>
      <c r="C169" s="81"/>
      <c r="D169" s="126" t="s">
        <v>254</v>
      </c>
      <c r="E169" s="81" t="s">
        <v>1</v>
      </c>
      <c r="F169" s="116">
        <v>1.3036653741613193</v>
      </c>
      <c r="G169" s="116">
        <v>0.90659838401323611</v>
      </c>
      <c r="H169" s="116">
        <v>1.9146209788206612</v>
      </c>
      <c r="I169" s="116">
        <v>2.6659736550113209</v>
      </c>
      <c r="J169" s="116">
        <v>2.8273478789164663</v>
      </c>
      <c r="K169" s="116">
        <v>2.139769384915283</v>
      </c>
      <c r="L169" s="116">
        <v>-0.17991171915655713</v>
      </c>
      <c r="M169" s="116">
        <v>-3.2808248638805964</v>
      </c>
      <c r="N169" s="116">
        <v>4.1235452220827185</v>
      </c>
      <c r="O169" s="116">
        <v>2.0119603276021856</v>
      </c>
      <c r="P169" s="116">
        <v>-0.93175941389692696</v>
      </c>
      <c r="Q169" s="116">
        <v>-1.480497555748375</v>
      </c>
      <c r="R169" s="116">
        <v>3.7596318143622351</v>
      </c>
      <c r="S169" s="116">
        <v>2.9196556744027475</v>
      </c>
      <c r="T169" s="116">
        <v>1.9626408954973993</v>
      </c>
      <c r="U169" s="116">
        <v>1.6663056363265305</v>
      </c>
      <c r="V169" s="116">
        <v>1.2065481091203552</v>
      </c>
      <c r="W169" s="116">
        <v>1.5062893792758372</v>
      </c>
      <c r="X169" s="116">
        <v>3.4877021172754095</v>
      </c>
      <c r="Y169" s="116">
        <v>4.0242682862134167</v>
      </c>
      <c r="Z169" s="116">
        <v>4.0555211346115652</v>
      </c>
      <c r="AA169" s="116">
        <v>5.7821679002554625</v>
      </c>
      <c r="AB169" s="116">
        <v>5.1497933685892825</v>
      </c>
      <c r="AC169" s="116">
        <v>5.72869109092575</v>
      </c>
      <c r="AD169" s="116">
        <v>6.3361921485985491</v>
      </c>
      <c r="AE169" s="116">
        <v>6.4524373661623464</v>
      </c>
      <c r="AF169" s="116">
        <v>7.3017754564509083</v>
      </c>
      <c r="AG169" s="116">
        <v>8.2430125840208479</v>
      </c>
      <c r="AH169" s="116">
        <v>7.3445368669333675</v>
      </c>
      <c r="AI169" s="116">
        <v>7.0268266185401114</v>
      </c>
      <c r="AJ169" s="116">
        <v>3.4810428296109119</v>
      </c>
      <c r="AK169" s="116">
        <v>5.3509850617639589</v>
      </c>
      <c r="AL169" s="116">
        <v>3.253742146578178</v>
      </c>
      <c r="AM169" s="116">
        <v>-0.81881312908367132</v>
      </c>
      <c r="AN169" s="116">
        <v>-4.1111082634531151</v>
      </c>
      <c r="AO169" s="116">
        <v>-6.6297807352377438</v>
      </c>
      <c r="AP169" s="116">
        <v>-9.6571215999044426</v>
      </c>
      <c r="AQ169" s="116">
        <v>-13.830927348667482</v>
      </c>
      <c r="AR169" s="116">
        <v>-18.519720951630333</v>
      </c>
      <c r="AS169" s="116">
        <v>-21.708327530204834</v>
      </c>
      <c r="AT169" s="116">
        <v>-23.144074093032206</v>
      </c>
      <c r="AU169" s="116">
        <v>-24.489527316457316</v>
      </c>
      <c r="AV169" s="116">
        <v>-25.410132371681797</v>
      </c>
      <c r="AW169" s="116">
        <v>-25.572525875478711</v>
      </c>
      <c r="AX169" s="116">
        <v>-27.007408411820581</v>
      </c>
      <c r="AY169" s="116">
        <v>-30.333424750876958</v>
      </c>
      <c r="AZ169" s="116">
        <v>-31.231718149460381</v>
      </c>
      <c r="BA169" s="116">
        <v>-32.837570569316824</v>
      </c>
      <c r="BB169" s="116">
        <v>-33.611295068568978</v>
      </c>
      <c r="BC169" s="116">
        <v>-32.200444684420432</v>
      </c>
      <c r="BD169" s="116">
        <v>-30.820131941828674</v>
      </c>
      <c r="BE169" s="116">
        <v>-27.768497568304522</v>
      </c>
      <c r="BF169" s="116">
        <v>-27.329731355151456</v>
      </c>
      <c r="BG169" s="116">
        <v>-26.897598198339239</v>
      </c>
      <c r="BH169" s="116">
        <v>-27.943450256758602</v>
      </c>
      <c r="BI169" s="116">
        <v>-35.878579281841311</v>
      </c>
      <c r="BJ169" s="116">
        <v>-38.805611639430182</v>
      </c>
      <c r="BK169" s="116">
        <v>-40.439960046228016</v>
      </c>
      <c r="BL169" s="116">
        <v>-40.100213958596392</v>
      </c>
      <c r="BM169" s="116">
        <v>-39.094795857638346</v>
      </c>
      <c r="BN169" s="81"/>
      <c r="BO169" s="81"/>
      <c r="BP169" s="81"/>
      <c r="BQ169" s="81"/>
      <c r="BR169" s="81"/>
      <c r="BS169" s="81"/>
      <c r="BT169" s="81"/>
      <c r="BU169" s="81"/>
      <c r="BV169" s="81"/>
    </row>
    <row r="170" spans="1:74">
      <c r="A170" s="81"/>
      <c r="B170" s="81"/>
      <c r="C170" s="81"/>
      <c r="D170" s="126" t="s">
        <v>254</v>
      </c>
      <c r="E170" s="81" t="s">
        <v>43</v>
      </c>
      <c r="F170" s="116">
        <v>-9.9513837309561879</v>
      </c>
      <c r="G170" s="116">
        <v>-12.414161219990236</v>
      </c>
      <c r="H170" s="116">
        <v>-14.739455841209338</v>
      </c>
      <c r="I170" s="116">
        <v>-18.19352736638513</v>
      </c>
      <c r="J170" s="116">
        <v>-19.509892036162274</v>
      </c>
      <c r="K170" s="116">
        <v>-22.024469899647126</v>
      </c>
      <c r="L170" s="116">
        <v>-22.66711830360704</v>
      </c>
      <c r="M170" s="116">
        <v>-26.289404767815448</v>
      </c>
      <c r="N170" s="116">
        <v>-15.40215753448266</v>
      </c>
      <c r="O170" s="116">
        <v>-16.390661556077642</v>
      </c>
      <c r="P170" s="116">
        <v>-14.444515482530374</v>
      </c>
      <c r="Q170" s="116">
        <v>-13.539200776993017</v>
      </c>
      <c r="R170" s="116">
        <v>-4.7426827595934853</v>
      </c>
      <c r="S170" s="116">
        <v>-4.262102639959612</v>
      </c>
      <c r="T170" s="116">
        <v>-3.7625542297683507</v>
      </c>
      <c r="U170" s="116">
        <v>-4.1295276624940502</v>
      </c>
      <c r="V170" s="116">
        <v>-4.121774198263644</v>
      </c>
      <c r="W170" s="116">
        <v>-4.1922800895999934</v>
      </c>
      <c r="X170" s="116">
        <v>-4.4081552244880111</v>
      </c>
      <c r="Y170" s="116">
        <v>-6.1745843960326336</v>
      </c>
      <c r="Z170" s="116">
        <v>-3.7251118335621651</v>
      </c>
      <c r="AA170" s="116">
        <v>-4.0762909798148073</v>
      </c>
      <c r="AB170" s="116">
        <v>-3.649446128163607</v>
      </c>
      <c r="AC170" s="116">
        <v>-3.5698583946253599</v>
      </c>
      <c r="AD170" s="116">
        <v>-3.4967452704477706</v>
      </c>
      <c r="AE170" s="116">
        <v>-3.8747883496104034</v>
      </c>
      <c r="AF170" s="116">
        <v>-4.040907747906652</v>
      </c>
      <c r="AG170" s="116">
        <v>-4.1325866407893939</v>
      </c>
      <c r="AH170" s="116">
        <v>-3.897980987839512</v>
      </c>
      <c r="AI170" s="116">
        <v>-3.7697226006418081</v>
      </c>
      <c r="AJ170" s="116">
        <v>-4.1799505055427275</v>
      </c>
      <c r="AK170" s="116">
        <v>-3.9782524162882105</v>
      </c>
      <c r="AL170" s="116">
        <v>-0.88573798238473245</v>
      </c>
      <c r="AM170" s="116">
        <v>-0.93989794709400076</v>
      </c>
      <c r="AN170" s="116">
        <v>-0.38576031263785548</v>
      </c>
      <c r="AO170" s="116">
        <v>-0.23813055668450911</v>
      </c>
      <c r="AP170" s="116">
        <v>0.64851982164409705</v>
      </c>
      <c r="AQ170" s="116">
        <v>-0.415959250060431</v>
      </c>
      <c r="AR170" s="116">
        <v>-0.83441083081172174</v>
      </c>
      <c r="AS170" s="116">
        <v>-0.71176435431044194</v>
      </c>
      <c r="AT170" s="116">
        <v>-1.060436489933906</v>
      </c>
      <c r="AU170" s="116">
        <v>-0.59533967777069474</v>
      </c>
      <c r="AV170" s="116">
        <v>0.51031562459624435</v>
      </c>
      <c r="AW170" s="116">
        <v>2.4422666234307586</v>
      </c>
      <c r="AX170" s="116">
        <v>3.8161873895105813</v>
      </c>
      <c r="AY170" s="116">
        <v>3.692112430706743</v>
      </c>
      <c r="AZ170" s="116">
        <v>0.13582338434623864</v>
      </c>
      <c r="BA170" s="116">
        <v>-3.4004491808366701</v>
      </c>
      <c r="BB170" s="116">
        <v>-7.3392657295884796</v>
      </c>
      <c r="BC170" s="116">
        <v>-10.323381459863496</v>
      </c>
      <c r="BD170" s="116">
        <v>-13.352589089887314</v>
      </c>
      <c r="BE170" s="116">
        <v>-15.913840888766353</v>
      </c>
      <c r="BF170" s="116">
        <v>-18.025691688147017</v>
      </c>
      <c r="BG170" s="116">
        <v>-19.915788462648816</v>
      </c>
      <c r="BH170" s="116">
        <v>-21.153794733686965</v>
      </c>
      <c r="BI170" s="116">
        <v>-18.077069673263143</v>
      </c>
      <c r="BJ170" s="116">
        <v>-16.400432343390911</v>
      </c>
      <c r="BK170" s="116">
        <v>-16.115197608954965</v>
      </c>
      <c r="BL170" s="116">
        <v>-26.786617315435684</v>
      </c>
      <c r="BM170" s="116">
        <v>-36.556364019528957</v>
      </c>
      <c r="BN170" s="81"/>
      <c r="BO170" s="81"/>
      <c r="BP170" s="81"/>
      <c r="BQ170" s="81"/>
      <c r="BR170" s="81"/>
      <c r="BS170" s="81"/>
      <c r="BT170" s="81"/>
      <c r="BU170" s="81"/>
      <c r="BV170" s="81"/>
    </row>
    <row r="171" spans="1:74">
      <c r="A171" s="81"/>
      <c r="B171" s="81"/>
      <c r="C171" s="81"/>
      <c r="D171" s="126" t="s">
        <v>254</v>
      </c>
      <c r="E171" s="81" t="s">
        <v>63</v>
      </c>
      <c r="F171" s="116">
        <v>-3.8601869972975784</v>
      </c>
      <c r="G171" s="116">
        <v>-5.4846523596136656</v>
      </c>
      <c r="H171" s="116">
        <v>-7.6080988612242386</v>
      </c>
      <c r="I171" s="116">
        <v>-11.758568232713978</v>
      </c>
      <c r="J171" s="116">
        <v>-13.938653203320534</v>
      </c>
      <c r="K171" s="116">
        <v>-16.354164921366316</v>
      </c>
      <c r="L171" s="116">
        <v>-16.576824582911556</v>
      </c>
      <c r="M171" s="116">
        <v>-19.401852114517595</v>
      </c>
      <c r="N171" s="116">
        <v>-10.115399765280181</v>
      </c>
      <c r="O171" s="116">
        <v>-9.219287366334413</v>
      </c>
      <c r="P171" s="116">
        <v>-9.0474668087456251</v>
      </c>
      <c r="Q171" s="116">
        <v>-9.0801328223920752</v>
      </c>
      <c r="R171" s="116">
        <v>-0.74353423536253516</v>
      </c>
      <c r="S171" s="116">
        <v>-0.25927030932455253</v>
      </c>
      <c r="T171" s="116">
        <v>-0.609620942646381</v>
      </c>
      <c r="U171" s="116">
        <v>-0.20829582335788999</v>
      </c>
      <c r="V171" s="116">
        <v>0.46318635323792545</v>
      </c>
      <c r="W171" s="116">
        <v>0.56182932938468699</v>
      </c>
      <c r="X171" s="116">
        <v>2.9543197817209084</v>
      </c>
      <c r="Y171" s="116">
        <v>2.7761506860830156</v>
      </c>
      <c r="Z171" s="116">
        <v>4.6627469568042645</v>
      </c>
      <c r="AA171" s="116">
        <v>0.76573475999126295</v>
      </c>
      <c r="AB171" s="116">
        <v>0.10991177964240251</v>
      </c>
      <c r="AC171" s="116">
        <v>-1.7735304988659495</v>
      </c>
      <c r="AD171" s="116">
        <v>-1.6147508987468502</v>
      </c>
      <c r="AE171" s="116">
        <v>-1.3160521334327626</v>
      </c>
      <c r="AF171" s="116">
        <v>-2.0433207012716412</v>
      </c>
      <c r="AG171" s="116">
        <v>-2.2193922749928339</v>
      </c>
      <c r="AH171" s="116">
        <v>-2.016852221814192</v>
      </c>
      <c r="AI171" s="116">
        <v>-1.9936632624761677</v>
      </c>
      <c r="AJ171" s="116">
        <v>-1.6347019228923481</v>
      </c>
      <c r="AK171" s="116">
        <v>0.35104523111118979</v>
      </c>
      <c r="AL171" s="116">
        <v>3.5955627509771784</v>
      </c>
      <c r="AM171" s="116">
        <v>4.0696163172743889</v>
      </c>
      <c r="AN171" s="116">
        <v>4.4000279548505743</v>
      </c>
      <c r="AO171" s="116">
        <v>4.6769939102313405</v>
      </c>
      <c r="AP171" s="116">
        <v>5.952882270012716</v>
      </c>
      <c r="AQ171" s="116">
        <v>6.2069457838749686</v>
      </c>
      <c r="AR171" s="116">
        <v>6.3429238311199692</v>
      </c>
      <c r="AS171" s="116">
        <v>6.1853285967014671</v>
      </c>
      <c r="AT171" s="116">
        <v>5.6041202073699941</v>
      </c>
      <c r="AU171" s="116">
        <v>5.5047174537051848</v>
      </c>
      <c r="AV171" s="116">
        <v>4.4854120854020048</v>
      </c>
      <c r="AW171" s="116">
        <v>5.3674813285964795</v>
      </c>
      <c r="AX171" s="116">
        <v>10.100631836379023</v>
      </c>
      <c r="AY171" s="116">
        <v>8.0016274316508422</v>
      </c>
      <c r="AZ171" s="116">
        <v>4.856525078382818</v>
      </c>
      <c r="BA171" s="116">
        <v>0.53439589694598055</v>
      </c>
      <c r="BB171" s="116">
        <v>-2.3417490318459784</v>
      </c>
      <c r="BC171" s="116">
        <v>-3.7574023191575368</v>
      </c>
      <c r="BD171" s="116">
        <v>-5.9157400903659134</v>
      </c>
      <c r="BE171" s="116">
        <v>-7.3846945444824712</v>
      </c>
      <c r="BF171" s="116">
        <v>-8.5363305751199867</v>
      </c>
      <c r="BG171" s="116">
        <v>-10.443850943479006</v>
      </c>
      <c r="BH171" s="116">
        <v>-12.087127011655154</v>
      </c>
      <c r="BI171" s="116">
        <v>-9.6075687427104128</v>
      </c>
      <c r="BJ171" s="116">
        <v>-10.070121720427982</v>
      </c>
      <c r="BK171" s="116">
        <v>-8.6573402448541152</v>
      </c>
      <c r="BL171" s="116">
        <v>-12.609896614597574</v>
      </c>
      <c r="BM171" s="116">
        <v>-15.977237114404332</v>
      </c>
      <c r="BN171" s="81"/>
      <c r="BO171" s="81"/>
      <c r="BP171" s="81"/>
      <c r="BQ171" s="81"/>
      <c r="BR171" s="81"/>
      <c r="BS171" s="81"/>
      <c r="BT171" s="81"/>
      <c r="BU171" s="81"/>
      <c r="BV171" s="81"/>
    </row>
    <row r="172" spans="1:74">
      <c r="A172" s="81"/>
      <c r="B172" s="81"/>
      <c r="C172" s="81"/>
      <c r="D172" s="126" t="s">
        <v>254</v>
      </c>
      <c r="E172" s="81" t="s">
        <v>2</v>
      </c>
      <c r="F172" s="116">
        <v>-6.2273269020933792</v>
      </c>
      <c r="G172" s="116">
        <v>-8.521847525540565</v>
      </c>
      <c r="H172" s="116">
        <v>-10.852072213518937</v>
      </c>
      <c r="I172" s="116">
        <v>-14.084520188476048</v>
      </c>
      <c r="J172" s="116">
        <v>-15.669429469524113</v>
      </c>
      <c r="K172" s="116">
        <v>-18.101133970289826</v>
      </c>
      <c r="L172" s="116">
        <v>-19.571682979493879</v>
      </c>
      <c r="M172" s="116">
        <v>-22.692018833022967</v>
      </c>
      <c r="N172" s="116">
        <v>-14.15548199128604</v>
      </c>
      <c r="O172" s="116">
        <v>-15.230286565396392</v>
      </c>
      <c r="P172" s="116">
        <v>-13.118914059367714</v>
      </c>
      <c r="Q172" s="116">
        <v>-11.558691104661406</v>
      </c>
      <c r="R172" s="116">
        <v>-1.3781389638994561</v>
      </c>
      <c r="S172" s="116">
        <v>-0.3266028411845312</v>
      </c>
      <c r="T172" s="116">
        <v>0.14388189968914933</v>
      </c>
      <c r="U172" s="116">
        <v>6.1877919218550126E-2</v>
      </c>
      <c r="V172" s="116">
        <v>-0.35733775777744459</v>
      </c>
      <c r="W172" s="116">
        <v>-1.1913497663542731</v>
      </c>
      <c r="X172" s="116">
        <v>-2.8322460524471111</v>
      </c>
      <c r="Y172" s="116">
        <v>-5.5464714105851636</v>
      </c>
      <c r="Z172" s="116">
        <v>-5.1749218763937757</v>
      </c>
      <c r="AA172" s="116">
        <v>-3.885086524103337</v>
      </c>
      <c r="AB172" s="116">
        <v>-2.9111017413863571</v>
      </c>
      <c r="AC172" s="116">
        <v>-2.85156455269298</v>
      </c>
      <c r="AD172" s="116">
        <v>-2.1323433308296904</v>
      </c>
      <c r="AE172" s="116">
        <v>-2.2975931893542434</v>
      </c>
      <c r="AF172" s="116">
        <v>-1.6071992595853413</v>
      </c>
      <c r="AG172" s="116">
        <v>-1.6075465403054334</v>
      </c>
      <c r="AH172" s="116">
        <v>-1.0660221708447217</v>
      </c>
      <c r="AI172" s="116">
        <v>-1.5364531515641779</v>
      </c>
      <c r="AJ172" s="116">
        <v>-2.4340823261052682</v>
      </c>
      <c r="AK172" s="116">
        <v>-0.63682689576024032</v>
      </c>
      <c r="AL172" s="116">
        <v>-2.1460577780930423</v>
      </c>
      <c r="AM172" s="116">
        <v>-2.5550735851188406</v>
      </c>
      <c r="AN172" s="116">
        <v>-1.0438794997417151</v>
      </c>
      <c r="AO172" s="116">
        <v>1.9278579934624016</v>
      </c>
      <c r="AP172" s="116">
        <v>5.1478415652710163</v>
      </c>
      <c r="AQ172" s="116">
        <v>6.8673677393923684</v>
      </c>
      <c r="AR172" s="116">
        <v>9.3434319577309708</v>
      </c>
      <c r="AS172" s="116">
        <v>10.999133488354467</v>
      </c>
      <c r="AT172" s="116">
        <v>17.029794822732494</v>
      </c>
      <c r="AU172" s="116">
        <v>19.946068633023685</v>
      </c>
      <c r="AV172" s="116">
        <v>21.968530831412405</v>
      </c>
      <c r="AW172" s="116">
        <v>24.360521636937492</v>
      </c>
      <c r="AX172" s="116">
        <v>18.231817528713222</v>
      </c>
      <c r="AY172" s="116">
        <v>12.780325841625045</v>
      </c>
      <c r="AZ172" s="116">
        <v>5.1384225984139178</v>
      </c>
      <c r="BA172" s="116">
        <v>-1.8578461654378202</v>
      </c>
      <c r="BB172" s="116">
        <v>-8.4939111042680988</v>
      </c>
      <c r="BC172" s="116">
        <v>-13.734404086817545</v>
      </c>
      <c r="BD172" s="116">
        <v>-18.480214809849421</v>
      </c>
      <c r="BE172" s="116">
        <v>-22.829158790785474</v>
      </c>
      <c r="BF172" s="116">
        <v>-27.393133533880746</v>
      </c>
      <c r="BG172" s="116">
        <v>-27.179157201907707</v>
      </c>
      <c r="BH172" s="116">
        <v>-27.477469832533231</v>
      </c>
      <c r="BI172" s="116">
        <v>-25.299599790907731</v>
      </c>
      <c r="BJ172" s="116">
        <v>-23.923288676212504</v>
      </c>
      <c r="BK172" s="116">
        <v>-26.092400862072417</v>
      </c>
      <c r="BL172" s="116">
        <v>-34.381914018617493</v>
      </c>
      <c r="BM172" s="116">
        <v>-37.802267492433614</v>
      </c>
      <c r="BN172" s="81"/>
      <c r="BO172" s="81"/>
      <c r="BP172" s="81"/>
      <c r="BQ172" s="81"/>
      <c r="BR172" s="81"/>
      <c r="BS172" s="81"/>
      <c r="BT172" s="81"/>
      <c r="BU172" s="81"/>
      <c r="BV172" s="81"/>
    </row>
    <row r="173" spans="1:74">
      <c r="A173" s="81"/>
      <c r="B173" s="81"/>
      <c r="C173" s="81"/>
      <c r="D173" s="126" t="s">
        <v>254</v>
      </c>
      <c r="E173" s="81" t="s">
        <v>23</v>
      </c>
      <c r="F173" s="116">
        <v>-8.8001313069265183</v>
      </c>
      <c r="G173" s="116">
        <v>-11.307609224383775</v>
      </c>
      <c r="H173" s="116">
        <v>-13.595465874209417</v>
      </c>
      <c r="I173" s="116">
        <v>-17.073568839087791</v>
      </c>
      <c r="J173" s="116">
        <v>-18.947247294386504</v>
      </c>
      <c r="K173" s="116">
        <v>-21.234983254473345</v>
      </c>
      <c r="L173" s="116">
        <v>-22.497070991877607</v>
      </c>
      <c r="M173" s="116">
        <v>-25.280321828043537</v>
      </c>
      <c r="N173" s="116">
        <v>-15.617562942975379</v>
      </c>
      <c r="O173" s="116">
        <v>-16.422473898372402</v>
      </c>
      <c r="P173" s="116">
        <v>-13.605462791383156</v>
      </c>
      <c r="Q173" s="116">
        <v>-11.171120260239967</v>
      </c>
      <c r="R173" s="116">
        <v>-1.9161429407835158</v>
      </c>
      <c r="S173" s="116">
        <v>-0.47627170769207261</v>
      </c>
      <c r="T173" s="116">
        <v>1.1953015044317894</v>
      </c>
      <c r="U173" s="116">
        <v>2.7348959613336596</v>
      </c>
      <c r="V173" s="116">
        <v>3.0224298771895359</v>
      </c>
      <c r="W173" s="116">
        <v>3.3096098820613866</v>
      </c>
      <c r="X173" s="116">
        <v>1.867987884624009</v>
      </c>
      <c r="Y173" s="116">
        <v>0.68097151025121683</v>
      </c>
      <c r="Z173" s="116">
        <v>1.5212472865621649</v>
      </c>
      <c r="AA173" s="116">
        <v>1.8400060748933633</v>
      </c>
      <c r="AB173" s="116">
        <v>2.6791025525195824</v>
      </c>
      <c r="AC173" s="116">
        <v>3.4564650055847501</v>
      </c>
      <c r="AD173" s="116">
        <v>2.3381112422767494</v>
      </c>
      <c r="AE173" s="116">
        <v>1.227698591349446</v>
      </c>
      <c r="AF173" s="116">
        <v>0.76718225448400901</v>
      </c>
      <c r="AG173" s="116">
        <v>8.7065482400445759E-2</v>
      </c>
      <c r="AH173" s="116">
        <v>-0.28856101821341262</v>
      </c>
      <c r="AI173" s="116">
        <v>-0.53280949275097811</v>
      </c>
      <c r="AJ173" s="116">
        <v>-2.1929720162728881</v>
      </c>
      <c r="AK173" s="116">
        <v>-1.1466051963114507</v>
      </c>
      <c r="AL173" s="116">
        <v>1.1041578491938182</v>
      </c>
      <c r="AM173" s="116">
        <v>1.3257558482853495</v>
      </c>
      <c r="AN173" s="116">
        <v>1.019352192650044</v>
      </c>
      <c r="AO173" s="116">
        <v>1.9337006382929314</v>
      </c>
      <c r="AP173" s="116">
        <v>3.0289553394202473</v>
      </c>
      <c r="AQ173" s="116">
        <v>1.8027973750699582</v>
      </c>
      <c r="AR173" s="116">
        <v>1.2565463401771479</v>
      </c>
      <c r="AS173" s="116">
        <v>0.78165455310623777</v>
      </c>
      <c r="AT173" s="116">
        <v>0.25106255006563405</v>
      </c>
      <c r="AU173" s="116">
        <v>0.13927817646431517</v>
      </c>
      <c r="AV173" s="116">
        <v>-0.76751077253115607</v>
      </c>
      <c r="AW173" s="116">
        <v>1.5979611278495787</v>
      </c>
      <c r="AX173" s="116">
        <v>2.3158831634852017</v>
      </c>
      <c r="AY173" s="116">
        <v>2.8552559820583827</v>
      </c>
      <c r="AZ173" s="116">
        <v>-0.65219433094525225</v>
      </c>
      <c r="BA173" s="116">
        <v>-3.9431557467559895</v>
      </c>
      <c r="BB173" s="116">
        <v>-7.6521281777295993</v>
      </c>
      <c r="BC173" s="116">
        <v>-10.230070982321816</v>
      </c>
      <c r="BD173" s="116">
        <v>-12.957918452295543</v>
      </c>
      <c r="BE173" s="116">
        <v>-14.525388402597203</v>
      </c>
      <c r="BF173" s="116">
        <v>-16.78476177843411</v>
      </c>
      <c r="BG173" s="116">
        <v>-18.693195214304815</v>
      </c>
      <c r="BH173" s="116">
        <v>-20.050535542765083</v>
      </c>
      <c r="BI173" s="116">
        <v>-18.421624786422406</v>
      </c>
      <c r="BJ173" s="116">
        <v>-17.00108823462304</v>
      </c>
      <c r="BK173" s="116">
        <v>-17.809151289211478</v>
      </c>
      <c r="BL173" s="116">
        <v>-27.103072885271935</v>
      </c>
      <c r="BM173" s="116">
        <v>-35.814363838664441</v>
      </c>
      <c r="BN173" s="81"/>
      <c r="BO173" s="81"/>
      <c r="BP173" s="81"/>
      <c r="BQ173" s="81"/>
      <c r="BR173" s="81"/>
      <c r="BS173" s="81"/>
      <c r="BT173" s="81"/>
      <c r="BU173" s="81"/>
      <c r="BV173" s="81"/>
    </row>
    <row r="174" spans="1:74">
      <c r="A174" s="81"/>
      <c r="B174" s="81"/>
      <c r="C174" s="81"/>
      <c r="D174" s="126" t="s">
        <v>254</v>
      </c>
      <c r="E174" s="81" t="s">
        <v>24</v>
      </c>
      <c r="F174" s="116">
        <v>-0.73201851057257983</v>
      </c>
      <c r="G174" s="116">
        <v>-2.7398843329332649</v>
      </c>
      <c r="H174" s="116">
        <v>-4.8134326687401376</v>
      </c>
      <c r="I174" s="116">
        <v>-8.338354853608779</v>
      </c>
      <c r="J174" s="116">
        <v>-10.140636811982334</v>
      </c>
      <c r="K174" s="116">
        <v>-12.303715448315216</v>
      </c>
      <c r="L174" s="116">
        <v>-12.639953927831558</v>
      </c>
      <c r="M174" s="116">
        <v>-17.201416528560195</v>
      </c>
      <c r="N174" s="116">
        <v>-8.8864820109872795</v>
      </c>
      <c r="O174" s="116">
        <v>-10.165458235936214</v>
      </c>
      <c r="P174" s="116">
        <v>-9.0262560237602258</v>
      </c>
      <c r="Q174" s="116">
        <v>-9.534311434795276</v>
      </c>
      <c r="R174" s="116">
        <v>-0.27673966478756462</v>
      </c>
      <c r="S174" s="116">
        <v>0.95917591201106767</v>
      </c>
      <c r="T174" s="116">
        <v>0.87929993349737856</v>
      </c>
      <c r="U174" s="116">
        <v>0.61883162628364996</v>
      </c>
      <c r="V174" s="116">
        <v>1.3822496979565759</v>
      </c>
      <c r="W174" s="116">
        <v>1.3166098698367668</v>
      </c>
      <c r="X174" s="116">
        <v>0.49893155007947954</v>
      </c>
      <c r="Y174" s="116">
        <v>-1.5051723319307833</v>
      </c>
      <c r="Z174" s="116">
        <v>1.2856755497850649</v>
      </c>
      <c r="AA174" s="116">
        <v>0.84070754076816279</v>
      </c>
      <c r="AB174" s="116">
        <v>1.9544295966482821</v>
      </c>
      <c r="AC174" s="116">
        <v>1.6064535573233503</v>
      </c>
      <c r="AD174" s="116">
        <v>1.1873837617964504</v>
      </c>
      <c r="AE174" s="116">
        <v>0.68629965065814602</v>
      </c>
      <c r="AF174" s="116">
        <v>1.0384084181505084</v>
      </c>
      <c r="AG174" s="116">
        <v>8.7666529515846747E-2</v>
      </c>
      <c r="AH174" s="116">
        <v>0.86873064346166728</v>
      </c>
      <c r="AI174" s="116">
        <v>1.0103691366409926</v>
      </c>
      <c r="AJ174" s="116">
        <v>0.10771124492019268</v>
      </c>
      <c r="AK174" s="116">
        <v>-4.4358303341260452E-2</v>
      </c>
      <c r="AL174" s="116">
        <v>1.4560108070265887</v>
      </c>
      <c r="AM174" s="116">
        <v>-1.3314506079223412</v>
      </c>
      <c r="AN174" s="116">
        <v>-2.4343376585250951</v>
      </c>
      <c r="AO174" s="116">
        <v>-3.2860836788684091</v>
      </c>
      <c r="AP174" s="116">
        <v>-1.8280647012771531</v>
      </c>
      <c r="AQ174" s="116">
        <v>-3.0114874460816514</v>
      </c>
      <c r="AR174" s="116">
        <v>-3.9209795115173516</v>
      </c>
      <c r="AS174" s="116">
        <v>-5.2600374012805116</v>
      </c>
      <c r="AT174" s="116">
        <v>-5.8825715266018657</v>
      </c>
      <c r="AU174" s="116">
        <v>-6.4358219458030046</v>
      </c>
      <c r="AV174" s="116">
        <v>-7.8721034001032653</v>
      </c>
      <c r="AW174" s="116">
        <v>-6.9686609511143214</v>
      </c>
      <c r="AX174" s="116">
        <v>-6.7544101444622289</v>
      </c>
      <c r="AY174" s="116">
        <v>-8.6323214474653973</v>
      </c>
      <c r="AZ174" s="116">
        <v>-11.118875941394192</v>
      </c>
      <c r="BA174" s="116">
        <v>-13.53318811624503</v>
      </c>
      <c r="BB174" s="116">
        <v>-15.486341664068149</v>
      </c>
      <c r="BC174" s="116">
        <v>-15.288067057456857</v>
      </c>
      <c r="BD174" s="116">
        <v>-16.230357949785873</v>
      </c>
      <c r="BE174" s="116">
        <v>-16.826496118793173</v>
      </c>
      <c r="BF174" s="116">
        <v>-17.843827889541238</v>
      </c>
      <c r="BG174" s="116">
        <v>-18.342572068389025</v>
      </c>
      <c r="BH174" s="116">
        <v>-18.462166682072663</v>
      </c>
      <c r="BI174" s="116">
        <v>-13.734414077434714</v>
      </c>
      <c r="BJ174" s="116">
        <v>-11.172788859418484</v>
      </c>
      <c r="BK174" s="116">
        <v>-11.976003353895615</v>
      </c>
      <c r="BL174" s="116">
        <v>-15.720171253082874</v>
      </c>
      <c r="BM174" s="116">
        <v>-18.742453888301235</v>
      </c>
      <c r="BN174" s="81"/>
      <c r="BO174" s="81"/>
      <c r="BP174" s="81"/>
      <c r="BQ174" s="81"/>
      <c r="BR174" s="81"/>
      <c r="BS174" s="81"/>
      <c r="BT174" s="81"/>
      <c r="BU174" s="81"/>
      <c r="BV174" s="81"/>
    </row>
    <row r="175" spans="1:74">
      <c r="A175" s="81"/>
      <c r="B175" s="81"/>
      <c r="C175" s="81"/>
      <c r="D175" s="126" t="s">
        <v>254</v>
      </c>
      <c r="E175" s="81" t="s">
        <v>25</v>
      </c>
      <c r="F175" s="116">
        <v>-3.5936628197297793</v>
      </c>
      <c r="G175" s="116">
        <v>-1.9655349585043638</v>
      </c>
      <c r="H175" s="116">
        <v>2.9029648321675623</v>
      </c>
      <c r="I175" s="116">
        <v>5.9520386834434191</v>
      </c>
      <c r="J175" s="116">
        <v>10.980249975487268</v>
      </c>
      <c r="K175" s="116">
        <v>13.623476201604387</v>
      </c>
      <c r="L175" s="116">
        <v>-6.26378425765526</v>
      </c>
      <c r="M175" s="116">
        <v>-25.485838519861645</v>
      </c>
      <c r="N175" s="116">
        <v>-17.134858806324669</v>
      </c>
      <c r="O175" s="116">
        <v>-18.369714848446574</v>
      </c>
      <c r="P175" s="116">
        <v>-17.725905757567045</v>
      </c>
      <c r="Q175" s="116">
        <v>-16.848559262809047</v>
      </c>
      <c r="R175" s="116">
        <v>-7.324023495549385</v>
      </c>
      <c r="S175" s="116">
        <v>-7.0170457957046217</v>
      </c>
      <c r="T175" s="116">
        <v>-7.6115964009996109</v>
      </c>
      <c r="U175" s="116">
        <v>-9.3149639308664103</v>
      </c>
      <c r="V175" s="116">
        <v>-10.434482988118795</v>
      </c>
      <c r="W175" s="116">
        <v>-8.3767115257797737</v>
      </c>
      <c r="X175" s="116">
        <v>-6.1434412691646711</v>
      </c>
      <c r="Y175" s="116">
        <v>-6.3968603449366244</v>
      </c>
      <c r="Z175" s="116">
        <v>-5.6003829096066351</v>
      </c>
      <c r="AA175" s="116">
        <v>-9.9271404101101286</v>
      </c>
      <c r="AB175" s="116">
        <v>-10.136648823106382</v>
      </c>
      <c r="AC175" s="116">
        <v>-10.36095826206868</v>
      </c>
      <c r="AD175" s="116">
        <v>-10.794224691380741</v>
      </c>
      <c r="AE175" s="116">
        <v>-8.5386401746737235</v>
      </c>
      <c r="AF175" s="116">
        <v>-9.5092057598250204</v>
      </c>
      <c r="AG175" s="116">
        <v>-10.186163580001649</v>
      </c>
      <c r="AH175" s="116">
        <v>-10.541714097754399</v>
      </c>
      <c r="AI175" s="116">
        <v>-10.912028325055838</v>
      </c>
      <c r="AJ175" s="116">
        <v>-12.255281758827248</v>
      </c>
      <c r="AK175" s="116">
        <v>-12.89384939856464</v>
      </c>
      <c r="AL175" s="116">
        <v>-7.2676787165280432</v>
      </c>
      <c r="AM175" s="116">
        <v>-5.8411856943723812</v>
      </c>
      <c r="AN175" s="116">
        <v>-8.490669577424768</v>
      </c>
      <c r="AO175" s="116">
        <v>-11.16935207409248</v>
      </c>
      <c r="AP175" s="116">
        <v>-13.887537161790053</v>
      </c>
      <c r="AQ175" s="116">
        <v>-17.39800773622413</v>
      </c>
      <c r="AR175" s="116">
        <v>-21.822070068608031</v>
      </c>
      <c r="AS175" s="116">
        <v>-22.838342683522232</v>
      </c>
      <c r="AT175" s="116">
        <v>-23.796923340457607</v>
      </c>
      <c r="AU175" s="116">
        <v>-25.152359523847714</v>
      </c>
      <c r="AV175" s="116">
        <v>-24.390926730593296</v>
      </c>
      <c r="AW175" s="116">
        <v>-22.182515975485913</v>
      </c>
      <c r="AX175" s="116">
        <v>-23.194294646500481</v>
      </c>
      <c r="AY175" s="116">
        <v>-19.828978835856358</v>
      </c>
      <c r="AZ175" s="116">
        <v>-13.296645069009561</v>
      </c>
      <c r="BA175" s="116">
        <v>-5.5148289300435298</v>
      </c>
      <c r="BB175" s="116">
        <v>1.1425301433668196</v>
      </c>
      <c r="BC175" s="116">
        <v>7.530727069722964</v>
      </c>
      <c r="BD175" s="116">
        <v>15.280217430187186</v>
      </c>
      <c r="BE175" s="116">
        <v>12.76279442681523</v>
      </c>
      <c r="BF175" s="116">
        <v>14.305315748917515</v>
      </c>
      <c r="BG175" s="116">
        <v>9.0634552420539976</v>
      </c>
      <c r="BH175" s="116">
        <v>2.6636952020644458</v>
      </c>
      <c r="BI175" s="116">
        <v>-7.4859010467261129</v>
      </c>
      <c r="BJ175" s="116">
        <v>-7.4331928769571824</v>
      </c>
      <c r="BK175" s="116">
        <v>-10.899957838619116</v>
      </c>
      <c r="BL175" s="116">
        <v>44.128174670906326</v>
      </c>
      <c r="BM175" s="116">
        <v>96.359187266913054</v>
      </c>
      <c r="BN175" s="81"/>
      <c r="BO175" s="81"/>
      <c r="BP175" s="81"/>
      <c r="BQ175" s="81"/>
      <c r="BR175" s="81"/>
      <c r="BS175" s="81"/>
      <c r="BT175" s="81"/>
      <c r="BU175" s="81"/>
      <c r="BV175" s="81"/>
    </row>
    <row r="176" spans="1:74">
      <c r="A176" s="81"/>
      <c r="B176" s="81"/>
      <c r="C176" s="81"/>
      <c r="D176" s="126" t="s">
        <v>254</v>
      </c>
      <c r="E176" s="81" t="s">
        <v>3</v>
      </c>
      <c r="F176" s="116">
        <v>10.584011492718922</v>
      </c>
      <c r="G176" s="116">
        <v>7.7858170427246343</v>
      </c>
      <c r="H176" s="116">
        <v>5.7950218767794617</v>
      </c>
      <c r="I176" s="116">
        <v>-2.0938162552316797</v>
      </c>
      <c r="J176" s="116">
        <v>-4.5244910675388326</v>
      </c>
      <c r="K176" s="116">
        <v>-6.6670509827648168</v>
      </c>
      <c r="L176" s="116">
        <v>-9.6903178211684597</v>
      </c>
      <c r="M176" s="116">
        <v>-13.826596730766695</v>
      </c>
      <c r="N176" s="116">
        <v>-5.1061249684621792</v>
      </c>
      <c r="O176" s="116">
        <v>-10.822061438651213</v>
      </c>
      <c r="P176" s="116">
        <v>-8.7445616654517249</v>
      </c>
      <c r="Q176" s="116">
        <v>-7.1567652088831757</v>
      </c>
      <c r="R176" s="116">
        <v>2.356229284766334</v>
      </c>
      <c r="S176" s="116">
        <v>3.8840296081196488</v>
      </c>
      <c r="T176" s="116">
        <v>5.1056750209519688</v>
      </c>
      <c r="U176" s="116">
        <v>7.3525884091373008</v>
      </c>
      <c r="V176" s="116">
        <v>7.0877936469375964</v>
      </c>
      <c r="W176" s="116">
        <v>6.5638604203185862</v>
      </c>
      <c r="X176" s="116">
        <v>6.2078420827162084</v>
      </c>
      <c r="Y176" s="116">
        <v>4.6395416013333168</v>
      </c>
      <c r="Z176" s="116">
        <v>6.7323675026911651</v>
      </c>
      <c r="AA176" s="116">
        <v>6.625546494970461</v>
      </c>
      <c r="AB176" s="116">
        <v>6.254057491175482</v>
      </c>
      <c r="AC176" s="116">
        <v>6.1355962009807499</v>
      </c>
      <c r="AD176" s="116">
        <v>12.681897299633251</v>
      </c>
      <c r="AE176" s="116">
        <v>9.7253868297738464</v>
      </c>
      <c r="AF176" s="116">
        <v>7.373090442181109</v>
      </c>
      <c r="AG176" s="116">
        <v>4.4954622085166456</v>
      </c>
      <c r="AH176" s="116">
        <v>1.8862245942559674</v>
      </c>
      <c r="AI176" s="116">
        <v>-7.1077913265337855E-2</v>
      </c>
      <c r="AJ176" s="116">
        <v>-2.3251924778509476</v>
      </c>
      <c r="AK176" s="116">
        <v>-3.8902554491848607</v>
      </c>
      <c r="AL176" s="116">
        <v>-3.3066872217480019</v>
      </c>
      <c r="AM176" s="116">
        <v>2.7797308138231882</v>
      </c>
      <c r="AN176" s="116">
        <v>3.5329317048167743</v>
      </c>
      <c r="AO176" s="116">
        <v>4.7164714857019412</v>
      </c>
      <c r="AP176" s="116">
        <v>8.6510385134840178</v>
      </c>
      <c r="AQ176" s="116">
        <v>20.130045225696069</v>
      </c>
      <c r="AR176" s="116">
        <v>23.467995822688771</v>
      </c>
      <c r="AS176" s="116">
        <v>27.85753233303787</v>
      </c>
      <c r="AT176" s="116">
        <v>30.121298049952792</v>
      </c>
      <c r="AU176" s="116">
        <v>34.794140227570779</v>
      </c>
      <c r="AV176" s="116">
        <v>37.349294818395201</v>
      </c>
      <c r="AW176" s="116">
        <v>17.388727574741388</v>
      </c>
      <c r="AX176" s="116">
        <v>18.139794073562019</v>
      </c>
      <c r="AY176" s="116">
        <v>16.739734784399545</v>
      </c>
      <c r="AZ176" s="116">
        <v>11.060156609159819</v>
      </c>
      <c r="BA176" s="116">
        <v>4.6945754666771791</v>
      </c>
      <c r="BB176" s="116">
        <v>1.298223115777521</v>
      </c>
      <c r="BC176" s="116">
        <v>-1.7764836882855342</v>
      </c>
      <c r="BD176" s="116">
        <v>-5.7401336491796116</v>
      </c>
      <c r="BE176" s="116">
        <v>-8.7870394856573721</v>
      </c>
      <c r="BF176" s="116">
        <v>-12.649016291078087</v>
      </c>
      <c r="BG176" s="116">
        <v>-13.735396141377405</v>
      </c>
      <c r="BH176" s="116">
        <v>-14.381697313284354</v>
      </c>
      <c r="BI176" s="116">
        <v>-13.891243663997214</v>
      </c>
      <c r="BJ176" s="116">
        <v>-12.982788628098483</v>
      </c>
      <c r="BK176" s="116">
        <v>-13.165077283844116</v>
      </c>
      <c r="BL176" s="116">
        <v>-21.562009440137771</v>
      </c>
      <c r="BM176" s="116">
        <v>-29.324925384194234</v>
      </c>
      <c r="BN176" s="81"/>
      <c r="BO176" s="81"/>
      <c r="BP176" s="81"/>
      <c r="BQ176" s="81"/>
      <c r="BR176" s="81"/>
      <c r="BS176" s="81"/>
      <c r="BT176" s="81"/>
      <c r="BU176" s="81"/>
      <c r="BV176" s="81"/>
    </row>
    <row r="177" spans="1:74">
      <c r="A177" s="81"/>
      <c r="B177" s="81"/>
      <c r="C177" s="81"/>
      <c r="D177" s="126" t="s">
        <v>254</v>
      </c>
      <c r="E177" s="81" t="s">
        <v>4</v>
      </c>
      <c r="F177" s="116">
        <v>-5.3972324510618783</v>
      </c>
      <c r="G177" s="116">
        <v>-7.4581436267139658</v>
      </c>
      <c r="H177" s="116">
        <v>-9.7868282758458385</v>
      </c>
      <c r="I177" s="116">
        <v>-12.894197576446079</v>
      </c>
      <c r="J177" s="116">
        <v>-14.370261950513134</v>
      </c>
      <c r="K177" s="116">
        <v>-15.813618785456617</v>
      </c>
      <c r="L177" s="116">
        <v>-16.091420833842257</v>
      </c>
      <c r="M177" s="116">
        <v>-20.405430329608297</v>
      </c>
      <c r="N177" s="116">
        <v>-6.4885802591119806</v>
      </c>
      <c r="O177" s="116">
        <v>-7.3586841003167116</v>
      </c>
      <c r="P177" s="116">
        <v>-5.6095413654212258</v>
      </c>
      <c r="Q177" s="116">
        <v>-2.8932461007715773</v>
      </c>
      <c r="R177" s="116">
        <v>8.8174512696745353</v>
      </c>
      <c r="S177" s="116">
        <v>9.7229377316613483</v>
      </c>
      <c r="T177" s="116">
        <v>10.118993352848769</v>
      </c>
      <c r="U177" s="116">
        <v>11.265666858579499</v>
      </c>
      <c r="V177" s="116">
        <v>12.449969960017096</v>
      </c>
      <c r="W177" s="116">
        <v>13.480134606994387</v>
      </c>
      <c r="X177" s="116">
        <v>12.98080466564311</v>
      </c>
      <c r="Y177" s="116">
        <v>14.395914010064017</v>
      </c>
      <c r="Z177" s="116">
        <v>4.5707370098769644</v>
      </c>
      <c r="AA177" s="116">
        <v>7.971130959627363</v>
      </c>
      <c r="AB177" s="116">
        <v>11.247388142311284</v>
      </c>
      <c r="AC177" s="116">
        <v>13.180947853837949</v>
      </c>
      <c r="AD177" s="116">
        <v>14.047582235348751</v>
      </c>
      <c r="AE177" s="116">
        <v>17.292166951137947</v>
      </c>
      <c r="AF177" s="116">
        <v>20.916296372593109</v>
      </c>
      <c r="AG177" s="116">
        <v>26.482661967664946</v>
      </c>
      <c r="AH177" s="116">
        <v>33.767834602515663</v>
      </c>
      <c r="AI177" s="116">
        <v>37.593388291439211</v>
      </c>
      <c r="AJ177" s="116">
        <v>43.634727766673713</v>
      </c>
      <c r="AK177" s="116">
        <v>46.889289857065059</v>
      </c>
      <c r="AL177" s="116">
        <v>25.08880130928658</v>
      </c>
      <c r="AM177" s="116">
        <v>23.219969230445791</v>
      </c>
      <c r="AN177" s="116">
        <v>21.038406602897975</v>
      </c>
      <c r="AO177" s="116">
        <v>17.780022927199539</v>
      </c>
      <c r="AP177" s="116">
        <v>3.6295615660270171</v>
      </c>
      <c r="AQ177" s="116">
        <v>1.5514485538494087</v>
      </c>
      <c r="AR177" s="116">
        <v>1.2164008824021186</v>
      </c>
      <c r="AS177" s="116">
        <v>2.3419594073886678</v>
      </c>
      <c r="AT177" s="116">
        <v>2.6049799931097946</v>
      </c>
      <c r="AU177" s="116">
        <v>-7.2625079760334721E-2</v>
      </c>
      <c r="AV177" s="116">
        <v>0.50960154090102439</v>
      </c>
      <c r="AW177" s="116">
        <v>2.1642149022376991</v>
      </c>
      <c r="AX177" s="116">
        <v>2.6190714673520414</v>
      </c>
      <c r="AY177" s="116">
        <v>0.71025008519488253</v>
      </c>
      <c r="AZ177" s="116">
        <v>3.2983100296973173</v>
      </c>
      <c r="BA177" s="116">
        <v>7.4109476574315813</v>
      </c>
      <c r="BB177" s="116">
        <v>10.304596768452519</v>
      </c>
      <c r="BC177" s="116">
        <v>11.519529242822966</v>
      </c>
      <c r="BD177" s="116">
        <v>14.491594765317188</v>
      </c>
      <c r="BE177" s="116">
        <v>18.826672428992129</v>
      </c>
      <c r="BF177" s="116">
        <v>22.517676426209015</v>
      </c>
      <c r="BG177" s="116">
        <v>26.444496668071096</v>
      </c>
      <c r="BH177" s="116">
        <v>29.883618871294345</v>
      </c>
      <c r="BI177" s="116">
        <v>-8.6605492267548136</v>
      </c>
      <c r="BJ177" s="116">
        <v>-39.62137555190148</v>
      </c>
      <c r="BK177" s="116">
        <v>-41.125559238759919</v>
      </c>
      <c r="BL177" s="116">
        <v>-53.255886700121977</v>
      </c>
      <c r="BM177" s="116">
        <v>-63.199156589236338</v>
      </c>
      <c r="BN177" s="81"/>
      <c r="BO177" s="81"/>
      <c r="BP177" s="81"/>
      <c r="BQ177" s="81"/>
      <c r="BR177" s="81"/>
      <c r="BS177" s="81"/>
      <c r="BT177" s="81"/>
      <c r="BU177" s="81"/>
      <c r="BV177" s="81"/>
    </row>
    <row r="178" spans="1:74">
      <c r="A178" s="81"/>
      <c r="B178" s="81"/>
      <c r="C178" s="81"/>
      <c r="D178" s="126" t="s">
        <v>254</v>
      </c>
      <c r="E178" s="81" t="s">
        <v>5</v>
      </c>
      <c r="F178" s="116">
        <v>-8.0034000169994695</v>
      </c>
      <c r="G178" s="116">
        <v>-9.9238126038823662</v>
      </c>
      <c r="H178" s="116">
        <v>-11.751666696790357</v>
      </c>
      <c r="I178" s="116">
        <v>-14.47735041361441</v>
      </c>
      <c r="J178" s="116">
        <v>-15.813198688886184</v>
      </c>
      <c r="K178" s="116">
        <v>-17.439877130372778</v>
      </c>
      <c r="L178" s="116">
        <v>-18.019469425011728</v>
      </c>
      <c r="M178" s="116">
        <v>-22.009333658665227</v>
      </c>
      <c r="N178" s="116">
        <v>-15.786547145351669</v>
      </c>
      <c r="O178" s="116">
        <v>-17.317236731732734</v>
      </c>
      <c r="P178" s="116">
        <v>-15.159643657847386</v>
      </c>
      <c r="Q178" s="116">
        <v>-13.417760051528777</v>
      </c>
      <c r="R178" s="116">
        <v>-3.9083293999146154</v>
      </c>
      <c r="S178" s="116">
        <v>-2.7743553958637719</v>
      </c>
      <c r="T178" s="116">
        <v>-1.4069143379505507</v>
      </c>
      <c r="U178" s="116">
        <v>-1.5549854913363195</v>
      </c>
      <c r="V178" s="116">
        <v>-1.4901152381588245</v>
      </c>
      <c r="W178" s="116">
        <v>-3.0956529702877131</v>
      </c>
      <c r="X178" s="116">
        <v>-5.6360644823025208</v>
      </c>
      <c r="Y178" s="116">
        <v>-7.7217367517893436</v>
      </c>
      <c r="Z178" s="116">
        <v>-11.716038854898885</v>
      </c>
      <c r="AA178" s="116">
        <v>-11.973270269145008</v>
      </c>
      <c r="AB178" s="116">
        <v>-10.204139897053455</v>
      </c>
      <c r="AC178" s="116">
        <v>-8.8156797317567488</v>
      </c>
      <c r="AD178" s="116">
        <v>-8.8568562876075934</v>
      </c>
      <c r="AE178" s="116">
        <v>-8.7794203921006631</v>
      </c>
      <c r="AF178" s="116">
        <v>-7.6799988901057317</v>
      </c>
      <c r="AG178" s="116">
        <v>-7.617313713924684</v>
      </c>
      <c r="AH178" s="116">
        <v>-7.4356467391418422</v>
      </c>
      <c r="AI178" s="116">
        <v>-7.0716282484905975</v>
      </c>
      <c r="AJ178" s="116">
        <v>-7.2750392241377178</v>
      </c>
      <c r="AK178" s="116">
        <v>-12.367920514194561</v>
      </c>
      <c r="AL178" s="116">
        <v>-8.2219686216534615</v>
      </c>
      <c r="AM178" s="116">
        <v>-8.304895605699512</v>
      </c>
      <c r="AN178" s="116">
        <v>-7.3479479162914521</v>
      </c>
      <c r="AO178" s="116">
        <v>-10.332602036462509</v>
      </c>
      <c r="AP178" s="116">
        <v>-8.9359595002459837</v>
      </c>
      <c r="AQ178" s="116">
        <v>-9.0903262985309503</v>
      </c>
      <c r="AR178" s="116">
        <v>-8.4420977610579211</v>
      </c>
      <c r="AS178" s="116">
        <v>-8.9402732235423912</v>
      </c>
      <c r="AT178" s="116">
        <v>-10.074135596068826</v>
      </c>
      <c r="AU178" s="116">
        <v>-10.055370480880384</v>
      </c>
      <c r="AV178" s="116">
        <v>-10.431592061029136</v>
      </c>
      <c r="AW178" s="116">
        <v>-10.294676575720452</v>
      </c>
      <c r="AX178" s="116">
        <v>-7.5262600024081081</v>
      </c>
      <c r="AY178" s="116">
        <v>4.000401864910053</v>
      </c>
      <c r="AZ178" s="116">
        <v>4.5692087553843184</v>
      </c>
      <c r="BA178" s="116">
        <v>5.3132486582139791</v>
      </c>
      <c r="BB178" s="116">
        <v>0.81735497966761983</v>
      </c>
      <c r="BC178" s="116">
        <v>-6.0122067579359353</v>
      </c>
      <c r="BD178" s="116">
        <v>-10.822013427946413</v>
      </c>
      <c r="BE178" s="116">
        <v>-13.550517114499273</v>
      </c>
      <c r="BF178" s="116">
        <v>-15.999000186493687</v>
      </c>
      <c r="BG178" s="116">
        <v>-17.693449009666473</v>
      </c>
      <c r="BH178" s="116">
        <v>-18.026842128365232</v>
      </c>
      <c r="BI178" s="116">
        <v>-22.277310734341846</v>
      </c>
      <c r="BJ178" s="116">
        <v>-19.268478514544562</v>
      </c>
      <c r="BK178" s="116">
        <v>-18.995076131425876</v>
      </c>
      <c r="BL178" s="116">
        <v>-27.925274524592194</v>
      </c>
      <c r="BM178" s="116">
        <v>-36.777445051216645</v>
      </c>
      <c r="BN178" s="81"/>
      <c r="BO178" s="81"/>
      <c r="BP178" s="81"/>
      <c r="BQ178" s="81"/>
      <c r="BR178" s="81"/>
      <c r="BS178" s="81"/>
      <c r="BT178" s="81"/>
      <c r="BU178" s="81"/>
      <c r="BV178" s="81"/>
    </row>
    <row r="179" spans="1:74">
      <c r="A179" s="81"/>
      <c r="B179" s="81"/>
      <c r="C179" s="81"/>
      <c r="D179" s="126" t="s">
        <v>254</v>
      </c>
      <c r="E179" s="81" t="s">
        <v>45</v>
      </c>
      <c r="F179" s="116">
        <v>-5.458654337505779</v>
      </c>
      <c r="G179" s="116">
        <v>-10.705362816941015</v>
      </c>
      <c r="H179" s="116">
        <v>-15.381245501830229</v>
      </c>
      <c r="I179" s="116">
        <v>-20.099165737629377</v>
      </c>
      <c r="J179" s="116">
        <v>-24.277068426573418</v>
      </c>
      <c r="K179" s="116">
        <v>-26.490023716272958</v>
      </c>
      <c r="L179" s="116">
        <v>-21.667584103016999</v>
      </c>
      <c r="M179" s="116">
        <v>-23.826041551373937</v>
      </c>
      <c r="N179" s="116">
        <v>-14.56827643203893</v>
      </c>
      <c r="O179" s="116">
        <v>-14.000829167264312</v>
      </c>
      <c r="P179" s="116">
        <v>-11.987544701758166</v>
      </c>
      <c r="Q179" s="116">
        <v>-12.667362803671596</v>
      </c>
      <c r="R179" s="116">
        <v>-1.8732316423650754</v>
      </c>
      <c r="S179" s="116">
        <v>-0.5416382443986123</v>
      </c>
      <c r="T179" s="116">
        <v>0.62553306669039976</v>
      </c>
      <c r="U179" s="116">
        <v>-0.11918887623277996</v>
      </c>
      <c r="V179" s="116">
        <v>-0.52417155578018448</v>
      </c>
      <c r="W179" s="116">
        <v>-1.524259588803953</v>
      </c>
      <c r="X179" s="116">
        <v>-4.126000687086961</v>
      </c>
      <c r="Y179" s="116">
        <v>3.648492280859216</v>
      </c>
      <c r="Z179" s="116">
        <v>6.8669598626003641</v>
      </c>
      <c r="AA179" s="116">
        <v>8.8714057257556611</v>
      </c>
      <c r="AB179" s="116">
        <v>5.0989064401245834</v>
      </c>
      <c r="AC179" s="116">
        <v>4.1256119160766502</v>
      </c>
      <c r="AD179" s="116">
        <v>2.0459580019797503</v>
      </c>
      <c r="AE179" s="116">
        <v>-1.0242878251690826</v>
      </c>
      <c r="AF179" s="116">
        <v>-2.8647557369191112</v>
      </c>
      <c r="AG179" s="116">
        <v>-4.880836229512644</v>
      </c>
      <c r="AH179" s="116">
        <v>-6.2068025169810221</v>
      </c>
      <c r="AI179" s="116">
        <v>-8.4163025777847764</v>
      </c>
      <c r="AJ179" s="116">
        <v>-1.9488586857422083</v>
      </c>
      <c r="AK179" s="116">
        <v>-4.04212676220323</v>
      </c>
      <c r="AL179" s="116">
        <v>-1.3127913401343818</v>
      </c>
      <c r="AM179" s="116">
        <v>-1.7203290966909535E-3</v>
      </c>
      <c r="AN179" s="116">
        <v>4.6561028112803742</v>
      </c>
      <c r="AO179" s="116">
        <v>8.9377328247403405</v>
      </c>
      <c r="AP179" s="116">
        <v>13.567520982962417</v>
      </c>
      <c r="AQ179" s="116">
        <v>15.218118073567368</v>
      </c>
      <c r="AR179" s="116">
        <v>19.01059285993697</v>
      </c>
      <c r="AS179" s="116">
        <v>18.931342797600667</v>
      </c>
      <c r="AT179" s="116">
        <v>17.222699953692395</v>
      </c>
      <c r="AU179" s="116">
        <v>15.911106268069684</v>
      </c>
      <c r="AV179" s="116">
        <v>14.624535164842104</v>
      </c>
      <c r="AW179" s="116">
        <v>21.857619372107287</v>
      </c>
      <c r="AX179" s="116">
        <v>21.924853186549022</v>
      </c>
      <c r="AY179" s="116">
        <v>23.810543688118344</v>
      </c>
      <c r="AZ179" s="116">
        <v>43.988265611183017</v>
      </c>
      <c r="BA179" s="116">
        <v>63.02671757385248</v>
      </c>
      <c r="BB179" s="116">
        <v>85.351444027079921</v>
      </c>
      <c r="BC179" s="116">
        <v>101.75502987090776</v>
      </c>
      <c r="BD179" s="116">
        <v>114.83559719164259</v>
      </c>
      <c r="BE179" s="116">
        <v>130.30281973822082</v>
      </c>
      <c r="BF179" s="116">
        <v>146.75783759146731</v>
      </c>
      <c r="BG179" s="116">
        <v>160.09208057471389</v>
      </c>
      <c r="BH179" s="116">
        <v>172.27223715348447</v>
      </c>
      <c r="BI179" s="116">
        <v>207.6974094154495</v>
      </c>
      <c r="BJ179" s="116">
        <v>226.01587827211409</v>
      </c>
      <c r="BK179" s="116">
        <v>233.21126702688477</v>
      </c>
      <c r="BL179" s="116">
        <v>226.46869087513454</v>
      </c>
      <c r="BM179" s="116">
        <v>209.47200542577008</v>
      </c>
      <c r="BN179" s="81"/>
      <c r="BO179" s="81"/>
      <c r="BP179" s="81"/>
      <c r="BQ179" s="81"/>
      <c r="BR179" s="81"/>
      <c r="BS179" s="81"/>
      <c r="BT179" s="81"/>
      <c r="BU179" s="81"/>
      <c r="BV179" s="81"/>
    </row>
    <row r="180" spans="1:74">
      <c r="A180" s="81"/>
      <c r="B180" s="81"/>
      <c r="C180" s="81"/>
      <c r="D180" s="126" t="s">
        <v>254</v>
      </c>
      <c r="E180" s="81" t="s">
        <v>47</v>
      </c>
      <c r="F180" s="116">
        <v>-7.4305543229054987</v>
      </c>
      <c r="G180" s="116">
        <v>-9.8268695300388949</v>
      </c>
      <c r="H180" s="116">
        <v>-12.262002233470238</v>
      </c>
      <c r="I180" s="116">
        <v>-15.324409702633419</v>
      </c>
      <c r="J180" s="116">
        <v>-17.566846030010424</v>
      </c>
      <c r="K180" s="116">
        <v>-19.905679067409444</v>
      </c>
      <c r="L180" s="116">
        <v>-20.509390169647059</v>
      </c>
      <c r="M180" s="116">
        <v>-27.767034423419066</v>
      </c>
      <c r="N180" s="116">
        <v>-17.186801119936259</v>
      </c>
      <c r="O180" s="116">
        <v>-17.483640274352602</v>
      </c>
      <c r="P180" s="116">
        <v>-15.966811552177795</v>
      </c>
      <c r="Q180" s="116">
        <v>-15.695298937096215</v>
      </c>
      <c r="R180" s="116">
        <v>-6.5303272758333053</v>
      </c>
      <c r="S180" s="116">
        <v>-5.5636303348429923</v>
      </c>
      <c r="T180" s="116">
        <v>-5.1341237135649811</v>
      </c>
      <c r="U180" s="116">
        <v>-3.6785037682238597</v>
      </c>
      <c r="V180" s="116">
        <v>-2.2299731362619539</v>
      </c>
      <c r="W180" s="116">
        <v>0.15427866330042672</v>
      </c>
      <c r="X180" s="116">
        <v>-2.5218071841946417</v>
      </c>
      <c r="Y180" s="116">
        <v>-0.349041758352584</v>
      </c>
      <c r="Z180" s="116">
        <v>1.519977023653464</v>
      </c>
      <c r="AA180" s="116">
        <v>-0.17193359620425674</v>
      </c>
      <c r="AB180" s="116">
        <v>-0.32460894743351787</v>
      </c>
      <c r="AC180" s="116">
        <v>-0.6515647173555088</v>
      </c>
      <c r="AD180" s="116">
        <v>-1.90506454453367</v>
      </c>
      <c r="AE180" s="116">
        <v>-2.3340270912303733</v>
      </c>
      <c r="AF180" s="116">
        <v>-1.9810220595118313</v>
      </c>
      <c r="AG180" s="116">
        <v>-1.9205170719765139</v>
      </c>
      <c r="AH180" s="116">
        <v>-1.9866836406697326</v>
      </c>
      <c r="AI180" s="116">
        <v>-1.8229340677242876</v>
      </c>
      <c r="AJ180" s="116">
        <v>-2.692714529900158</v>
      </c>
      <c r="AK180" s="116">
        <v>-1.7210701746788004</v>
      </c>
      <c r="AL180" s="116">
        <v>0.89901845130536806</v>
      </c>
      <c r="AM180" s="116">
        <v>1.4566719571015598</v>
      </c>
      <c r="AN180" s="116">
        <v>1.4976077767742355</v>
      </c>
      <c r="AO180" s="116">
        <v>2.3075752544551911</v>
      </c>
      <c r="AP180" s="116">
        <v>2.6985967770985768</v>
      </c>
      <c r="AQ180" s="116">
        <v>1.8336889735071287</v>
      </c>
      <c r="AR180" s="116">
        <v>2.0381284969395681</v>
      </c>
      <c r="AS180" s="116">
        <v>1.8304556211347176</v>
      </c>
      <c r="AT180" s="116">
        <v>1.7541987136743336</v>
      </c>
      <c r="AU180" s="116">
        <v>2.4598951078138054</v>
      </c>
      <c r="AV180" s="116">
        <v>3.0702522115989135</v>
      </c>
      <c r="AW180" s="116">
        <v>5.8066895316785097</v>
      </c>
      <c r="AX180" s="116">
        <v>5.6716087722747508</v>
      </c>
      <c r="AY180" s="116">
        <v>6.0083501114474434</v>
      </c>
      <c r="AZ180" s="116">
        <v>2.9337296178457191</v>
      </c>
      <c r="BA180" s="116">
        <v>0.25357607161257967</v>
      </c>
      <c r="BB180" s="116">
        <v>-4.3450205781565785</v>
      </c>
      <c r="BC180" s="116">
        <v>-7.5025146324421357</v>
      </c>
      <c r="BD180" s="116">
        <v>-10.334420104009013</v>
      </c>
      <c r="BE180" s="116">
        <v>-13.014459641380872</v>
      </c>
      <c r="BF180" s="116">
        <v>-15.516812563179887</v>
      </c>
      <c r="BG180" s="116">
        <v>-16.990568154546004</v>
      </c>
      <c r="BH180" s="116">
        <v>-17.762612154804653</v>
      </c>
      <c r="BI180" s="116">
        <v>-11.400252394327413</v>
      </c>
      <c r="BJ180" s="116">
        <v>-11.228696189793883</v>
      </c>
      <c r="BK180" s="116">
        <v>-11.386655043116116</v>
      </c>
      <c r="BL180" s="116">
        <v>-22.217201713098074</v>
      </c>
      <c r="BM180" s="116">
        <v>-31.174600901762233</v>
      </c>
      <c r="BN180" s="81"/>
      <c r="BO180" s="81"/>
      <c r="BP180" s="81"/>
      <c r="BQ180" s="81"/>
      <c r="BR180" s="81"/>
      <c r="BS180" s="81"/>
      <c r="BT180" s="81"/>
      <c r="BU180" s="81"/>
      <c r="BV180" s="81"/>
    </row>
    <row r="181" spans="1:74">
      <c r="A181" s="81"/>
      <c r="B181" s="81"/>
      <c r="C181" s="81"/>
      <c r="D181" s="126" t="s">
        <v>254</v>
      </c>
      <c r="E181" s="81" t="s">
        <v>62</v>
      </c>
      <c r="F181" s="116">
        <v>47.566874529168324</v>
      </c>
      <c r="G181" s="116">
        <v>71.655462771804224</v>
      </c>
      <c r="H181" s="116">
        <v>90.177660479071065</v>
      </c>
      <c r="I181" s="116">
        <v>125.71946682737192</v>
      </c>
      <c r="J181" s="116">
        <v>140.95012712449406</v>
      </c>
      <c r="K181" s="116">
        <v>160.57147158984878</v>
      </c>
      <c r="L181" s="116">
        <v>186.37452911522001</v>
      </c>
      <c r="M181" s="116">
        <v>247.4661141495352</v>
      </c>
      <c r="N181" s="116">
        <v>136.32472775415451</v>
      </c>
      <c r="O181" s="116">
        <v>150.76837385527901</v>
      </c>
      <c r="P181" s="116">
        <v>135.36838327990739</v>
      </c>
      <c r="Q181" s="116">
        <v>125.04294631959051</v>
      </c>
      <c r="R181" s="116">
        <v>13.759838009285836</v>
      </c>
      <c r="S181" s="116">
        <v>3.735118342775948</v>
      </c>
      <c r="T181" s="116">
        <v>-1.5065160486769607</v>
      </c>
      <c r="U181" s="116">
        <v>-4.6947008583678898</v>
      </c>
      <c r="V181" s="116">
        <v>-6.4543227700982433</v>
      </c>
      <c r="W181" s="116">
        <v>-8.512358210346374</v>
      </c>
      <c r="X181" s="116">
        <v>-2.329873182375211</v>
      </c>
      <c r="Y181" s="116">
        <v>-2.4714713811770839</v>
      </c>
      <c r="Z181" s="116">
        <v>-4.9987768521235454</v>
      </c>
      <c r="AA181" s="116">
        <v>-2.6629776768841875</v>
      </c>
      <c r="AB181" s="116">
        <v>-5.2676438338675968</v>
      </c>
      <c r="AC181" s="116">
        <v>-6.2106094673639802</v>
      </c>
      <c r="AD181" s="116">
        <v>-9.8371396660871984</v>
      </c>
      <c r="AE181" s="116">
        <v>-7.2191802335104933</v>
      </c>
      <c r="AF181" s="116">
        <v>-7.6703427887343221</v>
      </c>
      <c r="AG181" s="116">
        <v>-6.8315127206156037</v>
      </c>
      <c r="AH181" s="116">
        <v>-10.427063313907837</v>
      </c>
      <c r="AI181" s="116">
        <v>-9.5039644068663627</v>
      </c>
      <c r="AJ181" s="116">
        <v>-10.284688393933299</v>
      </c>
      <c r="AK181" s="116">
        <v>-11.87005503941298</v>
      </c>
      <c r="AL181" s="116">
        <v>-12.256371653826033</v>
      </c>
      <c r="AM181" s="116">
        <v>-13.058707268542841</v>
      </c>
      <c r="AN181" s="116">
        <v>-12.330725815195976</v>
      </c>
      <c r="AO181" s="116">
        <v>-10.62440595273803</v>
      </c>
      <c r="AP181" s="116">
        <v>-9.0162338727024629</v>
      </c>
      <c r="AQ181" s="116">
        <v>-9.863703645392631</v>
      </c>
      <c r="AR181" s="116">
        <v>-9.1367410673701421</v>
      </c>
      <c r="AS181" s="116">
        <v>-9.4686616044636924</v>
      </c>
      <c r="AT181" s="116">
        <v>-10.630013244503026</v>
      </c>
      <c r="AU181" s="116">
        <v>-11.954161842128006</v>
      </c>
      <c r="AV181" s="116">
        <v>-13.645676941209267</v>
      </c>
      <c r="AW181" s="116">
        <v>-15.967102719779811</v>
      </c>
      <c r="AX181" s="116">
        <v>-18.337474212634479</v>
      </c>
      <c r="AY181" s="116">
        <v>-19.803877185912555</v>
      </c>
      <c r="AZ181" s="116">
        <v>-19.68100819360378</v>
      </c>
      <c r="BA181" s="116">
        <v>-20.146422616097908</v>
      </c>
      <c r="BB181" s="116">
        <v>-19.64443768011855</v>
      </c>
      <c r="BC181" s="116">
        <v>-19.9803105147524</v>
      </c>
      <c r="BD181" s="116">
        <v>-19.953889871999184</v>
      </c>
      <c r="BE181" s="116">
        <v>-21.292194038761394</v>
      </c>
      <c r="BF181" s="116">
        <v>-23.502523905567617</v>
      </c>
      <c r="BG181" s="116">
        <v>-25.708457090180445</v>
      </c>
      <c r="BH181" s="116">
        <v>-27.473855570917305</v>
      </c>
      <c r="BI181" s="116">
        <v>-22.963295996722344</v>
      </c>
      <c r="BJ181" s="116">
        <v>-18.108015037315411</v>
      </c>
      <c r="BK181" s="116">
        <v>-16.548888085903037</v>
      </c>
      <c r="BL181" s="116">
        <v>11.06539287751113</v>
      </c>
      <c r="BM181" s="116">
        <v>38.632417444697268</v>
      </c>
      <c r="BN181" s="81"/>
      <c r="BO181" s="81"/>
      <c r="BP181" s="81"/>
      <c r="BQ181" s="81"/>
      <c r="BR181" s="81"/>
      <c r="BS181" s="81"/>
      <c r="BT181" s="81"/>
      <c r="BU181" s="81"/>
      <c r="BV181" s="81"/>
    </row>
    <row r="182" spans="1:74">
      <c r="A182" s="81"/>
      <c r="B182" s="81"/>
      <c r="C182" s="81"/>
      <c r="D182" s="126" t="s">
        <v>255</v>
      </c>
      <c r="E182" s="81" t="s">
        <v>1</v>
      </c>
      <c r="F182" s="116">
        <v>-1.4966005194562397</v>
      </c>
      <c r="G182" s="116">
        <v>-0.32540882625661371</v>
      </c>
      <c r="H182" s="116">
        <v>-0.51035009313416602</v>
      </c>
      <c r="I182" s="116">
        <v>0.93904744742866075</v>
      </c>
      <c r="J182" s="116">
        <v>0.71527561906064729</v>
      </c>
      <c r="K182" s="116">
        <v>0.52983223949748925</v>
      </c>
      <c r="L182" s="116">
        <v>-0.95227770271655743</v>
      </c>
      <c r="M182" s="116">
        <v>-0.53243106429703158</v>
      </c>
      <c r="N182" s="116">
        <v>-1.204713540813303</v>
      </c>
      <c r="O182" s="116">
        <v>-1.070000001074916</v>
      </c>
      <c r="P182" s="116">
        <v>-1.9273660536117576</v>
      </c>
      <c r="Q182" s="116">
        <v>-1.7164915716305296</v>
      </c>
      <c r="R182" s="116">
        <v>-2.5005946826879812</v>
      </c>
      <c r="S182" s="116">
        <v>-2.7297801573328226</v>
      </c>
      <c r="T182" s="116">
        <v>-2.4902247458040701</v>
      </c>
      <c r="U182" s="116">
        <v>-2.8433065525802843</v>
      </c>
      <c r="V182" s="116">
        <v>-3.3970337580478049</v>
      </c>
      <c r="W182" s="116">
        <v>-3.4938317972457735</v>
      </c>
      <c r="X182" s="116">
        <v>-3.3635541449282051</v>
      </c>
      <c r="Y182" s="116">
        <v>-3.9719288198049587</v>
      </c>
      <c r="Z182" s="116">
        <v>-3.2414013933647357</v>
      </c>
      <c r="AA182" s="116">
        <v>-3.0332756782423402</v>
      </c>
      <c r="AB182" s="116">
        <v>-2.6538370621959722</v>
      </c>
      <c r="AC182" s="116">
        <v>-2.5123529135983906</v>
      </c>
      <c r="AD182" s="116">
        <v>-3.0488679542440229</v>
      </c>
      <c r="AE182" s="116">
        <v>-2.5948529221700403</v>
      </c>
      <c r="AF182" s="116">
        <v>-2.6646720450812387</v>
      </c>
      <c r="AG182" s="116">
        <v>-2.8029472914949576</v>
      </c>
      <c r="AH182" s="116">
        <v>-3.7918290025598931</v>
      </c>
      <c r="AI182" s="116">
        <v>-3.683681830676278</v>
      </c>
      <c r="AJ182" s="116">
        <v>-2.9207036426722728</v>
      </c>
      <c r="AK182" s="116">
        <v>-3.0691551323454425</v>
      </c>
      <c r="AL182" s="116">
        <v>-2.4792672844217272</v>
      </c>
      <c r="AM182" s="116">
        <v>-3.1691983523315614</v>
      </c>
      <c r="AN182" s="116">
        <v>-3.5145174574214018</v>
      </c>
      <c r="AO182" s="116">
        <v>-4.1640819333190784</v>
      </c>
      <c r="AP182" s="116">
        <v>-5.9014469160068881</v>
      </c>
      <c r="AQ182" s="116">
        <v>-6.2366707716496332</v>
      </c>
      <c r="AR182" s="116">
        <v>-6.8031029152643576</v>
      </c>
      <c r="AS182" s="116">
        <v>-7.0224194390080505</v>
      </c>
      <c r="AT182" s="116">
        <v>-6.6637929255147119</v>
      </c>
      <c r="AU182" s="116">
        <v>-6.8919368338473515</v>
      </c>
      <c r="AV182" s="116">
        <v>-6.4126592673663625</v>
      </c>
      <c r="AW182" s="116">
        <v>-6.6834216016981536</v>
      </c>
      <c r="AX182" s="116">
        <v>-8.5255245538724864</v>
      </c>
      <c r="AY182" s="116">
        <v>-9.4804122493857275</v>
      </c>
      <c r="AZ182" s="116">
        <v>-10.486244537694308</v>
      </c>
      <c r="BA182" s="116">
        <v>-8.8973342918380034</v>
      </c>
      <c r="BB182" s="116">
        <v>-6.7330540730248547</v>
      </c>
      <c r="BC182" s="116">
        <v>-6.5225125732844971</v>
      </c>
      <c r="BD182" s="116">
        <v>-4.8862370141968938</v>
      </c>
      <c r="BE182" s="116">
        <v>-3.4106743061917948</v>
      </c>
      <c r="BF182" s="116">
        <v>-2.5251997785882727</v>
      </c>
      <c r="BG182" s="116">
        <v>-1.9729683893344179</v>
      </c>
      <c r="BH182" s="116">
        <v>-2.7229797877585042</v>
      </c>
      <c r="BI182" s="116">
        <v>-4.4700749448726995</v>
      </c>
      <c r="BJ182" s="116">
        <v>-6.9691825306693005</v>
      </c>
      <c r="BK182" s="116">
        <v>-8.3853922083043528</v>
      </c>
      <c r="BL182" s="116">
        <v>-6.5703473685240859</v>
      </c>
      <c r="BM182" s="116">
        <v>-4.8278950267892959</v>
      </c>
      <c r="BN182" s="81"/>
      <c r="BO182" s="81"/>
      <c r="BP182" s="81"/>
      <c r="BQ182" s="81"/>
      <c r="BR182" s="81"/>
      <c r="BS182" s="81"/>
      <c r="BT182" s="81"/>
      <c r="BU182" s="81"/>
      <c r="BV182" s="81"/>
    </row>
    <row r="183" spans="1:74">
      <c r="A183" s="81"/>
      <c r="B183" s="81"/>
      <c r="C183" s="81"/>
      <c r="D183" s="126" t="s">
        <v>255</v>
      </c>
      <c r="E183" s="81" t="s">
        <v>43</v>
      </c>
      <c r="F183" s="116">
        <v>-1.6028238926418497</v>
      </c>
      <c r="G183" s="116">
        <v>-1.8783159435873737</v>
      </c>
      <c r="H183" s="116">
        <v>-1.9473037125922259</v>
      </c>
      <c r="I183" s="116">
        <v>-2.1595400802160793</v>
      </c>
      <c r="J183" s="116">
        <v>-2.3251259387720831</v>
      </c>
      <c r="K183" s="116">
        <v>-2.3350626996808104</v>
      </c>
      <c r="L183" s="116">
        <v>-1.7198925563542073</v>
      </c>
      <c r="M183" s="116">
        <v>-1.0135040317589317</v>
      </c>
      <c r="N183" s="116">
        <v>-1.3489785711641828</v>
      </c>
      <c r="O183" s="116">
        <v>-0.9211610426544361</v>
      </c>
      <c r="P183" s="116">
        <v>-0.17883126136893779</v>
      </c>
      <c r="Q183" s="116">
        <v>-0.40756366062800931</v>
      </c>
      <c r="R183" s="116">
        <v>-0.28657860244119782</v>
      </c>
      <c r="S183" s="116">
        <v>-0.20179420095191647</v>
      </c>
      <c r="T183" s="116">
        <v>-3.2294011277911316E-3</v>
      </c>
      <c r="U183" s="116">
        <v>-2.587296023728225E-2</v>
      </c>
      <c r="V183" s="116">
        <v>-8.7427855411389199E-2</v>
      </c>
      <c r="W183" s="116">
        <v>-0.2117142713551079</v>
      </c>
      <c r="X183" s="116">
        <v>3.3476290904224548E-2</v>
      </c>
      <c r="Y183" s="116">
        <v>1.6396895764915875E-2</v>
      </c>
      <c r="Z183" s="116">
        <v>0.17987387368769703</v>
      </c>
      <c r="AA183" s="116">
        <v>0.27388749070917351</v>
      </c>
      <c r="AB183" s="116">
        <v>3.0378762419632999E-2</v>
      </c>
      <c r="AC183" s="116">
        <v>-0.24439529252161041</v>
      </c>
      <c r="AD183" s="116">
        <v>-0.2525759150201079</v>
      </c>
      <c r="AE183" s="116">
        <v>-8.7497789501060463E-2</v>
      </c>
      <c r="AF183" s="116">
        <v>-2.2740234140358417E-2</v>
      </c>
      <c r="AG183" s="116">
        <v>-1.0413622377637655E-2</v>
      </c>
      <c r="AH183" s="116">
        <v>0.18757005015789208</v>
      </c>
      <c r="AI183" s="116">
        <v>0.13261713967728905</v>
      </c>
      <c r="AJ183" s="116">
        <v>-0.16228845948593573</v>
      </c>
      <c r="AK183" s="116">
        <v>-8.1670621206804128E-2</v>
      </c>
      <c r="AL183" s="116">
        <v>0.49139330628477484</v>
      </c>
      <c r="AM183" s="116">
        <v>0.61227131700188853</v>
      </c>
      <c r="AN183" s="116">
        <v>0.7545460695555426</v>
      </c>
      <c r="AO183" s="116">
        <v>1.177648526946772</v>
      </c>
      <c r="AP183" s="116">
        <v>1.1644782387990915</v>
      </c>
      <c r="AQ183" s="116">
        <v>1.426744950424367</v>
      </c>
      <c r="AR183" s="116">
        <v>1.8046349494668621</v>
      </c>
      <c r="AS183" s="116">
        <v>2.3336615622289183</v>
      </c>
      <c r="AT183" s="116">
        <v>2.6013461158660975</v>
      </c>
      <c r="AU183" s="116">
        <v>3.1516638844546385</v>
      </c>
      <c r="AV183" s="116">
        <v>3.0513730065930575</v>
      </c>
      <c r="AW183" s="116">
        <v>2.6140781477743769</v>
      </c>
      <c r="AX183" s="116">
        <v>2.0455287271314533</v>
      </c>
      <c r="AY183" s="116">
        <v>2.1309567284854025</v>
      </c>
      <c r="AZ183" s="116">
        <v>1.5950746342745026</v>
      </c>
      <c r="BA183" s="116">
        <v>1.3534167755826472</v>
      </c>
      <c r="BB183" s="116">
        <v>5.4759018679781057E-2</v>
      </c>
      <c r="BC183" s="116">
        <v>-1.3756411049785369</v>
      </c>
      <c r="BD183" s="116">
        <v>-1.8746499692653034</v>
      </c>
      <c r="BE183" s="116">
        <v>-2.3857339133014355</v>
      </c>
      <c r="BF183" s="116">
        <v>-2.9979864145063724</v>
      </c>
      <c r="BG183" s="116">
        <v>-3.4676387187478381</v>
      </c>
      <c r="BH183" s="116">
        <v>-3.9536954952040837</v>
      </c>
      <c r="BI183" s="116">
        <v>-3.7281022326501292</v>
      </c>
      <c r="BJ183" s="116">
        <v>-4.3800665320265608</v>
      </c>
      <c r="BK183" s="116">
        <v>-4.0871084507355686</v>
      </c>
      <c r="BL183" s="116">
        <v>-4.8821426719465659</v>
      </c>
      <c r="BM183" s="116">
        <v>-5.0590226417924464</v>
      </c>
      <c r="BN183" s="81"/>
      <c r="BO183" s="81"/>
      <c r="BP183" s="81"/>
      <c r="BQ183" s="81"/>
      <c r="BR183" s="81"/>
      <c r="BS183" s="81"/>
      <c r="BT183" s="81"/>
      <c r="BU183" s="81"/>
      <c r="BV183" s="81"/>
    </row>
    <row r="184" spans="1:74">
      <c r="A184" s="81"/>
      <c r="B184" s="81"/>
      <c r="C184" s="81"/>
      <c r="D184" s="126" t="s">
        <v>255</v>
      </c>
      <c r="E184" s="81" t="s">
        <v>63</v>
      </c>
      <c r="F184" s="116">
        <v>0.80380292168116974</v>
      </c>
      <c r="G184" s="116">
        <v>0.69221717257254589</v>
      </c>
      <c r="H184" s="116">
        <v>0.5238756909333242</v>
      </c>
      <c r="I184" s="116">
        <v>-6.0050561179239459E-2</v>
      </c>
      <c r="J184" s="116">
        <v>-0.36076531799950295</v>
      </c>
      <c r="K184" s="116">
        <v>-0.35730034708913028</v>
      </c>
      <c r="L184" s="116">
        <v>0.37430162598738281</v>
      </c>
      <c r="M184" s="116">
        <v>1.1701377587346986</v>
      </c>
      <c r="N184" s="116">
        <v>1.2672028111251974</v>
      </c>
      <c r="O184" s="116">
        <v>1.6585402588188241</v>
      </c>
      <c r="P184" s="116">
        <v>1.3228143932083722</v>
      </c>
      <c r="Q184" s="116">
        <v>0.79286330760809021</v>
      </c>
      <c r="R184" s="116">
        <v>0.54582836617004205</v>
      </c>
      <c r="S184" s="116">
        <v>0.11138722232188325</v>
      </c>
      <c r="T184" s="116">
        <v>-8.0603187528220932E-2</v>
      </c>
      <c r="U184" s="116">
        <v>0.4684545422193076</v>
      </c>
      <c r="V184" s="116">
        <v>0.8422276619021809</v>
      </c>
      <c r="W184" s="116">
        <v>0.73984929113223252</v>
      </c>
      <c r="X184" s="116">
        <v>1.8670458111070145</v>
      </c>
      <c r="Y184" s="116">
        <v>2.1417514224760863</v>
      </c>
      <c r="Z184" s="116">
        <v>2.512506729195457</v>
      </c>
      <c r="AA184" s="116">
        <v>2.3174947400380739</v>
      </c>
      <c r="AB184" s="116">
        <v>1.894945231981783</v>
      </c>
      <c r="AC184" s="116">
        <v>1.3796421211136494</v>
      </c>
      <c r="AD184" s="116">
        <v>1.5030181748693425</v>
      </c>
      <c r="AE184" s="116">
        <v>2.2409237710987795</v>
      </c>
      <c r="AF184" s="116">
        <v>2.0892863788442213</v>
      </c>
      <c r="AG184" s="116">
        <v>2.1750516486982923</v>
      </c>
      <c r="AH184" s="116">
        <v>2.3282788346107424</v>
      </c>
      <c r="AI184" s="116">
        <v>2.3540185830381994</v>
      </c>
      <c r="AJ184" s="116">
        <v>2.1891953234922741</v>
      </c>
      <c r="AK184" s="116">
        <v>2.2024635835034259</v>
      </c>
      <c r="AL184" s="116">
        <v>2.6358723147679952</v>
      </c>
      <c r="AM184" s="116">
        <v>3.7102916799453389</v>
      </c>
      <c r="AN184" s="116">
        <v>3.7633903053353026</v>
      </c>
      <c r="AO184" s="116">
        <v>3.9147762663599623</v>
      </c>
      <c r="AP184" s="116">
        <v>4.0708694306157414</v>
      </c>
      <c r="AQ184" s="116">
        <v>4.5751683263869873</v>
      </c>
      <c r="AR184" s="116">
        <v>4.8848013431159529</v>
      </c>
      <c r="AS184" s="116">
        <v>4.7568518099119181</v>
      </c>
      <c r="AT184" s="116">
        <v>4.5274603500774182</v>
      </c>
      <c r="AU184" s="116">
        <v>4.2260739286559588</v>
      </c>
      <c r="AV184" s="116">
        <v>3.6050909955436277</v>
      </c>
      <c r="AW184" s="116">
        <v>2.7488265994261472</v>
      </c>
      <c r="AX184" s="116">
        <v>3.4323293290824135</v>
      </c>
      <c r="AY184" s="116">
        <v>3.2143480125793222</v>
      </c>
      <c r="AZ184" s="116">
        <v>3.3218809735829922</v>
      </c>
      <c r="BA184" s="116">
        <v>3.6856646799399764</v>
      </c>
      <c r="BB184" s="116">
        <v>3.1887584561380002</v>
      </c>
      <c r="BC184" s="116">
        <v>2.7039623657173824</v>
      </c>
      <c r="BD184" s="116">
        <v>2.6394430254227963</v>
      </c>
      <c r="BE184" s="116">
        <v>2.4297660378666954</v>
      </c>
      <c r="BF184" s="116">
        <v>2.5611099875372769</v>
      </c>
      <c r="BG184" s="116">
        <v>2.7870507169224226</v>
      </c>
      <c r="BH184" s="116">
        <v>2.5755006271564262</v>
      </c>
      <c r="BI184" s="116">
        <v>2.9254748646833306</v>
      </c>
      <c r="BJ184" s="116">
        <v>2.1810488985563588</v>
      </c>
      <c r="BK184" s="116">
        <v>2.2171315569827303</v>
      </c>
      <c r="BL184" s="116">
        <v>2.6472771984185641</v>
      </c>
      <c r="BM184" s="116">
        <v>3.5531890627500236</v>
      </c>
      <c r="BN184" s="81"/>
      <c r="BO184" s="81"/>
      <c r="BP184" s="81"/>
      <c r="BQ184" s="81"/>
      <c r="BR184" s="81"/>
      <c r="BS184" s="81"/>
      <c r="BT184" s="81"/>
      <c r="BU184" s="81"/>
      <c r="BV184" s="81"/>
    </row>
    <row r="185" spans="1:74">
      <c r="A185" s="81"/>
      <c r="B185" s="81"/>
      <c r="C185" s="81"/>
      <c r="D185" s="126" t="s">
        <v>255</v>
      </c>
      <c r="E185" s="81" t="s">
        <v>2</v>
      </c>
      <c r="F185" s="116">
        <v>-0.25572031212565971</v>
      </c>
      <c r="G185" s="116">
        <v>-0.25411484585814392</v>
      </c>
      <c r="H185" s="116">
        <v>-0.67689055209893567</v>
      </c>
      <c r="I185" s="116">
        <v>-1.1994549325695596</v>
      </c>
      <c r="J185" s="116">
        <v>-1.4941958814097127</v>
      </c>
      <c r="K185" s="116">
        <v>-2.4988787360639102</v>
      </c>
      <c r="L185" s="116">
        <v>-1.9559739299325476</v>
      </c>
      <c r="M185" s="116">
        <v>-1.5678877974534013</v>
      </c>
      <c r="N185" s="116">
        <v>1.7324991134037768</v>
      </c>
      <c r="O185" s="116">
        <v>0.82404647064678427</v>
      </c>
      <c r="P185" s="116">
        <v>1.5694467761063025</v>
      </c>
      <c r="Q185" s="116">
        <v>2.7796701449566101</v>
      </c>
      <c r="R185" s="116">
        <v>2.3263575175990621</v>
      </c>
      <c r="S185" s="116">
        <v>1.1440467948011133</v>
      </c>
      <c r="T185" s="116">
        <v>0.93758692635737884</v>
      </c>
      <c r="U185" s="116">
        <v>0.3111476526935375</v>
      </c>
      <c r="V185" s="116">
        <v>0.41607603519127112</v>
      </c>
      <c r="W185" s="116">
        <v>0.21700039808511207</v>
      </c>
      <c r="X185" s="116">
        <v>-0.87421734965569531</v>
      </c>
      <c r="Y185" s="116">
        <v>-1.9811603239892737</v>
      </c>
      <c r="Z185" s="116">
        <v>-1.9783650041841527</v>
      </c>
      <c r="AA185" s="116">
        <v>-1.0105797798358465</v>
      </c>
      <c r="AB185" s="116">
        <v>-0.26540664148776738</v>
      </c>
      <c r="AC185" s="116">
        <v>1.0467470884679493</v>
      </c>
      <c r="AD185" s="116">
        <v>0.78573647801560176</v>
      </c>
      <c r="AE185" s="116">
        <v>-1.0790233399979301</v>
      </c>
      <c r="AF185" s="116">
        <v>-1.3716696886202988</v>
      </c>
      <c r="AG185" s="116">
        <v>-0.95282106917357767</v>
      </c>
      <c r="AH185" s="116">
        <v>-0.94774820176746788</v>
      </c>
      <c r="AI185" s="116">
        <v>-1.3095027840824112</v>
      </c>
      <c r="AJ185" s="116">
        <v>-1.8085465855183058</v>
      </c>
      <c r="AK185" s="116">
        <v>-0.47778149649864421</v>
      </c>
      <c r="AL185" s="116">
        <v>0.63314237500094483</v>
      </c>
      <c r="AM185" s="116">
        <v>0.2884157544650785</v>
      </c>
      <c r="AN185" s="116">
        <v>0.39413898449924289</v>
      </c>
      <c r="AO185" s="116">
        <v>0.26588381847827236</v>
      </c>
      <c r="AP185" s="116">
        <v>1.2161725144818414</v>
      </c>
      <c r="AQ185" s="116">
        <v>1.0458926040514775</v>
      </c>
      <c r="AR185" s="116">
        <v>1.4849555094992826</v>
      </c>
      <c r="AS185" s="116">
        <v>1.8707087156417983</v>
      </c>
      <c r="AT185" s="116">
        <v>2.4631056991419777</v>
      </c>
      <c r="AU185" s="116">
        <v>2.5912273439147686</v>
      </c>
      <c r="AV185" s="116">
        <v>2.897991810715328</v>
      </c>
      <c r="AW185" s="116">
        <v>1.5367889496904068</v>
      </c>
      <c r="AX185" s="116">
        <v>1.4657431068605731</v>
      </c>
      <c r="AY185" s="116">
        <v>0.78421588310984225</v>
      </c>
      <c r="AZ185" s="116">
        <v>-0.43037527753498761</v>
      </c>
      <c r="BA185" s="116">
        <v>-1.3026702471334426</v>
      </c>
      <c r="BB185" s="116">
        <v>-3.0682655098406091</v>
      </c>
      <c r="BC185" s="116">
        <v>-4.5799009769209968</v>
      </c>
      <c r="BD185" s="116">
        <v>-5.6544373160872237</v>
      </c>
      <c r="BE185" s="116">
        <v>-6.0862302339776946</v>
      </c>
      <c r="BF185" s="116">
        <v>-6.767107078271712</v>
      </c>
      <c r="BG185" s="116">
        <v>-7.5464221086939975</v>
      </c>
      <c r="BH185" s="116">
        <v>-5.8940813677904043</v>
      </c>
      <c r="BI185" s="116">
        <v>-6.1162117729342196</v>
      </c>
      <c r="BJ185" s="116">
        <v>-6.7146088088350613</v>
      </c>
      <c r="BK185" s="116">
        <v>-6.0172280402825784</v>
      </c>
      <c r="BL185" s="116">
        <v>-5.6773796031615866</v>
      </c>
      <c r="BM185" s="116">
        <v>-5.3251977644362967</v>
      </c>
      <c r="BN185" s="81"/>
      <c r="BO185" s="81"/>
      <c r="BP185" s="81"/>
      <c r="BQ185" s="81"/>
      <c r="BR185" s="81"/>
      <c r="BS185" s="81"/>
      <c r="BT185" s="81"/>
      <c r="BU185" s="81"/>
      <c r="BV185" s="81"/>
    </row>
    <row r="186" spans="1:74">
      <c r="A186" s="81"/>
      <c r="B186" s="81"/>
      <c r="C186" s="81"/>
      <c r="D186" s="126" t="s">
        <v>255</v>
      </c>
      <c r="E186" s="81" t="s">
        <v>23</v>
      </c>
      <c r="F186" s="116">
        <v>0.20618030615016014</v>
      </c>
      <c r="G186" s="116">
        <v>-7.2636775560563471E-2</v>
      </c>
      <c r="H186" s="116">
        <v>-0.23093010814427561</v>
      </c>
      <c r="I186" s="116">
        <v>-0.59783853948226984</v>
      </c>
      <c r="J186" s="116">
        <v>-0.65920401970881315</v>
      </c>
      <c r="K186" s="116">
        <v>-0.70508996321398065</v>
      </c>
      <c r="L186" s="116">
        <v>-5.1492737269764888E-4</v>
      </c>
      <c r="M186" s="116">
        <v>0.4684179771977286</v>
      </c>
      <c r="N186" s="116">
        <v>0.64854897783334753</v>
      </c>
      <c r="O186" s="116">
        <v>1.0308071649284236</v>
      </c>
      <c r="P186" s="116">
        <v>1.221632643742812</v>
      </c>
      <c r="Q186" s="116">
        <v>1.5888347954386508</v>
      </c>
      <c r="R186" s="116">
        <v>1.7045508826848721</v>
      </c>
      <c r="S186" s="116">
        <v>1.8554183642525235</v>
      </c>
      <c r="T186" s="116">
        <v>2.2184547521177991</v>
      </c>
      <c r="U186" s="116">
        <v>2.3847800504688772</v>
      </c>
      <c r="V186" s="116">
        <v>2.4353306925110814</v>
      </c>
      <c r="W186" s="116">
        <v>2.5398386069328218</v>
      </c>
      <c r="X186" s="116">
        <v>2.3932728762360451</v>
      </c>
      <c r="Y186" s="116">
        <v>2.0351809385926263</v>
      </c>
      <c r="Z186" s="116">
        <v>2.3683895346408477</v>
      </c>
      <c r="AA186" s="116">
        <v>2.7888128582931038</v>
      </c>
      <c r="AB186" s="116">
        <v>3.048260364040873</v>
      </c>
      <c r="AC186" s="116">
        <v>3.1401311637948197</v>
      </c>
      <c r="AD186" s="116">
        <v>2.8297052279865924</v>
      </c>
      <c r="AE186" s="116">
        <v>2.7954289723133701</v>
      </c>
      <c r="AF186" s="116">
        <v>2.9515274013465316</v>
      </c>
      <c r="AG186" s="116">
        <v>2.8498576812244822</v>
      </c>
      <c r="AH186" s="116">
        <v>3.1022037843339518</v>
      </c>
      <c r="AI186" s="116">
        <v>3.0954326854212488</v>
      </c>
      <c r="AJ186" s="116">
        <v>2.6889757439701643</v>
      </c>
      <c r="AK186" s="116">
        <v>2.5825166087317655</v>
      </c>
      <c r="AL186" s="116">
        <v>2.2237827034759845</v>
      </c>
      <c r="AM186" s="116">
        <v>2.3160883304975783</v>
      </c>
      <c r="AN186" s="116">
        <v>1.8108449498763926</v>
      </c>
      <c r="AO186" s="116">
        <v>1.6705753695210124</v>
      </c>
      <c r="AP186" s="116">
        <v>2.0051834951498817</v>
      </c>
      <c r="AQ186" s="116">
        <v>1.6810020962172771</v>
      </c>
      <c r="AR186" s="116">
        <v>1.6191094793203527</v>
      </c>
      <c r="AS186" s="116">
        <v>1.5306302590777183</v>
      </c>
      <c r="AT186" s="116">
        <v>1.2368481655884778</v>
      </c>
      <c r="AU186" s="116">
        <v>1.0174716160916986</v>
      </c>
      <c r="AV186" s="116">
        <v>1.0006602903434181</v>
      </c>
      <c r="AW186" s="116">
        <v>0.4452087723949365</v>
      </c>
      <c r="AX186" s="116">
        <v>0.11483371228802319</v>
      </c>
      <c r="AY186" s="116">
        <v>0.39289304357373256</v>
      </c>
      <c r="AZ186" s="116">
        <v>-0.43495763755876737</v>
      </c>
      <c r="BA186" s="116">
        <v>-0.57967628680996341</v>
      </c>
      <c r="BB186" s="116">
        <v>-1.723951426132909</v>
      </c>
      <c r="BC186" s="116">
        <v>-2.9025948307275868</v>
      </c>
      <c r="BD186" s="116">
        <v>-3.5060334258490835</v>
      </c>
      <c r="BE186" s="116">
        <v>-2.5290541364929249</v>
      </c>
      <c r="BF186" s="116">
        <v>-2.6966168335282124</v>
      </c>
      <c r="BG186" s="116">
        <v>-2.892519382776368</v>
      </c>
      <c r="BH186" s="116">
        <v>-2.6515630141834743</v>
      </c>
      <c r="BI186" s="116">
        <v>-2.4625563590724093</v>
      </c>
      <c r="BJ186" s="116">
        <v>-3.2041325240539713</v>
      </c>
      <c r="BK186" s="116">
        <v>-2.7377953941422888</v>
      </c>
      <c r="BL186" s="116">
        <v>-3.0063494468502565</v>
      </c>
      <c r="BM186" s="116">
        <v>-2.7376725163166959</v>
      </c>
      <c r="BN186" s="81"/>
      <c r="BO186" s="81"/>
      <c r="BP186" s="81"/>
      <c r="BQ186" s="81"/>
      <c r="BR186" s="81"/>
      <c r="BS186" s="81"/>
      <c r="BT186" s="81"/>
      <c r="BU186" s="81"/>
      <c r="BV186" s="81"/>
    </row>
    <row r="187" spans="1:74">
      <c r="A187" s="81"/>
      <c r="B187" s="81"/>
      <c r="C187" s="81"/>
      <c r="D187" s="126" t="s">
        <v>255</v>
      </c>
      <c r="E187" s="81" t="s">
        <v>24</v>
      </c>
      <c r="F187" s="116">
        <v>2.2263883458873304</v>
      </c>
      <c r="G187" s="116">
        <v>1.8637637036723866</v>
      </c>
      <c r="H187" s="116">
        <v>1.7151290898882738</v>
      </c>
      <c r="I187" s="116">
        <v>1.2697477687877807</v>
      </c>
      <c r="J187" s="116">
        <v>1.1200690339070967</v>
      </c>
      <c r="K187" s="116">
        <v>1.0438953909600395</v>
      </c>
      <c r="L187" s="116">
        <v>1.5287922687029827</v>
      </c>
      <c r="M187" s="116">
        <v>1.9097974774256787</v>
      </c>
      <c r="N187" s="116">
        <v>2.0034171938345473</v>
      </c>
      <c r="O187" s="116">
        <v>2.0521628874550344</v>
      </c>
      <c r="P187" s="116">
        <v>1.8062389361125724</v>
      </c>
      <c r="Q187" s="116">
        <v>1.8144303453031205</v>
      </c>
      <c r="R187" s="116">
        <v>1.9361105301830719</v>
      </c>
      <c r="S187" s="116">
        <v>2.0826644224529334</v>
      </c>
      <c r="T187" s="116">
        <v>2.1733821388084187</v>
      </c>
      <c r="U187" s="116">
        <v>1.8985451209461077</v>
      </c>
      <c r="V187" s="116">
        <v>2.1443318973702215</v>
      </c>
      <c r="W187" s="116">
        <v>2.1491503509801921</v>
      </c>
      <c r="X187" s="116">
        <v>2.2205518208232347</v>
      </c>
      <c r="Y187" s="116">
        <v>1.7749218601785959</v>
      </c>
      <c r="Z187" s="116">
        <v>1.251180444282987</v>
      </c>
      <c r="AA187" s="116">
        <v>1.5934940476049939</v>
      </c>
      <c r="AB187" s="116">
        <v>1.8112889270382828</v>
      </c>
      <c r="AC187" s="116">
        <v>1.7273549581286298</v>
      </c>
      <c r="AD187" s="116">
        <v>1.7370856636329726</v>
      </c>
      <c r="AE187" s="116">
        <v>1.1619401358146599</v>
      </c>
      <c r="AF187" s="116">
        <v>1.3102789866609115</v>
      </c>
      <c r="AG187" s="116">
        <v>0.3596219925856623</v>
      </c>
      <c r="AH187" s="116">
        <v>0.56904041468471256</v>
      </c>
      <c r="AI187" s="116">
        <v>0.55910824205863863</v>
      </c>
      <c r="AJ187" s="116">
        <v>0.25605531184654406</v>
      </c>
      <c r="AK187" s="116">
        <v>-8.1542942274384078E-2</v>
      </c>
      <c r="AL187" s="116">
        <v>9.6254216542734916E-2</v>
      </c>
      <c r="AM187" s="116">
        <v>-0.22828547557978141</v>
      </c>
      <c r="AN187" s="116">
        <v>-0.42172032514236735</v>
      </c>
      <c r="AO187" s="116">
        <v>-0.35736126653257783</v>
      </c>
      <c r="AP187" s="116">
        <v>-0.1489579674559387</v>
      </c>
      <c r="AQ187" s="116">
        <v>-0.15295017840711278</v>
      </c>
      <c r="AR187" s="116">
        <v>-1.6385355988557393E-2</v>
      </c>
      <c r="AS187" s="116">
        <v>-0.34310886167400145</v>
      </c>
      <c r="AT187" s="116">
        <v>-0.51890029219172229</v>
      </c>
      <c r="AU187" s="116">
        <v>-0.6801218317840716</v>
      </c>
      <c r="AV187" s="116">
        <v>-0.58033163869967197</v>
      </c>
      <c r="AW187" s="116">
        <v>-1.4269085975410534</v>
      </c>
      <c r="AX187" s="116">
        <v>-2.3287757390431381</v>
      </c>
      <c r="AY187" s="116">
        <v>-2.4599229122533375</v>
      </c>
      <c r="AZ187" s="116">
        <v>-2.5331763319461773</v>
      </c>
      <c r="BA187" s="116">
        <v>-1.9086979985480128</v>
      </c>
      <c r="BB187" s="116">
        <v>-1.6262456911002987</v>
      </c>
      <c r="BC187" s="116">
        <v>-1.8933801706095066</v>
      </c>
      <c r="BD187" s="116">
        <v>-1.7634313742634236</v>
      </c>
      <c r="BE187" s="116">
        <v>-1.4337308675194151</v>
      </c>
      <c r="BF187" s="116">
        <v>-1.5220335250015129</v>
      </c>
      <c r="BG187" s="116">
        <v>-1.6496069316929383</v>
      </c>
      <c r="BH187" s="116">
        <v>-1.3422136548940635</v>
      </c>
      <c r="BI187" s="116">
        <v>-0.85697560135997009</v>
      </c>
      <c r="BJ187" s="116">
        <v>-2.2691818616891108</v>
      </c>
      <c r="BK187" s="116">
        <v>-1.4761555339683587</v>
      </c>
      <c r="BL187" s="116">
        <v>-1.9182826571512264</v>
      </c>
      <c r="BM187" s="116">
        <v>-2.009334250803696</v>
      </c>
      <c r="BN187" s="81"/>
      <c r="BO187" s="81"/>
      <c r="BP187" s="81"/>
      <c r="BQ187" s="81"/>
      <c r="BR187" s="81"/>
      <c r="BS187" s="81"/>
      <c r="BT187" s="81"/>
      <c r="BU187" s="81"/>
      <c r="BV187" s="81"/>
    </row>
    <row r="188" spans="1:74">
      <c r="A188" s="81"/>
      <c r="B188" s="81"/>
      <c r="C188" s="81"/>
      <c r="D188" s="126" t="s">
        <v>255</v>
      </c>
      <c r="E188" s="81" t="s">
        <v>25</v>
      </c>
      <c r="F188" s="116">
        <v>-5.6207884944869217</v>
      </c>
      <c r="G188" s="116">
        <v>-3.4504076803469137</v>
      </c>
      <c r="H188" s="116">
        <v>-1.4686534775914657</v>
      </c>
      <c r="I188" s="116">
        <v>0.98354183082422075</v>
      </c>
      <c r="J188" s="116">
        <v>2.2231907055003175</v>
      </c>
      <c r="K188" s="116">
        <v>2.8061453992120695</v>
      </c>
      <c r="L188" s="116">
        <v>-1.1244374406020872</v>
      </c>
      <c r="M188" s="116">
        <v>-3.7498171011764088</v>
      </c>
      <c r="N188" s="116">
        <v>-5.4936448795583832</v>
      </c>
      <c r="O188" s="116">
        <v>-4.4705039362697647</v>
      </c>
      <c r="P188" s="116">
        <v>-4.2951625921034449</v>
      </c>
      <c r="Q188" s="116">
        <v>-4.3826118012096114</v>
      </c>
      <c r="R188" s="116">
        <v>-3.9317493529683092</v>
      </c>
      <c r="S188" s="116">
        <v>-4.1601353794565998</v>
      </c>
      <c r="T188" s="116">
        <v>-5.2943024760063011</v>
      </c>
      <c r="U188" s="116">
        <v>-5.5634207054034022</v>
      </c>
      <c r="V188" s="116">
        <v>-5.669084441562009</v>
      </c>
      <c r="W188" s="116">
        <v>-3.4529142826523809</v>
      </c>
      <c r="X188" s="116">
        <v>-3.7545531467182771</v>
      </c>
      <c r="Y188" s="116">
        <v>-2.5765221755081638</v>
      </c>
      <c r="Z188" s="116">
        <v>-4.1041823865217566</v>
      </c>
      <c r="AA188" s="116">
        <v>-4.9602901493151759</v>
      </c>
      <c r="AB188" s="116">
        <v>-5.0880520132780171</v>
      </c>
      <c r="AC188" s="116">
        <v>-5.325073351556501</v>
      </c>
      <c r="AD188" s="116">
        <v>-5.4564900867625079</v>
      </c>
      <c r="AE188" s="116">
        <v>-5.3015280442007402</v>
      </c>
      <c r="AF188" s="116">
        <v>-5.1322584975835586</v>
      </c>
      <c r="AG188" s="116">
        <v>-5.194176326529627</v>
      </c>
      <c r="AH188" s="116">
        <v>-4.6909347461137818</v>
      </c>
      <c r="AI188" s="116">
        <v>-4.5511282300194997</v>
      </c>
      <c r="AJ188" s="116">
        <v>-4.6856668544611262</v>
      </c>
      <c r="AK188" s="116">
        <v>-3.5964908693026394</v>
      </c>
      <c r="AL188" s="116">
        <v>-4.4602862851663554</v>
      </c>
      <c r="AM188" s="116">
        <v>-2.3319943860733514</v>
      </c>
      <c r="AN188" s="116">
        <v>-1.9265518778534874</v>
      </c>
      <c r="AO188" s="116">
        <v>-3.9976885216552107</v>
      </c>
      <c r="AP188" s="116">
        <v>-5.4869407367859484</v>
      </c>
      <c r="AQ188" s="116">
        <v>-6.6549254141299521</v>
      </c>
      <c r="AR188" s="116">
        <v>-7.785407520259767</v>
      </c>
      <c r="AS188" s="116">
        <v>-8.4081159667152221</v>
      </c>
      <c r="AT188" s="116">
        <v>-8.4900850980655118</v>
      </c>
      <c r="AU188" s="116">
        <v>-8.7232065237251817</v>
      </c>
      <c r="AV188" s="116">
        <v>-8.7888576542049428</v>
      </c>
      <c r="AW188" s="116">
        <v>-9.3018012047736729</v>
      </c>
      <c r="AX188" s="116">
        <v>-9.9208327594877765</v>
      </c>
      <c r="AY188" s="116">
        <v>-7.4830433687485378</v>
      </c>
      <c r="AZ188" s="116">
        <v>-5.0949469476016223</v>
      </c>
      <c r="BA188" s="116">
        <v>-1.8845180910960031</v>
      </c>
      <c r="BB188" s="116">
        <v>0.93513260849764102</v>
      </c>
      <c r="BC188" s="116">
        <v>3.5068981311988825</v>
      </c>
      <c r="BD188" s="116">
        <v>6.2592524602127959</v>
      </c>
      <c r="BE188" s="116">
        <v>5.3957741445865945</v>
      </c>
      <c r="BF188" s="116">
        <v>7.525102994514377</v>
      </c>
      <c r="BG188" s="116">
        <v>12.552465375346523</v>
      </c>
      <c r="BH188" s="116">
        <v>14.326438682299727</v>
      </c>
      <c r="BI188" s="116">
        <v>8.359348225858632</v>
      </c>
      <c r="BJ188" s="116">
        <v>4.1664618126018595</v>
      </c>
      <c r="BK188" s="116">
        <v>1.7016687939263306</v>
      </c>
      <c r="BL188" s="116">
        <v>0.43952438512182468</v>
      </c>
      <c r="BM188" s="116">
        <v>1.609044707217123</v>
      </c>
      <c r="BN188" s="81"/>
      <c r="BO188" s="81"/>
      <c r="BP188" s="81"/>
      <c r="BQ188" s="81"/>
      <c r="BR188" s="81"/>
      <c r="BS188" s="81"/>
      <c r="BT188" s="81"/>
      <c r="BU188" s="81"/>
      <c r="BV188" s="81"/>
    </row>
    <row r="189" spans="1:74">
      <c r="A189" s="81"/>
      <c r="B189" s="81"/>
      <c r="C189" s="81"/>
      <c r="D189" s="126" t="s">
        <v>255</v>
      </c>
      <c r="E189" s="81" t="s">
        <v>3</v>
      </c>
      <c r="F189" s="116">
        <v>10.623761541905669</v>
      </c>
      <c r="G189" s="116">
        <v>9.8319980832074272</v>
      </c>
      <c r="H189" s="116">
        <v>9.6334217211842343</v>
      </c>
      <c r="I189" s="116">
        <v>7.1953919941602607</v>
      </c>
      <c r="J189" s="116">
        <v>6.8067704776721962</v>
      </c>
      <c r="K189" s="116">
        <v>6.7522577546780003</v>
      </c>
      <c r="L189" s="116">
        <v>6.4193161875918818</v>
      </c>
      <c r="M189" s="116">
        <v>6.6821995440449982</v>
      </c>
      <c r="N189" s="116">
        <v>6.2113425329931866</v>
      </c>
      <c r="O189" s="116">
        <v>4.7317134973196229</v>
      </c>
      <c r="P189" s="116">
        <v>4.4163504254580719</v>
      </c>
      <c r="Q189" s="116">
        <v>3.9768138889753009</v>
      </c>
      <c r="R189" s="116">
        <v>3.554602127726902</v>
      </c>
      <c r="S189" s="116">
        <v>3.6186795914185934</v>
      </c>
      <c r="T189" s="116">
        <v>3.723427948104479</v>
      </c>
      <c r="U189" s="116">
        <v>4.4948859776884174</v>
      </c>
      <c r="V189" s="116">
        <v>4.0732736348901017</v>
      </c>
      <c r="W189" s="116">
        <v>4.0109995622153125</v>
      </c>
      <c r="X189" s="116">
        <v>4.1772369566478655</v>
      </c>
      <c r="Y189" s="116">
        <v>3.7190664352634357</v>
      </c>
      <c r="Z189" s="116">
        <v>3.9300025839658179</v>
      </c>
      <c r="AA189" s="116">
        <v>4.3347245369434635</v>
      </c>
      <c r="AB189" s="116">
        <v>3.8244000721227431</v>
      </c>
      <c r="AC189" s="116">
        <v>3.9629039942219491</v>
      </c>
      <c r="AD189" s="116">
        <v>6.345773000919392</v>
      </c>
      <c r="AE189" s="116">
        <v>5.6711560432382591</v>
      </c>
      <c r="AF189" s="116">
        <v>4.7500037772867811</v>
      </c>
      <c r="AG189" s="116">
        <v>4.1317264641310816</v>
      </c>
      <c r="AH189" s="116">
        <v>3.3744502330499317</v>
      </c>
      <c r="AI189" s="116">
        <v>2.8209666045709993</v>
      </c>
      <c r="AJ189" s="116">
        <v>2.2737895783237545</v>
      </c>
      <c r="AK189" s="116">
        <v>1.5662418881826454</v>
      </c>
      <c r="AL189" s="116">
        <v>1.7692684376957746</v>
      </c>
      <c r="AM189" s="116">
        <v>1.7298333195438582</v>
      </c>
      <c r="AN189" s="116">
        <v>1.9537271220084631</v>
      </c>
      <c r="AO189" s="116">
        <v>2.8913353577668026</v>
      </c>
      <c r="AP189" s="116">
        <v>4.2060990699108514</v>
      </c>
      <c r="AQ189" s="116">
        <v>4.6677079379885473</v>
      </c>
      <c r="AR189" s="116">
        <v>5.053026925480733</v>
      </c>
      <c r="AS189" s="116">
        <v>5.3147236435443279</v>
      </c>
      <c r="AT189" s="116">
        <v>5.8085616227145387</v>
      </c>
      <c r="AU189" s="116">
        <v>5.9744387001795092</v>
      </c>
      <c r="AV189" s="116">
        <v>7.0993435820461874</v>
      </c>
      <c r="AW189" s="116">
        <v>6.9915742828721266</v>
      </c>
      <c r="AX189" s="116">
        <v>6.6882779143811923</v>
      </c>
      <c r="AY189" s="116">
        <v>5.8788873087061724</v>
      </c>
      <c r="AZ189" s="116">
        <v>5.1933496667626127</v>
      </c>
      <c r="BA189" s="116">
        <v>4.9161226131399571</v>
      </c>
      <c r="BB189" s="116">
        <v>5.0013209137060315</v>
      </c>
      <c r="BC189" s="116">
        <v>2.7024410895721829</v>
      </c>
      <c r="BD189" s="116">
        <v>2.4324542075231967</v>
      </c>
      <c r="BE189" s="116">
        <v>2.6762638098004956</v>
      </c>
      <c r="BF189" s="116">
        <v>2.5425034105941773</v>
      </c>
      <c r="BG189" s="116">
        <v>2.8724189665619217</v>
      </c>
      <c r="BH189" s="116">
        <v>3.2343751391400257</v>
      </c>
      <c r="BI189" s="116">
        <v>3.4662319248334299</v>
      </c>
      <c r="BJ189" s="116">
        <v>3.1575030490676586</v>
      </c>
      <c r="BK189" s="116">
        <v>2.7007271699123319</v>
      </c>
      <c r="BL189" s="116">
        <v>2.555446616340463</v>
      </c>
      <c r="BM189" s="116">
        <v>2.7754110409404245</v>
      </c>
      <c r="BN189" s="81"/>
      <c r="BO189" s="81"/>
      <c r="BP189" s="81"/>
      <c r="BQ189" s="81"/>
      <c r="BR189" s="81"/>
      <c r="BS189" s="81"/>
      <c r="BT189" s="81"/>
      <c r="BU189" s="81"/>
      <c r="BV189" s="81"/>
    </row>
    <row r="190" spans="1:74">
      <c r="A190" s="81"/>
      <c r="B190" s="81"/>
      <c r="C190" s="81"/>
      <c r="D190" s="126" t="s">
        <v>255</v>
      </c>
      <c r="E190" s="81" t="s">
        <v>4</v>
      </c>
      <c r="F190" s="116">
        <v>-1.1793054497195996</v>
      </c>
      <c r="G190" s="116">
        <v>-1.3749129851871533</v>
      </c>
      <c r="H190" s="116">
        <v>-1.5366415692731259</v>
      </c>
      <c r="I190" s="116">
        <v>-1.5958538997280494</v>
      </c>
      <c r="J190" s="116">
        <v>-1.6318103347874229</v>
      </c>
      <c r="K190" s="116">
        <v>-1.4496064670573503</v>
      </c>
      <c r="L190" s="116">
        <v>-1.1328148118576373</v>
      </c>
      <c r="M190" s="116">
        <v>-1.2637019294622416</v>
      </c>
      <c r="N190" s="116">
        <v>-1.245687341051823</v>
      </c>
      <c r="O190" s="116">
        <v>-0.89467386088718603</v>
      </c>
      <c r="P190" s="116">
        <v>-1.1550288008199279</v>
      </c>
      <c r="Q190" s="116">
        <v>-1.1497074853619895</v>
      </c>
      <c r="R190" s="116">
        <v>-1.525706755211738</v>
      </c>
      <c r="S190" s="116">
        <v>-1.4316055273400567</v>
      </c>
      <c r="T190" s="116">
        <v>-1.4216084946268612</v>
      </c>
      <c r="U190" s="116">
        <v>-1.4549676307951025</v>
      </c>
      <c r="V190" s="116">
        <v>-1.5338295470462391</v>
      </c>
      <c r="W190" s="116">
        <v>-1.142277114404628</v>
      </c>
      <c r="X190" s="116">
        <v>-0.98586180084045516</v>
      </c>
      <c r="Y190" s="116">
        <v>-1.1209220303949037</v>
      </c>
      <c r="Z190" s="116">
        <v>-0.57992048798551288</v>
      </c>
      <c r="AA190" s="116">
        <v>-1.1376367810098764</v>
      </c>
      <c r="AB190" s="116">
        <v>-1.4377895020396072</v>
      </c>
      <c r="AC190" s="116">
        <v>-2.0732160948158809</v>
      </c>
      <c r="AD190" s="116">
        <v>-2.7220349222896978</v>
      </c>
      <c r="AE190" s="116">
        <v>-2.8225921562952401</v>
      </c>
      <c r="AF190" s="116">
        <v>-3.0324352491610505</v>
      </c>
      <c r="AG190" s="116">
        <v>-3.1901763316715406</v>
      </c>
      <c r="AH190" s="116">
        <v>-3.1245611918606571</v>
      </c>
      <c r="AI190" s="116">
        <v>-3.5743190099135016</v>
      </c>
      <c r="AJ190" s="116">
        <v>-2.8139351220926829</v>
      </c>
      <c r="AK190" s="116">
        <v>-2.428684352684634</v>
      </c>
      <c r="AL190" s="116">
        <v>-1.8242231064039451</v>
      </c>
      <c r="AM190" s="116">
        <v>-1.8414938705491815</v>
      </c>
      <c r="AN190" s="116">
        <v>-2.067708552468897</v>
      </c>
      <c r="AO190" s="116">
        <v>-1.9284790314734779</v>
      </c>
      <c r="AP190" s="116">
        <v>-1.9110933158659384</v>
      </c>
      <c r="AQ190" s="116">
        <v>-1.9945433096368466</v>
      </c>
      <c r="AR190" s="116">
        <v>-1.9411734478452924</v>
      </c>
      <c r="AS190" s="116">
        <v>-1.9346720834319715</v>
      </c>
      <c r="AT190" s="116">
        <v>-1.9288639359448672</v>
      </c>
      <c r="AU190" s="116">
        <v>-1.1832727972192316</v>
      </c>
      <c r="AV190" s="116">
        <v>-0.63433212636508207</v>
      </c>
      <c r="AW190" s="116">
        <v>-0.87914783007373321</v>
      </c>
      <c r="AX190" s="116">
        <v>-1.216584878740967</v>
      </c>
      <c r="AY190" s="116">
        <v>-0.84669700030673756</v>
      </c>
      <c r="AZ190" s="116">
        <v>-1.8432629358131174</v>
      </c>
      <c r="BA190" s="116">
        <v>-2.3639777490670228</v>
      </c>
      <c r="BB190" s="116">
        <v>-3.9891794450799689</v>
      </c>
      <c r="BC190" s="116">
        <v>-5.2601538644909471</v>
      </c>
      <c r="BD190" s="116">
        <v>-6.0440876217218431</v>
      </c>
      <c r="BE190" s="116">
        <v>-6.6540724846768251</v>
      </c>
      <c r="BF190" s="116">
        <v>-7.1891108781616531</v>
      </c>
      <c r="BG190" s="116">
        <v>-7.5760658656219277</v>
      </c>
      <c r="BH190" s="116">
        <v>-7.3827968041434033</v>
      </c>
      <c r="BI190" s="116">
        <v>-7.5903963012894398</v>
      </c>
      <c r="BJ190" s="116">
        <v>-8.1803576711530912</v>
      </c>
      <c r="BK190" s="116">
        <v>-7.949349084574326</v>
      </c>
      <c r="BL190" s="116">
        <v>-8.5253393024314335</v>
      </c>
      <c r="BM190" s="116">
        <v>-8.5658050791483671</v>
      </c>
      <c r="BN190" s="81"/>
      <c r="BO190" s="81"/>
      <c r="BP190" s="81"/>
      <c r="BQ190" s="81"/>
      <c r="BR190" s="81"/>
      <c r="BS190" s="81"/>
      <c r="BT190" s="81"/>
      <c r="BU190" s="81"/>
      <c r="BV190" s="81"/>
    </row>
    <row r="191" spans="1:74">
      <c r="A191" s="81"/>
      <c r="B191" s="81"/>
      <c r="C191" s="81"/>
      <c r="D191" s="126" t="s">
        <v>255</v>
      </c>
      <c r="E191" s="81" t="s">
        <v>5</v>
      </c>
      <c r="F191" s="116">
        <v>-1.5907381735453798</v>
      </c>
      <c r="G191" s="116">
        <v>-2.0126737854355636</v>
      </c>
      <c r="H191" s="116">
        <v>-2.352880075390956</v>
      </c>
      <c r="I191" s="116">
        <v>-2.4803525404822895</v>
      </c>
      <c r="J191" s="116">
        <v>-2.3464888152265031</v>
      </c>
      <c r="K191" s="116">
        <v>-2.2211505848261002</v>
      </c>
      <c r="L191" s="116">
        <v>-1.6120344554344173</v>
      </c>
      <c r="M191" s="116">
        <v>-1.0240108720984216</v>
      </c>
      <c r="N191" s="116">
        <v>-1.8571793873152829</v>
      </c>
      <c r="O191" s="116">
        <v>-2.212957978015726</v>
      </c>
      <c r="P191" s="116">
        <v>-1.6308781260809078</v>
      </c>
      <c r="Q191" s="116">
        <v>-2.1580052750540997</v>
      </c>
      <c r="R191" s="116">
        <v>-1.974142657621178</v>
      </c>
      <c r="S191" s="116">
        <v>-1.3919807916236466</v>
      </c>
      <c r="T191" s="116">
        <v>-1.2624203951646311</v>
      </c>
      <c r="U191" s="116">
        <v>-1.3121074069113725</v>
      </c>
      <c r="V191" s="116">
        <v>-1.1405883931450189</v>
      </c>
      <c r="W191" s="116">
        <v>-0.72520145755057763</v>
      </c>
      <c r="X191" s="116">
        <v>-0.93885760202122537</v>
      </c>
      <c r="Y191" s="116">
        <v>-0.52105262302084387</v>
      </c>
      <c r="Z191" s="116">
        <v>-3.8781952346885489</v>
      </c>
      <c r="AA191" s="116">
        <v>-4.3767291008229154</v>
      </c>
      <c r="AB191" s="116">
        <v>-4.3341204737060925</v>
      </c>
      <c r="AC191" s="116">
        <v>-4.6811845764600601</v>
      </c>
      <c r="AD191" s="116">
        <v>-5.8500394632128181</v>
      </c>
      <c r="AE191" s="116">
        <v>-5.7076716206459999</v>
      </c>
      <c r="AF191" s="116">
        <v>-5.9106654357912785</v>
      </c>
      <c r="AG191" s="116">
        <v>-5.9998193507940076</v>
      </c>
      <c r="AH191" s="116">
        <v>-6.4936193432372979</v>
      </c>
      <c r="AI191" s="116">
        <v>-6.2710535907407206</v>
      </c>
      <c r="AJ191" s="116">
        <v>-5.821717099728466</v>
      </c>
      <c r="AK191" s="116">
        <v>-6.9817053722848241</v>
      </c>
      <c r="AL191" s="116">
        <v>-8.3633382979374957</v>
      </c>
      <c r="AM191" s="116">
        <v>-8.7115486501733113</v>
      </c>
      <c r="AN191" s="116">
        <v>-8.8155231868203465</v>
      </c>
      <c r="AO191" s="116">
        <v>-7.6943551559980081</v>
      </c>
      <c r="AP191" s="116">
        <v>-7.909887206294739</v>
      </c>
      <c r="AQ191" s="116">
        <v>-8.0182884477496934</v>
      </c>
      <c r="AR191" s="116">
        <v>-9.0302877308161076</v>
      </c>
      <c r="AS191" s="116">
        <v>-8.9694218816836813</v>
      </c>
      <c r="AT191" s="116">
        <v>-10.548698502397613</v>
      </c>
      <c r="AU191" s="116">
        <v>-11.591403245381571</v>
      </c>
      <c r="AV191" s="116">
        <v>-14.296912603073682</v>
      </c>
      <c r="AW191" s="116">
        <v>-7.4393147442140535</v>
      </c>
      <c r="AX191" s="116">
        <v>-0.99614019807881693</v>
      </c>
      <c r="AY191" s="116">
        <v>-0.27426017323855767</v>
      </c>
      <c r="AZ191" s="116">
        <v>-1.6155477947349572</v>
      </c>
      <c r="BA191" s="116">
        <v>-9.5171636921953127</v>
      </c>
      <c r="BB191" s="116">
        <v>-9.7400968075921881</v>
      </c>
      <c r="BC191" s="116">
        <v>-2.784165457611957</v>
      </c>
      <c r="BD191" s="116">
        <v>-5.5139301717443132</v>
      </c>
      <c r="BE191" s="116">
        <v>-6.8184488868615052</v>
      </c>
      <c r="BF191" s="116">
        <v>-8.1007111190375625</v>
      </c>
      <c r="BG191" s="116">
        <v>-12.639127957894978</v>
      </c>
      <c r="BH191" s="116">
        <v>-18.108145793443931</v>
      </c>
      <c r="BI191" s="116">
        <v>-11.457521272107179</v>
      </c>
      <c r="BJ191" s="116">
        <v>-4.0002461974871713</v>
      </c>
      <c r="BK191" s="116">
        <v>-4.9931286887709785</v>
      </c>
      <c r="BL191" s="116">
        <v>-4.3206624324609963</v>
      </c>
      <c r="BM191" s="116">
        <v>-4.3223031651657067</v>
      </c>
      <c r="BN191" s="81"/>
      <c r="BO191" s="81"/>
      <c r="BP191" s="81"/>
      <c r="BQ191" s="81"/>
      <c r="BR191" s="81"/>
      <c r="BS191" s="81"/>
      <c r="BT191" s="81"/>
      <c r="BU191" s="81"/>
      <c r="BV191" s="81"/>
    </row>
    <row r="192" spans="1:74">
      <c r="A192" s="81"/>
      <c r="B192" s="81"/>
      <c r="C192" s="81"/>
      <c r="D192" s="126" t="s">
        <v>255</v>
      </c>
      <c r="E192" s="81" t="s">
        <v>45</v>
      </c>
      <c r="F192" s="116">
        <v>-4.4997791782449781E-2</v>
      </c>
      <c r="G192" s="116">
        <v>-0.45094858233798352</v>
      </c>
      <c r="H192" s="116">
        <v>-0.28312869971948551</v>
      </c>
      <c r="I192" s="116">
        <v>0.38295983559049063</v>
      </c>
      <c r="J192" s="116">
        <v>0.6496335032537468</v>
      </c>
      <c r="K192" s="116">
        <v>1.40243665249782</v>
      </c>
      <c r="L192" s="116">
        <v>1.4107451669987929</v>
      </c>
      <c r="M192" s="116">
        <v>1.2309885985579481</v>
      </c>
      <c r="N192" s="116">
        <v>1.3071584668447676</v>
      </c>
      <c r="O192" s="116">
        <v>1.0290953540663437</v>
      </c>
      <c r="P192" s="116">
        <v>1.4471151010257421</v>
      </c>
      <c r="Q192" s="116">
        <v>2.1147993086520409</v>
      </c>
      <c r="R192" s="116">
        <v>2.9615159118288323</v>
      </c>
      <c r="S192" s="116">
        <v>3.3824284340894435</v>
      </c>
      <c r="T192" s="116">
        <v>4.1217806727671196</v>
      </c>
      <c r="U192" s="116">
        <v>4.1742609534522579</v>
      </c>
      <c r="V192" s="116">
        <v>4.6770277082214005</v>
      </c>
      <c r="W192" s="116">
        <v>2.6474924122119319</v>
      </c>
      <c r="X192" s="116">
        <v>2.1895053171101351</v>
      </c>
      <c r="Y192" s="116">
        <v>2.9733166996438465</v>
      </c>
      <c r="Z192" s="116">
        <v>4.5098763965160167</v>
      </c>
      <c r="AA192" s="116">
        <v>4.058016416512384</v>
      </c>
      <c r="AB192" s="116">
        <v>3.4415022031255029</v>
      </c>
      <c r="AC192" s="116">
        <v>4.2941869683324896</v>
      </c>
      <c r="AD192" s="116">
        <v>4.3983275473377823</v>
      </c>
      <c r="AE192" s="116">
        <v>4.5593404313748689</v>
      </c>
      <c r="AF192" s="116">
        <v>4.7620941615648009</v>
      </c>
      <c r="AG192" s="116">
        <v>5.6738589786855433</v>
      </c>
      <c r="AH192" s="116">
        <v>6.0502056713788717</v>
      </c>
      <c r="AI192" s="116">
        <v>6.3400508142888192</v>
      </c>
      <c r="AJ192" s="116">
        <v>6.709706700398943</v>
      </c>
      <c r="AK192" s="116">
        <v>7.1154066939646752</v>
      </c>
      <c r="AL192" s="116">
        <v>7.5880107751126058</v>
      </c>
      <c r="AM192" s="116">
        <v>8.5290000881599894</v>
      </c>
      <c r="AN192" s="116">
        <v>7.9029267391093025</v>
      </c>
      <c r="AO192" s="116">
        <v>7.0012917359180014</v>
      </c>
      <c r="AP192" s="116">
        <v>7.0987792508128313</v>
      </c>
      <c r="AQ192" s="116">
        <v>7.6469421038510772</v>
      </c>
      <c r="AR192" s="116">
        <v>7.5859180973019225</v>
      </c>
      <c r="AS192" s="116">
        <v>7.5668283492325585</v>
      </c>
      <c r="AT192" s="116">
        <v>8.193564423637838</v>
      </c>
      <c r="AU192" s="116">
        <v>8.549298170042988</v>
      </c>
      <c r="AV192" s="116">
        <v>9.0001424962140177</v>
      </c>
      <c r="AW192" s="116">
        <v>8.463942801080286</v>
      </c>
      <c r="AX192" s="116">
        <v>8.6530637570262527</v>
      </c>
      <c r="AY192" s="116">
        <v>7.7028839101495112</v>
      </c>
      <c r="AZ192" s="116">
        <v>12.170722047536652</v>
      </c>
      <c r="BA192" s="116">
        <v>15.389828438642855</v>
      </c>
      <c r="BB192" s="116">
        <v>18.088320075453133</v>
      </c>
      <c r="BC192" s="116">
        <v>19.234394748459586</v>
      </c>
      <c r="BD192" s="116">
        <v>21.204132691111898</v>
      </c>
      <c r="BE192" s="116">
        <v>23.118413158985391</v>
      </c>
      <c r="BF192" s="116">
        <v>24.660852550343279</v>
      </c>
      <c r="BG192" s="116">
        <v>25.747541939212326</v>
      </c>
      <c r="BH192" s="116">
        <v>27.728220192397725</v>
      </c>
      <c r="BI192" s="116">
        <v>28.943457628312228</v>
      </c>
      <c r="BJ192" s="116">
        <v>35.02469924141586</v>
      </c>
      <c r="BK192" s="116">
        <v>36.447947250874634</v>
      </c>
      <c r="BL192" s="116">
        <v>32.333818238729364</v>
      </c>
      <c r="BM192" s="116">
        <v>28.415176798255423</v>
      </c>
      <c r="BN192" s="81"/>
      <c r="BO192" s="81"/>
      <c r="BP192" s="81"/>
      <c r="BQ192" s="81"/>
      <c r="BR192" s="81"/>
      <c r="BS192" s="81"/>
      <c r="BT192" s="81"/>
      <c r="BU192" s="81"/>
      <c r="BV192" s="81"/>
    </row>
    <row r="193" spans="1:74">
      <c r="A193" s="81"/>
      <c r="B193" s="81"/>
      <c r="C193" s="81"/>
      <c r="D193" s="126" t="s">
        <v>255</v>
      </c>
      <c r="E193" s="81" t="s">
        <v>47</v>
      </c>
      <c r="F193" s="116">
        <v>1.22988759152945</v>
      </c>
      <c r="G193" s="116">
        <v>0.75103338688819665</v>
      </c>
      <c r="H193" s="116">
        <v>0.5162647437655945</v>
      </c>
      <c r="I193" s="116">
        <v>0.49807380672053014</v>
      </c>
      <c r="J193" s="116">
        <v>0.31897058079314711</v>
      </c>
      <c r="K193" s="116">
        <v>-5.5975342707919928E-2</v>
      </c>
      <c r="L193" s="116">
        <v>0.71814123368474281</v>
      </c>
      <c r="M193" s="116">
        <v>-1.1919282395455015</v>
      </c>
      <c r="N193" s="116">
        <v>-1.1150425261431227</v>
      </c>
      <c r="O193" s="116">
        <v>-1.1559384750880262</v>
      </c>
      <c r="P193" s="116">
        <v>-1.3456221781383078</v>
      </c>
      <c r="Q193" s="116">
        <v>-1.4636701877455196</v>
      </c>
      <c r="R193" s="116">
        <v>-0.78371696061521812</v>
      </c>
      <c r="S193" s="116">
        <v>-0.64149203987238668</v>
      </c>
      <c r="T193" s="116">
        <v>-0.80481450808898103</v>
      </c>
      <c r="U193" s="116">
        <v>-0.4049824780478426</v>
      </c>
      <c r="V193" s="116">
        <v>-0.3571385104892788</v>
      </c>
      <c r="W193" s="116">
        <v>-0.53627686132625785</v>
      </c>
      <c r="X193" s="116">
        <v>-0.56131267275387531</v>
      </c>
      <c r="Y193" s="116">
        <v>0.53353776558763588</v>
      </c>
      <c r="Z193" s="116">
        <v>1.1209881497230372</v>
      </c>
      <c r="AA193" s="116">
        <v>0.20815599906782367</v>
      </c>
      <c r="AB193" s="116">
        <v>1.0978802396378624</v>
      </c>
      <c r="AC193" s="116">
        <v>1.5121926290485197</v>
      </c>
      <c r="AD193" s="116">
        <v>2.2020485696787317</v>
      </c>
      <c r="AE193" s="116">
        <v>2.9031705887555197</v>
      </c>
      <c r="AF193" s="116">
        <v>3.9395218712374414</v>
      </c>
      <c r="AG193" s="116">
        <v>4.4108184442811522</v>
      </c>
      <c r="AH193" s="116">
        <v>4.9093658065157628</v>
      </c>
      <c r="AI193" s="116">
        <v>5.5022211028648389</v>
      </c>
      <c r="AJ193" s="116">
        <v>5.8147308572648342</v>
      </c>
      <c r="AK193" s="116">
        <v>5.3076834048612165</v>
      </c>
      <c r="AL193" s="116">
        <v>3.3206027295323248</v>
      </c>
      <c r="AM193" s="116">
        <v>0.7378197733016183</v>
      </c>
      <c r="AN193" s="116">
        <v>0.89729824273248271</v>
      </c>
      <c r="AO193" s="116">
        <v>1.3341695771403819</v>
      </c>
      <c r="AP193" s="116">
        <v>1.0773262317503614</v>
      </c>
      <c r="AQ193" s="116">
        <v>1.0123838264623175</v>
      </c>
      <c r="AR193" s="116">
        <v>1.5252185082536127</v>
      </c>
      <c r="AS193" s="116">
        <v>1.608378274669509</v>
      </c>
      <c r="AT193" s="116">
        <v>1.6066236702660275</v>
      </c>
      <c r="AU193" s="116">
        <v>1.7872541258991781</v>
      </c>
      <c r="AV193" s="116">
        <v>2.3264870823082981</v>
      </c>
      <c r="AW193" s="116">
        <v>2.4346262970075063</v>
      </c>
      <c r="AX193" s="116">
        <v>0.92359897543060354</v>
      </c>
      <c r="AY193" s="116">
        <v>0.95871493171698274</v>
      </c>
      <c r="AZ193" s="116">
        <v>0.907544809234893</v>
      </c>
      <c r="BA193" s="116">
        <v>1.6342708970037769</v>
      </c>
      <c r="BB193" s="116">
        <v>0.548809687086111</v>
      </c>
      <c r="BC193" s="116">
        <v>-0.62462533481436644</v>
      </c>
      <c r="BD193" s="116">
        <v>-0.80905757296067371</v>
      </c>
      <c r="BE193" s="116">
        <v>-1.1463337892354346</v>
      </c>
      <c r="BF193" s="116">
        <v>-1.5903365635183828</v>
      </c>
      <c r="BG193" s="116">
        <v>-1.6609218581706582</v>
      </c>
      <c r="BH193" s="116">
        <v>-1.4690696851563443</v>
      </c>
      <c r="BI193" s="116">
        <v>-1.3457149453875799</v>
      </c>
      <c r="BJ193" s="116">
        <v>-2.7293634002149414</v>
      </c>
      <c r="BK193" s="116">
        <v>-1.7021645784618293</v>
      </c>
      <c r="BL193" s="116">
        <v>-3.2898542490446765</v>
      </c>
      <c r="BM193" s="116">
        <v>-4.1778844269270961</v>
      </c>
      <c r="BN193" s="81"/>
      <c r="BO193" s="81"/>
      <c r="BP193" s="81"/>
      <c r="BQ193" s="81"/>
      <c r="BR193" s="81"/>
      <c r="BS193" s="81"/>
      <c r="BT193" s="81"/>
      <c r="BU193" s="81"/>
      <c r="BV193" s="81"/>
    </row>
    <row r="194" spans="1:74">
      <c r="A194" s="81"/>
      <c r="B194" s="81"/>
      <c r="C194" s="81"/>
      <c r="D194" s="126" t="s">
        <v>255</v>
      </c>
      <c r="E194" s="81" t="s">
        <v>62</v>
      </c>
      <c r="F194" s="116">
        <v>-3.2990460733956799</v>
      </c>
      <c r="G194" s="116">
        <v>-3.3195929217702336</v>
      </c>
      <c r="H194" s="116">
        <v>-3.3819129578267959</v>
      </c>
      <c r="I194" s="116">
        <v>-3.1756721298544495</v>
      </c>
      <c r="J194" s="116">
        <v>-3.0163196122831128</v>
      </c>
      <c r="K194" s="116">
        <v>-2.9115032962062304</v>
      </c>
      <c r="L194" s="116">
        <v>-1.9533506586956375</v>
      </c>
      <c r="M194" s="116">
        <v>-1.1182603201691115</v>
      </c>
      <c r="N194" s="116">
        <v>-0.90492284998873274</v>
      </c>
      <c r="O194" s="116">
        <v>-0.60113033924497605</v>
      </c>
      <c r="P194" s="116">
        <v>-1.2507092635305876</v>
      </c>
      <c r="Q194" s="116">
        <v>-1.7893618093040495</v>
      </c>
      <c r="R194" s="116">
        <v>-2.0264763246471578</v>
      </c>
      <c r="S194" s="116">
        <v>-1.6378367327590666</v>
      </c>
      <c r="T194" s="116">
        <v>-1.8174292298083412</v>
      </c>
      <c r="U194" s="116">
        <v>-2.1274165634932225</v>
      </c>
      <c r="V194" s="116">
        <v>-2.4031651243845151</v>
      </c>
      <c r="W194" s="116">
        <v>-2.7421148370228869</v>
      </c>
      <c r="X194" s="116">
        <v>-2.4027323559107856</v>
      </c>
      <c r="Y194" s="116">
        <v>-3.0225860447889938</v>
      </c>
      <c r="Z194" s="116">
        <v>-2.0907532052671529</v>
      </c>
      <c r="AA194" s="116">
        <v>-1.0560745999428565</v>
      </c>
      <c r="AB194" s="116">
        <v>-1.3694501076592274</v>
      </c>
      <c r="AC194" s="116">
        <v>-2.2269366941555608</v>
      </c>
      <c r="AD194" s="116">
        <v>-2.4716863209112576</v>
      </c>
      <c r="AE194" s="116">
        <v>-1.7387940697844404</v>
      </c>
      <c r="AF194" s="116">
        <v>-1.6682714265629088</v>
      </c>
      <c r="AG194" s="116">
        <v>-1.4505812175648676</v>
      </c>
      <c r="AH194" s="116">
        <v>-1.4724223091927677</v>
      </c>
      <c r="AI194" s="116">
        <v>-1.4147297264876211</v>
      </c>
      <c r="AJ194" s="116">
        <v>-1.7195957513377258</v>
      </c>
      <c r="AK194" s="116">
        <v>-2.0572813926463445</v>
      </c>
      <c r="AL194" s="116">
        <v>-1.6312118844836152</v>
      </c>
      <c r="AM194" s="116">
        <v>-1.6411995282081615</v>
      </c>
      <c r="AN194" s="116">
        <v>-0.73085101341022707</v>
      </c>
      <c r="AO194" s="116">
        <v>-0.11371474315284802</v>
      </c>
      <c r="AP194" s="116">
        <v>0.5194179108888517</v>
      </c>
      <c r="AQ194" s="116">
        <v>1.0015362761911875</v>
      </c>
      <c r="AR194" s="116">
        <v>1.6186921577353623</v>
      </c>
      <c r="AS194" s="116">
        <v>1.6959556182061788</v>
      </c>
      <c r="AT194" s="116">
        <v>1.7128307068220483</v>
      </c>
      <c r="AU194" s="116">
        <v>1.7725134627186581</v>
      </c>
      <c r="AV194" s="116">
        <v>1.732004025945808</v>
      </c>
      <c r="AW194" s="116">
        <v>0.4955481280548768</v>
      </c>
      <c r="AX194" s="116">
        <v>-0.33551739297732697</v>
      </c>
      <c r="AY194" s="116">
        <v>-0.51856411438806749</v>
      </c>
      <c r="AZ194" s="116">
        <v>-0.75006066850771713</v>
      </c>
      <c r="BA194" s="116">
        <v>-0.52526504762146331</v>
      </c>
      <c r="BB194" s="116">
        <v>-0.93630780678985914</v>
      </c>
      <c r="BC194" s="116">
        <v>-2.204722021509637</v>
      </c>
      <c r="BD194" s="116">
        <v>-2.4834179181819334</v>
      </c>
      <c r="BE194" s="116">
        <v>-3.1559385329821454</v>
      </c>
      <c r="BF194" s="116">
        <v>-3.9004667523754426</v>
      </c>
      <c r="BG194" s="116">
        <v>-4.5542057851100877</v>
      </c>
      <c r="BH194" s="116">
        <v>-4.339989038419704</v>
      </c>
      <c r="BI194" s="116">
        <v>-5.6669592140139891</v>
      </c>
      <c r="BJ194" s="116">
        <v>-6.0825734755125413</v>
      </c>
      <c r="BK194" s="116">
        <v>-5.7191527924557484</v>
      </c>
      <c r="BL194" s="116">
        <v>0.21429129296059379</v>
      </c>
      <c r="BM194" s="116">
        <v>0.67229326221658425</v>
      </c>
      <c r="BN194" s="81"/>
      <c r="BO194" s="81"/>
      <c r="BP194" s="81"/>
      <c r="BQ194" s="81"/>
      <c r="BR194" s="81"/>
      <c r="BS194" s="81"/>
      <c r="BT194" s="81"/>
      <c r="BU194" s="81"/>
      <c r="BV194" s="81"/>
    </row>
    <row r="195" spans="1:74">
      <c r="A195" s="81"/>
      <c r="B195" s="81"/>
      <c r="C195" s="81"/>
      <c r="D195" s="126" t="s">
        <v>256</v>
      </c>
      <c r="E195" s="81" t="s">
        <v>1</v>
      </c>
      <c r="F195" s="116">
        <v>0.96439692624842976</v>
      </c>
      <c r="G195" s="116">
        <v>2.2365552535650455</v>
      </c>
      <c r="H195" s="116">
        <v>3.1963493497582256</v>
      </c>
      <c r="I195" s="116">
        <v>5.3918141239820976</v>
      </c>
      <c r="J195" s="116">
        <v>5.5371696877118008</v>
      </c>
      <c r="K195" s="116">
        <v>6.1992315691658959</v>
      </c>
      <c r="L195" s="116">
        <v>6.5811005666165663</v>
      </c>
      <c r="M195" s="116">
        <v>7.5433183540583393</v>
      </c>
      <c r="N195" s="116">
        <v>7.5525244369651343</v>
      </c>
      <c r="O195" s="116">
        <v>6.949998130715298</v>
      </c>
      <c r="P195" s="116">
        <v>5.1755990649599166</v>
      </c>
      <c r="Q195" s="116">
        <v>3.5784642152981609</v>
      </c>
      <c r="R195" s="116">
        <v>0.93363541932365113</v>
      </c>
      <c r="S195" s="116">
        <v>0.2991869153923572</v>
      </c>
      <c r="T195" s="116">
        <v>8.907259509874077E-2</v>
      </c>
      <c r="U195" s="116">
        <v>-0.42297343058679981</v>
      </c>
      <c r="V195" s="116">
        <v>-0.17861681744271607</v>
      </c>
      <c r="W195" s="116">
        <v>2.2274132868694174E-2</v>
      </c>
      <c r="X195" s="116">
        <v>-0.30703545312737912</v>
      </c>
      <c r="Y195" s="116">
        <v>0.51081273944776573</v>
      </c>
      <c r="Z195" s="116">
        <v>1.5232036635774397</v>
      </c>
      <c r="AA195" s="116">
        <v>2.9315674760559469</v>
      </c>
      <c r="AB195" s="116">
        <v>3.0146621255901147</v>
      </c>
      <c r="AC195" s="116">
        <v>3.3910886796218938</v>
      </c>
      <c r="AD195" s="116">
        <v>2.2158473210941452</v>
      </c>
      <c r="AE195" s="116">
        <v>1.7876060442967505</v>
      </c>
      <c r="AF195" s="116">
        <v>1.6513940208662454</v>
      </c>
      <c r="AG195" s="116">
        <v>1.2772129536154209</v>
      </c>
      <c r="AH195" s="116">
        <v>0.31125142644188486</v>
      </c>
      <c r="AI195" s="116">
        <v>-9.3374210315288586E-2</v>
      </c>
      <c r="AJ195" s="116">
        <v>-0.55739029020016684</v>
      </c>
      <c r="AK195" s="116">
        <v>-0.98634724035516586</v>
      </c>
      <c r="AL195" s="116">
        <v>1.7445507874208959</v>
      </c>
      <c r="AM195" s="116">
        <v>-0.13368524046069918</v>
      </c>
      <c r="AN195" s="116">
        <v>-1.9254649954894956</v>
      </c>
      <c r="AO195" s="116">
        <v>-4.3138793216590088</v>
      </c>
      <c r="AP195" s="116">
        <v>-7.7767853891045897</v>
      </c>
      <c r="AQ195" s="116">
        <v>-10.057407292303306</v>
      </c>
      <c r="AR195" s="116">
        <v>-12.983207476618141</v>
      </c>
      <c r="AS195" s="116">
        <v>-14.900541435862344</v>
      </c>
      <c r="AT195" s="116">
        <v>-15.316375995401046</v>
      </c>
      <c r="AU195" s="116">
        <v>-16.169006386666009</v>
      </c>
      <c r="AV195" s="116">
        <v>-16.909956719528402</v>
      </c>
      <c r="AW195" s="116">
        <v>-17.216985290311474</v>
      </c>
      <c r="AX195" s="116">
        <v>-17.609735960527509</v>
      </c>
      <c r="AY195" s="116">
        <v>-19.066597355363896</v>
      </c>
      <c r="AZ195" s="116">
        <v>-19.25348911194088</v>
      </c>
      <c r="BA195" s="116">
        <v>-20.944929684621869</v>
      </c>
      <c r="BB195" s="116">
        <v>-20.677174283571837</v>
      </c>
      <c r="BC195" s="116">
        <v>-20.100391036166265</v>
      </c>
      <c r="BD195" s="116">
        <v>-19.238208195468999</v>
      </c>
      <c r="BE195" s="116">
        <v>-16.390063627615021</v>
      </c>
      <c r="BF195" s="116">
        <v>-15.912716953400425</v>
      </c>
      <c r="BG195" s="116">
        <v>-15.105680982240035</v>
      </c>
      <c r="BH195" s="116">
        <v>-15.732787235058735</v>
      </c>
      <c r="BI195" s="116">
        <v>-22.274002893963754</v>
      </c>
      <c r="BJ195" s="116">
        <v>-25.836648943184635</v>
      </c>
      <c r="BK195" s="116">
        <v>-27.945526245208736</v>
      </c>
      <c r="BL195" s="116">
        <v>-28.232649391237715</v>
      </c>
      <c r="BM195" s="116">
        <v>-26.761078900548299</v>
      </c>
      <c r="BN195" s="81"/>
      <c r="BO195" s="81"/>
      <c r="BP195" s="81"/>
      <c r="BQ195" s="81"/>
      <c r="BR195" s="81"/>
      <c r="BS195" s="81"/>
      <c r="BT195" s="81"/>
      <c r="BU195" s="81"/>
      <c r="BV195" s="81"/>
    </row>
    <row r="196" spans="1:74">
      <c r="A196" s="81"/>
      <c r="B196" s="81"/>
      <c r="C196" s="81"/>
      <c r="D196" s="126" t="s">
        <v>256</v>
      </c>
      <c r="E196" s="81" t="s">
        <v>43</v>
      </c>
      <c r="F196" s="116">
        <v>-4.4220446594412399</v>
      </c>
      <c r="G196" s="116">
        <v>-4.671905997043404</v>
      </c>
      <c r="H196" s="116">
        <v>-5.2236465177737141</v>
      </c>
      <c r="I196" s="116">
        <v>-5.5345175343794217</v>
      </c>
      <c r="J196" s="116">
        <v>-5.8688687357123799</v>
      </c>
      <c r="K196" s="116">
        <v>-6.2488455008196935</v>
      </c>
      <c r="L196" s="116">
        <v>-5.5111249632336232</v>
      </c>
      <c r="M196" s="116">
        <v>-5.1881350449062005</v>
      </c>
      <c r="N196" s="116">
        <v>-4.6891436622486857</v>
      </c>
      <c r="O196" s="116">
        <v>-3.9348341432064129</v>
      </c>
      <c r="P196" s="116">
        <v>-2.8986806569819636</v>
      </c>
      <c r="Q196" s="116">
        <v>-2.7468060699079686</v>
      </c>
      <c r="R196" s="116">
        <v>-2.8345788982261384</v>
      </c>
      <c r="S196" s="116">
        <v>-2.5075629634693732</v>
      </c>
      <c r="T196" s="116">
        <v>-2.0772512887596597</v>
      </c>
      <c r="U196" s="116">
        <v>-2.3167617938659797</v>
      </c>
      <c r="V196" s="116">
        <v>-2.4991282722190262</v>
      </c>
      <c r="W196" s="116">
        <v>-2.4826042910191557</v>
      </c>
      <c r="X196" s="116">
        <v>-2.6635101150326594</v>
      </c>
      <c r="Y196" s="116">
        <v>-2.6041000556681646</v>
      </c>
      <c r="Z196" s="116">
        <v>-1.7080575823166209</v>
      </c>
      <c r="AA196" s="116">
        <v>-2.3737222076062339</v>
      </c>
      <c r="AB196" s="116">
        <v>-2.3308863057995448</v>
      </c>
      <c r="AC196" s="116">
        <v>-2.317502355179756</v>
      </c>
      <c r="AD196" s="116">
        <v>-2.377431107406295</v>
      </c>
      <c r="AE196" s="116">
        <v>-2.0574011191828587</v>
      </c>
      <c r="AF196" s="116">
        <v>-1.7659747419864944</v>
      </c>
      <c r="AG196" s="116">
        <v>-1.4086587476229786</v>
      </c>
      <c r="AH196" s="116">
        <v>-1.0040062866960344</v>
      </c>
      <c r="AI196" s="116">
        <v>-0.68192040496161876</v>
      </c>
      <c r="AJ196" s="116">
        <v>-0.54245169103565694</v>
      </c>
      <c r="AK196" s="116">
        <v>-0.46575595174793616</v>
      </c>
      <c r="AL196" s="116">
        <v>-6.9768163901684055E-2</v>
      </c>
      <c r="AM196" s="116">
        <v>0.45918731655362066</v>
      </c>
      <c r="AN196" s="116">
        <v>0.73208438027156397</v>
      </c>
      <c r="AO196" s="116">
        <v>0.56961351463498211</v>
      </c>
      <c r="AP196" s="116">
        <v>0.45648892497230964</v>
      </c>
      <c r="AQ196" s="116">
        <v>0.46389978267986276</v>
      </c>
      <c r="AR196" s="116">
        <v>0.63409074372346996</v>
      </c>
      <c r="AS196" s="116">
        <v>1.1824395032501052</v>
      </c>
      <c r="AT196" s="116">
        <v>1.6029728195069044</v>
      </c>
      <c r="AU196" s="116">
        <v>2.4931329697070312</v>
      </c>
      <c r="AV196" s="116">
        <v>2.7743491623206289</v>
      </c>
      <c r="AW196" s="116">
        <v>2.8729341275820173</v>
      </c>
      <c r="AX196" s="116">
        <v>2.8137119679020226</v>
      </c>
      <c r="AY196" s="116">
        <v>3.1286162902323347</v>
      </c>
      <c r="AZ196" s="116">
        <v>1.7197103230346604</v>
      </c>
      <c r="BA196" s="116">
        <v>-0.42080727323814937</v>
      </c>
      <c r="BB196" s="116">
        <v>-2.5950696108426294</v>
      </c>
      <c r="BC196" s="116">
        <v>-4.5065895212830762</v>
      </c>
      <c r="BD196" s="116">
        <v>-6.0461740807001005</v>
      </c>
      <c r="BE196" s="116">
        <v>-7.6686094608022701</v>
      </c>
      <c r="BF196" s="116">
        <v>-9.0027947291052044</v>
      </c>
      <c r="BG196" s="116">
        <v>-9.8679699913727994</v>
      </c>
      <c r="BH196" s="116">
        <v>-10.921997095754572</v>
      </c>
      <c r="BI196" s="116">
        <v>-8.9858682538197563</v>
      </c>
      <c r="BJ196" s="116">
        <v>-10.341169181534713</v>
      </c>
      <c r="BK196" s="116">
        <v>-10.800232941984518</v>
      </c>
      <c r="BL196" s="116">
        <v>-16.877132940801925</v>
      </c>
      <c r="BM196" s="116">
        <v>-21.865505838363958</v>
      </c>
      <c r="BN196" s="81"/>
      <c r="BO196" s="81"/>
      <c r="BP196" s="81"/>
      <c r="BQ196" s="81"/>
      <c r="BR196" s="81"/>
      <c r="BS196" s="81"/>
      <c r="BT196" s="81"/>
      <c r="BU196" s="81"/>
      <c r="BV196" s="81"/>
    </row>
    <row r="197" spans="1:74">
      <c r="A197" s="81"/>
      <c r="B197" s="81"/>
      <c r="C197" s="81"/>
      <c r="D197" s="126" t="s">
        <v>256</v>
      </c>
      <c r="E197" s="81" t="s">
        <v>63</v>
      </c>
      <c r="F197" s="116">
        <v>-1.5879890818038298</v>
      </c>
      <c r="G197" s="116">
        <v>-1.0535695417512532</v>
      </c>
      <c r="H197" s="116">
        <v>-1.4638678204990647</v>
      </c>
      <c r="I197" s="116">
        <v>-2.3703506363098219</v>
      </c>
      <c r="J197" s="116">
        <v>-3.0337962548829198</v>
      </c>
      <c r="K197" s="116">
        <v>-3.3128553564864838</v>
      </c>
      <c r="L197" s="116">
        <v>-2.6981974911562538</v>
      </c>
      <c r="M197" s="116">
        <v>-2.080503928076781</v>
      </c>
      <c r="N197" s="116">
        <v>-1.8992444701374254</v>
      </c>
      <c r="O197" s="116">
        <v>-0.88794980240335253</v>
      </c>
      <c r="P197" s="116">
        <v>-1.0480148328497938</v>
      </c>
      <c r="Q197" s="116">
        <v>-0.71835445768042838</v>
      </c>
      <c r="R197" s="116">
        <v>-0.42228064143317834</v>
      </c>
      <c r="S197" s="116">
        <v>-0.34544410957731309</v>
      </c>
      <c r="T197" s="116">
        <v>-0.52991082871982975</v>
      </c>
      <c r="U197" s="116">
        <v>-3.8134473879919639E-2</v>
      </c>
      <c r="V197" s="116">
        <v>0.47336218441915356</v>
      </c>
      <c r="W197" s="116">
        <v>0.29940179136398459</v>
      </c>
      <c r="X197" s="116">
        <v>2.9529914472115912</v>
      </c>
      <c r="Y197" s="116">
        <v>3.7166249676683254</v>
      </c>
      <c r="Z197" s="116">
        <v>3.1856128560358998</v>
      </c>
      <c r="AA197" s="116">
        <v>2.1658495474088264</v>
      </c>
      <c r="AB197" s="116">
        <v>0.86028516681631562</v>
      </c>
      <c r="AC197" s="116">
        <v>-0.34677622555774601</v>
      </c>
      <c r="AD197" s="116">
        <v>-0.35260820862221465</v>
      </c>
      <c r="AE197" s="116">
        <v>0.78545059931562111</v>
      </c>
      <c r="AF197" s="116">
        <v>0.37210450886286583</v>
      </c>
      <c r="AG197" s="116">
        <v>0.78271703958567151</v>
      </c>
      <c r="AH197" s="116">
        <v>1.2172344521576752</v>
      </c>
      <c r="AI197" s="116">
        <v>1.3715511683991215</v>
      </c>
      <c r="AJ197" s="116">
        <v>1.8669574818195338</v>
      </c>
      <c r="AK197" s="116">
        <v>2.1835540409434939</v>
      </c>
      <c r="AL197" s="116">
        <v>2.6451815236320453</v>
      </c>
      <c r="AM197" s="116">
        <v>3.46854492928576</v>
      </c>
      <c r="AN197" s="116">
        <v>3.9216110183219239</v>
      </c>
      <c r="AO197" s="116">
        <v>4.3637601640158223</v>
      </c>
      <c r="AP197" s="116">
        <v>5.0929992724088695</v>
      </c>
      <c r="AQ197" s="116">
        <v>5.7861281465731933</v>
      </c>
      <c r="AR197" s="116">
        <v>5.3826673798080602</v>
      </c>
      <c r="AS197" s="116">
        <v>5.1916524796749748</v>
      </c>
      <c r="AT197" s="116">
        <v>4.8908246606645651</v>
      </c>
      <c r="AU197" s="116">
        <v>4.6634364266772206</v>
      </c>
      <c r="AV197" s="116">
        <v>3.4069891474483986</v>
      </c>
      <c r="AW197" s="116">
        <v>2.2659635285540571</v>
      </c>
      <c r="AX197" s="116">
        <v>5.0787285242528331</v>
      </c>
      <c r="AY197" s="116">
        <v>3.8268522518494641</v>
      </c>
      <c r="AZ197" s="116">
        <v>2.9776474639825601</v>
      </c>
      <c r="BA197" s="116">
        <v>1.6988925217496806</v>
      </c>
      <c r="BB197" s="116">
        <v>0.76040692266145982</v>
      </c>
      <c r="BC197" s="116">
        <v>6.7723602772284508E-2</v>
      </c>
      <c r="BD197" s="116">
        <v>-0.30504213451304985</v>
      </c>
      <c r="BE197" s="116">
        <v>-1.6322344664427408</v>
      </c>
      <c r="BF197" s="116">
        <v>-1.9967033338801041</v>
      </c>
      <c r="BG197" s="116">
        <v>-2.1851368758699206</v>
      </c>
      <c r="BH197" s="116">
        <v>-3.2436481899300418</v>
      </c>
      <c r="BI197" s="116">
        <v>-1.5181334271084648</v>
      </c>
      <c r="BJ197" s="116">
        <v>-3.428912648386202</v>
      </c>
      <c r="BK197" s="116">
        <v>-2.9416407700574361</v>
      </c>
      <c r="BL197" s="116">
        <v>-6.2406130512354956</v>
      </c>
      <c r="BM197" s="116">
        <v>-7.3824132026140283</v>
      </c>
      <c r="BN197" s="81"/>
      <c r="BO197" s="81"/>
      <c r="BP197" s="81"/>
      <c r="BQ197" s="81"/>
      <c r="BR197" s="81"/>
      <c r="BS197" s="81"/>
      <c r="BT197" s="81"/>
      <c r="BU197" s="81"/>
      <c r="BV197" s="81"/>
    </row>
    <row r="198" spans="1:74">
      <c r="A198" s="81"/>
      <c r="B198" s="81"/>
      <c r="C198" s="81"/>
      <c r="D198" s="126" t="s">
        <v>256</v>
      </c>
      <c r="E198" s="81" t="s">
        <v>2</v>
      </c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  <c r="BD198" s="116"/>
      <c r="BE198" s="116"/>
      <c r="BF198" s="116"/>
      <c r="BG198" s="116"/>
      <c r="BH198" s="116"/>
      <c r="BI198" s="116"/>
      <c r="BJ198" s="116"/>
      <c r="BK198" s="116"/>
      <c r="BL198" s="116"/>
      <c r="BM198" s="116"/>
      <c r="BN198" s="81"/>
      <c r="BO198" s="81"/>
      <c r="BP198" s="81"/>
      <c r="BQ198" s="81"/>
      <c r="BR198" s="81"/>
      <c r="BS198" s="81"/>
      <c r="BT198" s="81"/>
      <c r="BU198" s="81"/>
      <c r="BV198" s="81"/>
    </row>
    <row r="199" spans="1:74">
      <c r="A199" s="81"/>
      <c r="B199" s="81"/>
      <c r="C199" s="81"/>
      <c r="D199" s="126" t="s">
        <v>256</v>
      </c>
      <c r="E199" s="81" t="s">
        <v>23</v>
      </c>
      <c r="F199" s="116">
        <v>-1.6562902082618898</v>
      </c>
      <c r="G199" s="116">
        <v>-2.0248660205709736</v>
      </c>
      <c r="H199" s="116">
        <v>-2.5177614888788939</v>
      </c>
      <c r="I199" s="116">
        <v>-2.9756181052611819</v>
      </c>
      <c r="J199" s="116">
        <v>-3.4307048929807697</v>
      </c>
      <c r="K199" s="116">
        <v>-3.9322048768535538</v>
      </c>
      <c r="L199" s="116">
        <v>-3.7235127857807937</v>
      </c>
      <c r="M199" s="116">
        <v>-3.5789530499204805</v>
      </c>
      <c r="N199" s="116">
        <v>-2.7998068560020162</v>
      </c>
      <c r="O199" s="116">
        <v>-2.2302694465063624</v>
      </c>
      <c r="P199" s="116">
        <v>-1.3924204448521138</v>
      </c>
      <c r="Q199" s="116">
        <v>0.54987838657637145</v>
      </c>
      <c r="R199" s="116">
        <v>0.72571490567514196</v>
      </c>
      <c r="S199" s="116">
        <v>1.5019906424285372</v>
      </c>
      <c r="T199" s="116">
        <v>2.3864489813335901</v>
      </c>
      <c r="U199" s="116">
        <v>3.4419238188681902</v>
      </c>
      <c r="V199" s="116">
        <v>3.629194409744894</v>
      </c>
      <c r="W199" s="116">
        <v>4.1389263739400937</v>
      </c>
      <c r="X199" s="116">
        <v>3.5566404056236607</v>
      </c>
      <c r="Y199" s="116">
        <v>3.4108228101599654</v>
      </c>
      <c r="Z199" s="116">
        <v>4.0435775980445401</v>
      </c>
      <c r="AA199" s="116">
        <v>3.1749371298827667</v>
      </c>
      <c r="AB199" s="116">
        <v>3.5574684466895645</v>
      </c>
      <c r="AC199" s="116">
        <v>4.7629464810218041</v>
      </c>
      <c r="AD199" s="116">
        <v>3.9127912562821745</v>
      </c>
      <c r="AE199" s="116">
        <v>3.7695975589460913</v>
      </c>
      <c r="AF199" s="116">
        <v>3.6248533020683453</v>
      </c>
      <c r="AG199" s="116">
        <v>3.4064098113888805</v>
      </c>
      <c r="AH199" s="116">
        <v>3.5063299227931655</v>
      </c>
      <c r="AI199" s="116">
        <v>3.5494169592217313</v>
      </c>
      <c r="AJ199" s="116">
        <v>2.8194393536574234</v>
      </c>
      <c r="AK199" s="116">
        <v>3.2732773393524939</v>
      </c>
      <c r="AL199" s="116">
        <v>3.7090030707762756</v>
      </c>
      <c r="AM199" s="116">
        <v>2.9702346209208006</v>
      </c>
      <c r="AN199" s="116">
        <v>2.6181638353694643</v>
      </c>
      <c r="AO199" s="116">
        <v>3.110325770931972</v>
      </c>
      <c r="AP199" s="116">
        <v>3.05757594292586</v>
      </c>
      <c r="AQ199" s="116">
        <v>2.3743080552142928</v>
      </c>
      <c r="AR199" s="116">
        <v>2.1452338788704397</v>
      </c>
      <c r="AS199" s="116">
        <v>1.7447755973056553</v>
      </c>
      <c r="AT199" s="116">
        <v>1.4183364841678445</v>
      </c>
      <c r="AU199" s="116">
        <v>1.2949232720991715</v>
      </c>
      <c r="AV199" s="116">
        <v>0.93289707445185854</v>
      </c>
      <c r="AW199" s="116">
        <v>0.81067876696361729</v>
      </c>
      <c r="AX199" s="116">
        <v>2.2490766746484128</v>
      </c>
      <c r="AY199" s="116">
        <v>3.2297437553289243</v>
      </c>
      <c r="AZ199" s="116">
        <v>1.5566205242713602</v>
      </c>
      <c r="BA199" s="116">
        <v>4.6350168907410172E-2</v>
      </c>
      <c r="BB199" s="116">
        <v>-1.6043031168286896</v>
      </c>
      <c r="BC199" s="116">
        <v>-3.1384765784220461</v>
      </c>
      <c r="BD199" s="116">
        <v>-4.0093139781909599</v>
      </c>
      <c r="BE199" s="116">
        <v>-4.0010680417120703</v>
      </c>
      <c r="BF199" s="116">
        <v>-4.9213595311080347</v>
      </c>
      <c r="BG199" s="116">
        <v>-5.6841409484971805</v>
      </c>
      <c r="BH199" s="116">
        <v>-6.4742903825543507</v>
      </c>
      <c r="BI199" s="116">
        <v>-3.8119383251143653</v>
      </c>
      <c r="BJ199" s="116">
        <v>-6.942030193837903</v>
      </c>
      <c r="BK199" s="116">
        <v>-7.5217932624569475</v>
      </c>
      <c r="BL199" s="116">
        <v>-13.295668519904764</v>
      </c>
      <c r="BM199" s="116">
        <v>-17.58080865662528</v>
      </c>
      <c r="BN199" s="81"/>
      <c r="BO199" s="81"/>
      <c r="BP199" s="81"/>
      <c r="BQ199" s="81"/>
      <c r="BR199" s="81"/>
      <c r="BS199" s="81"/>
      <c r="BT199" s="81"/>
      <c r="BU199" s="81"/>
      <c r="BV199" s="81"/>
    </row>
    <row r="200" spans="1:74">
      <c r="A200" s="81"/>
      <c r="B200" s="81"/>
      <c r="C200" s="81"/>
      <c r="D200" s="126" t="s">
        <v>256</v>
      </c>
      <c r="E200" s="81" t="s">
        <v>24</v>
      </c>
      <c r="F200" s="116">
        <v>1.063767717015029</v>
      </c>
      <c r="G200" s="116">
        <v>0.98032506077704618</v>
      </c>
      <c r="H200" s="116">
        <v>0.49098917417152599</v>
      </c>
      <c r="I200" s="116">
        <v>-0.2357259565642611</v>
      </c>
      <c r="J200" s="116">
        <v>-0.81423881873383941</v>
      </c>
      <c r="K200" s="116">
        <v>-1.1496658736991439</v>
      </c>
      <c r="L200" s="116">
        <v>-0.67868014650257358</v>
      </c>
      <c r="M200" s="116">
        <v>-0.74802544336218091</v>
      </c>
      <c r="N200" s="116">
        <v>0.13840767353652339</v>
      </c>
      <c r="O200" s="116">
        <v>0.14378935846283714</v>
      </c>
      <c r="P200" s="116">
        <v>0.45039345428393585</v>
      </c>
      <c r="Q200" s="116">
        <v>0.73224179358954178</v>
      </c>
      <c r="R200" s="116">
        <v>0.97289607481161156</v>
      </c>
      <c r="S200" s="116">
        <v>1.4223557614461972</v>
      </c>
      <c r="T200" s="116">
        <v>1.5122739130516303</v>
      </c>
      <c r="U200" s="116">
        <v>2.0952627957831407</v>
      </c>
      <c r="V200" s="116">
        <v>1.9694169880784038</v>
      </c>
      <c r="W200" s="116">
        <v>2.0747862860084547</v>
      </c>
      <c r="X200" s="116">
        <v>1.8189256444054003</v>
      </c>
      <c r="Y200" s="116">
        <v>2.1199053310218847</v>
      </c>
      <c r="Z200" s="116">
        <v>2.4672194126990297</v>
      </c>
      <c r="AA200" s="116">
        <v>2.0430587505200561</v>
      </c>
      <c r="AB200" s="116">
        <v>2.4973146276743359</v>
      </c>
      <c r="AC200" s="116">
        <v>2.2644720988018845</v>
      </c>
      <c r="AD200" s="116">
        <v>2.042878849055846</v>
      </c>
      <c r="AE200" s="116">
        <v>1.6252352928840503</v>
      </c>
      <c r="AF200" s="116">
        <v>1.9158369988528055</v>
      </c>
      <c r="AG200" s="116">
        <v>0.99862859449047114</v>
      </c>
      <c r="AH200" s="116">
        <v>0.99377766542162504</v>
      </c>
      <c r="AI200" s="116">
        <v>1.1129910857416609</v>
      </c>
      <c r="AJ200" s="116">
        <v>0.92838507837221318</v>
      </c>
      <c r="AK200" s="116">
        <v>0.90250375631459434</v>
      </c>
      <c r="AL200" s="116">
        <v>0.38491630536000532</v>
      </c>
      <c r="AM200" s="116">
        <v>1.5953334679410958E-2</v>
      </c>
      <c r="AN200" s="116">
        <v>-0.25870966395466599</v>
      </c>
      <c r="AO200" s="116">
        <v>-0.84242006921044776</v>
      </c>
      <c r="AP200" s="116">
        <v>-0.68708161685638025</v>
      </c>
      <c r="AQ200" s="116">
        <v>-0.73657887492219665</v>
      </c>
      <c r="AR200" s="116">
        <v>-0.80601046604919002</v>
      </c>
      <c r="AS200" s="116">
        <v>-1.1297596402031047</v>
      </c>
      <c r="AT200" s="116">
        <v>-1.7172545449334651</v>
      </c>
      <c r="AU200" s="116">
        <v>-1.7537780205108888</v>
      </c>
      <c r="AV200" s="116">
        <v>-2.5463877310269254</v>
      </c>
      <c r="AW200" s="116">
        <v>-3.3409688342858748</v>
      </c>
      <c r="AX200" s="116">
        <v>-4.0633138098886779</v>
      </c>
      <c r="AY200" s="116">
        <v>-4.7213958771579652</v>
      </c>
      <c r="AZ200" s="116">
        <v>-5.1722808276499039</v>
      </c>
      <c r="BA200" s="116">
        <v>-5.6124702579690293</v>
      </c>
      <c r="BB200" s="116">
        <v>-5.8795956982375497</v>
      </c>
      <c r="BC200" s="116">
        <v>-5.5760475419854263</v>
      </c>
      <c r="BD200" s="116">
        <v>-5.4421186561496109</v>
      </c>
      <c r="BE200" s="116">
        <v>-5.1011252738509505</v>
      </c>
      <c r="BF200" s="116">
        <v>-5.2529697337339343</v>
      </c>
      <c r="BG200" s="116">
        <v>-5.8467162061026112</v>
      </c>
      <c r="BH200" s="116">
        <v>-6.1753715605093422</v>
      </c>
      <c r="BI200" s="116">
        <v>-3.5131986732680662</v>
      </c>
      <c r="BJ200" s="116">
        <v>-5.6142908948131023</v>
      </c>
      <c r="BK200" s="116">
        <v>-6.4995845367673368</v>
      </c>
      <c r="BL200" s="116">
        <v>-10.842535571981694</v>
      </c>
      <c r="BM200" s="116">
        <v>-14.041498879181429</v>
      </c>
      <c r="BN200" s="81"/>
      <c r="BO200" s="81"/>
      <c r="BP200" s="81"/>
      <c r="BQ200" s="81"/>
      <c r="BR200" s="81"/>
      <c r="BS200" s="81"/>
      <c r="BT200" s="81"/>
      <c r="BU200" s="81"/>
      <c r="BV200" s="81"/>
    </row>
    <row r="201" spans="1:74">
      <c r="A201" s="81"/>
      <c r="B201" s="81"/>
      <c r="C201" s="81"/>
      <c r="D201" s="126" t="s">
        <v>256</v>
      </c>
      <c r="E201" s="81" t="s">
        <v>25</v>
      </c>
      <c r="F201" s="116">
        <v>-7.6437429543534803</v>
      </c>
      <c r="G201" s="116">
        <v>-6.0889091776733242</v>
      </c>
      <c r="H201" s="116">
        <v>-2.9156305889082343</v>
      </c>
      <c r="I201" s="116">
        <v>0.36591099944775785</v>
      </c>
      <c r="J201" s="116">
        <v>4.0794345541085999</v>
      </c>
      <c r="K201" s="116">
        <v>6.2325718800866969</v>
      </c>
      <c r="L201" s="116">
        <v>-3.1562861651822738</v>
      </c>
      <c r="M201" s="116">
        <v>-9.7386131593289509</v>
      </c>
      <c r="N201" s="116">
        <v>-10.501259554910476</v>
      </c>
      <c r="O201" s="116">
        <v>-11.158545909603873</v>
      </c>
      <c r="P201" s="116">
        <v>-9.9730466888917046</v>
      </c>
      <c r="Q201" s="116">
        <v>-9.6724050340410184</v>
      </c>
      <c r="R201" s="116">
        <v>-9.1397925781283185</v>
      </c>
      <c r="S201" s="116">
        <v>-8.7826445759045022</v>
      </c>
      <c r="T201" s="116">
        <v>-8.6645838936661992</v>
      </c>
      <c r="U201" s="116">
        <v>-9.7700573849605998</v>
      </c>
      <c r="V201" s="116">
        <v>-10.348280152705396</v>
      </c>
      <c r="W201" s="116">
        <v>-8.8931201333901946</v>
      </c>
      <c r="X201" s="116">
        <v>-8.0346427050162603</v>
      </c>
      <c r="Y201" s="116">
        <v>-8.0540922760934741</v>
      </c>
      <c r="Z201" s="116">
        <v>-7.940479408786751</v>
      </c>
      <c r="AA201" s="116">
        <v>-10.041601879827203</v>
      </c>
      <c r="AB201" s="116">
        <v>-9.3928038666228737</v>
      </c>
      <c r="AC201" s="116">
        <v>-9.4757043969467656</v>
      </c>
      <c r="AD201" s="116">
        <v>-9.0282114822746742</v>
      </c>
      <c r="AE201" s="116">
        <v>-8.5189472637888084</v>
      </c>
      <c r="AF201" s="116">
        <v>-8.3708131987964745</v>
      </c>
      <c r="AG201" s="116">
        <v>-8.3196217011639995</v>
      </c>
      <c r="AH201" s="116">
        <v>-8.435306996161934</v>
      </c>
      <c r="AI201" s="116">
        <v>-8.8344785264300292</v>
      </c>
      <c r="AJ201" s="116">
        <v>-10.075578277597415</v>
      </c>
      <c r="AK201" s="116">
        <v>-9.3847158895067455</v>
      </c>
      <c r="AL201" s="116">
        <v>-9.0554161210654449</v>
      </c>
      <c r="AM201" s="116">
        <v>-7.3573631770215489</v>
      </c>
      <c r="AN201" s="116">
        <v>-8.729487021907385</v>
      </c>
      <c r="AO201" s="116">
        <v>-10.108625622899758</v>
      </c>
      <c r="AP201" s="116">
        <v>-13.62110803413189</v>
      </c>
      <c r="AQ201" s="116">
        <v>-15.111291563340007</v>
      </c>
      <c r="AR201" s="116">
        <v>-16.454835867627438</v>
      </c>
      <c r="AS201" s="116">
        <v>-16.783421172712846</v>
      </c>
      <c r="AT201" s="116">
        <v>-17.282047576072245</v>
      </c>
      <c r="AU201" s="116">
        <v>-18.711532378633809</v>
      </c>
      <c r="AV201" s="116">
        <v>-17.864501039669001</v>
      </c>
      <c r="AW201" s="116">
        <v>-16.430120371517972</v>
      </c>
      <c r="AX201" s="116">
        <v>-16.671616228247206</v>
      </c>
      <c r="AY201" s="116">
        <v>-13.650117691914796</v>
      </c>
      <c r="AZ201" s="116">
        <v>-10.665493039931761</v>
      </c>
      <c r="BA201" s="116">
        <v>-6.1065331471809667</v>
      </c>
      <c r="BB201" s="116">
        <v>-2.5043905756493592</v>
      </c>
      <c r="BC201" s="116">
        <v>0.92027826811678359</v>
      </c>
      <c r="BD201" s="116">
        <v>4.9239493102190508</v>
      </c>
      <c r="BE201" s="116">
        <v>4.4168805673402609</v>
      </c>
      <c r="BF201" s="116">
        <v>6.7412006691576938</v>
      </c>
      <c r="BG201" s="116">
        <v>5.6601797682806794</v>
      </c>
      <c r="BH201" s="116">
        <v>3.1058109064309569</v>
      </c>
      <c r="BI201" s="116">
        <v>-4.2070058785791655</v>
      </c>
      <c r="BJ201" s="116">
        <v>-6.0595881536311023</v>
      </c>
      <c r="BK201" s="116">
        <v>-8.1461177391403172</v>
      </c>
      <c r="BL201" s="116">
        <v>-8.6534478864710938</v>
      </c>
      <c r="BM201" s="116">
        <v>-7.0693964176121291</v>
      </c>
      <c r="BN201" s="81"/>
      <c r="BO201" s="81"/>
      <c r="BP201" s="81"/>
      <c r="BQ201" s="81"/>
      <c r="BR201" s="81"/>
      <c r="BS201" s="81"/>
      <c r="BT201" s="81"/>
      <c r="BU201" s="81"/>
      <c r="BV201" s="81"/>
    </row>
    <row r="202" spans="1:74">
      <c r="A202" s="81"/>
      <c r="B202" s="81"/>
      <c r="C202" s="81"/>
      <c r="D202" s="126" t="s">
        <v>256</v>
      </c>
      <c r="E202" s="81" t="s">
        <v>3</v>
      </c>
      <c r="F202" s="116">
        <v>15.179464262990331</v>
      </c>
      <c r="G202" s="116">
        <v>14.645658376197746</v>
      </c>
      <c r="H202" s="116">
        <v>14.251018302119727</v>
      </c>
      <c r="I202" s="116">
        <v>9.985969019281999</v>
      </c>
      <c r="J202" s="116">
        <v>8.1580715695470989</v>
      </c>
      <c r="K202" s="116">
        <v>7.7951872882792959</v>
      </c>
      <c r="L202" s="116">
        <v>6.9457032085872665</v>
      </c>
      <c r="M202" s="116">
        <v>6.6586676842283392</v>
      </c>
      <c r="N202" s="116">
        <v>6.0480635537304348</v>
      </c>
      <c r="O202" s="116">
        <v>2.5524824824560968</v>
      </c>
      <c r="P202" s="116">
        <v>3.0323966723197167</v>
      </c>
      <c r="Q202" s="116">
        <v>3.8083588549217611</v>
      </c>
      <c r="R202" s="116">
        <v>3.8609809200757415</v>
      </c>
      <c r="S202" s="116">
        <v>4.6380798514241475</v>
      </c>
      <c r="T202" s="116">
        <v>5.2595773144642299</v>
      </c>
      <c r="U202" s="116">
        <v>7.0650908714209297</v>
      </c>
      <c r="V202" s="116">
        <v>6.7912048615308631</v>
      </c>
      <c r="W202" s="116">
        <v>7.272368701431895</v>
      </c>
      <c r="X202" s="116">
        <v>7.089756041626341</v>
      </c>
      <c r="Y202" s="116">
        <v>7.2751903055474347</v>
      </c>
      <c r="Z202" s="116">
        <v>7.4966612185263388</v>
      </c>
      <c r="AA202" s="116">
        <v>7.6681106978382561</v>
      </c>
      <c r="AB202" s="116">
        <v>6.3214151542940646</v>
      </c>
      <c r="AC202" s="116">
        <v>7.4568414183874046</v>
      </c>
      <c r="AD202" s="116">
        <v>13.151305220642275</v>
      </c>
      <c r="AE202" s="116">
        <v>11.488469758690091</v>
      </c>
      <c r="AF202" s="116">
        <v>9.7200531368557854</v>
      </c>
      <c r="AG202" s="116">
        <v>8.0219660956596428</v>
      </c>
      <c r="AH202" s="116">
        <v>6.3997193189178052</v>
      </c>
      <c r="AI202" s="116">
        <v>4.7658283132141905</v>
      </c>
      <c r="AJ202" s="116">
        <v>3.3308049924771428</v>
      </c>
      <c r="AK202" s="116">
        <v>1.8155764502498437</v>
      </c>
      <c r="AL202" s="116">
        <v>1.005708952353606</v>
      </c>
      <c r="AM202" s="116">
        <v>3.047492458126321</v>
      </c>
      <c r="AN202" s="116">
        <v>4.2305832410509137</v>
      </c>
      <c r="AO202" s="116">
        <v>5.6114710655001723</v>
      </c>
      <c r="AP202" s="116">
        <v>8.6251648136880696</v>
      </c>
      <c r="AQ202" s="116">
        <v>10.220080506995593</v>
      </c>
      <c r="AR202" s="116">
        <v>11.005808634744261</v>
      </c>
      <c r="AS202" s="116">
        <v>12.994533543503454</v>
      </c>
      <c r="AT202" s="116">
        <v>13.793990349761756</v>
      </c>
      <c r="AU202" s="116">
        <v>14.869096287706393</v>
      </c>
      <c r="AV202" s="116">
        <v>16.386004902674202</v>
      </c>
      <c r="AW202" s="116">
        <v>17.248496421442827</v>
      </c>
      <c r="AX202" s="116">
        <v>15.095021804923393</v>
      </c>
      <c r="AY202" s="116">
        <v>10.382926971486304</v>
      </c>
      <c r="AZ202" s="116">
        <v>8.2830965103214211</v>
      </c>
      <c r="BA202" s="116">
        <v>6.1226660889776312</v>
      </c>
      <c r="BB202" s="116">
        <v>6.2857745451766611</v>
      </c>
      <c r="BC202" s="116">
        <v>3.731802372813684</v>
      </c>
      <c r="BD202" s="116">
        <v>2.2580698550015494</v>
      </c>
      <c r="BE202" s="116">
        <v>1.4744643746625599</v>
      </c>
      <c r="BF202" s="116">
        <v>0.48189496841969515</v>
      </c>
      <c r="BG202" s="116">
        <v>9.2091242941979345E-2</v>
      </c>
      <c r="BH202" s="116">
        <v>-0.91999870399694217</v>
      </c>
      <c r="BI202" s="116">
        <v>1.190265104731635</v>
      </c>
      <c r="BJ202" s="116">
        <v>-0.23234310222990118</v>
      </c>
      <c r="BK202" s="116">
        <v>-1.6823690190382372</v>
      </c>
      <c r="BL202" s="116">
        <v>-7.3705153095819949</v>
      </c>
      <c r="BM202" s="116">
        <v>-12.212876049848228</v>
      </c>
      <c r="BN202" s="81"/>
      <c r="BO202" s="81"/>
      <c r="BP202" s="81"/>
      <c r="BQ202" s="81"/>
      <c r="BR202" s="81"/>
      <c r="BS202" s="81"/>
      <c r="BT202" s="81"/>
      <c r="BU202" s="81"/>
      <c r="BV202" s="81"/>
    </row>
    <row r="203" spans="1:74">
      <c r="A203" s="81"/>
      <c r="B203" s="81"/>
      <c r="C203" s="81"/>
      <c r="D203" s="126" t="s">
        <v>256</v>
      </c>
      <c r="E203" s="81" t="s">
        <v>4</v>
      </c>
      <c r="F203" s="116">
        <v>-1.3869711899049904</v>
      </c>
      <c r="G203" s="116">
        <v>-1.1313333165062041</v>
      </c>
      <c r="H203" s="116">
        <v>-1.6868410083558443</v>
      </c>
      <c r="I203" s="116">
        <v>-1.4185069811640911</v>
      </c>
      <c r="J203" s="116">
        <v>-0.74513245284897955</v>
      </c>
      <c r="K203" s="116">
        <v>-1.9596387595281337</v>
      </c>
      <c r="L203" s="116">
        <v>-0.45535871230221403</v>
      </c>
      <c r="M203" s="116">
        <v>-0.19765458343011133</v>
      </c>
      <c r="N203" s="116">
        <v>-3.5500675458139659</v>
      </c>
      <c r="O203" s="116">
        <v>-3.5602824933974526</v>
      </c>
      <c r="P203" s="116">
        <v>-2.6609411625096744</v>
      </c>
      <c r="Q203" s="116">
        <v>-2.2928786422653884</v>
      </c>
      <c r="R203" s="116">
        <v>0.63689324680310122</v>
      </c>
      <c r="S203" s="116">
        <v>-0.1962082467856332</v>
      </c>
      <c r="T203" s="116">
        <v>0.68555292995283068</v>
      </c>
      <c r="U203" s="116">
        <v>1.5687834348804701</v>
      </c>
      <c r="V203" s="116">
        <v>1.7869558599617132</v>
      </c>
      <c r="W203" s="116">
        <v>0.66542972169330472</v>
      </c>
      <c r="X203" s="116">
        <v>7.3381895230530958E-2</v>
      </c>
      <c r="Y203" s="116">
        <v>0.28018657044598516</v>
      </c>
      <c r="Z203" s="116">
        <v>-1.6904584263846205</v>
      </c>
      <c r="AA203" s="116">
        <v>-2.6076403405638238</v>
      </c>
      <c r="AB203" s="116">
        <v>-2.2910535918638848</v>
      </c>
      <c r="AC203" s="116">
        <v>-2.914141521143796</v>
      </c>
      <c r="AD203" s="116">
        <v>-3.0754017982894846</v>
      </c>
      <c r="AE203" s="116">
        <v>-2.4738823204630389</v>
      </c>
      <c r="AF203" s="116">
        <v>-1.9516560728393646</v>
      </c>
      <c r="AG203" s="116">
        <v>-1.2643228417420787</v>
      </c>
      <c r="AH203" s="116">
        <v>-0.88552261091094486</v>
      </c>
      <c r="AI203" s="116">
        <v>-0.40608115530082856</v>
      </c>
      <c r="AJ203" s="116">
        <v>0.88411583758802337</v>
      </c>
      <c r="AK203" s="116">
        <v>2.0933316922704437</v>
      </c>
      <c r="AL203" s="116">
        <v>0.13108382528301554</v>
      </c>
      <c r="AM203" s="116">
        <v>-0.43655025523822921</v>
      </c>
      <c r="AN203" s="116">
        <v>-0.39730973342192577</v>
      </c>
      <c r="AO203" s="116">
        <v>-0.81916529131262816</v>
      </c>
      <c r="AP203" s="116">
        <v>-1.38856534854754</v>
      </c>
      <c r="AQ203" s="116">
        <v>-2.0226578314090169</v>
      </c>
      <c r="AR203" s="116">
        <v>-2.2571213713786902</v>
      </c>
      <c r="AS203" s="116">
        <v>-2.1715706828849148</v>
      </c>
      <c r="AT203" s="116">
        <v>-2.2376747452114052</v>
      </c>
      <c r="AU203" s="116">
        <v>-1.0399281951116586</v>
      </c>
      <c r="AV203" s="116">
        <v>3.6284627395338553E-2</v>
      </c>
      <c r="AW203" s="116">
        <v>0.30905885017581713</v>
      </c>
      <c r="AX203" s="116">
        <v>0.3657353365520426</v>
      </c>
      <c r="AY203" s="116">
        <v>1.6529800545356248</v>
      </c>
      <c r="AZ203" s="116">
        <v>-1.3354688745183898</v>
      </c>
      <c r="BA203" s="116">
        <v>-3.7885871483182796</v>
      </c>
      <c r="BB203" s="116">
        <v>-6.9751985875392295</v>
      </c>
      <c r="BC203" s="116">
        <v>-8.9270742036386963</v>
      </c>
      <c r="BD203" s="116">
        <v>-11.049515078996381</v>
      </c>
      <c r="BE203" s="116">
        <v>-13.906742574290117</v>
      </c>
      <c r="BF203" s="116">
        <v>-14.922569537692711</v>
      </c>
      <c r="BG203" s="116">
        <v>-16.784800742200389</v>
      </c>
      <c r="BH203" s="116">
        <v>-17.848595504619702</v>
      </c>
      <c r="BI203" s="116">
        <v>-16.209322722418815</v>
      </c>
      <c r="BJ203" s="116">
        <v>-22.785045068645942</v>
      </c>
      <c r="BK203" s="116">
        <v>-23.183763897667987</v>
      </c>
      <c r="BL203" s="116">
        <v>-27.610295363474492</v>
      </c>
      <c r="BM203" s="116">
        <v>-29.559748246524688</v>
      </c>
      <c r="BN203" s="81"/>
      <c r="BO203" s="81"/>
      <c r="BP203" s="81"/>
      <c r="BQ203" s="81"/>
      <c r="BR203" s="81"/>
      <c r="BS203" s="81"/>
      <c r="BT203" s="81"/>
      <c r="BU203" s="81"/>
      <c r="BV203" s="81"/>
    </row>
    <row r="204" spans="1:74">
      <c r="A204" s="81"/>
      <c r="B204" s="81"/>
      <c r="C204" s="81"/>
      <c r="D204" s="126" t="s">
        <v>256</v>
      </c>
      <c r="E204" s="81" t="s">
        <v>5</v>
      </c>
      <c r="F204" s="116">
        <v>-1.80113508287966</v>
      </c>
      <c r="G204" s="116">
        <v>-2.2418635694115938</v>
      </c>
      <c r="H204" s="116">
        <v>-2.8338644899565146</v>
      </c>
      <c r="I204" s="116">
        <v>-3.2638802638395115</v>
      </c>
      <c r="J204" s="116">
        <v>-3.6166160557342701</v>
      </c>
      <c r="K204" s="116">
        <v>-3.8798809562580336</v>
      </c>
      <c r="L204" s="116">
        <v>-3.4231247135432339</v>
      </c>
      <c r="M204" s="116">
        <v>-3.8694508528596909</v>
      </c>
      <c r="N204" s="116">
        <v>-3.5660810732606061</v>
      </c>
      <c r="O204" s="116">
        <v>-3.3428435678338531</v>
      </c>
      <c r="P204" s="116">
        <v>-3.197670203120814</v>
      </c>
      <c r="Q204" s="116">
        <v>-2.8871143510457782</v>
      </c>
      <c r="R204" s="116">
        <v>-2.9576565248491886</v>
      </c>
      <c r="S204" s="116">
        <v>-2.3144724394113729</v>
      </c>
      <c r="T204" s="116">
        <v>-1.9135935616066098</v>
      </c>
      <c r="U204" s="116">
        <v>-2.3973616922505396</v>
      </c>
      <c r="V204" s="116">
        <v>-2.5734175021064565</v>
      </c>
      <c r="W204" s="116">
        <v>-2.9599048665096754</v>
      </c>
      <c r="X204" s="116">
        <v>-4.8831764733124192</v>
      </c>
      <c r="Y204" s="116">
        <v>-5.1023422094439148</v>
      </c>
      <c r="Z204" s="116">
        <v>-4.2822922276302808</v>
      </c>
      <c r="AA204" s="116">
        <v>-5.3630051477487957</v>
      </c>
      <c r="AB204" s="116">
        <v>-4.9491432686491343</v>
      </c>
      <c r="AC204" s="116">
        <v>-4.5457113357932162</v>
      </c>
      <c r="AD204" s="116">
        <v>-5.3191171824369352</v>
      </c>
      <c r="AE204" s="116">
        <v>-5.5925364256989338</v>
      </c>
      <c r="AF204" s="116">
        <v>-5.5221925092424762</v>
      </c>
      <c r="AG204" s="116">
        <v>-5.6642015120640661</v>
      </c>
      <c r="AH204" s="116">
        <v>-5.7813864073068792</v>
      </c>
      <c r="AI204" s="116">
        <v>-5.7913868425342221</v>
      </c>
      <c r="AJ204" s="116">
        <v>-5.6073989553811625</v>
      </c>
      <c r="AK204" s="116">
        <v>-5.322480677760896</v>
      </c>
      <c r="AL204" s="116">
        <v>-4.7160666903415516</v>
      </c>
      <c r="AM204" s="116">
        <v>-4.7687923763456732</v>
      </c>
      <c r="AN204" s="116">
        <v>-4.2393884722877013</v>
      </c>
      <c r="AO204" s="116">
        <v>-3.8458136351498382</v>
      </c>
      <c r="AP204" s="116">
        <v>-3.4394730551294299</v>
      </c>
      <c r="AQ204" s="116">
        <v>-2.891670945208757</v>
      </c>
      <c r="AR204" s="116">
        <v>-2.0812217757978</v>
      </c>
      <c r="AS204" s="116">
        <v>-1.8712892667059049</v>
      </c>
      <c r="AT204" s="116">
        <v>-1.9188956308353751</v>
      </c>
      <c r="AU204" s="116">
        <v>-2.0654340293835687</v>
      </c>
      <c r="AV204" s="116">
        <v>-1.8814042641251283</v>
      </c>
      <c r="AW204" s="116">
        <v>-1.049641999882073</v>
      </c>
      <c r="AX204" s="116">
        <v>0.76255969439051263</v>
      </c>
      <c r="AY204" s="116">
        <v>5.2052031291832339</v>
      </c>
      <c r="AZ204" s="116">
        <v>3.1994042867952599</v>
      </c>
      <c r="BA204" s="116">
        <v>2.4006934394673003</v>
      </c>
      <c r="BB204" s="116">
        <v>-0.38936842965055973</v>
      </c>
      <c r="BC204" s="116">
        <v>-0.64258843780241648</v>
      </c>
      <c r="BD204" s="116">
        <v>-4.3411237371875906</v>
      </c>
      <c r="BE204" s="116">
        <v>-6.6040610525183201</v>
      </c>
      <c r="BF204" s="116">
        <v>-8.1552744098866548</v>
      </c>
      <c r="BG204" s="116">
        <v>-8.2859267641597718</v>
      </c>
      <c r="BH204" s="116">
        <v>-8.9661283624664314</v>
      </c>
      <c r="BI204" s="116">
        <v>-9.4662578592214466</v>
      </c>
      <c r="BJ204" s="116">
        <v>-10.784350081136832</v>
      </c>
      <c r="BK204" s="116">
        <v>-9.9001348963274065</v>
      </c>
      <c r="BL204" s="116">
        <v>-15.526936026020635</v>
      </c>
      <c r="BM204" s="116">
        <v>-20.776385835100449</v>
      </c>
      <c r="BN204" s="81"/>
      <c r="BO204" s="81"/>
      <c r="BP204" s="81"/>
      <c r="BQ204" s="81"/>
      <c r="BR204" s="81"/>
      <c r="BS204" s="81"/>
      <c r="BT204" s="81"/>
      <c r="BU204" s="81"/>
      <c r="BV204" s="81"/>
    </row>
    <row r="205" spans="1:74">
      <c r="A205" s="81"/>
      <c r="B205" s="81"/>
      <c r="C205" s="81"/>
      <c r="D205" s="126" t="s">
        <v>256</v>
      </c>
      <c r="E205" s="81" t="s">
        <v>45</v>
      </c>
      <c r="F205" s="116">
        <v>-0.55039085708430058</v>
      </c>
      <c r="G205" s="116">
        <v>-1.9821456105832436</v>
      </c>
      <c r="H205" s="116">
        <v>-2.8360764398764644</v>
      </c>
      <c r="I205" s="116">
        <v>-3.657090157313192</v>
      </c>
      <c r="J205" s="116">
        <v>-4.9815115729193797</v>
      </c>
      <c r="K205" s="116">
        <v>-4.8072570230892939</v>
      </c>
      <c r="L205" s="116">
        <v>-1.2693360101487041</v>
      </c>
      <c r="M205" s="116">
        <v>-2.1641750284554906</v>
      </c>
      <c r="N205" s="116">
        <v>-1.4906321829370155</v>
      </c>
      <c r="O205" s="116">
        <v>-1.2119175178469828</v>
      </c>
      <c r="P205" s="116">
        <v>-0.17468922845702384</v>
      </c>
      <c r="Q205" s="116">
        <v>0.90055793410312202</v>
      </c>
      <c r="R205" s="116">
        <v>3.1026157894583815</v>
      </c>
      <c r="S205" s="116">
        <v>3.5725902139251167</v>
      </c>
      <c r="T205" s="116">
        <v>3.7352052176965502</v>
      </c>
      <c r="U205" s="116">
        <v>3.3356784757092708</v>
      </c>
      <c r="V205" s="116">
        <v>3.8315052602172841</v>
      </c>
      <c r="W205" s="116">
        <v>3.5977575362470136</v>
      </c>
      <c r="X205" s="116">
        <v>3.1164729307387997</v>
      </c>
      <c r="Y205" s="116">
        <v>8.3468561872499354</v>
      </c>
      <c r="Z205" s="116">
        <v>6.4272926408331399</v>
      </c>
      <c r="AA205" s="116">
        <v>5.2798029324833555</v>
      </c>
      <c r="AB205" s="116">
        <v>6.2025921033413658</v>
      </c>
      <c r="AC205" s="116">
        <v>5.5441662925352047</v>
      </c>
      <c r="AD205" s="116">
        <v>4.1843594678843754</v>
      </c>
      <c r="AE205" s="116">
        <v>4.1556996354111915</v>
      </c>
      <c r="AF205" s="116">
        <v>4.4059869632037856</v>
      </c>
      <c r="AG205" s="116">
        <v>6.5186019303048406</v>
      </c>
      <c r="AH205" s="116">
        <v>6.4732948747061059</v>
      </c>
      <c r="AI205" s="116">
        <v>7.1170693115058308</v>
      </c>
      <c r="AJ205" s="116">
        <v>8.5703266442263732</v>
      </c>
      <c r="AK205" s="116">
        <v>8.2924933980402535</v>
      </c>
      <c r="AL205" s="116">
        <v>8.1910700056952663</v>
      </c>
      <c r="AM205" s="116">
        <v>8.7896146347756208</v>
      </c>
      <c r="AN205" s="116">
        <v>9.0998799385991145</v>
      </c>
      <c r="AO205" s="116">
        <v>10.659152415537973</v>
      </c>
      <c r="AP205" s="116">
        <v>12.332904087979871</v>
      </c>
      <c r="AQ205" s="116">
        <v>14.213727368926094</v>
      </c>
      <c r="AR205" s="116">
        <v>15.371153135527159</v>
      </c>
      <c r="AS205" s="116">
        <v>15.470283313051354</v>
      </c>
      <c r="AT205" s="116">
        <v>16.227772775352854</v>
      </c>
      <c r="AU205" s="116">
        <v>16.397964495962093</v>
      </c>
      <c r="AV205" s="116">
        <v>16.612788698192702</v>
      </c>
      <c r="AW205" s="116">
        <v>16.031830982318926</v>
      </c>
      <c r="AX205" s="116">
        <v>15.566567872595295</v>
      </c>
      <c r="AY205" s="116">
        <v>14.667872835848303</v>
      </c>
      <c r="AZ205" s="116">
        <v>24.889707386901819</v>
      </c>
      <c r="BA205" s="116">
        <v>33.84946220654183</v>
      </c>
      <c r="BB205" s="116">
        <v>43.082375142006761</v>
      </c>
      <c r="BC205" s="116">
        <v>50.348379921565083</v>
      </c>
      <c r="BD205" s="116">
        <v>57.389368623871249</v>
      </c>
      <c r="BE205" s="116">
        <v>65.571577905378064</v>
      </c>
      <c r="BF205" s="116">
        <v>71.705945462563491</v>
      </c>
      <c r="BG205" s="116">
        <v>79.07949501941458</v>
      </c>
      <c r="BH205" s="116">
        <v>90.766572525476363</v>
      </c>
      <c r="BI205" s="116">
        <v>91.227565363295241</v>
      </c>
      <c r="BJ205" s="116">
        <v>108.1419689627872</v>
      </c>
      <c r="BK205" s="116">
        <v>117.80096263212947</v>
      </c>
      <c r="BL205" s="116">
        <v>159.87969439588261</v>
      </c>
      <c r="BM205" s="116">
        <v>188.18192283622278</v>
      </c>
      <c r="BN205" s="81"/>
      <c r="BO205" s="81"/>
      <c r="BP205" s="81"/>
      <c r="BQ205" s="81"/>
      <c r="BR205" s="81"/>
      <c r="BS205" s="81"/>
      <c r="BT205" s="81"/>
      <c r="BU205" s="81"/>
      <c r="BV205" s="81"/>
    </row>
    <row r="206" spans="1:74">
      <c r="A206" s="81"/>
      <c r="B206" s="81"/>
      <c r="C206" s="81"/>
      <c r="D206" s="126" t="s">
        <v>256</v>
      </c>
      <c r="E206" s="81" t="s">
        <v>47</v>
      </c>
      <c r="F206" s="116">
        <v>-1.2867591677631403</v>
      </c>
      <c r="G206" s="116">
        <v>-1.8171672472139537</v>
      </c>
      <c r="H206" s="116">
        <v>-2.3919287270148546</v>
      </c>
      <c r="I206" s="116">
        <v>-2.4026080157003813</v>
      </c>
      <c r="J206" s="116">
        <v>-3.2461678009686796</v>
      </c>
      <c r="K206" s="116">
        <v>-3.7842953584133436</v>
      </c>
      <c r="L206" s="116">
        <v>-2.8445725382865135</v>
      </c>
      <c r="M206" s="116">
        <v>-3.0734935769274205</v>
      </c>
      <c r="N206" s="116">
        <v>-3.0854391845120155</v>
      </c>
      <c r="O206" s="116">
        <v>-2.5778762868262426</v>
      </c>
      <c r="P206" s="116">
        <v>-2.7886200337938041</v>
      </c>
      <c r="Q206" s="116">
        <v>-2.3249708100921387</v>
      </c>
      <c r="R206" s="116">
        <v>-1.7772542832595484</v>
      </c>
      <c r="S206" s="116">
        <v>-0.58193731377245328</v>
      </c>
      <c r="T206" s="116">
        <v>-0.49941847276098006</v>
      </c>
      <c r="U206" s="116">
        <v>0.50096938751950049</v>
      </c>
      <c r="V206" s="116">
        <v>1.6002609396818936</v>
      </c>
      <c r="W206" s="116">
        <v>1.9200301843628047</v>
      </c>
      <c r="X206" s="116">
        <v>2.0085062609338014</v>
      </c>
      <c r="Y206" s="116">
        <v>-4.9273194255988946</v>
      </c>
      <c r="Z206" s="116">
        <v>-5.0627603865444613</v>
      </c>
      <c r="AA206" s="116">
        <v>0.53397069891672633</v>
      </c>
      <c r="AB206" s="116">
        <v>0.73588764237214566</v>
      </c>
      <c r="AC206" s="116">
        <v>0.98576068929345428</v>
      </c>
      <c r="AD206" s="116">
        <v>0.54755432823027483</v>
      </c>
      <c r="AE206" s="116">
        <v>0.80987793027924138</v>
      </c>
      <c r="AF206" s="116">
        <v>1.6983018118491158</v>
      </c>
      <c r="AG206" s="116">
        <v>2.5423351256350317</v>
      </c>
      <c r="AH206" s="116">
        <v>2.8642717141296057</v>
      </c>
      <c r="AI206" s="116">
        <v>3.3740733292682217</v>
      </c>
      <c r="AJ206" s="116">
        <v>3.9028913920258432</v>
      </c>
      <c r="AK206" s="116">
        <v>4.0272179376963733</v>
      </c>
      <c r="AL206" s="116">
        <v>3.4995994873181857</v>
      </c>
      <c r="AM206" s="116">
        <v>2.549285976577381</v>
      </c>
      <c r="AN206" s="116">
        <v>2.6152305874949846</v>
      </c>
      <c r="AO206" s="116">
        <v>2.1400977833011021</v>
      </c>
      <c r="AP206" s="116">
        <v>1.7362932898866399</v>
      </c>
      <c r="AQ206" s="116">
        <v>1.6285307921325636</v>
      </c>
      <c r="AR206" s="116">
        <v>2.2346201617198203</v>
      </c>
      <c r="AS206" s="116">
        <v>2.7171693380847355</v>
      </c>
      <c r="AT206" s="116">
        <v>2.8278531223004943</v>
      </c>
      <c r="AU206" s="116">
        <v>3.0363324513445216</v>
      </c>
      <c r="AV206" s="116">
        <v>4.2774024698453283</v>
      </c>
      <c r="AW206" s="116">
        <v>4.0434561976686467</v>
      </c>
      <c r="AX206" s="116">
        <v>3.1785110752366426</v>
      </c>
      <c r="AY206" s="116">
        <v>3.2294816836360343</v>
      </c>
      <c r="AZ206" s="116">
        <v>2.0885013058303601</v>
      </c>
      <c r="BA206" s="116">
        <v>1.9163960765649808</v>
      </c>
      <c r="BB206" s="116">
        <v>-0.43729751945585882</v>
      </c>
      <c r="BC206" s="116">
        <v>-1.8079790498689867</v>
      </c>
      <c r="BD206" s="116">
        <v>-2.8271187409953704</v>
      </c>
      <c r="BE206" s="116">
        <v>-4.2475166530415898</v>
      </c>
      <c r="BF206" s="116">
        <v>-5.1291311420962149</v>
      </c>
      <c r="BG206" s="116">
        <v>-5.3669189098515204</v>
      </c>
      <c r="BH206" s="116">
        <v>-5.9959973054583422</v>
      </c>
      <c r="BI206" s="116">
        <v>-2.9141533629702661</v>
      </c>
      <c r="BJ206" s="116">
        <v>-5.818098748697702</v>
      </c>
      <c r="BK206" s="116">
        <v>-5.8407905108045366</v>
      </c>
      <c r="BL206" s="116">
        <v>-12.746635072979295</v>
      </c>
      <c r="BM206" s="116">
        <v>-16.733475113596029</v>
      </c>
      <c r="BN206" s="81"/>
      <c r="BO206" s="81"/>
      <c r="BP206" s="81"/>
      <c r="BQ206" s="81"/>
      <c r="BR206" s="81"/>
      <c r="BS206" s="81"/>
      <c r="BT206" s="81"/>
      <c r="BU206" s="81"/>
      <c r="BV206" s="81"/>
    </row>
    <row r="207" spans="1:74">
      <c r="A207" s="81"/>
      <c r="B207" s="81"/>
      <c r="C207" s="81"/>
      <c r="D207" s="126" t="s">
        <v>256</v>
      </c>
      <c r="E207" s="81" t="s">
        <v>62</v>
      </c>
      <c r="F207" s="116">
        <v>3.1276942952387294</v>
      </c>
      <c r="G207" s="116">
        <v>3.1492217902141455</v>
      </c>
      <c r="H207" s="116">
        <v>3.9312602552141254</v>
      </c>
      <c r="I207" s="116">
        <v>6.1146035078199983</v>
      </c>
      <c r="J207" s="116">
        <v>7.9623607734137014</v>
      </c>
      <c r="K207" s="116">
        <v>8.8476529676157956</v>
      </c>
      <c r="L207" s="116">
        <v>10.233389750932366</v>
      </c>
      <c r="M207" s="116">
        <v>16.437018628980638</v>
      </c>
      <c r="N207" s="116">
        <v>17.842678865590138</v>
      </c>
      <c r="O207" s="116">
        <v>19.258249195990299</v>
      </c>
      <c r="P207" s="116">
        <v>15.475694059893318</v>
      </c>
      <c r="Q207" s="116">
        <v>11.073028180543762</v>
      </c>
      <c r="R207" s="116">
        <v>6.8988265697487421</v>
      </c>
      <c r="S207" s="116">
        <v>3.2940662643042868</v>
      </c>
      <c r="T207" s="116">
        <v>1.6627093915710489E-2</v>
      </c>
      <c r="U207" s="116">
        <v>-3.0624200086376598</v>
      </c>
      <c r="V207" s="116">
        <v>-4.4824577591606074</v>
      </c>
      <c r="W207" s="116">
        <v>-5.6553454369972087</v>
      </c>
      <c r="X207" s="116">
        <v>-4.7283098792813991</v>
      </c>
      <c r="Y207" s="116">
        <v>-4.9725449447368542</v>
      </c>
      <c r="Z207" s="116">
        <v>-4.4595193580536607</v>
      </c>
      <c r="AA207" s="116">
        <v>-3.4113276573598736</v>
      </c>
      <c r="AB207" s="116">
        <v>-4.2257382338424652</v>
      </c>
      <c r="AC207" s="116">
        <v>-4.8054398250403665</v>
      </c>
      <c r="AD207" s="116">
        <v>-5.9019666641594819</v>
      </c>
      <c r="AE207" s="116">
        <v>-5.7791696906893941</v>
      </c>
      <c r="AF207" s="116">
        <v>-5.7778942196941339</v>
      </c>
      <c r="AG207" s="116">
        <v>-6.8910667480868346</v>
      </c>
      <c r="AH207" s="116">
        <v>-5.6596570734920837</v>
      </c>
      <c r="AI207" s="116">
        <v>-5.4836890278087767</v>
      </c>
      <c r="AJ207" s="116">
        <v>-5.5201015659521566</v>
      </c>
      <c r="AK207" s="116">
        <v>-6.428654855496756</v>
      </c>
      <c r="AL207" s="116">
        <v>-7.4698629825306249</v>
      </c>
      <c r="AM207" s="116">
        <v>-8.6039222218527698</v>
      </c>
      <c r="AN207" s="116">
        <v>-7.6671931140467962</v>
      </c>
      <c r="AO207" s="116">
        <v>-6.5245167736903378</v>
      </c>
      <c r="AP207" s="116">
        <v>-4.3884128880917883</v>
      </c>
      <c r="AQ207" s="116">
        <v>-3.8670681453383171</v>
      </c>
      <c r="AR207" s="116">
        <v>-2.19117697692195</v>
      </c>
      <c r="AS207" s="116">
        <v>-2.4442715765011647</v>
      </c>
      <c r="AT207" s="116">
        <v>-2.2895017193008753</v>
      </c>
      <c r="AU207" s="116">
        <v>-3.0152068931904896</v>
      </c>
      <c r="AV207" s="116">
        <v>-5.2244663279790018</v>
      </c>
      <c r="AW207" s="116">
        <v>-5.5447023787085232</v>
      </c>
      <c r="AX207" s="116">
        <v>-6.7652469518377583</v>
      </c>
      <c r="AY207" s="116">
        <v>-7.8855660476635663</v>
      </c>
      <c r="AZ207" s="116">
        <v>-8.2879559470965098</v>
      </c>
      <c r="BA207" s="116">
        <v>-9.1611329908805299</v>
      </c>
      <c r="BB207" s="116">
        <v>-9.066158788069167</v>
      </c>
      <c r="BC207" s="116">
        <v>-10.369037796100944</v>
      </c>
      <c r="BD207" s="116">
        <v>-11.312773186889771</v>
      </c>
      <c r="BE207" s="116">
        <v>-11.911501697107791</v>
      </c>
      <c r="BF207" s="116">
        <v>-13.635521729237565</v>
      </c>
      <c r="BG207" s="116">
        <v>-15.704474610343027</v>
      </c>
      <c r="BH207" s="116">
        <v>-17.593569091558841</v>
      </c>
      <c r="BI207" s="116">
        <v>-19.517949071562775</v>
      </c>
      <c r="BJ207" s="116">
        <v>-10.299491946689162</v>
      </c>
      <c r="BK207" s="116">
        <v>-13.339008812676017</v>
      </c>
      <c r="BL207" s="116">
        <v>-12.483265262193495</v>
      </c>
      <c r="BM207" s="116">
        <v>-14.19873569620823</v>
      </c>
      <c r="BN207" s="81"/>
      <c r="BO207" s="81"/>
      <c r="BP207" s="81"/>
      <c r="BQ207" s="81"/>
      <c r="BR207" s="81"/>
      <c r="BS207" s="81"/>
      <c r="BT207" s="81"/>
      <c r="BU207" s="81"/>
      <c r="BV207" s="81"/>
    </row>
    <row r="208" spans="1:74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</row>
    <row r="209" spans="1:74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</row>
    <row r="210" spans="1:74" ht="32" customHeight="1">
      <c r="A210" s="81"/>
      <c r="B210" s="81"/>
      <c r="C210" s="81"/>
      <c r="D210" s="127" t="s">
        <v>65</v>
      </c>
      <c r="E210" s="120" t="s">
        <v>159</v>
      </c>
      <c r="F210" s="120" t="s">
        <v>257</v>
      </c>
      <c r="G210" s="120" t="s">
        <v>243</v>
      </c>
      <c r="H210" s="120" t="s">
        <v>258</v>
      </c>
      <c r="I210" s="120" t="s">
        <v>259</v>
      </c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</row>
    <row r="211" spans="1:74">
      <c r="A211" s="81"/>
      <c r="B211" s="81"/>
      <c r="C211" s="81"/>
      <c r="D211" s="128">
        <v>46295</v>
      </c>
      <c r="E211" s="81" t="s">
        <v>1</v>
      </c>
      <c r="F211" s="81" t="s">
        <v>160</v>
      </c>
      <c r="G211" s="81" t="s">
        <v>244</v>
      </c>
      <c r="H211" s="116">
        <v>1.5176704255976801</v>
      </c>
      <c r="I211" s="116">
        <v>3.9344262295081966</v>
      </c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</row>
    <row r="212" spans="1:74">
      <c r="A212" s="81"/>
      <c r="B212" s="81"/>
      <c r="C212" s="81"/>
      <c r="D212" s="128">
        <v>46295</v>
      </c>
      <c r="E212" s="81" t="s">
        <v>43</v>
      </c>
      <c r="F212" s="81" t="s">
        <v>160</v>
      </c>
      <c r="G212" s="81" t="s">
        <v>244</v>
      </c>
      <c r="H212" s="116">
        <v>2.57610997405245</v>
      </c>
      <c r="I212" s="116">
        <v>4.2622950819672134</v>
      </c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</row>
    <row r="213" spans="1:74">
      <c r="A213" s="81"/>
      <c r="B213" s="81"/>
      <c r="C213" s="81"/>
      <c r="D213" s="128">
        <v>46295</v>
      </c>
      <c r="E213" s="81" t="s">
        <v>63</v>
      </c>
      <c r="F213" s="81" t="s">
        <v>160</v>
      </c>
      <c r="G213" s="81" t="s">
        <v>244</v>
      </c>
      <c r="H213" s="116">
        <v>0.73907005410195004</v>
      </c>
      <c r="I213" s="116">
        <v>4.918032786885246</v>
      </c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</row>
    <row r="214" spans="1:74">
      <c r="A214" s="81"/>
      <c r="B214" s="81"/>
      <c r="C214" s="81"/>
      <c r="D214" s="128">
        <v>46295</v>
      </c>
      <c r="E214" s="81" t="s">
        <v>2</v>
      </c>
      <c r="F214" s="81" t="s">
        <v>160</v>
      </c>
      <c r="G214" s="81" t="s">
        <v>244</v>
      </c>
      <c r="H214" s="116">
        <v>10.1169600671914</v>
      </c>
      <c r="I214" s="116">
        <v>7.0491803278688527</v>
      </c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</row>
    <row r="215" spans="1:74">
      <c r="A215" s="81"/>
      <c r="B215" s="81"/>
      <c r="C215" s="81"/>
      <c r="D215" s="128">
        <v>46295</v>
      </c>
      <c r="E215" s="81" t="s">
        <v>23</v>
      </c>
      <c r="F215" s="81" t="s">
        <v>160</v>
      </c>
      <c r="G215" s="81" t="s">
        <v>244</v>
      </c>
      <c r="H215" s="116">
        <v>1.5089101960176601</v>
      </c>
      <c r="I215" s="116">
        <v>5.081967213114754</v>
      </c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</row>
    <row r="216" spans="1:74">
      <c r="A216" s="81"/>
      <c r="B216" s="81"/>
      <c r="C216" s="81"/>
      <c r="D216" s="128">
        <v>46295</v>
      </c>
      <c r="E216" s="81" t="s">
        <v>24</v>
      </c>
      <c r="F216" s="81" t="s">
        <v>160</v>
      </c>
      <c r="G216" s="81" t="s">
        <v>244</v>
      </c>
      <c r="H216" s="116">
        <v>1.6366060733174099</v>
      </c>
      <c r="I216" s="116">
        <v>4.2622950819672134</v>
      </c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</row>
    <row r="217" spans="1:74">
      <c r="A217" s="81"/>
      <c r="B217" s="81"/>
      <c r="C217" s="81"/>
      <c r="D217" s="128">
        <v>46295</v>
      </c>
      <c r="E217" s="81" t="s">
        <v>25</v>
      </c>
      <c r="F217" s="81" t="s">
        <v>160</v>
      </c>
      <c r="G217" s="81" t="s">
        <v>244</v>
      </c>
      <c r="H217" s="116">
        <v>0.75166268540331904</v>
      </c>
      <c r="I217" s="116">
        <v>5.2459016393442619</v>
      </c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</row>
    <row r="218" spans="1:74">
      <c r="A218" s="81"/>
      <c r="B218" s="81"/>
      <c r="C218" s="81"/>
      <c r="D218" s="128">
        <v>46295</v>
      </c>
      <c r="E218" s="81" t="s">
        <v>3</v>
      </c>
      <c r="F218" s="81" t="s">
        <v>160</v>
      </c>
      <c r="G218" s="81" t="s">
        <v>244</v>
      </c>
      <c r="H218" s="116">
        <v>0.43980775067068301</v>
      </c>
      <c r="I218" s="116">
        <v>5.081967213114754</v>
      </c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</row>
    <row r="219" spans="1:74">
      <c r="A219" s="81"/>
      <c r="B219" s="81"/>
      <c r="C219" s="81"/>
      <c r="D219" s="128">
        <v>46295</v>
      </c>
      <c r="E219" s="81" t="s">
        <v>4</v>
      </c>
      <c r="F219" s="81" t="s">
        <v>160</v>
      </c>
      <c r="G219" s="81" t="s">
        <v>244</v>
      </c>
      <c r="H219" s="116">
        <v>2.6984758477398998</v>
      </c>
      <c r="I219" s="116">
        <v>6.2295081967213113</v>
      </c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</row>
    <row r="220" spans="1:74">
      <c r="A220" s="81"/>
      <c r="B220" s="81"/>
      <c r="C220" s="81"/>
      <c r="D220" s="128">
        <v>46295</v>
      </c>
      <c r="E220" s="81" t="s">
        <v>5</v>
      </c>
      <c r="F220" s="81" t="s">
        <v>160</v>
      </c>
      <c r="G220" s="81" t="s">
        <v>244</v>
      </c>
      <c r="H220" s="116">
        <v>3.8202382685026199</v>
      </c>
      <c r="I220" s="116">
        <v>2.7868852459016393</v>
      </c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</row>
    <row r="221" spans="1:74">
      <c r="A221" s="81"/>
      <c r="B221" s="81"/>
      <c r="C221" s="81"/>
      <c r="D221" s="128">
        <v>46295</v>
      </c>
      <c r="E221" s="81" t="s">
        <v>45</v>
      </c>
      <c r="F221" s="81" t="s">
        <v>160</v>
      </c>
      <c r="G221" s="81" t="s">
        <v>244</v>
      </c>
      <c r="H221" s="116">
        <v>2.2702260327082802</v>
      </c>
      <c r="I221" s="116">
        <v>7.5409836065573774</v>
      </c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</row>
    <row r="222" spans="1:74">
      <c r="A222" s="81"/>
      <c r="B222" s="81"/>
      <c r="C222" s="81"/>
      <c r="D222" s="128">
        <v>46295</v>
      </c>
      <c r="E222" s="81" t="s">
        <v>47</v>
      </c>
      <c r="F222" s="81" t="s">
        <v>160</v>
      </c>
      <c r="G222" s="81" t="s">
        <v>244</v>
      </c>
      <c r="H222" s="116">
        <v>1.3799431189398901</v>
      </c>
      <c r="I222" s="116">
        <v>5.7377049180327866</v>
      </c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</row>
    <row r="223" spans="1:74">
      <c r="A223" s="81"/>
      <c r="B223" s="81"/>
      <c r="C223" s="81"/>
      <c r="D223" s="128">
        <v>46295</v>
      </c>
      <c r="E223" s="81" t="s">
        <v>62</v>
      </c>
      <c r="F223" s="81" t="s">
        <v>160</v>
      </c>
      <c r="G223" s="81" t="s">
        <v>244</v>
      </c>
      <c r="H223" s="116">
        <v>5.6573716795401801</v>
      </c>
      <c r="I223" s="116">
        <v>0.32786885245901637</v>
      </c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</row>
    <row r="224" spans="1:74">
      <c r="A224" s="81"/>
      <c r="B224" s="81"/>
      <c r="C224" s="81"/>
      <c r="D224" s="128">
        <v>46295</v>
      </c>
      <c r="E224" s="81" t="s">
        <v>1</v>
      </c>
      <c r="F224" s="81" t="s">
        <v>160</v>
      </c>
      <c r="G224" s="81" t="s">
        <v>245</v>
      </c>
      <c r="H224" s="116">
        <v>10.980834316825399</v>
      </c>
      <c r="I224" s="116">
        <v>0.65573770491803274</v>
      </c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</row>
    <row r="225" spans="1:74">
      <c r="A225" s="81"/>
      <c r="B225" s="81"/>
      <c r="C225" s="81"/>
      <c r="D225" s="128">
        <v>46295</v>
      </c>
      <c r="E225" s="81" t="s">
        <v>43</v>
      </c>
      <c r="F225" s="81" t="s">
        <v>160</v>
      </c>
      <c r="G225" s="81" t="s">
        <v>245</v>
      </c>
      <c r="H225" s="116">
        <v>17.981573383159699</v>
      </c>
      <c r="I225" s="116">
        <v>7.3770491803278686</v>
      </c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</row>
    <row r="226" spans="1:74">
      <c r="A226" s="81"/>
      <c r="B226" s="81"/>
      <c r="C226" s="81"/>
      <c r="D226" s="128">
        <v>46295</v>
      </c>
      <c r="E226" s="81" t="s">
        <v>63</v>
      </c>
      <c r="F226" s="81" t="s">
        <v>160</v>
      </c>
      <c r="G226" s="81" t="s">
        <v>245</v>
      </c>
      <c r="H226" s="116">
        <v>33.200840371974003</v>
      </c>
      <c r="I226" s="116">
        <v>7.2131147540983607</v>
      </c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</row>
    <row r="227" spans="1:74">
      <c r="A227" s="81"/>
      <c r="B227" s="81"/>
      <c r="C227" s="81"/>
      <c r="D227" s="128">
        <v>46295</v>
      </c>
      <c r="E227" s="81" t="s">
        <v>2</v>
      </c>
      <c r="F227" s="81" t="s">
        <v>160</v>
      </c>
      <c r="G227" s="81" t="s">
        <v>245</v>
      </c>
      <c r="H227" s="116">
        <v>2.80150137888059</v>
      </c>
      <c r="I227" s="116">
        <v>3.1147540983606556</v>
      </c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</row>
    <row r="228" spans="1:74">
      <c r="A228" s="81"/>
      <c r="B228" s="81"/>
      <c r="C228" s="81"/>
      <c r="D228" s="128">
        <v>46295</v>
      </c>
      <c r="E228" s="81" t="s">
        <v>23</v>
      </c>
      <c r="F228" s="81" t="s">
        <v>160</v>
      </c>
      <c r="G228" s="81" t="s">
        <v>245</v>
      </c>
      <c r="H228" s="116">
        <v>28.807422942082599</v>
      </c>
      <c r="I228" s="116">
        <v>7.8688524590163933</v>
      </c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</row>
    <row r="229" spans="1:74">
      <c r="A229" s="81"/>
      <c r="B229" s="81"/>
      <c r="C229" s="81"/>
      <c r="D229" s="128">
        <v>46295</v>
      </c>
      <c r="E229" s="81" t="s">
        <v>24</v>
      </c>
      <c r="F229" s="81" t="s">
        <v>160</v>
      </c>
      <c r="G229" s="81" t="s">
        <v>245</v>
      </c>
      <c r="H229" s="116">
        <v>22.892463840116601</v>
      </c>
      <c r="I229" s="116">
        <v>10</v>
      </c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</row>
    <row r="230" spans="1:74">
      <c r="A230" s="81"/>
      <c r="B230" s="81"/>
      <c r="C230" s="81"/>
      <c r="D230" s="128">
        <v>46295</v>
      </c>
      <c r="E230" s="81" t="s">
        <v>25</v>
      </c>
      <c r="F230" s="81" t="s">
        <v>160</v>
      </c>
      <c r="G230" s="81" t="s">
        <v>245</v>
      </c>
      <c r="H230" s="116">
        <v>26.597811276200702</v>
      </c>
      <c r="I230" s="116">
        <v>5.2459016393442619</v>
      </c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</row>
    <row r="231" spans="1:74">
      <c r="A231" s="81"/>
      <c r="B231" s="81"/>
      <c r="C231" s="81"/>
      <c r="D231" s="128">
        <v>46295</v>
      </c>
      <c r="E231" s="81" t="s">
        <v>3</v>
      </c>
      <c r="F231" s="81" t="s">
        <v>160</v>
      </c>
      <c r="G231" s="81" t="s">
        <v>245</v>
      </c>
      <c r="H231" s="116">
        <v>51.010860412277097</v>
      </c>
      <c r="I231" s="116">
        <v>7.3770491803278686</v>
      </c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</row>
    <row r="232" spans="1:74">
      <c r="A232" s="81"/>
      <c r="B232" s="81"/>
      <c r="C232" s="81"/>
      <c r="D232" s="128">
        <v>46295</v>
      </c>
      <c r="E232" s="81" t="s">
        <v>4</v>
      </c>
      <c r="F232" s="81" t="s">
        <v>160</v>
      </c>
      <c r="G232" s="81" t="s">
        <v>245</v>
      </c>
      <c r="H232" s="116">
        <v>14.7729926412526</v>
      </c>
      <c r="I232" s="116">
        <v>6.2295081967213113</v>
      </c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</row>
    <row r="233" spans="1:74">
      <c r="A233" s="81"/>
      <c r="B233" s="81"/>
      <c r="C233" s="81"/>
      <c r="D233" s="128">
        <v>46295</v>
      </c>
      <c r="E233" s="81" t="s">
        <v>5</v>
      </c>
      <c r="F233" s="81" t="s">
        <v>160</v>
      </c>
      <c r="G233" s="81" t="s">
        <v>245</v>
      </c>
      <c r="H233" s="116">
        <v>-0.77896413875396997</v>
      </c>
      <c r="I233" s="116">
        <v>2.459016393442623</v>
      </c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</row>
    <row r="234" spans="1:74">
      <c r="A234" s="81"/>
      <c r="B234" s="81"/>
      <c r="C234" s="81"/>
      <c r="D234" s="128">
        <v>46295</v>
      </c>
      <c r="E234" s="81" t="s">
        <v>45</v>
      </c>
      <c r="F234" s="81" t="s">
        <v>160</v>
      </c>
      <c r="G234" s="81" t="s">
        <v>245</v>
      </c>
      <c r="H234" s="116">
        <v>12.5302144187881</v>
      </c>
      <c r="I234" s="116">
        <v>2.1311475409836067</v>
      </c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</row>
    <row r="235" spans="1:74">
      <c r="A235" s="81"/>
      <c r="B235" s="81"/>
      <c r="C235" s="81"/>
      <c r="D235" s="128">
        <v>46295</v>
      </c>
      <c r="E235" s="81" t="s">
        <v>47</v>
      </c>
      <c r="F235" s="81" t="s">
        <v>160</v>
      </c>
      <c r="G235" s="81" t="s">
        <v>245</v>
      </c>
      <c r="H235" s="116">
        <v>36.153504305502103</v>
      </c>
      <c r="I235" s="116">
        <v>9.0163934426229506</v>
      </c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</row>
    <row r="236" spans="1:74">
      <c r="A236" s="81"/>
      <c r="B236" s="81"/>
      <c r="C236" s="81"/>
      <c r="D236" s="128">
        <v>46295</v>
      </c>
      <c r="E236" s="81" t="s">
        <v>62</v>
      </c>
      <c r="F236" s="81" t="s">
        <v>160</v>
      </c>
      <c r="G236" s="81" t="s">
        <v>245</v>
      </c>
      <c r="H236" s="116">
        <v>1.9678021676829301E-2</v>
      </c>
      <c r="I236" s="116">
        <v>0.49180327868852458</v>
      </c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</row>
    <row r="237" spans="1:74">
      <c r="A237" s="81"/>
      <c r="B237" s="81"/>
      <c r="C237" s="81"/>
      <c r="D237" s="128">
        <v>46295</v>
      </c>
      <c r="E237" s="81" t="s">
        <v>1</v>
      </c>
      <c r="F237" s="81" t="s">
        <v>160</v>
      </c>
      <c r="G237" s="81" t="s">
        <v>246</v>
      </c>
      <c r="H237" s="116">
        <v>57.789196483216202</v>
      </c>
      <c r="I237" s="116">
        <v>0.65573770491803274</v>
      </c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</row>
    <row r="238" spans="1:74">
      <c r="A238" s="81"/>
      <c r="B238" s="81"/>
      <c r="C238" s="81"/>
      <c r="D238" s="128">
        <v>46295</v>
      </c>
      <c r="E238" s="81" t="s">
        <v>43</v>
      </c>
      <c r="F238" s="81" t="s">
        <v>160</v>
      </c>
      <c r="G238" s="81" t="s">
        <v>246</v>
      </c>
      <c r="H238" s="116">
        <v>115.952805472337</v>
      </c>
      <c r="I238" s="116">
        <v>0.32786885245901637</v>
      </c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</row>
    <row r="239" spans="1:74">
      <c r="A239" s="81"/>
      <c r="B239" s="81"/>
      <c r="C239" s="81"/>
      <c r="D239" s="128">
        <v>46295</v>
      </c>
      <c r="E239" s="81" t="s">
        <v>63</v>
      </c>
      <c r="F239" s="81" t="s">
        <v>160</v>
      </c>
      <c r="G239" s="81" t="s">
        <v>246</v>
      </c>
      <c r="H239" s="116">
        <v>58.5191416861162</v>
      </c>
      <c r="I239" s="116">
        <v>3.6065573770491803</v>
      </c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</row>
    <row r="240" spans="1:74">
      <c r="A240" s="81"/>
      <c r="B240" s="81"/>
      <c r="C240" s="81"/>
      <c r="D240" s="128">
        <v>46295</v>
      </c>
      <c r="E240" s="81" t="s">
        <v>2</v>
      </c>
      <c r="F240" s="81" t="s">
        <v>160</v>
      </c>
      <c r="G240" s="81" t="s">
        <v>246</v>
      </c>
      <c r="H240" s="116">
        <v>417.95205491114098</v>
      </c>
      <c r="I240" s="116">
        <v>8.6885245901639347</v>
      </c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</row>
    <row r="241" spans="1:74">
      <c r="A241" s="81"/>
      <c r="B241" s="81"/>
      <c r="C241" s="81"/>
      <c r="D241" s="128">
        <v>46295</v>
      </c>
      <c r="E241" s="81" t="s">
        <v>23</v>
      </c>
      <c r="F241" s="81" t="s">
        <v>160</v>
      </c>
      <c r="G241" s="81" t="s">
        <v>246</v>
      </c>
      <c r="H241" s="116">
        <v>66.839496144205</v>
      </c>
      <c r="I241" s="116">
        <v>1.9672131147540983</v>
      </c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</row>
    <row r="242" spans="1:74">
      <c r="A242" s="81"/>
      <c r="B242" s="81"/>
      <c r="C242" s="81"/>
      <c r="D242" s="128">
        <v>46295</v>
      </c>
      <c r="E242" s="81" t="s">
        <v>24</v>
      </c>
      <c r="F242" s="81" t="s">
        <v>160</v>
      </c>
      <c r="G242" s="81" t="s">
        <v>246</v>
      </c>
      <c r="H242" s="116">
        <v>85.294826159221103</v>
      </c>
      <c r="I242" s="116">
        <v>2.2950819672131146</v>
      </c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</row>
    <row r="243" spans="1:74">
      <c r="A243" s="81"/>
      <c r="B243" s="81"/>
      <c r="C243" s="81"/>
      <c r="D243" s="128">
        <v>46295</v>
      </c>
      <c r="E243" s="81" t="s">
        <v>25</v>
      </c>
      <c r="F243" s="81" t="s">
        <v>160</v>
      </c>
      <c r="G243" s="81" t="s">
        <v>246</v>
      </c>
      <c r="H243" s="116">
        <v>62.418637394978703</v>
      </c>
      <c r="I243" s="116">
        <v>1.9672131147540983</v>
      </c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</row>
    <row r="244" spans="1:74">
      <c r="A244" s="81"/>
      <c r="B244" s="81"/>
      <c r="C244" s="81"/>
      <c r="D244" s="128">
        <v>46295</v>
      </c>
      <c r="E244" s="81" t="s">
        <v>3</v>
      </c>
      <c r="F244" s="81" t="s">
        <v>160</v>
      </c>
      <c r="G244" s="81" t="s">
        <v>246</v>
      </c>
      <c r="H244" s="116">
        <v>42.505911901393098</v>
      </c>
      <c r="I244" s="116">
        <v>0.49180327868852458</v>
      </c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</row>
    <row r="245" spans="1:74">
      <c r="A245" s="81"/>
      <c r="B245" s="81"/>
      <c r="C245" s="81"/>
      <c r="D245" s="128">
        <v>46295</v>
      </c>
      <c r="E245" s="81" t="s">
        <v>4</v>
      </c>
      <c r="F245" s="81" t="s">
        <v>160</v>
      </c>
      <c r="G245" s="81" t="s">
        <v>246</v>
      </c>
      <c r="H245" s="116">
        <v>168.09142629961499</v>
      </c>
      <c r="I245" s="116">
        <v>0.98360655737704916</v>
      </c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</row>
    <row r="246" spans="1:74">
      <c r="A246" s="81"/>
      <c r="B246" s="81"/>
      <c r="C246" s="81"/>
      <c r="D246" s="128">
        <v>46295</v>
      </c>
      <c r="E246" s="81" t="s">
        <v>5</v>
      </c>
      <c r="F246" s="81" t="s">
        <v>160</v>
      </c>
      <c r="G246" s="81" t="s">
        <v>246</v>
      </c>
      <c r="H246" s="116">
        <v>161.16846685592299</v>
      </c>
      <c r="I246" s="116">
        <v>3.6065573770491803</v>
      </c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</row>
    <row r="247" spans="1:74">
      <c r="A247" s="81"/>
      <c r="B247" s="81"/>
      <c r="C247" s="81"/>
      <c r="D247" s="128">
        <v>46295</v>
      </c>
      <c r="E247" s="81" t="s">
        <v>45</v>
      </c>
      <c r="F247" s="81" t="s">
        <v>160</v>
      </c>
      <c r="G247" s="81" t="s">
        <v>246</v>
      </c>
      <c r="H247" s="116">
        <v>140.78827820610101</v>
      </c>
      <c r="I247" s="116">
        <v>4.5901639344262293</v>
      </c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</row>
    <row r="248" spans="1:74">
      <c r="A248" s="81"/>
      <c r="B248" s="81"/>
      <c r="C248" s="81"/>
      <c r="D248" s="128">
        <v>46295</v>
      </c>
      <c r="E248" s="81" t="s">
        <v>47</v>
      </c>
      <c r="F248" s="81" t="s">
        <v>160</v>
      </c>
      <c r="G248" s="81" t="s">
        <v>246</v>
      </c>
      <c r="H248" s="116">
        <v>52.438497434768202</v>
      </c>
      <c r="I248" s="116">
        <v>8.8524590163934427</v>
      </c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</row>
    <row r="249" spans="1:74">
      <c r="A249" s="81"/>
      <c r="B249" s="81"/>
      <c r="C249" s="81"/>
      <c r="D249" s="128">
        <v>46295</v>
      </c>
      <c r="E249" s="81" t="s">
        <v>62</v>
      </c>
      <c r="F249" s="81" t="s">
        <v>160</v>
      </c>
      <c r="G249" s="81" t="s">
        <v>246</v>
      </c>
      <c r="H249" s="116">
        <v>135.79482085004099</v>
      </c>
      <c r="I249" s="116">
        <v>0.65573770491803274</v>
      </c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</row>
    <row r="250" spans="1:74">
      <c r="A250" s="81"/>
      <c r="B250" s="81"/>
      <c r="C250" s="81"/>
      <c r="D250" s="128">
        <v>46295</v>
      </c>
      <c r="E250" s="81" t="s">
        <v>1</v>
      </c>
      <c r="F250" s="81" t="s">
        <v>167</v>
      </c>
      <c r="G250" s="81" t="s">
        <v>247</v>
      </c>
      <c r="H250" s="116">
        <v>8.6551612398709796</v>
      </c>
      <c r="I250" s="116">
        <v>3.3102143757881461</v>
      </c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</row>
    <row r="251" spans="1:74">
      <c r="A251" s="81"/>
      <c r="B251" s="81"/>
      <c r="C251" s="81"/>
      <c r="D251" s="128">
        <v>46295</v>
      </c>
      <c r="E251" s="81" t="s">
        <v>43</v>
      </c>
      <c r="F251" s="81" t="s">
        <v>167</v>
      </c>
      <c r="G251" s="81" t="s">
        <v>247</v>
      </c>
      <c r="H251" s="116">
        <v>11.498438539735799</v>
      </c>
      <c r="I251" s="116">
        <v>2.9886506935687267</v>
      </c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</row>
    <row r="252" spans="1:74">
      <c r="A252" s="81"/>
      <c r="B252" s="81"/>
      <c r="C252" s="81"/>
      <c r="D252" s="128">
        <v>46295</v>
      </c>
      <c r="E252" s="81" t="s">
        <v>63</v>
      </c>
      <c r="F252" s="81" t="s">
        <v>167</v>
      </c>
      <c r="G252" s="81" t="s">
        <v>247</v>
      </c>
      <c r="H252" s="116">
        <v>18.0442957635723</v>
      </c>
      <c r="I252" s="116">
        <v>4.4766708701134927</v>
      </c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</row>
    <row r="253" spans="1:74">
      <c r="A253" s="81"/>
      <c r="B253" s="81"/>
      <c r="C253" s="81"/>
      <c r="D253" s="128">
        <v>46295</v>
      </c>
      <c r="E253" s="81" t="s">
        <v>2</v>
      </c>
      <c r="F253" s="81" t="s">
        <v>167</v>
      </c>
      <c r="G253" s="81" t="s">
        <v>247</v>
      </c>
      <c r="H253" s="116">
        <v>17.486197321904001</v>
      </c>
      <c r="I253" s="116">
        <v>7.7805800756620425</v>
      </c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</row>
    <row r="254" spans="1:74">
      <c r="A254" s="81"/>
      <c r="B254" s="81"/>
      <c r="C254" s="81"/>
      <c r="D254" s="128">
        <v>46295</v>
      </c>
      <c r="E254" s="81" t="s">
        <v>23</v>
      </c>
      <c r="F254" s="81" t="s">
        <v>167</v>
      </c>
      <c r="G254" s="81" t="s">
        <v>247</v>
      </c>
      <c r="H254" s="116">
        <v>23.281359338540899</v>
      </c>
      <c r="I254" s="116">
        <v>9.4262295081967213</v>
      </c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</row>
    <row r="255" spans="1:74">
      <c r="A255" s="81"/>
      <c r="B255" s="81"/>
      <c r="C255" s="81"/>
      <c r="D255" s="128">
        <v>46295</v>
      </c>
      <c r="E255" s="81" t="s">
        <v>24</v>
      </c>
      <c r="F255" s="81" t="s">
        <v>167</v>
      </c>
      <c r="G255" s="81" t="s">
        <v>247</v>
      </c>
      <c r="H255" s="116">
        <v>11.0772530483005</v>
      </c>
      <c r="I255" s="116">
        <v>4.4892812105926865</v>
      </c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</row>
    <row r="256" spans="1:74">
      <c r="A256" s="81"/>
      <c r="B256" s="81"/>
      <c r="C256" s="81"/>
      <c r="D256" s="128">
        <v>46295</v>
      </c>
      <c r="E256" s="81" t="s">
        <v>25</v>
      </c>
      <c r="F256" s="81" t="s">
        <v>167</v>
      </c>
      <c r="G256" s="81" t="s">
        <v>247</v>
      </c>
      <c r="H256" s="116">
        <v>12.7078794901996</v>
      </c>
      <c r="I256" s="116">
        <v>5.2585119798234556</v>
      </c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</row>
    <row r="257" spans="1:74">
      <c r="A257" s="81"/>
      <c r="B257" s="81"/>
      <c r="C257" s="81"/>
      <c r="D257" s="128">
        <v>46295</v>
      </c>
      <c r="E257" s="81" t="s">
        <v>3</v>
      </c>
      <c r="F257" s="81" t="s">
        <v>167</v>
      </c>
      <c r="G257" s="81" t="s">
        <v>247</v>
      </c>
      <c r="H257" s="116">
        <v>23.063598019342098</v>
      </c>
      <c r="I257" s="116">
        <v>8.8776796973518302</v>
      </c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</row>
    <row r="258" spans="1:74">
      <c r="A258" s="81"/>
      <c r="B258" s="81"/>
      <c r="C258" s="81"/>
      <c r="D258" s="128">
        <v>46295</v>
      </c>
      <c r="E258" s="81" t="s">
        <v>4</v>
      </c>
      <c r="F258" s="81" t="s">
        <v>167</v>
      </c>
      <c r="G258" s="81" t="s">
        <v>247</v>
      </c>
      <c r="H258" s="116">
        <v>15.845053625570401</v>
      </c>
      <c r="I258" s="116">
        <v>6.8221941992433797</v>
      </c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</row>
    <row r="259" spans="1:74">
      <c r="A259" s="81"/>
      <c r="B259" s="81"/>
      <c r="C259" s="81"/>
      <c r="D259" s="128">
        <v>46295</v>
      </c>
      <c r="E259" s="81" t="s">
        <v>5</v>
      </c>
      <c r="F259" s="81" t="s">
        <v>167</v>
      </c>
      <c r="G259" s="81" t="s">
        <v>247</v>
      </c>
      <c r="H259" s="116">
        <v>15.274552614276301</v>
      </c>
      <c r="I259" s="116">
        <v>6.2736443883984876</v>
      </c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</row>
    <row r="260" spans="1:74">
      <c r="A260" s="81"/>
      <c r="B260" s="81"/>
      <c r="C260" s="81"/>
      <c r="D260" s="128">
        <v>46295</v>
      </c>
      <c r="E260" s="81" t="s">
        <v>45</v>
      </c>
      <c r="F260" s="81" t="s">
        <v>167</v>
      </c>
      <c r="G260" s="81" t="s">
        <v>247</v>
      </c>
      <c r="H260" s="116">
        <v>8.68256964046323</v>
      </c>
      <c r="I260" s="116">
        <v>3.4489281210592688</v>
      </c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</row>
    <row r="261" spans="1:74">
      <c r="A261" s="81"/>
      <c r="B261" s="81"/>
      <c r="C261" s="81"/>
      <c r="D261" s="128">
        <v>46295</v>
      </c>
      <c r="E261" s="81" t="s">
        <v>47</v>
      </c>
      <c r="F261" s="81" t="s">
        <v>167</v>
      </c>
      <c r="G261" s="81" t="s">
        <v>247</v>
      </c>
      <c r="H261" s="116">
        <v>14.7463416708819</v>
      </c>
      <c r="I261" s="116">
        <v>4.0037831021437578</v>
      </c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</row>
    <row r="262" spans="1:74">
      <c r="A262" s="81"/>
      <c r="B262" s="81"/>
      <c r="C262" s="81"/>
      <c r="D262" s="128">
        <v>46295</v>
      </c>
      <c r="E262" s="81" t="s">
        <v>62</v>
      </c>
      <c r="F262" s="81" t="s">
        <v>167</v>
      </c>
      <c r="G262" s="81" t="s">
        <v>247</v>
      </c>
      <c r="H262" s="116">
        <v>2.5611903833952701</v>
      </c>
      <c r="I262" s="116">
        <v>0.54854981084489285</v>
      </c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</row>
    <row r="263" spans="1:74">
      <c r="A263" s="81"/>
      <c r="B263" s="81"/>
      <c r="C263" s="81"/>
      <c r="D263" s="128">
        <v>46295</v>
      </c>
      <c r="E263" s="81" t="s">
        <v>1</v>
      </c>
      <c r="F263" s="81" t="s">
        <v>167</v>
      </c>
      <c r="G263" s="81" t="s">
        <v>248</v>
      </c>
      <c r="H263" s="116">
        <v>6.04537611678</v>
      </c>
      <c r="I263" s="116">
        <v>3.8020176544766708</v>
      </c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</row>
    <row r="264" spans="1:74">
      <c r="A264" s="81"/>
      <c r="B264" s="81"/>
      <c r="C264" s="81"/>
      <c r="D264" s="128">
        <v>46295</v>
      </c>
      <c r="E264" s="81" t="s">
        <v>43</v>
      </c>
      <c r="F264" s="81" t="s">
        <v>167</v>
      </c>
      <c r="G264" s="81" t="s">
        <v>248</v>
      </c>
      <c r="H264" s="116">
        <v>7.3187070385155799</v>
      </c>
      <c r="I264" s="116">
        <v>3.3165195460277426</v>
      </c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</row>
    <row r="265" spans="1:74">
      <c r="A265" s="81"/>
      <c r="B265" s="81"/>
      <c r="C265" s="81"/>
      <c r="D265" s="128">
        <v>46295</v>
      </c>
      <c r="E265" s="81" t="s">
        <v>63</v>
      </c>
      <c r="F265" s="81" t="s">
        <v>167</v>
      </c>
      <c r="G265" s="81" t="s">
        <v>248</v>
      </c>
      <c r="H265" s="116">
        <v>11.4812019496104</v>
      </c>
      <c r="I265" s="116">
        <v>4.9117276166456492</v>
      </c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</row>
    <row r="266" spans="1:74">
      <c r="A266" s="81"/>
      <c r="B266" s="81"/>
      <c r="C266" s="81"/>
      <c r="D266" s="128">
        <v>46295</v>
      </c>
      <c r="E266" s="81" t="s">
        <v>2</v>
      </c>
      <c r="F266" s="81" t="s">
        <v>167</v>
      </c>
      <c r="G266" s="81" t="s">
        <v>248</v>
      </c>
      <c r="H266" s="116">
        <v>12.648923002213801</v>
      </c>
      <c r="I266" s="116">
        <v>8.6569987389659531</v>
      </c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</row>
    <row r="267" spans="1:74">
      <c r="A267" s="81"/>
      <c r="B267" s="81"/>
      <c r="C267" s="81"/>
      <c r="D267" s="128">
        <v>46295</v>
      </c>
      <c r="E267" s="81" t="s">
        <v>23</v>
      </c>
      <c r="F267" s="81" t="s">
        <v>167</v>
      </c>
      <c r="G267" s="81" t="s">
        <v>248</v>
      </c>
      <c r="H267" s="116">
        <v>16.548001853123399</v>
      </c>
      <c r="I267" s="116">
        <v>7.8940731399747799</v>
      </c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</row>
    <row r="268" spans="1:74">
      <c r="A268" s="81"/>
      <c r="B268" s="81"/>
      <c r="C268" s="81"/>
      <c r="D268" s="128">
        <v>46295</v>
      </c>
      <c r="E268" s="81" t="s">
        <v>24</v>
      </c>
      <c r="F268" s="81" t="s">
        <v>167</v>
      </c>
      <c r="G268" s="81" t="s">
        <v>248</v>
      </c>
      <c r="H268" s="116">
        <v>7.5557529453266499</v>
      </c>
      <c r="I268" s="116">
        <v>5.315258511979823</v>
      </c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</row>
    <row r="269" spans="1:74">
      <c r="A269" s="81"/>
      <c r="B269" s="81"/>
      <c r="C269" s="81"/>
      <c r="D269" s="128">
        <v>46295</v>
      </c>
      <c r="E269" s="81" t="s">
        <v>25</v>
      </c>
      <c r="F269" s="81" t="s">
        <v>167</v>
      </c>
      <c r="G269" s="81" t="s">
        <v>248</v>
      </c>
      <c r="H269" s="116">
        <v>7.5169470320269998</v>
      </c>
      <c r="I269" s="116">
        <v>6.7339218158890297</v>
      </c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</row>
    <row r="270" spans="1:74">
      <c r="A270" s="81"/>
      <c r="B270" s="81"/>
      <c r="C270" s="81"/>
      <c r="D270" s="128">
        <v>46295</v>
      </c>
      <c r="E270" s="81" t="s">
        <v>3</v>
      </c>
      <c r="F270" s="81" t="s">
        <v>167</v>
      </c>
      <c r="G270" s="81" t="s">
        <v>248</v>
      </c>
      <c r="H270" s="116">
        <v>21.193797699760399</v>
      </c>
      <c r="I270" s="116">
        <v>8.6065573770491799</v>
      </c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</row>
    <row r="271" spans="1:74">
      <c r="A271" s="81"/>
      <c r="B271" s="81"/>
      <c r="C271" s="81"/>
      <c r="D271" s="128">
        <v>46295</v>
      </c>
      <c r="E271" s="81" t="s">
        <v>4</v>
      </c>
      <c r="F271" s="81" t="s">
        <v>167</v>
      </c>
      <c r="G271" s="81" t="s">
        <v>248</v>
      </c>
      <c r="H271" s="116">
        <v>6.9782061217178697</v>
      </c>
      <c r="I271" s="116">
        <v>4.6532156368221944</v>
      </c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</row>
    <row r="272" spans="1:74">
      <c r="A272" s="81"/>
      <c r="B272" s="81"/>
      <c r="C272" s="81"/>
      <c r="D272" s="128">
        <v>46295</v>
      </c>
      <c r="E272" s="81" t="s">
        <v>5</v>
      </c>
      <c r="F272" s="81" t="s">
        <v>167</v>
      </c>
      <c r="G272" s="81" t="s">
        <v>248</v>
      </c>
      <c r="H272" s="116">
        <v>9.3596083489863595</v>
      </c>
      <c r="I272" s="116">
        <v>6.5195460277427486</v>
      </c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</row>
    <row r="273" spans="1:74">
      <c r="A273" s="81"/>
      <c r="B273" s="81"/>
      <c r="C273" s="81"/>
      <c r="D273" s="128">
        <v>46295</v>
      </c>
      <c r="E273" s="81" t="s">
        <v>45</v>
      </c>
      <c r="F273" s="81" t="s">
        <v>167</v>
      </c>
      <c r="G273" s="81" t="s">
        <v>248</v>
      </c>
      <c r="H273" s="116">
        <v>6.9651860854756196</v>
      </c>
      <c r="I273" s="116">
        <v>3.6948297604035307</v>
      </c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</row>
    <row r="274" spans="1:74">
      <c r="A274" s="81"/>
      <c r="B274" s="81"/>
      <c r="C274" s="81"/>
      <c r="D274" s="128">
        <v>46295</v>
      </c>
      <c r="E274" s="81" t="s">
        <v>47</v>
      </c>
      <c r="F274" s="81" t="s">
        <v>167</v>
      </c>
      <c r="G274" s="81" t="s">
        <v>248</v>
      </c>
      <c r="H274" s="116">
        <v>10.1008182303624</v>
      </c>
      <c r="I274" s="116">
        <v>5.3467843631778056</v>
      </c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</row>
    <row r="275" spans="1:74">
      <c r="A275" s="81"/>
      <c r="B275" s="81"/>
      <c r="C275" s="81"/>
      <c r="D275" s="128">
        <v>46295</v>
      </c>
      <c r="E275" s="81" t="s">
        <v>62</v>
      </c>
      <c r="F275" s="81" t="s">
        <v>167</v>
      </c>
      <c r="G275" s="81" t="s">
        <v>248</v>
      </c>
      <c r="H275" s="116">
        <v>1.0105513444094001</v>
      </c>
      <c r="I275" s="116">
        <v>1.0403530895334174</v>
      </c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</row>
    <row r="276" spans="1:74">
      <c r="A276" s="81"/>
      <c r="B276" s="81"/>
      <c r="C276" s="81"/>
      <c r="D276" s="128">
        <v>46295</v>
      </c>
      <c r="E276" s="81" t="s">
        <v>1</v>
      </c>
      <c r="F276" s="81" t="s">
        <v>167</v>
      </c>
      <c r="G276" s="81" t="s">
        <v>249</v>
      </c>
      <c r="H276" s="116">
        <v>13.7577783689872</v>
      </c>
      <c r="I276" s="116">
        <v>2.9003783102143759</v>
      </c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</row>
    <row r="277" spans="1:74">
      <c r="A277" s="81"/>
      <c r="B277" s="81"/>
      <c r="C277" s="81"/>
      <c r="D277" s="128">
        <v>46295</v>
      </c>
      <c r="E277" s="81" t="s">
        <v>43</v>
      </c>
      <c r="F277" s="81" t="s">
        <v>167</v>
      </c>
      <c r="G277" s="81" t="s">
        <v>249</v>
      </c>
      <c r="H277" s="116">
        <v>15.8362510166105</v>
      </c>
      <c r="I277" s="116">
        <v>3.3417402269861287</v>
      </c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</row>
    <row r="278" spans="1:74">
      <c r="A278" s="81"/>
      <c r="B278" s="81"/>
      <c r="C278" s="81"/>
      <c r="D278" s="128">
        <v>46295</v>
      </c>
      <c r="E278" s="81" t="s">
        <v>63</v>
      </c>
      <c r="F278" s="81" t="s">
        <v>167</v>
      </c>
      <c r="G278" s="81" t="s">
        <v>249</v>
      </c>
      <c r="H278" s="116">
        <v>25.277612107917399</v>
      </c>
      <c r="I278" s="116">
        <v>4.8549810844892818</v>
      </c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</row>
    <row r="279" spans="1:74">
      <c r="A279" s="81"/>
      <c r="B279" s="81"/>
      <c r="C279" s="81"/>
      <c r="D279" s="128">
        <v>46295</v>
      </c>
      <c r="E279" s="81" t="s">
        <v>2</v>
      </c>
      <c r="F279" s="81" t="s">
        <v>167</v>
      </c>
      <c r="G279" s="81" t="s">
        <v>249</v>
      </c>
      <c r="H279" s="116">
        <v>51.665548308631401</v>
      </c>
      <c r="I279" s="116">
        <v>7.0491803278688518</v>
      </c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</row>
    <row r="280" spans="1:74">
      <c r="A280" s="81"/>
      <c r="B280" s="81"/>
      <c r="C280" s="81"/>
      <c r="D280" s="128">
        <v>46295</v>
      </c>
      <c r="E280" s="81" t="s">
        <v>23</v>
      </c>
      <c r="F280" s="81" t="s">
        <v>167</v>
      </c>
      <c r="G280" s="81" t="s">
        <v>249</v>
      </c>
      <c r="H280" s="116">
        <v>31.620939153724301</v>
      </c>
      <c r="I280" s="116">
        <v>9.2307692307692299</v>
      </c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</row>
    <row r="281" spans="1:74">
      <c r="A281" s="81"/>
      <c r="B281" s="81"/>
      <c r="C281" s="81"/>
      <c r="D281" s="128">
        <v>46295</v>
      </c>
      <c r="E281" s="81" t="s">
        <v>24</v>
      </c>
      <c r="F281" s="81" t="s">
        <v>167</v>
      </c>
      <c r="G281" s="81" t="s">
        <v>249</v>
      </c>
      <c r="H281" s="116">
        <v>15.8439364132061</v>
      </c>
      <c r="I281" s="116">
        <v>5.2017654476670874</v>
      </c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</row>
    <row r="282" spans="1:74">
      <c r="A282" s="81"/>
      <c r="B282" s="81"/>
      <c r="C282" s="81"/>
      <c r="D282" s="128">
        <v>46295</v>
      </c>
      <c r="E282" s="81" t="s">
        <v>25</v>
      </c>
      <c r="F282" s="81" t="s">
        <v>167</v>
      </c>
      <c r="G282" s="81" t="s">
        <v>249</v>
      </c>
      <c r="H282" s="116">
        <v>19.852901820100598</v>
      </c>
      <c r="I282" s="116">
        <v>5.4224464060529636</v>
      </c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</row>
    <row r="283" spans="1:74">
      <c r="A283" s="81"/>
      <c r="B283" s="81"/>
      <c r="C283" s="81"/>
      <c r="D283" s="128">
        <v>46295</v>
      </c>
      <c r="E283" s="81" t="s">
        <v>3</v>
      </c>
      <c r="F283" s="81" t="s">
        <v>167</v>
      </c>
      <c r="G283" s="81" t="s">
        <v>249</v>
      </c>
      <c r="H283" s="116">
        <v>29.081963470857701</v>
      </c>
      <c r="I283" s="116">
        <v>8.3543505674653211</v>
      </c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</row>
    <row r="284" spans="1:74">
      <c r="A284" s="81"/>
      <c r="B284" s="81"/>
      <c r="C284" s="81"/>
      <c r="D284" s="128">
        <v>46295</v>
      </c>
      <c r="E284" s="81" t="s">
        <v>4</v>
      </c>
      <c r="F284" s="81" t="s">
        <v>167</v>
      </c>
      <c r="G284" s="81" t="s">
        <v>249</v>
      </c>
      <c r="H284" s="116">
        <v>36.809321778035098</v>
      </c>
      <c r="I284" s="116">
        <v>8.7137452711223204</v>
      </c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</row>
    <row r="285" spans="1:74">
      <c r="A285" s="81"/>
      <c r="B285" s="81"/>
      <c r="C285" s="81"/>
      <c r="D285" s="128">
        <v>46295</v>
      </c>
      <c r="E285" s="81" t="s">
        <v>5</v>
      </c>
      <c r="F285" s="81" t="s">
        <v>167</v>
      </c>
      <c r="G285" s="81" t="s">
        <v>249</v>
      </c>
      <c r="H285" s="116">
        <v>24.749055624222699</v>
      </c>
      <c r="I285" s="116">
        <v>7.3392181588902901</v>
      </c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</row>
    <row r="286" spans="1:74">
      <c r="A286" s="81"/>
      <c r="B286" s="81"/>
      <c r="C286" s="81"/>
      <c r="D286" s="128">
        <v>46295</v>
      </c>
      <c r="E286" s="81" t="s">
        <v>45</v>
      </c>
      <c r="F286" s="81" t="s">
        <v>167</v>
      </c>
      <c r="G286" s="81" t="s">
        <v>249</v>
      </c>
      <c r="H286" s="116">
        <v>15.6112996480877</v>
      </c>
      <c r="I286" s="116">
        <v>2.7931904161412362</v>
      </c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</row>
    <row r="287" spans="1:74">
      <c r="A287" s="81"/>
      <c r="B287" s="81"/>
      <c r="C287" s="81"/>
      <c r="D287" s="128">
        <v>46295</v>
      </c>
      <c r="E287" s="81" t="s">
        <v>47</v>
      </c>
      <c r="F287" s="81" t="s">
        <v>167</v>
      </c>
      <c r="G287" s="81" t="s">
        <v>249</v>
      </c>
      <c r="H287" s="116">
        <v>21.016950061931698</v>
      </c>
      <c r="I287" s="116">
        <v>4.0037831021437578</v>
      </c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</row>
    <row r="288" spans="1:74">
      <c r="A288" s="81"/>
      <c r="B288" s="81"/>
      <c r="C288" s="81"/>
      <c r="D288" s="128">
        <v>46295</v>
      </c>
      <c r="E288" s="81" t="s">
        <v>62</v>
      </c>
      <c r="F288" s="81" t="s">
        <v>167</v>
      </c>
      <c r="G288" s="81" t="s">
        <v>249</v>
      </c>
      <c r="H288" s="116">
        <v>9.9166824631263299</v>
      </c>
      <c r="I288" s="116">
        <v>0.95838587641866324</v>
      </c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</row>
    <row r="289" spans="1:74">
      <c r="A289" s="81"/>
      <c r="B289" s="81"/>
      <c r="C289" s="81"/>
      <c r="D289" s="128">
        <v>46295</v>
      </c>
      <c r="E289" s="81" t="s">
        <v>1</v>
      </c>
      <c r="F289" s="81" t="s">
        <v>174</v>
      </c>
      <c r="G289" s="81" t="s">
        <v>250</v>
      </c>
      <c r="H289" s="116">
        <v>8.9422185519829505</v>
      </c>
      <c r="I289" s="116">
        <v>0.32786885245901637</v>
      </c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</row>
    <row r="290" spans="1:74">
      <c r="A290" s="81"/>
      <c r="B290" s="81"/>
      <c r="C290" s="81"/>
      <c r="D290" s="128">
        <v>46295</v>
      </c>
      <c r="E290" s="81" t="s">
        <v>43</v>
      </c>
      <c r="F290" s="81" t="s">
        <v>174</v>
      </c>
      <c r="G290" s="81" t="s">
        <v>250</v>
      </c>
      <c r="H290" s="116">
        <v>10.044440244504401</v>
      </c>
      <c r="I290" s="116">
        <v>6.721311475409836</v>
      </c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</row>
    <row r="291" spans="1:74">
      <c r="A291" s="81"/>
      <c r="B291" s="81"/>
      <c r="C291" s="81"/>
      <c r="D291" s="128">
        <v>46295</v>
      </c>
      <c r="E291" s="81" t="s">
        <v>63</v>
      </c>
      <c r="F291" s="81" t="s">
        <v>174</v>
      </c>
      <c r="G291" s="81" t="s">
        <v>250</v>
      </c>
      <c r="H291" s="116">
        <v>14.4736666646457</v>
      </c>
      <c r="I291" s="116">
        <v>10</v>
      </c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</row>
    <row r="292" spans="1:74">
      <c r="A292" s="81"/>
      <c r="B292" s="81"/>
      <c r="C292" s="81"/>
      <c r="D292" s="128">
        <v>46295</v>
      </c>
      <c r="E292" s="81" t="s">
        <v>2</v>
      </c>
      <c r="F292" s="81" t="s">
        <v>174</v>
      </c>
      <c r="G292" s="81" t="s">
        <v>250</v>
      </c>
      <c r="H292" s="116"/>
      <c r="I292" s="116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</row>
    <row r="293" spans="1:74">
      <c r="A293" s="81"/>
      <c r="B293" s="81"/>
      <c r="C293" s="81"/>
      <c r="D293" s="128">
        <v>46295</v>
      </c>
      <c r="E293" s="81" t="s">
        <v>23</v>
      </c>
      <c r="F293" s="81" t="s">
        <v>174</v>
      </c>
      <c r="G293" s="81" t="s">
        <v>250</v>
      </c>
      <c r="H293" s="116">
        <v>12.3378188779607</v>
      </c>
      <c r="I293" s="116">
        <v>8.3606557377049189</v>
      </c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</row>
    <row r="294" spans="1:74">
      <c r="A294" s="81"/>
      <c r="B294" s="81"/>
      <c r="C294" s="81"/>
      <c r="D294" s="128">
        <v>46295</v>
      </c>
      <c r="E294" s="81" t="s">
        <v>24</v>
      </c>
      <c r="F294" s="81" t="s">
        <v>174</v>
      </c>
      <c r="G294" s="81" t="s">
        <v>250</v>
      </c>
      <c r="H294" s="116">
        <v>13.8146050592359</v>
      </c>
      <c r="I294" s="116">
        <v>1.3114754098360655</v>
      </c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</row>
    <row r="295" spans="1:74">
      <c r="A295" s="81"/>
      <c r="B295" s="81"/>
      <c r="C295" s="81"/>
      <c r="D295" s="128">
        <v>46295</v>
      </c>
      <c r="E295" s="81" t="s">
        <v>25</v>
      </c>
      <c r="F295" s="81" t="s">
        <v>174</v>
      </c>
      <c r="G295" s="81" t="s">
        <v>250</v>
      </c>
      <c r="H295" s="116">
        <v>5.3498499952145204</v>
      </c>
      <c r="I295" s="116">
        <v>0.32786885245901637</v>
      </c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</row>
    <row r="296" spans="1:74">
      <c r="A296" s="81"/>
      <c r="B296" s="81"/>
      <c r="C296" s="81"/>
      <c r="D296" s="128">
        <v>46295</v>
      </c>
      <c r="E296" s="81" t="s">
        <v>3</v>
      </c>
      <c r="F296" s="81" t="s">
        <v>174</v>
      </c>
      <c r="G296" s="81" t="s">
        <v>250</v>
      </c>
      <c r="H296" s="116">
        <v>21.186470920591201</v>
      </c>
      <c r="I296" s="116">
        <v>8.1081081081081088</v>
      </c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</row>
    <row r="297" spans="1:74">
      <c r="A297" s="81"/>
      <c r="B297" s="81"/>
      <c r="C297" s="81"/>
      <c r="D297" s="128">
        <v>46295</v>
      </c>
      <c r="E297" s="81" t="s">
        <v>4</v>
      </c>
      <c r="F297" s="81" t="s">
        <v>174</v>
      </c>
      <c r="G297" s="81" t="s">
        <v>250</v>
      </c>
      <c r="H297" s="116">
        <v>4.3402105099583199</v>
      </c>
      <c r="I297" s="116">
        <v>1.9672131147540983</v>
      </c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</row>
    <row r="298" spans="1:74">
      <c r="A298" s="81"/>
      <c r="B298" s="81"/>
      <c r="C298" s="81"/>
      <c r="D298" s="128">
        <v>46295</v>
      </c>
      <c r="E298" s="81" t="s">
        <v>5</v>
      </c>
      <c r="F298" s="81" t="s">
        <v>174</v>
      </c>
      <c r="G298" s="81" t="s">
        <v>250</v>
      </c>
      <c r="H298" s="116">
        <v>7.0686782270743604</v>
      </c>
      <c r="I298" s="116">
        <v>0.65573770491803274</v>
      </c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</row>
    <row r="299" spans="1:74">
      <c r="A299" s="81"/>
      <c r="B299" s="81"/>
      <c r="C299" s="81"/>
      <c r="D299" s="128">
        <v>46295</v>
      </c>
      <c r="E299" s="81" t="s">
        <v>45</v>
      </c>
      <c r="F299" s="81" t="s">
        <v>174</v>
      </c>
      <c r="G299" s="81" t="s">
        <v>250</v>
      </c>
      <c r="H299" s="116">
        <v>6.4467161190001798</v>
      </c>
      <c r="I299" s="116">
        <v>7.0491803278688527</v>
      </c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</row>
    <row r="300" spans="1:74">
      <c r="A300" s="81"/>
      <c r="B300" s="81"/>
      <c r="C300" s="81"/>
      <c r="D300" s="128">
        <v>46295</v>
      </c>
      <c r="E300" s="81" t="s">
        <v>47</v>
      </c>
      <c r="F300" s="81" t="s">
        <v>174</v>
      </c>
      <c r="G300" s="81" t="s">
        <v>250</v>
      </c>
      <c r="H300" s="116">
        <v>10.431807393345601</v>
      </c>
      <c r="I300" s="116">
        <v>9.1803278688524586</v>
      </c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</row>
    <row r="301" spans="1:74">
      <c r="A301" s="81"/>
      <c r="B301" s="81"/>
      <c r="C301" s="81"/>
      <c r="D301" s="128">
        <v>46295</v>
      </c>
      <c r="E301" s="81" t="s">
        <v>62</v>
      </c>
      <c r="F301" s="81" t="s">
        <v>174</v>
      </c>
      <c r="G301" s="81" t="s">
        <v>250</v>
      </c>
      <c r="H301" s="116">
        <v>3.1997510320646101</v>
      </c>
      <c r="I301" s="116">
        <v>4.5901639344262293</v>
      </c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</row>
    <row r="302" spans="1:74">
      <c r="A302" s="81"/>
      <c r="B302" s="81"/>
      <c r="C302" s="81"/>
      <c r="D302" s="128">
        <v>46295</v>
      </c>
      <c r="E302" s="81" t="s">
        <v>1</v>
      </c>
      <c r="F302" s="81" t="s">
        <v>174</v>
      </c>
      <c r="G302" s="81" t="s">
        <v>251</v>
      </c>
      <c r="H302" s="116">
        <v>7.7631121539467998</v>
      </c>
      <c r="I302" s="116">
        <v>0.49180327868852458</v>
      </c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</row>
    <row r="303" spans="1:74">
      <c r="A303" s="81"/>
      <c r="B303" s="81"/>
      <c r="C303" s="81"/>
      <c r="D303" s="128">
        <v>46295</v>
      </c>
      <c r="E303" s="81" t="s">
        <v>43</v>
      </c>
      <c r="F303" s="81" t="s">
        <v>174</v>
      </c>
      <c r="G303" s="81" t="s">
        <v>251</v>
      </c>
      <c r="H303" s="116">
        <v>9.7333978859102501</v>
      </c>
      <c r="I303" s="116">
        <v>7.3770491803278686</v>
      </c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</row>
    <row r="304" spans="1:74">
      <c r="A304" s="81"/>
      <c r="B304" s="81"/>
      <c r="C304" s="81"/>
      <c r="D304" s="128">
        <v>46295</v>
      </c>
      <c r="E304" s="81" t="s">
        <v>63</v>
      </c>
      <c r="F304" s="81" t="s">
        <v>174</v>
      </c>
      <c r="G304" s="81" t="s">
        <v>251</v>
      </c>
      <c r="H304" s="116">
        <v>11.3296620015805</v>
      </c>
      <c r="I304" s="116">
        <v>10</v>
      </c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</row>
    <row r="305" spans="1:74">
      <c r="A305" s="81"/>
      <c r="B305" s="81"/>
      <c r="C305" s="81"/>
      <c r="D305" s="128">
        <v>46295</v>
      </c>
      <c r="E305" s="81" t="s">
        <v>2</v>
      </c>
      <c r="F305" s="81" t="s">
        <v>174</v>
      </c>
      <c r="G305" s="81" t="s">
        <v>251</v>
      </c>
      <c r="H305" s="116"/>
      <c r="I305" s="116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</row>
    <row r="306" spans="1:74">
      <c r="A306" s="81"/>
      <c r="B306" s="81"/>
      <c r="C306" s="81"/>
      <c r="D306" s="128">
        <v>46295</v>
      </c>
      <c r="E306" s="81" t="s">
        <v>23</v>
      </c>
      <c r="F306" s="81" t="s">
        <v>174</v>
      </c>
      <c r="G306" s="81" t="s">
        <v>251</v>
      </c>
      <c r="H306" s="116">
        <v>10.802641605741799</v>
      </c>
      <c r="I306" s="116">
        <v>8.8524590163934427</v>
      </c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</row>
    <row r="307" spans="1:74">
      <c r="A307" s="81"/>
      <c r="B307" s="81"/>
      <c r="C307" s="81"/>
      <c r="D307" s="128">
        <v>46295</v>
      </c>
      <c r="E307" s="81" t="s">
        <v>24</v>
      </c>
      <c r="F307" s="81" t="s">
        <v>174</v>
      </c>
      <c r="G307" s="81" t="s">
        <v>251</v>
      </c>
      <c r="H307" s="116">
        <v>11.8545768133039</v>
      </c>
      <c r="I307" s="116">
        <v>1.4754098360655739</v>
      </c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</row>
    <row r="308" spans="1:74">
      <c r="A308" s="81"/>
      <c r="B308" s="81"/>
      <c r="C308" s="81"/>
      <c r="D308" s="128">
        <v>46295</v>
      </c>
      <c r="E308" s="81" t="s">
        <v>25</v>
      </c>
      <c r="F308" s="81" t="s">
        <v>174</v>
      </c>
      <c r="G308" s="81" t="s">
        <v>251</v>
      </c>
      <c r="H308" s="116">
        <v>4.7964169300905697</v>
      </c>
      <c r="I308" s="116">
        <v>0.81967213114754101</v>
      </c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</row>
    <row r="309" spans="1:74">
      <c r="A309" s="81"/>
      <c r="B309" s="81"/>
      <c r="C309" s="81"/>
      <c r="D309" s="128">
        <v>46295</v>
      </c>
      <c r="E309" s="81" t="s">
        <v>3</v>
      </c>
      <c r="F309" s="81" t="s">
        <v>174</v>
      </c>
      <c r="G309" s="81" t="s">
        <v>251</v>
      </c>
      <c r="H309" s="116">
        <v>18.199696708293999</v>
      </c>
      <c r="I309" s="116">
        <v>7.5675675675675675</v>
      </c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</row>
    <row r="310" spans="1:74">
      <c r="A310" s="81"/>
      <c r="B310" s="81"/>
      <c r="C310" s="81"/>
      <c r="D310" s="128">
        <v>46295</v>
      </c>
      <c r="E310" s="81" t="s">
        <v>4</v>
      </c>
      <c r="F310" s="81" t="s">
        <v>174</v>
      </c>
      <c r="G310" s="81" t="s">
        <v>251</v>
      </c>
      <c r="H310" s="116">
        <v>6.1657458302983796</v>
      </c>
      <c r="I310" s="116">
        <v>4.5901639344262293</v>
      </c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</row>
    <row r="311" spans="1:74">
      <c r="A311" s="81"/>
      <c r="B311" s="81"/>
      <c r="C311" s="81"/>
      <c r="D311" s="128">
        <v>46295</v>
      </c>
      <c r="E311" s="81" t="s">
        <v>5</v>
      </c>
      <c r="F311" s="81" t="s">
        <v>174</v>
      </c>
      <c r="G311" s="81" t="s">
        <v>251</v>
      </c>
      <c r="H311" s="116">
        <v>9.2075183754606105</v>
      </c>
      <c r="I311" s="116">
        <v>0.65573770491803274</v>
      </c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</row>
    <row r="312" spans="1:74">
      <c r="A312" s="81"/>
      <c r="B312" s="81"/>
      <c r="C312" s="81"/>
      <c r="D312" s="128">
        <v>46295</v>
      </c>
      <c r="E312" s="81" t="s">
        <v>45</v>
      </c>
      <c r="F312" s="81" t="s">
        <v>174</v>
      </c>
      <c r="G312" s="81" t="s">
        <v>251</v>
      </c>
      <c r="H312" s="116">
        <v>6.9236286036263204</v>
      </c>
      <c r="I312" s="116">
        <v>7.0491803278688527</v>
      </c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</row>
    <row r="313" spans="1:74">
      <c r="A313" s="81"/>
      <c r="B313" s="81"/>
      <c r="C313" s="81"/>
      <c r="D313" s="128">
        <v>46295</v>
      </c>
      <c r="E313" s="81" t="s">
        <v>47</v>
      </c>
      <c r="F313" s="81" t="s">
        <v>174</v>
      </c>
      <c r="G313" s="81" t="s">
        <v>251</v>
      </c>
      <c r="H313" s="116">
        <v>9.1977671144508104</v>
      </c>
      <c r="I313" s="116">
        <v>8.5245901639344268</v>
      </c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</row>
    <row r="314" spans="1:74">
      <c r="A314" s="81"/>
      <c r="B314" s="81"/>
      <c r="C314" s="81"/>
      <c r="D314" s="128">
        <v>46295</v>
      </c>
      <c r="E314" s="81" t="s">
        <v>62</v>
      </c>
      <c r="F314" s="81" t="s">
        <v>174</v>
      </c>
      <c r="G314" s="81" t="s">
        <v>251</v>
      </c>
      <c r="H314" s="116">
        <v>7.3237931989318499</v>
      </c>
      <c r="I314" s="116">
        <v>0.16393442622950818</v>
      </c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</row>
    <row r="315" spans="1:74">
      <c r="A315" s="81"/>
      <c r="B315" s="81"/>
      <c r="C315" s="81"/>
      <c r="D315" s="128">
        <v>46295</v>
      </c>
      <c r="E315" s="81" t="s">
        <v>1</v>
      </c>
      <c r="F315" s="81" t="s">
        <v>174</v>
      </c>
      <c r="G315" s="81" t="s">
        <v>252</v>
      </c>
      <c r="H315" s="116">
        <v>1.05832072585227</v>
      </c>
      <c r="I315" s="116">
        <v>1.8032786885245902</v>
      </c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</row>
    <row r="316" spans="1:74">
      <c r="A316" s="81"/>
      <c r="B316" s="81"/>
      <c r="C316" s="81"/>
      <c r="D316" s="128">
        <v>46295</v>
      </c>
      <c r="E316" s="81" t="s">
        <v>43</v>
      </c>
      <c r="F316" s="81" t="s">
        <v>174</v>
      </c>
      <c r="G316" s="81" t="s">
        <v>252</v>
      </c>
      <c r="H316" s="116">
        <v>1.17708905943292</v>
      </c>
      <c r="I316" s="116">
        <v>9.1803278688524586</v>
      </c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</row>
    <row r="317" spans="1:74">
      <c r="A317" s="81"/>
      <c r="B317" s="81"/>
      <c r="C317" s="81"/>
      <c r="D317" s="128">
        <v>46295</v>
      </c>
      <c r="E317" s="81" t="s">
        <v>63</v>
      </c>
      <c r="F317" s="81" t="s">
        <v>174</v>
      </c>
      <c r="G317" s="81" t="s">
        <v>252</v>
      </c>
      <c r="H317" s="116">
        <v>2.7591780921576601</v>
      </c>
      <c r="I317" s="116">
        <v>10</v>
      </c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</row>
    <row r="318" spans="1:74">
      <c r="A318" s="81"/>
      <c r="B318" s="81"/>
      <c r="C318" s="81"/>
      <c r="D318" s="128">
        <v>46295</v>
      </c>
      <c r="E318" s="81" t="s">
        <v>2</v>
      </c>
      <c r="F318" s="81" t="s">
        <v>174</v>
      </c>
      <c r="G318" s="81" t="s">
        <v>252</v>
      </c>
      <c r="H318" s="116">
        <v>2.1662573992228502</v>
      </c>
      <c r="I318" s="116">
        <v>0.32786885245901637</v>
      </c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</row>
    <row r="319" spans="1:74">
      <c r="A319" s="81"/>
      <c r="B319" s="81"/>
      <c r="C319" s="81"/>
      <c r="D319" s="128">
        <v>46295</v>
      </c>
      <c r="E319" s="81" t="s">
        <v>23</v>
      </c>
      <c r="F319" s="81" t="s">
        <v>174</v>
      </c>
      <c r="G319" s="81" t="s">
        <v>252</v>
      </c>
      <c r="H319" s="116">
        <v>2.9853111062547701</v>
      </c>
      <c r="I319" s="116">
        <v>9.5081967213114762</v>
      </c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</row>
    <row r="320" spans="1:74">
      <c r="A320" s="81"/>
      <c r="B320" s="81"/>
      <c r="C320" s="81"/>
      <c r="D320" s="128">
        <v>46295</v>
      </c>
      <c r="E320" s="81" t="s">
        <v>24</v>
      </c>
      <c r="F320" s="81" t="s">
        <v>174</v>
      </c>
      <c r="G320" s="81" t="s">
        <v>252</v>
      </c>
      <c r="H320" s="116">
        <v>1.7658250995923701</v>
      </c>
      <c r="I320" s="116">
        <v>1.3114754098360655</v>
      </c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</row>
    <row r="321" spans="1:74">
      <c r="A321" s="81"/>
      <c r="B321" s="81"/>
      <c r="C321" s="81"/>
      <c r="D321" s="128">
        <v>46295</v>
      </c>
      <c r="E321" s="81" t="s">
        <v>25</v>
      </c>
      <c r="F321" s="81" t="s">
        <v>174</v>
      </c>
      <c r="G321" s="81" t="s">
        <v>252</v>
      </c>
      <c r="H321" s="116">
        <v>0.87351089319333797</v>
      </c>
      <c r="I321" s="116">
        <v>0.65573770491803274</v>
      </c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</row>
    <row r="322" spans="1:74">
      <c r="A322" s="81"/>
      <c r="B322" s="81"/>
      <c r="C322" s="81"/>
      <c r="D322" s="128">
        <v>46295</v>
      </c>
      <c r="E322" s="81" t="s">
        <v>3</v>
      </c>
      <c r="F322" s="81" t="s">
        <v>174</v>
      </c>
      <c r="G322" s="81" t="s">
        <v>252</v>
      </c>
      <c r="H322" s="116">
        <v>6.0528066187527898</v>
      </c>
      <c r="I322" s="116">
        <v>0.65573770491803274</v>
      </c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</row>
    <row r="323" spans="1:74">
      <c r="A323" s="81"/>
      <c r="B323" s="81"/>
      <c r="C323" s="81"/>
      <c r="D323" s="128">
        <v>46295</v>
      </c>
      <c r="E323" s="81" t="s">
        <v>4</v>
      </c>
      <c r="F323" s="81" t="s">
        <v>174</v>
      </c>
      <c r="G323" s="81" t="s">
        <v>252</v>
      </c>
      <c r="H323" s="116">
        <v>1.1898465026762399</v>
      </c>
      <c r="I323" s="116">
        <v>3.278688524590164</v>
      </c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</row>
    <row r="324" spans="1:74">
      <c r="A324" s="81"/>
      <c r="B324" s="81"/>
      <c r="C324" s="81"/>
      <c r="D324" s="128">
        <v>46295</v>
      </c>
      <c r="E324" s="81" t="s">
        <v>5</v>
      </c>
      <c r="F324" s="81" t="s">
        <v>174</v>
      </c>
      <c r="G324" s="81" t="s">
        <v>252</v>
      </c>
      <c r="H324" s="116">
        <v>1.3786408172397899</v>
      </c>
      <c r="I324" s="116">
        <v>0.65573770491803274</v>
      </c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</row>
    <row r="325" spans="1:74">
      <c r="A325" s="81"/>
      <c r="B325" s="81"/>
      <c r="C325" s="81"/>
      <c r="D325" s="128">
        <v>46295</v>
      </c>
      <c r="E325" s="81" t="s">
        <v>45</v>
      </c>
      <c r="F325" s="81" t="s">
        <v>174</v>
      </c>
      <c r="G325" s="81" t="s">
        <v>252</v>
      </c>
      <c r="H325" s="116">
        <v>0.86422859463489499</v>
      </c>
      <c r="I325" s="116">
        <v>8.5245901639344268</v>
      </c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</row>
    <row r="326" spans="1:74">
      <c r="A326" s="81"/>
      <c r="B326" s="81"/>
      <c r="C326" s="81"/>
      <c r="D326" s="128">
        <v>46295</v>
      </c>
      <c r="E326" s="81" t="s">
        <v>47</v>
      </c>
      <c r="F326" s="81" t="s">
        <v>174</v>
      </c>
      <c r="G326" s="81" t="s">
        <v>252</v>
      </c>
      <c r="H326" s="116">
        <v>1.7470843051906499</v>
      </c>
      <c r="I326" s="116">
        <v>9.0163934426229506</v>
      </c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</row>
    <row r="327" spans="1:74">
      <c r="A327" s="81"/>
      <c r="B327" s="81"/>
      <c r="C327" s="81"/>
      <c r="D327" s="128">
        <v>46295</v>
      </c>
      <c r="E327" s="81" t="s">
        <v>62</v>
      </c>
      <c r="F327" s="81" t="s">
        <v>174</v>
      </c>
      <c r="G327" s="81" t="s">
        <v>252</v>
      </c>
      <c r="H327" s="116">
        <v>0.30671045879039399</v>
      </c>
      <c r="I327" s="116">
        <v>9.1803278688524586</v>
      </c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</row>
    <row r="328" spans="1:74">
      <c r="A328" s="81"/>
      <c r="B328" s="81"/>
      <c r="C328" s="81"/>
      <c r="D328" s="128">
        <v>46295</v>
      </c>
      <c r="E328" s="81" t="s">
        <v>1</v>
      </c>
      <c r="F328" s="81" t="s">
        <v>181</v>
      </c>
      <c r="G328" s="81" t="s">
        <v>260</v>
      </c>
      <c r="H328" s="116">
        <v>0.13038206531481156</v>
      </c>
      <c r="I328" s="116">
        <v>6.1538461538461542</v>
      </c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</row>
    <row r="329" spans="1:74">
      <c r="A329" s="81"/>
      <c r="B329" s="81"/>
      <c r="C329" s="81"/>
      <c r="D329" s="128">
        <v>46295</v>
      </c>
      <c r="E329" s="81" t="s">
        <v>43</v>
      </c>
      <c r="F329" s="81" t="s">
        <v>181</v>
      </c>
      <c r="G329" s="81" t="s">
        <v>260</v>
      </c>
      <c r="H329" s="116">
        <v>2.9994150397556041E-2</v>
      </c>
      <c r="I329" s="116">
        <v>4.6153846153846159</v>
      </c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</row>
    <row r="330" spans="1:74">
      <c r="A330" s="81"/>
      <c r="B330" s="81"/>
      <c r="C330" s="81"/>
      <c r="D330" s="128">
        <v>46295</v>
      </c>
      <c r="E330" s="81" t="s">
        <v>63</v>
      </c>
      <c r="F330" s="81" t="s">
        <v>181</v>
      </c>
      <c r="G330" s="81" t="s">
        <v>260</v>
      </c>
      <c r="H330" s="116">
        <v>9.9348329758884191E-2</v>
      </c>
      <c r="I330" s="116">
        <v>5.3846153846153841</v>
      </c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</row>
    <row r="331" spans="1:74">
      <c r="A331" s="81"/>
      <c r="B331" s="81"/>
      <c r="C331" s="81"/>
      <c r="D331" s="128">
        <v>46295</v>
      </c>
      <c r="E331" s="81" t="s">
        <v>2</v>
      </c>
      <c r="F331" s="81" t="s">
        <v>181</v>
      </c>
      <c r="G331" s="81" t="s">
        <v>260</v>
      </c>
      <c r="H331" s="116">
        <v>0.23881972730634082</v>
      </c>
      <c r="I331" s="116">
        <v>9.2307692307692317</v>
      </c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</row>
    <row r="332" spans="1:74">
      <c r="A332" s="81"/>
      <c r="B332" s="81"/>
      <c r="C332" s="81"/>
      <c r="D332" s="128">
        <v>46295</v>
      </c>
      <c r="E332" s="81" t="s">
        <v>23</v>
      </c>
      <c r="F332" s="81" t="s">
        <v>181</v>
      </c>
      <c r="G332" s="81" t="s">
        <v>260</v>
      </c>
      <c r="H332" s="116">
        <v>2.425995620266086E-2</v>
      </c>
      <c r="I332" s="116">
        <v>3.8461538461538463</v>
      </c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</row>
    <row r="333" spans="1:74">
      <c r="A333" s="81"/>
      <c r="B333" s="81"/>
      <c r="C333" s="81"/>
      <c r="D333" s="128">
        <v>46295</v>
      </c>
      <c r="E333" s="81" t="s">
        <v>24</v>
      </c>
      <c r="F333" s="81" t="s">
        <v>181</v>
      </c>
      <c r="G333" s="81" t="s">
        <v>260</v>
      </c>
      <c r="H333" s="116">
        <v>0.13319025797276707</v>
      </c>
      <c r="I333" s="116">
        <v>6.9230769230769234</v>
      </c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</row>
    <row r="334" spans="1:74">
      <c r="A334" s="81"/>
      <c r="B334" s="81"/>
      <c r="C334" s="81"/>
      <c r="D334" s="128">
        <v>46295</v>
      </c>
      <c r="E334" s="81" t="s">
        <v>25</v>
      </c>
      <c r="F334" s="81" t="s">
        <v>181</v>
      </c>
      <c r="G334" s="81" t="s">
        <v>260</v>
      </c>
      <c r="H334" s="116">
        <v>-3.0101682881634395E-2</v>
      </c>
      <c r="I334" s="116">
        <v>1.5384615384615385</v>
      </c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</row>
    <row r="335" spans="1:74">
      <c r="A335" s="81"/>
      <c r="B335" s="81"/>
      <c r="C335" s="81"/>
      <c r="D335" s="128">
        <v>46295</v>
      </c>
      <c r="E335" s="81" t="s">
        <v>3</v>
      </c>
      <c r="F335" s="81" t="s">
        <v>181</v>
      </c>
      <c r="G335" s="81" t="s">
        <v>260</v>
      </c>
      <c r="H335" s="116">
        <v>0.320190315708615</v>
      </c>
      <c r="I335" s="116">
        <v>10</v>
      </c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</row>
    <row r="336" spans="1:74">
      <c r="A336" s="81"/>
      <c r="B336" s="81"/>
      <c r="C336" s="81"/>
      <c r="D336" s="128">
        <v>46295</v>
      </c>
      <c r="E336" s="81" t="s">
        <v>4</v>
      </c>
      <c r="F336" s="81" t="s">
        <v>181</v>
      </c>
      <c r="G336" s="81" t="s">
        <v>260</v>
      </c>
      <c r="H336" s="116">
        <v>-3.7905637961494265E-2</v>
      </c>
      <c r="I336" s="116">
        <v>0.76923076923076927</v>
      </c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</row>
    <row r="337" spans="1:74">
      <c r="A337" s="81"/>
      <c r="B337" s="81"/>
      <c r="C337" s="81"/>
      <c r="D337" s="128">
        <v>46295</v>
      </c>
      <c r="E337" s="81" t="s">
        <v>5</v>
      </c>
      <c r="F337" s="81" t="s">
        <v>181</v>
      </c>
      <c r="G337" s="81" t="s">
        <v>260</v>
      </c>
      <c r="H337" s="116">
        <v>-8.1922289687603733E-3</v>
      </c>
      <c r="I337" s="116">
        <v>2.3076923076923079</v>
      </c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</row>
    <row r="338" spans="1:74">
      <c r="A338" s="81"/>
      <c r="B338" s="81"/>
      <c r="C338" s="81"/>
      <c r="D338" s="128">
        <v>46295</v>
      </c>
      <c r="E338" s="81" t="s">
        <v>45</v>
      </c>
      <c r="F338" s="81" t="s">
        <v>181</v>
      </c>
      <c r="G338" s="81" t="s">
        <v>260</v>
      </c>
      <c r="H338" s="116">
        <v>0.15339300309401138</v>
      </c>
      <c r="I338" s="116">
        <v>7.6923076923076925</v>
      </c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</row>
    <row r="339" spans="1:74">
      <c r="A339" s="81"/>
      <c r="B339" s="81"/>
      <c r="C339" s="81"/>
      <c r="D339" s="128">
        <v>46295</v>
      </c>
      <c r="E339" s="81" t="s">
        <v>47</v>
      </c>
      <c r="F339" s="81" t="s">
        <v>181</v>
      </c>
      <c r="G339" s="81" t="s">
        <v>260</v>
      </c>
      <c r="H339" s="116">
        <v>0.17405352808565944</v>
      </c>
      <c r="I339" s="116">
        <v>8.4615384615384617</v>
      </c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</row>
    <row r="340" spans="1:74">
      <c r="A340" s="81"/>
      <c r="B340" s="81"/>
      <c r="C340" s="81"/>
      <c r="D340" s="128">
        <v>46295</v>
      </c>
      <c r="E340" s="81" t="s">
        <v>62</v>
      </c>
      <c r="F340" s="81" t="s">
        <v>181</v>
      </c>
      <c r="G340" s="81" t="s">
        <v>260</v>
      </c>
      <c r="H340" s="116">
        <v>1.5710486626137055E-3</v>
      </c>
      <c r="I340" s="116">
        <v>3.0769230769230771</v>
      </c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</row>
    <row r="341" spans="1:74">
      <c r="A341" s="81"/>
      <c r="B341" s="81"/>
      <c r="C341" s="81"/>
      <c r="D341" s="128">
        <v>46295</v>
      </c>
      <c r="E341" s="81" t="s">
        <v>1</v>
      </c>
      <c r="F341" s="81" t="s">
        <v>181</v>
      </c>
      <c r="G341" s="81" t="s">
        <v>261</v>
      </c>
      <c r="H341" s="116">
        <v>0.3396386329639931</v>
      </c>
      <c r="I341" s="116">
        <v>9.2307692307692317</v>
      </c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</row>
    <row r="342" spans="1:74">
      <c r="A342" s="81"/>
      <c r="B342" s="81"/>
      <c r="C342" s="81"/>
      <c r="D342" s="128">
        <v>46295</v>
      </c>
      <c r="E342" s="81" t="s">
        <v>43</v>
      </c>
      <c r="F342" s="81" t="s">
        <v>181</v>
      </c>
      <c r="G342" s="81" t="s">
        <v>261</v>
      </c>
      <c r="H342" s="116">
        <v>4.23212959685213E-2</v>
      </c>
      <c r="I342" s="116">
        <v>3.8461538461538463</v>
      </c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</row>
    <row r="343" spans="1:74">
      <c r="A343" s="81"/>
      <c r="B343" s="81"/>
      <c r="C343" s="81"/>
      <c r="D343" s="128">
        <v>46295</v>
      </c>
      <c r="E343" s="81" t="s">
        <v>63</v>
      </c>
      <c r="F343" s="81" t="s">
        <v>181</v>
      </c>
      <c r="G343" s="81" t="s">
        <v>261</v>
      </c>
      <c r="H343" s="116">
        <v>-2.6194226751330651E-2</v>
      </c>
      <c r="I343" s="116">
        <v>2.3076923076923079</v>
      </c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</row>
    <row r="344" spans="1:74">
      <c r="A344" s="81"/>
      <c r="B344" s="81"/>
      <c r="C344" s="81"/>
      <c r="D344" s="128">
        <v>46295</v>
      </c>
      <c r="E344" s="81" t="s">
        <v>2</v>
      </c>
      <c r="F344" s="81" t="s">
        <v>181</v>
      </c>
      <c r="G344" s="81" t="s">
        <v>261</v>
      </c>
      <c r="H344" s="116">
        <v>0.27503189632292613</v>
      </c>
      <c r="I344" s="116">
        <v>8.4615384615384617</v>
      </c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</row>
    <row r="345" spans="1:74">
      <c r="A345" s="81"/>
      <c r="B345" s="81"/>
      <c r="C345" s="81"/>
      <c r="D345" s="128">
        <v>46295</v>
      </c>
      <c r="E345" s="81" t="s">
        <v>23</v>
      </c>
      <c r="F345" s="81" t="s">
        <v>181</v>
      </c>
      <c r="G345" s="81" t="s">
        <v>261</v>
      </c>
      <c r="H345" s="116">
        <v>0.10626220097818417</v>
      </c>
      <c r="I345" s="116">
        <v>4.6153846153846159</v>
      </c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</row>
    <row r="346" spans="1:74">
      <c r="A346" s="81"/>
      <c r="B346" s="81"/>
      <c r="C346" s="81"/>
      <c r="D346" s="128">
        <v>46295</v>
      </c>
      <c r="E346" s="81" t="s">
        <v>24</v>
      </c>
      <c r="F346" s="81" t="s">
        <v>181</v>
      </c>
      <c r="G346" s="81" t="s">
        <v>261</v>
      </c>
      <c r="H346" s="116">
        <v>0.10708825819569556</v>
      </c>
      <c r="I346" s="116">
        <v>5.3846153846153841</v>
      </c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</row>
    <row r="347" spans="1:74">
      <c r="A347" s="81"/>
      <c r="B347" s="81"/>
      <c r="C347" s="81"/>
      <c r="D347" s="128">
        <v>46295</v>
      </c>
      <c r="E347" s="81" t="s">
        <v>25</v>
      </c>
      <c r="F347" s="81" t="s">
        <v>181</v>
      </c>
      <c r="G347" s="81" t="s">
        <v>261</v>
      </c>
      <c r="H347" s="116">
        <v>0.41327661874490751</v>
      </c>
      <c r="I347" s="116">
        <v>10</v>
      </c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</row>
    <row r="348" spans="1:74">
      <c r="A348" s="81"/>
      <c r="B348" s="81"/>
      <c r="C348" s="81"/>
      <c r="D348" s="128">
        <v>46295</v>
      </c>
      <c r="E348" s="81" t="s">
        <v>3</v>
      </c>
      <c r="F348" s="81" t="s">
        <v>181</v>
      </c>
      <c r="G348" s="81" t="s">
        <v>261</v>
      </c>
      <c r="H348" s="116">
        <v>0.26770247663087576</v>
      </c>
      <c r="I348" s="116">
        <v>7.6923076923076925</v>
      </c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</row>
    <row r="349" spans="1:74">
      <c r="A349" s="81"/>
      <c r="B349" s="81"/>
      <c r="C349" s="81"/>
      <c r="D349" s="128">
        <v>46295</v>
      </c>
      <c r="E349" s="81" t="s">
        <v>4</v>
      </c>
      <c r="F349" s="81" t="s">
        <v>181</v>
      </c>
      <c r="G349" s="81" t="s">
        <v>261</v>
      </c>
      <c r="H349" s="116">
        <v>0.13275669631391152</v>
      </c>
      <c r="I349" s="116">
        <v>6.1538461538461542</v>
      </c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</row>
    <row r="350" spans="1:74">
      <c r="A350" s="81"/>
      <c r="B350" s="81"/>
      <c r="C350" s="81"/>
      <c r="D350" s="128">
        <v>46295</v>
      </c>
      <c r="E350" s="81" t="s">
        <v>5</v>
      </c>
      <c r="F350" s="81" t="s">
        <v>181</v>
      </c>
      <c r="G350" s="81" t="s">
        <v>261</v>
      </c>
      <c r="H350" s="116">
        <v>0.22574506840805908</v>
      </c>
      <c r="I350" s="116">
        <v>6.9230769230769234</v>
      </c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</row>
    <row r="351" spans="1:74">
      <c r="A351" s="81"/>
      <c r="B351" s="81"/>
      <c r="C351" s="81"/>
      <c r="D351" s="128">
        <v>46295</v>
      </c>
      <c r="E351" s="81" t="s">
        <v>45</v>
      </c>
      <c r="F351" s="81" t="s">
        <v>181</v>
      </c>
      <c r="G351" s="81" t="s">
        <v>261</v>
      </c>
      <c r="H351" s="116">
        <v>1.9061159976902609E-2</v>
      </c>
      <c r="I351" s="116">
        <v>3.0769230769230771</v>
      </c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</row>
    <row r="352" spans="1:74">
      <c r="A352" s="81"/>
      <c r="B352" s="81"/>
      <c r="C352" s="81"/>
      <c r="D352" s="128">
        <v>46295</v>
      </c>
      <c r="E352" s="81" t="s">
        <v>47</v>
      </c>
      <c r="F352" s="81" t="s">
        <v>181</v>
      </c>
      <c r="G352" s="81" t="s">
        <v>261</v>
      </c>
      <c r="H352" s="116">
        <v>-7.7522896299059174E-2</v>
      </c>
      <c r="I352" s="116">
        <v>1.5384615384615385</v>
      </c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</row>
    <row r="353" spans="1:74">
      <c r="A353" s="81"/>
      <c r="B353" s="81"/>
      <c r="C353" s="81"/>
      <c r="D353" s="128">
        <v>46295</v>
      </c>
      <c r="E353" s="81" t="s">
        <v>62</v>
      </c>
      <c r="F353" s="81" t="s">
        <v>181</v>
      </c>
      <c r="G353" s="81" t="s">
        <v>261</v>
      </c>
      <c r="H353" s="116">
        <v>-0.12051359073240553</v>
      </c>
      <c r="I353" s="116">
        <v>0.76923076923076927</v>
      </c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</row>
    <row r="354" spans="1:74">
      <c r="A354" s="81"/>
      <c r="B354" s="81"/>
      <c r="C354" s="81"/>
      <c r="D354" s="128">
        <v>46295</v>
      </c>
      <c r="E354" s="81" t="s">
        <v>1</v>
      </c>
      <c r="F354" s="81" t="s">
        <v>181</v>
      </c>
      <c r="G354" s="81" t="s">
        <v>253</v>
      </c>
      <c r="H354" s="116">
        <v>5.7142857142857141E-2</v>
      </c>
      <c r="I354" s="116">
        <v>6.1538461538461542</v>
      </c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</row>
    <row r="355" spans="1:74">
      <c r="A355" s="81"/>
      <c r="B355" s="81"/>
      <c r="C355" s="81"/>
      <c r="D355" s="128">
        <v>46295</v>
      </c>
      <c r="E355" s="81" t="s">
        <v>43</v>
      </c>
      <c r="F355" s="81" t="s">
        <v>181</v>
      </c>
      <c r="G355" s="81" t="s">
        <v>253</v>
      </c>
      <c r="H355" s="116">
        <v>-0.11363636363636363</v>
      </c>
      <c r="I355" s="116">
        <v>3.8461538461538463</v>
      </c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</row>
    <row r="356" spans="1:74">
      <c r="A356" s="81"/>
      <c r="B356" s="81"/>
      <c r="C356" s="81"/>
      <c r="D356" s="128">
        <v>46295</v>
      </c>
      <c r="E356" s="81" t="s">
        <v>63</v>
      </c>
      <c r="F356" s="81" t="s">
        <v>181</v>
      </c>
      <c r="G356" s="81" t="s">
        <v>253</v>
      </c>
      <c r="H356" s="116">
        <v>-0.38461538461538464</v>
      </c>
      <c r="I356" s="116">
        <v>2.3076923076923079</v>
      </c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</row>
    <row r="357" spans="1:74">
      <c r="A357" s="81"/>
      <c r="B357" s="81"/>
      <c r="C357" s="81"/>
      <c r="D357" s="128">
        <v>46295</v>
      </c>
      <c r="E357" s="81" t="s">
        <v>2</v>
      </c>
      <c r="F357" s="81" t="s">
        <v>181</v>
      </c>
      <c r="G357" s="81" t="s">
        <v>253</v>
      </c>
      <c r="H357" s="116">
        <v>0.17094017094017094</v>
      </c>
      <c r="I357" s="116">
        <v>6.9230769230769234</v>
      </c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</row>
    <row r="358" spans="1:74">
      <c r="A358" s="81"/>
      <c r="B358" s="81"/>
      <c r="C358" s="81"/>
      <c r="D358" s="128">
        <v>46295</v>
      </c>
      <c r="E358" s="81" t="s">
        <v>23</v>
      </c>
      <c r="F358" s="81" t="s">
        <v>181</v>
      </c>
      <c r="G358" s="81" t="s">
        <v>253</v>
      </c>
      <c r="H358" s="116">
        <v>0.35555555555555557</v>
      </c>
      <c r="I358" s="116">
        <v>8.4615384615384617</v>
      </c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</row>
    <row r="359" spans="1:74">
      <c r="A359" s="81"/>
      <c r="B359" s="81"/>
      <c r="C359" s="81"/>
      <c r="D359" s="128">
        <v>46295</v>
      </c>
      <c r="E359" s="81" t="s">
        <v>24</v>
      </c>
      <c r="F359" s="81" t="s">
        <v>181</v>
      </c>
      <c r="G359" s="81" t="s">
        <v>253</v>
      </c>
      <c r="H359" s="116">
        <v>0.23478260869565218</v>
      </c>
      <c r="I359" s="116">
        <v>7.6923076923076925</v>
      </c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</row>
    <row r="360" spans="1:74">
      <c r="A360" s="81"/>
      <c r="B360" s="81"/>
      <c r="C360" s="81"/>
      <c r="D360" s="128">
        <v>46295</v>
      </c>
      <c r="E360" s="81" t="s">
        <v>25</v>
      </c>
      <c r="F360" s="81" t="s">
        <v>181</v>
      </c>
      <c r="G360" s="81" t="s">
        <v>253</v>
      </c>
      <c r="H360" s="116">
        <v>0.77272727272727271</v>
      </c>
      <c r="I360" s="116">
        <v>10</v>
      </c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</row>
    <row r="361" spans="1:74">
      <c r="A361" s="81"/>
      <c r="B361" s="81"/>
      <c r="C361" s="81"/>
      <c r="D361" s="128">
        <v>46295</v>
      </c>
      <c r="E361" s="81" t="s">
        <v>3</v>
      </c>
      <c r="F361" s="81" t="s">
        <v>181</v>
      </c>
      <c r="G361" s="81" t="s">
        <v>253</v>
      </c>
      <c r="H361" s="116">
        <v>-4.5454545454545456E-2</v>
      </c>
      <c r="I361" s="116">
        <v>5.3846153846153841</v>
      </c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</row>
    <row r="362" spans="1:74">
      <c r="A362" s="81"/>
      <c r="B362" s="81"/>
      <c r="C362" s="81"/>
      <c r="D362" s="128">
        <v>46295</v>
      </c>
      <c r="E362" s="81" t="s">
        <v>4</v>
      </c>
      <c r="F362" s="81" t="s">
        <v>181</v>
      </c>
      <c r="G362" s="81" t="s">
        <v>253</v>
      </c>
      <c r="H362" s="116">
        <v>-9.0909090909090912E-2</v>
      </c>
      <c r="I362" s="116">
        <v>4.6153846153846159</v>
      </c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</row>
    <row r="363" spans="1:74">
      <c r="A363" s="81"/>
      <c r="B363" s="81"/>
      <c r="C363" s="81"/>
      <c r="D363" s="128">
        <v>46295</v>
      </c>
      <c r="E363" s="81" t="s">
        <v>5</v>
      </c>
      <c r="F363" s="81" t="s">
        <v>181</v>
      </c>
      <c r="G363" s="81" t="s">
        <v>253</v>
      </c>
      <c r="H363" s="116">
        <v>0.4</v>
      </c>
      <c r="I363" s="116">
        <v>9.2307692307692317</v>
      </c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</row>
    <row r="364" spans="1:74">
      <c r="A364" s="81"/>
      <c r="B364" s="81"/>
      <c r="C364" s="81"/>
      <c r="D364" s="128">
        <v>46295</v>
      </c>
      <c r="E364" s="81" t="s">
        <v>45</v>
      </c>
      <c r="F364" s="81" t="s">
        <v>181</v>
      </c>
      <c r="G364" s="81" t="s">
        <v>253</v>
      </c>
      <c r="H364" s="116">
        <v>-0.15384615384615385</v>
      </c>
      <c r="I364" s="116">
        <v>3.0769230769230771</v>
      </c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</row>
    <row r="365" spans="1:74">
      <c r="A365" s="81"/>
      <c r="B365" s="81"/>
      <c r="C365" s="81"/>
      <c r="D365" s="128">
        <v>46295</v>
      </c>
      <c r="E365" s="81" t="s">
        <v>47</v>
      </c>
      <c r="F365" s="81" t="s">
        <v>181</v>
      </c>
      <c r="G365" s="81" t="s">
        <v>253</v>
      </c>
      <c r="H365" s="116">
        <v>-0.5714285714285714</v>
      </c>
      <c r="I365" s="116">
        <v>0.76923076923076927</v>
      </c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</row>
    <row r="366" spans="1:74">
      <c r="A366" s="81"/>
      <c r="B366" s="81"/>
      <c r="C366" s="81"/>
      <c r="D366" s="128">
        <v>46295</v>
      </c>
      <c r="E366" s="81" t="s">
        <v>62</v>
      </c>
      <c r="F366" s="81" t="s">
        <v>181</v>
      </c>
      <c r="G366" s="81" t="s">
        <v>253</v>
      </c>
      <c r="H366" s="116">
        <v>-0.46666666666666667</v>
      </c>
      <c r="I366" s="116">
        <v>1.5384615384615385</v>
      </c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</row>
    <row r="367" spans="1:74">
      <c r="A367" s="81"/>
      <c r="B367" s="81"/>
      <c r="C367" s="81"/>
      <c r="D367" s="128">
        <v>46295</v>
      </c>
      <c r="E367" s="81" t="s">
        <v>1</v>
      </c>
      <c r="F367" s="81" t="s">
        <v>188</v>
      </c>
      <c r="G367" s="81" t="s">
        <v>254</v>
      </c>
      <c r="H367" s="116">
        <v>18.168166656455298</v>
      </c>
      <c r="I367" s="116">
        <v>5.7377049180327866</v>
      </c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</row>
    <row r="368" spans="1:74">
      <c r="A368" s="81"/>
      <c r="B368" s="81"/>
      <c r="C368" s="81"/>
      <c r="D368" s="128">
        <v>46295</v>
      </c>
      <c r="E368" s="81" t="s">
        <v>43</v>
      </c>
      <c r="F368" s="81" t="s">
        <v>188</v>
      </c>
      <c r="G368" s="81" t="s">
        <v>254</v>
      </c>
      <c r="H368" s="116">
        <v>6.9131175513377903</v>
      </c>
      <c r="I368" s="116">
        <v>3.9344262295081966</v>
      </c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</row>
    <row r="369" spans="1:74">
      <c r="A369" s="81"/>
      <c r="B369" s="81"/>
      <c r="C369" s="81"/>
      <c r="D369" s="128">
        <v>46295</v>
      </c>
      <c r="E369" s="81" t="s">
        <v>63</v>
      </c>
      <c r="F369" s="81" t="s">
        <v>188</v>
      </c>
      <c r="G369" s="81" t="s">
        <v>254</v>
      </c>
      <c r="H369" s="116">
        <v>13.004314284996401</v>
      </c>
      <c r="I369" s="116">
        <v>3.7704918032786887</v>
      </c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</row>
    <row r="370" spans="1:74">
      <c r="A370" s="81"/>
      <c r="B370" s="81"/>
      <c r="C370" s="81"/>
      <c r="D370" s="128">
        <v>46295</v>
      </c>
      <c r="E370" s="81" t="s">
        <v>2</v>
      </c>
      <c r="F370" s="81" t="s">
        <v>188</v>
      </c>
      <c r="G370" s="81" t="s">
        <v>254</v>
      </c>
      <c r="H370" s="116">
        <v>10.6371743802006</v>
      </c>
      <c r="I370" s="116">
        <v>4.0983606557377046</v>
      </c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</row>
    <row r="371" spans="1:74">
      <c r="A371" s="81"/>
      <c r="B371" s="81"/>
      <c r="C371" s="81"/>
      <c r="D371" s="128">
        <v>46295</v>
      </c>
      <c r="E371" s="81" t="s">
        <v>23</v>
      </c>
      <c r="F371" s="81" t="s">
        <v>188</v>
      </c>
      <c r="G371" s="81" t="s">
        <v>254</v>
      </c>
      <c r="H371" s="116">
        <v>8.0643699753674607</v>
      </c>
      <c r="I371" s="116">
        <v>3.9344262295081966</v>
      </c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</row>
    <row r="372" spans="1:74">
      <c r="A372" s="81"/>
      <c r="B372" s="81"/>
      <c r="C372" s="81"/>
      <c r="D372" s="128">
        <v>46295</v>
      </c>
      <c r="E372" s="81" t="s">
        <v>24</v>
      </c>
      <c r="F372" s="81" t="s">
        <v>188</v>
      </c>
      <c r="G372" s="81" t="s">
        <v>254</v>
      </c>
      <c r="H372" s="116">
        <v>16.132482771721399</v>
      </c>
      <c r="I372" s="116">
        <v>6.721311475409836</v>
      </c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</row>
    <row r="373" spans="1:74">
      <c r="A373" s="81"/>
      <c r="B373" s="81"/>
      <c r="C373" s="81"/>
      <c r="D373" s="128">
        <v>46295</v>
      </c>
      <c r="E373" s="81" t="s">
        <v>25</v>
      </c>
      <c r="F373" s="81" t="s">
        <v>188</v>
      </c>
      <c r="G373" s="81" t="s">
        <v>254</v>
      </c>
      <c r="H373" s="116">
        <v>13.2708384625642</v>
      </c>
      <c r="I373" s="116">
        <v>7.5409836065573774</v>
      </c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</row>
    <row r="374" spans="1:74">
      <c r="A374" s="81"/>
      <c r="B374" s="81"/>
      <c r="C374" s="81"/>
      <c r="D374" s="128">
        <v>46295</v>
      </c>
      <c r="E374" s="81" t="s">
        <v>3</v>
      </c>
      <c r="F374" s="81" t="s">
        <v>188</v>
      </c>
      <c r="G374" s="81" t="s">
        <v>254</v>
      </c>
      <c r="H374" s="116">
        <v>27.448512775012901</v>
      </c>
      <c r="I374" s="116">
        <v>8.1967213114754092</v>
      </c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</row>
    <row r="375" spans="1:74">
      <c r="A375" s="81"/>
      <c r="B375" s="81"/>
      <c r="C375" s="81"/>
      <c r="D375" s="128">
        <v>46295</v>
      </c>
      <c r="E375" s="81" t="s">
        <v>4</v>
      </c>
      <c r="F375" s="81" t="s">
        <v>188</v>
      </c>
      <c r="G375" s="81" t="s">
        <v>254</v>
      </c>
      <c r="H375" s="116">
        <v>11.467268831232101</v>
      </c>
      <c r="I375" s="116">
        <v>2.7868852459016393</v>
      </c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</row>
    <row r="376" spans="1:74">
      <c r="A376" s="81"/>
      <c r="B376" s="81"/>
      <c r="C376" s="81"/>
      <c r="D376" s="128">
        <v>46295</v>
      </c>
      <c r="E376" s="81" t="s">
        <v>5</v>
      </c>
      <c r="F376" s="81" t="s">
        <v>188</v>
      </c>
      <c r="G376" s="81" t="s">
        <v>254</v>
      </c>
      <c r="H376" s="116">
        <v>8.8611012652945096</v>
      </c>
      <c r="I376" s="116">
        <v>6.721311475409836</v>
      </c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</row>
    <row r="377" spans="1:74">
      <c r="A377" s="81"/>
      <c r="B377" s="81"/>
      <c r="C377" s="81"/>
      <c r="D377" s="128">
        <v>46295</v>
      </c>
      <c r="E377" s="81" t="s">
        <v>45</v>
      </c>
      <c r="F377" s="81" t="s">
        <v>188</v>
      </c>
      <c r="G377" s="81" t="s">
        <v>254</v>
      </c>
      <c r="H377" s="116">
        <v>11.4058469447882</v>
      </c>
      <c r="I377" s="116">
        <v>2.2950819672131146</v>
      </c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</row>
    <row r="378" spans="1:74">
      <c r="A378" s="81"/>
      <c r="B378" s="81"/>
      <c r="C378" s="81"/>
      <c r="D378" s="128">
        <v>46295</v>
      </c>
      <c r="E378" s="81" t="s">
        <v>47</v>
      </c>
      <c r="F378" s="81" t="s">
        <v>188</v>
      </c>
      <c r="G378" s="81" t="s">
        <v>254</v>
      </c>
      <c r="H378" s="116">
        <v>9.4339469593884804</v>
      </c>
      <c r="I378" s="116">
        <v>3.9344262295081966</v>
      </c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</row>
    <row r="379" spans="1:74">
      <c r="A379" s="81"/>
      <c r="B379" s="81"/>
      <c r="C379" s="81"/>
      <c r="D379" s="128">
        <v>46295</v>
      </c>
      <c r="E379" s="81" t="s">
        <v>62</v>
      </c>
      <c r="F379" s="81" t="s">
        <v>188</v>
      </c>
      <c r="G379" s="81" t="s">
        <v>254</v>
      </c>
      <c r="H379" s="116">
        <v>64.431375811462303</v>
      </c>
      <c r="I379" s="116">
        <v>8.0327868852459012</v>
      </c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</row>
    <row r="380" spans="1:74">
      <c r="A380" s="81"/>
      <c r="B380" s="81"/>
      <c r="C380" s="81"/>
      <c r="D380" s="128">
        <v>46295</v>
      </c>
      <c r="E380" s="81" t="s">
        <v>1</v>
      </c>
      <c r="F380" s="81" t="s">
        <v>188</v>
      </c>
      <c r="G380" s="81" t="s">
        <v>255</v>
      </c>
      <c r="H380" s="116">
        <v>3.7950324709443901</v>
      </c>
      <c r="I380" s="116">
        <v>8.5245901639344268</v>
      </c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</row>
    <row r="381" spans="1:74">
      <c r="A381" s="81"/>
      <c r="B381" s="81"/>
      <c r="C381" s="81"/>
      <c r="D381" s="128">
        <v>46295</v>
      </c>
      <c r="E381" s="81" t="s">
        <v>43</v>
      </c>
      <c r="F381" s="81" t="s">
        <v>188</v>
      </c>
      <c r="G381" s="81" t="s">
        <v>255</v>
      </c>
      <c r="H381" s="116">
        <v>3.6888090977587802</v>
      </c>
      <c r="I381" s="116">
        <v>2.9508196721311477</v>
      </c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</row>
    <row r="382" spans="1:74">
      <c r="A382" s="81"/>
      <c r="B382" s="81"/>
      <c r="C382" s="81"/>
      <c r="D382" s="128">
        <v>46295</v>
      </c>
      <c r="E382" s="81" t="s">
        <v>63</v>
      </c>
      <c r="F382" s="81" t="s">
        <v>188</v>
      </c>
      <c r="G382" s="81" t="s">
        <v>255</v>
      </c>
      <c r="H382" s="116">
        <v>6.0954359120817996</v>
      </c>
      <c r="I382" s="116">
        <v>2.1311475409836067</v>
      </c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</row>
    <row r="383" spans="1:74">
      <c r="A383" s="81"/>
      <c r="B383" s="81"/>
      <c r="C383" s="81"/>
      <c r="D383" s="128">
        <v>46295</v>
      </c>
      <c r="E383" s="81" t="s">
        <v>2</v>
      </c>
      <c r="F383" s="81" t="s">
        <v>188</v>
      </c>
      <c r="G383" s="81" t="s">
        <v>255</v>
      </c>
      <c r="H383" s="116">
        <v>5.0359126782749701</v>
      </c>
      <c r="I383" s="116">
        <v>5.5737704918032787</v>
      </c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</row>
    <row r="384" spans="1:74">
      <c r="A384" s="81"/>
      <c r="B384" s="81"/>
      <c r="C384" s="81"/>
      <c r="D384" s="128">
        <v>46295</v>
      </c>
      <c r="E384" s="81" t="s">
        <v>23</v>
      </c>
      <c r="F384" s="81" t="s">
        <v>188</v>
      </c>
      <c r="G384" s="81" t="s">
        <v>255</v>
      </c>
      <c r="H384" s="116">
        <v>5.49781329655079</v>
      </c>
      <c r="I384" s="116">
        <v>3.7704918032786887</v>
      </c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</row>
    <row r="385" spans="1:74">
      <c r="A385" s="81"/>
      <c r="B385" s="81"/>
      <c r="C385" s="81"/>
      <c r="D385" s="128">
        <v>46295</v>
      </c>
      <c r="E385" s="81" t="s">
        <v>24</v>
      </c>
      <c r="F385" s="81" t="s">
        <v>188</v>
      </c>
      <c r="G385" s="81" t="s">
        <v>255</v>
      </c>
      <c r="H385" s="116">
        <v>7.5180213362879602</v>
      </c>
      <c r="I385" s="116">
        <v>10</v>
      </c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</row>
    <row r="386" spans="1:74">
      <c r="A386" s="81"/>
      <c r="B386" s="81"/>
      <c r="C386" s="81"/>
      <c r="D386" s="128">
        <v>46295</v>
      </c>
      <c r="E386" s="81" t="s">
        <v>25</v>
      </c>
      <c r="F386" s="81" t="s">
        <v>188</v>
      </c>
      <c r="G386" s="81" t="s">
        <v>255</v>
      </c>
      <c r="H386" s="116">
        <v>-0.32915550408629202</v>
      </c>
      <c r="I386" s="116">
        <v>1.8032786885245902</v>
      </c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</row>
    <row r="387" spans="1:74">
      <c r="A387" s="81"/>
      <c r="B387" s="81"/>
      <c r="C387" s="81"/>
      <c r="D387" s="128">
        <v>46295</v>
      </c>
      <c r="E387" s="81" t="s">
        <v>3</v>
      </c>
      <c r="F387" s="81" t="s">
        <v>188</v>
      </c>
      <c r="G387" s="81" t="s">
        <v>255</v>
      </c>
      <c r="H387" s="116">
        <v>15.9153945323063</v>
      </c>
      <c r="I387" s="116">
        <v>10</v>
      </c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</row>
    <row r="388" spans="1:74">
      <c r="A388" s="81"/>
      <c r="B388" s="81"/>
      <c r="C388" s="81"/>
      <c r="D388" s="128">
        <v>46295</v>
      </c>
      <c r="E388" s="81" t="s">
        <v>4</v>
      </c>
      <c r="F388" s="81" t="s">
        <v>188</v>
      </c>
      <c r="G388" s="81" t="s">
        <v>255</v>
      </c>
      <c r="H388" s="116">
        <v>4.1123275406810302</v>
      </c>
      <c r="I388" s="116">
        <v>8.0327868852459012</v>
      </c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</row>
    <row r="389" spans="1:74">
      <c r="A389" s="81"/>
      <c r="B389" s="81"/>
      <c r="C389" s="81"/>
      <c r="D389" s="128">
        <v>46295</v>
      </c>
      <c r="E389" s="81" t="s">
        <v>5</v>
      </c>
      <c r="F389" s="81" t="s">
        <v>188</v>
      </c>
      <c r="G389" s="81" t="s">
        <v>255</v>
      </c>
      <c r="H389" s="116">
        <v>3.70089481685525</v>
      </c>
      <c r="I389" s="116">
        <v>8.3606557377049189</v>
      </c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</row>
    <row r="390" spans="1:74">
      <c r="A390" s="81"/>
      <c r="B390" s="81"/>
      <c r="C390" s="81"/>
      <c r="D390" s="128">
        <v>46295</v>
      </c>
      <c r="E390" s="81" t="s">
        <v>45</v>
      </c>
      <c r="F390" s="81" t="s">
        <v>188</v>
      </c>
      <c r="G390" s="81" t="s">
        <v>255</v>
      </c>
      <c r="H390" s="116">
        <v>5.2466351986181801</v>
      </c>
      <c r="I390" s="116">
        <v>0.49180327868852458</v>
      </c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</row>
    <row r="391" spans="1:74">
      <c r="A391" s="81"/>
      <c r="B391" s="81"/>
      <c r="C391" s="81"/>
      <c r="D391" s="128">
        <v>46295</v>
      </c>
      <c r="E391" s="81" t="s">
        <v>47</v>
      </c>
      <c r="F391" s="81" t="s">
        <v>188</v>
      </c>
      <c r="G391" s="81" t="s">
        <v>255</v>
      </c>
      <c r="H391" s="116">
        <v>6.5215205819300799</v>
      </c>
      <c r="I391" s="116">
        <v>7.0491803278688527</v>
      </c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</row>
    <row r="392" spans="1:74">
      <c r="A392" s="81"/>
      <c r="B392" s="81"/>
      <c r="C392" s="81"/>
      <c r="D392" s="128">
        <v>46295</v>
      </c>
      <c r="E392" s="81" t="s">
        <v>62</v>
      </c>
      <c r="F392" s="81" t="s">
        <v>188</v>
      </c>
      <c r="G392" s="81" t="s">
        <v>255</v>
      </c>
      <c r="H392" s="116">
        <v>1.9925869170049499</v>
      </c>
      <c r="I392" s="116">
        <v>1.4754098360655739</v>
      </c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</row>
    <row r="393" spans="1:74">
      <c r="A393" s="81"/>
      <c r="B393" s="81"/>
      <c r="C393" s="81"/>
      <c r="D393" s="128">
        <v>46295</v>
      </c>
      <c r="E393" s="81" t="s">
        <v>1</v>
      </c>
      <c r="F393" s="81" t="s">
        <v>188</v>
      </c>
      <c r="G393" s="81" t="s">
        <v>256</v>
      </c>
      <c r="H393" s="116">
        <v>10.2825173162478</v>
      </c>
      <c r="I393" s="116">
        <v>6.721311475409836</v>
      </c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</row>
    <row r="394" spans="1:74">
      <c r="A394" s="81"/>
      <c r="B394" s="81"/>
      <c r="C394" s="81"/>
      <c r="D394" s="128">
        <v>46295</v>
      </c>
      <c r="E394" s="81" t="s">
        <v>43</v>
      </c>
      <c r="F394" s="81" t="s">
        <v>188</v>
      </c>
      <c r="G394" s="81" t="s">
        <v>256</v>
      </c>
      <c r="H394" s="116">
        <v>4.8960757305581302</v>
      </c>
      <c r="I394" s="116">
        <v>3.442622950819672</v>
      </c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</row>
    <row r="395" spans="1:74">
      <c r="A395" s="81"/>
      <c r="B395" s="81"/>
      <c r="C395" s="81"/>
      <c r="D395" s="128">
        <v>46295</v>
      </c>
      <c r="E395" s="81" t="s">
        <v>63</v>
      </c>
      <c r="F395" s="81" t="s">
        <v>188</v>
      </c>
      <c r="G395" s="81" t="s">
        <v>256</v>
      </c>
      <c r="H395" s="116">
        <v>7.7301313081955403</v>
      </c>
      <c r="I395" s="116">
        <v>2.622950819672131</v>
      </c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</row>
    <row r="396" spans="1:74">
      <c r="A396" s="81"/>
      <c r="B396" s="81"/>
      <c r="C396" s="81"/>
      <c r="D396" s="128">
        <v>46295</v>
      </c>
      <c r="E396" s="81" t="s">
        <v>2</v>
      </c>
      <c r="F396" s="81" t="s">
        <v>188</v>
      </c>
      <c r="G396" s="81" t="s">
        <v>256</v>
      </c>
      <c r="H396" s="116"/>
      <c r="I396" s="116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</row>
    <row r="397" spans="1:74">
      <c r="A397" s="81"/>
      <c r="B397" s="81"/>
      <c r="C397" s="81"/>
      <c r="D397" s="128">
        <v>46295</v>
      </c>
      <c r="E397" s="81" t="s">
        <v>23</v>
      </c>
      <c r="F397" s="81" t="s">
        <v>188</v>
      </c>
      <c r="G397" s="81" t="s">
        <v>256</v>
      </c>
      <c r="H397" s="116">
        <v>7.6618301817374803</v>
      </c>
      <c r="I397" s="116">
        <v>3.6065573770491803</v>
      </c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</row>
    <row r="398" spans="1:74">
      <c r="A398" s="81"/>
      <c r="B398" s="81"/>
      <c r="C398" s="81"/>
      <c r="D398" s="128">
        <v>46295</v>
      </c>
      <c r="E398" s="81" t="s">
        <v>24</v>
      </c>
      <c r="F398" s="81" t="s">
        <v>188</v>
      </c>
      <c r="G398" s="81" t="s">
        <v>256</v>
      </c>
      <c r="H398" s="116">
        <v>10.381888107014399</v>
      </c>
      <c r="I398" s="116">
        <v>7.5409836065573774</v>
      </c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</row>
    <row r="399" spans="1:74">
      <c r="A399" s="81"/>
      <c r="B399" s="81"/>
      <c r="C399" s="81"/>
      <c r="D399" s="128">
        <v>46295</v>
      </c>
      <c r="E399" s="81" t="s">
        <v>25</v>
      </c>
      <c r="F399" s="81" t="s">
        <v>188</v>
      </c>
      <c r="G399" s="81" t="s">
        <v>256</v>
      </c>
      <c r="H399" s="116">
        <v>1.67437743564589</v>
      </c>
      <c r="I399" s="116">
        <v>7.0491803278688527</v>
      </c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</row>
    <row r="400" spans="1:74">
      <c r="A400" s="81"/>
      <c r="B400" s="81"/>
      <c r="C400" s="81"/>
      <c r="D400" s="128">
        <v>46295</v>
      </c>
      <c r="E400" s="81" t="s">
        <v>3</v>
      </c>
      <c r="F400" s="81" t="s">
        <v>188</v>
      </c>
      <c r="G400" s="81" t="s">
        <v>256</v>
      </c>
      <c r="H400" s="116">
        <v>24.497584652989701</v>
      </c>
      <c r="I400" s="116">
        <v>9.6721311475409841</v>
      </c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</row>
    <row r="401" spans="1:74">
      <c r="A401" s="81"/>
      <c r="B401" s="81"/>
      <c r="C401" s="81"/>
      <c r="D401" s="128">
        <v>46295</v>
      </c>
      <c r="E401" s="81" t="s">
        <v>4</v>
      </c>
      <c r="F401" s="81" t="s">
        <v>188</v>
      </c>
      <c r="G401" s="81" t="s">
        <v>256</v>
      </c>
      <c r="H401" s="116">
        <v>7.9311492000943797</v>
      </c>
      <c r="I401" s="116">
        <v>5.5737704918032787</v>
      </c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</row>
    <row r="402" spans="1:74">
      <c r="A402" s="81"/>
      <c r="B402" s="81"/>
      <c r="C402" s="81"/>
      <c r="D402" s="128">
        <v>46295</v>
      </c>
      <c r="E402" s="81" t="s">
        <v>5</v>
      </c>
      <c r="F402" s="81" t="s">
        <v>188</v>
      </c>
      <c r="G402" s="81" t="s">
        <v>256</v>
      </c>
      <c r="H402" s="116">
        <v>7.5169853071197101</v>
      </c>
      <c r="I402" s="116">
        <v>8.8524590163934427</v>
      </c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</row>
    <row r="403" spans="1:74">
      <c r="A403" s="81"/>
      <c r="B403" s="81"/>
      <c r="C403" s="81"/>
      <c r="D403" s="128">
        <v>46295</v>
      </c>
      <c r="E403" s="81" t="s">
        <v>45</v>
      </c>
      <c r="F403" s="81" t="s">
        <v>188</v>
      </c>
      <c r="G403" s="81" t="s">
        <v>256</v>
      </c>
      <c r="H403" s="116">
        <v>8.7677295329150695</v>
      </c>
      <c r="I403" s="116">
        <v>1.639344262295082</v>
      </c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</row>
    <row r="404" spans="1:74">
      <c r="A404" s="81"/>
      <c r="B404" s="81"/>
      <c r="C404" s="81"/>
      <c r="D404" s="128">
        <v>46295</v>
      </c>
      <c r="E404" s="81" t="s">
        <v>47</v>
      </c>
      <c r="F404" s="81" t="s">
        <v>188</v>
      </c>
      <c r="G404" s="81" t="s">
        <v>256</v>
      </c>
      <c r="H404" s="116">
        <v>8.0313612222362298</v>
      </c>
      <c r="I404" s="116">
        <v>4.4262295081967213</v>
      </c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</row>
    <row r="405" spans="1:74">
      <c r="A405" s="81"/>
      <c r="B405" s="81"/>
      <c r="C405" s="81"/>
      <c r="D405" s="128">
        <v>46295</v>
      </c>
      <c r="E405" s="81" t="s">
        <v>62</v>
      </c>
      <c r="F405" s="81" t="s">
        <v>188</v>
      </c>
      <c r="G405" s="81" t="s">
        <v>256</v>
      </c>
      <c r="H405" s="116">
        <v>12.4458146852381</v>
      </c>
      <c r="I405" s="116">
        <v>7.8688524590163933</v>
      </c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</row>
    <row r="406" spans="1:74">
      <c r="A406" s="81"/>
      <c r="B406" s="81"/>
      <c r="C406" s="81"/>
      <c r="D406" s="128">
        <v>46295</v>
      </c>
      <c r="E406" s="81" t="s">
        <v>1</v>
      </c>
      <c r="F406" s="81" t="s">
        <v>195</v>
      </c>
      <c r="G406" s="81" t="s">
        <v>262</v>
      </c>
      <c r="H406" s="116">
        <v>0.18247089465009919</v>
      </c>
      <c r="I406" s="116">
        <v>7.3770491803278686</v>
      </c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</row>
    <row r="407" spans="1:74">
      <c r="A407" s="81"/>
      <c r="B407" s="81"/>
      <c r="C407" s="81"/>
      <c r="D407" s="128">
        <v>46295</v>
      </c>
      <c r="E407" s="81" t="s">
        <v>43</v>
      </c>
      <c r="F407" s="81" t="s">
        <v>195</v>
      </c>
      <c r="G407" s="81" t="s">
        <v>262</v>
      </c>
      <c r="H407" s="116">
        <v>0.18050462043349938</v>
      </c>
      <c r="I407" s="116">
        <v>3.278688524590164</v>
      </c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</row>
    <row r="408" spans="1:74">
      <c r="A408" s="81"/>
      <c r="B408" s="81"/>
      <c r="C408" s="81"/>
      <c r="D408" s="128">
        <v>46295</v>
      </c>
      <c r="E408" s="81" t="s">
        <v>63</v>
      </c>
      <c r="F408" s="81" t="s">
        <v>195</v>
      </c>
      <c r="G408" s="81" t="s">
        <v>262</v>
      </c>
      <c r="H408" s="116">
        <v>0.25442200782070773</v>
      </c>
      <c r="I408" s="116">
        <v>5.4098360655737707</v>
      </c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</row>
    <row r="409" spans="1:74">
      <c r="A409" s="81"/>
      <c r="B409" s="81"/>
      <c r="C409" s="81"/>
      <c r="D409" s="128">
        <v>46295</v>
      </c>
      <c r="E409" s="81" t="s">
        <v>2</v>
      </c>
      <c r="F409" s="81" t="s">
        <v>195</v>
      </c>
      <c r="G409" s="81" t="s">
        <v>262</v>
      </c>
      <c r="H409" s="116">
        <v>0.20099649494398453</v>
      </c>
      <c r="I409" s="116">
        <v>2.7868852459016393</v>
      </c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</row>
    <row r="410" spans="1:74">
      <c r="A410" s="81"/>
      <c r="B410" s="81"/>
      <c r="C410" s="81"/>
      <c r="D410" s="128">
        <v>46295</v>
      </c>
      <c r="E410" s="81" t="s">
        <v>23</v>
      </c>
      <c r="F410" s="81" t="s">
        <v>195</v>
      </c>
      <c r="G410" s="81" t="s">
        <v>262</v>
      </c>
      <c r="H410" s="116">
        <v>0.12836426330229547</v>
      </c>
      <c r="I410" s="116">
        <v>8.0327868852459012</v>
      </c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</row>
    <row r="411" spans="1:74">
      <c r="A411" s="81"/>
      <c r="B411" s="81"/>
      <c r="C411" s="81"/>
      <c r="D411" s="128">
        <v>46295</v>
      </c>
      <c r="E411" s="81" t="s">
        <v>24</v>
      </c>
      <c r="F411" s="81" t="s">
        <v>195</v>
      </c>
      <c r="G411" s="81" t="s">
        <v>262</v>
      </c>
      <c r="H411" s="116">
        <v>0.21927048515817743</v>
      </c>
      <c r="I411" s="116">
        <v>3.6065573770491803</v>
      </c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</row>
    <row r="412" spans="1:74">
      <c r="A412" s="81"/>
      <c r="B412" s="81"/>
      <c r="C412" s="81"/>
      <c r="D412" s="128">
        <v>46295</v>
      </c>
      <c r="E412" s="81" t="s">
        <v>25</v>
      </c>
      <c r="F412" s="81" t="s">
        <v>195</v>
      </c>
      <c r="G412" s="81" t="s">
        <v>262</v>
      </c>
      <c r="H412" s="116">
        <v>0.27017194019604751</v>
      </c>
      <c r="I412" s="116">
        <v>0.49180327868852458</v>
      </c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</row>
    <row r="413" spans="1:74">
      <c r="A413" s="81"/>
      <c r="B413" s="81"/>
      <c r="C413" s="81"/>
      <c r="D413" s="128">
        <v>46295</v>
      </c>
      <c r="E413" s="81" t="s">
        <v>3</v>
      </c>
      <c r="F413" s="81" t="s">
        <v>195</v>
      </c>
      <c r="G413" s="81" t="s">
        <v>262</v>
      </c>
      <c r="H413" s="116">
        <v>0.32402070742112943</v>
      </c>
      <c r="I413" s="116">
        <v>0.81967213114754101</v>
      </c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</row>
    <row r="414" spans="1:74">
      <c r="A414" s="81"/>
      <c r="B414" s="81"/>
      <c r="C414" s="81"/>
      <c r="D414" s="128">
        <v>46295</v>
      </c>
      <c r="E414" s="81" t="s">
        <v>4</v>
      </c>
      <c r="F414" s="81" t="s">
        <v>195</v>
      </c>
      <c r="G414" s="81" t="s">
        <v>262</v>
      </c>
      <c r="H414" s="116">
        <v>0.17849264841473547</v>
      </c>
      <c r="I414" s="116">
        <v>4.4262295081967213</v>
      </c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</row>
    <row r="415" spans="1:74">
      <c r="A415" s="81"/>
      <c r="B415" s="81"/>
      <c r="C415" s="81"/>
      <c r="D415" s="128">
        <v>46295</v>
      </c>
      <c r="E415" s="81" t="s">
        <v>5</v>
      </c>
      <c r="F415" s="81" t="s">
        <v>195</v>
      </c>
      <c r="G415" s="81" t="s">
        <v>262</v>
      </c>
      <c r="H415" s="116">
        <v>0.12324859810448126</v>
      </c>
      <c r="I415" s="116">
        <v>9.8360655737704921</v>
      </c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</row>
    <row r="416" spans="1:74">
      <c r="A416" s="81"/>
      <c r="B416" s="81"/>
      <c r="C416" s="81"/>
      <c r="D416" s="128">
        <v>46295</v>
      </c>
      <c r="E416" s="81" t="s">
        <v>45</v>
      </c>
      <c r="F416" s="81" t="s">
        <v>195</v>
      </c>
      <c r="G416" s="81" t="s">
        <v>262</v>
      </c>
      <c r="H416" s="116">
        <v>0.23539098022784855</v>
      </c>
      <c r="I416" s="116">
        <v>5.5737704918032787</v>
      </c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</row>
    <row r="417" spans="1:74">
      <c r="A417" s="81"/>
      <c r="B417" s="81"/>
      <c r="C417" s="81"/>
      <c r="D417" s="128">
        <v>46295</v>
      </c>
      <c r="E417" s="81" t="s">
        <v>47</v>
      </c>
      <c r="F417" s="81" t="s">
        <v>195</v>
      </c>
      <c r="G417" s="81" t="s">
        <v>262</v>
      </c>
      <c r="H417" s="116">
        <v>0.21917601732844877</v>
      </c>
      <c r="I417" s="116">
        <v>1.639344262295082</v>
      </c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</row>
    <row r="418" spans="1:74">
      <c r="A418" s="81"/>
      <c r="B418" s="81"/>
      <c r="C418" s="81"/>
      <c r="D418" s="128">
        <v>46295</v>
      </c>
      <c r="E418" s="81" t="s">
        <v>62</v>
      </c>
      <c r="F418" s="81" t="s">
        <v>195</v>
      </c>
      <c r="G418" s="81" t="s">
        <v>262</v>
      </c>
      <c r="H418" s="116">
        <v>0.25969495627582218</v>
      </c>
      <c r="I418" s="116">
        <v>3.6065573770491803</v>
      </c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</row>
    <row r="419" spans="1:74">
      <c r="A419" s="81"/>
      <c r="B419" s="81"/>
      <c r="C419" s="81"/>
      <c r="D419" s="128">
        <v>46295</v>
      </c>
      <c r="E419" s="81" t="s">
        <v>1</v>
      </c>
      <c r="F419" s="81" t="s">
        <v>195</v>
      </c>
      <c r="G419" s="81" t="s">
        <v>263</v>
      </c>
      <c r="H419" s="116">
        <v>6.2962012425176836E-2</v>
      </c>
      <c r="I419" s="116">
        <v>9.3442622950819665</v>
      </c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</row>
    <row r="420" spans="1:74">
      <c r="A420" s="81"/>
      <c r="B420" s="81"/>
      <c r="C420" s="81"/>
      <c r="D420" s="128">
        <v>46295</v>
      </c>
      <c r="E420" s="81" t="s">
        <v>43</v>
      </c>
      <c r="F420" s="81" t="s">
        <v>195</v>
      </c>
      <c r="G420" s="81" t="s">
        <v>263</v>
      </c>
      <c r="H420" s="116">
        <v>0.11597345297641772</v>
      </c>
      <c r="I420" s="116">
        <v>1.1475409836065573</v>
      </c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</row>
    <row r="421" spans="1:74">
      <c r="A421" s="81"/>
      <c r="B421" s="81"/>
      <c r="C421" s="81"/>
      <c r="D421" s="128">
        <v>46295</v>
      </c>
      <c r="E421" s="81" t="s">
        <v>63</v>
      </c>
      <c r="F421" s="81" t="s">
        <v>195</v>
      </c>
      <c r="G421" s="81" t="s">
        <v>263</v>
      </c>
      <c r="H421" s="116">
        <v>0.18750445028259496</v>
      </c>
      <c r="I421" s="116">
        <v>2.1311475409836067</v>
      </c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</row>
    <row r="422" spans="1:74">
      <c r="A422" s="81"/>
      <c r="B422" s="81"/>
      <c r="C422" s="81"/>
      <c r="D422" s="128">
        <v>46295</v>
      </c>
      <c r="E422" s="81" t="s">
        <v>2</v>
      </c>
      <c r="F422" s="81" t="s">
        <v>195</v>
      </c>
      <c r="G422" s="81" t="s">
        <v>263</v>
      </c>
      <c r="H422" s="116">
        <v>0.12262943235292199</v>
      </c>
      <c r="I422" s="116">
        <v>3.442622950819672</v>
      </c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</row>
    <row r="423" spans="1:74">
      <c r="A423" s="81"/>
      <c r="B423" s="81"/>
      <c r="C423" s="81"/>
      <c r="D423" s="128">
        <v>46295</v>
      </c>
      <c r="E423" s="81" t="s">
        <v>23</v>
      </c>
      <c r="F423" s="81" t="s">
        <v>195</v>
      </c>
      <c r="G423" s="81" t="s">
        <v>263</v>
      </c>
      <c r="H423" s="116">
        <v>8.5948425054318822E-2</v>
      </c>
      <c r="I423" s="116">
        <v>7.3770491803278686</v>
      </c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</row>
    <row r="424" spans="1:74">
      <c r="A424" s="81"/>
      <c r="B424" s="81"/>
      <c r="C424" s="81"/>
      <c r="D424" s="128">
        <v>46295</v>
      </c>
      <c r="E424" s="81" t="s">
        <v>24</v>
      </c>
      <c r="F424" s="81" t="s">
        <v>195</v>
      </c>
      <c r="G424" s="81" t="s">
        <v>263</v>
      </c>
      <c r="H424" s="116">
        <v>0.14291345518979828</v>
      </c>
      <c r="I424" s="116">
        <v>0.81967213114754101</v>
      </c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</row>
    <row r="425" spans="1:74">
      <c r="A425" s="81"/>
      <c r="B425" s="81"/>
      <c r="C425" s="81"/>
      <c r="D425" s="128">
        <v>46295</v>
      </c>
      <c r="E425" s="81" t="s">
        <v>25</v>
      </c>
      <c r="F425" s="81" t="s">
        <v>195</v>
      </c>
      <c r="G425" s="81" t="s">
        <v>263</v>
      </c>
      <c r="H425" s="116">
        <v>0.16184846929866942</v>
      </c>
      <c r="I425" s="116">
        <v>1.8032786885245902</v>
      </c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</row>
    <row r="426" spans="1:74">
      <c r="A426" s="81"/>
      <c r="B426" s="81"/>
      <c r="C426" s="81"/>
      <c r="D426" s="128">
        <v>46295</v>
      </c>
      <c r="E426" s="81" t="s">
        <v>3</v>
      </c>
      <c r="F426" s="81" t="s">
        <v>195</v>
      </c>
      <c r="G426" s="81" t="s">
        <v>263</v>
      </c>
      <c r="H426" s="116">
        <v>0.12996418924629421</v>
      </c>
      <c r="I426" s="116">
        <v>4.4262295081967213</v>
      </c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</row>
    <row r="427" spans="1:74">
      <c r="A427" s="81"/>
      <c r="B427" s="81"/>
      <c r="C427" s="81"/>
      <c r="D427" s="128">
        <v>46295</v>
      </c>
      <c r="E427" s="81" t="s">
        <v>4</v>
      </c>
      <c r="F427" s="81" t="s">
        <v>195</v>
      </c>
      <c r="G427" s="81" t="s">
        <v>263</v>
      </c>
      <c r="H427" s="116">
        <v>9.3612562024603371E-2</v>
      </c>
      <c r="I427" s="116">
        <v>5.5737704918032787</v>
      </c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</row>
    <row r="428" spans="1:74">
      <c r="A428" s="81"/>
      <c r="B428" s="81"/>
      <c r="C428" s="81"/>
      <c r="D428" s="128">
        <v>46295</v>
      </c>
      <c r="E428" s="81" t="s">
        <v>5</v>
      </c>
      <c r="F428" s="81" t="s">
        <v>195</v>
      </c>
      <c r="G428" s="81" t="s">
        <v>263</v>
      </c>
      <c r="H428" s="116">
        <v>4.5158297728239982E-2</v>
      </c>
      <c r="I428" s="116">
        <v>9.8360655737704921</v>
      </c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</row>
    <row r="429" spans="1:74">
      <c r="A429" s="81"/>
      <c r="B429" s="81"/>
      <c r="C429" s="81"/>
      <c r="D429" s="128">
        <v>46295</v>
      </c>
      <c r="E429" s="81" t="s">
        <v>45</v>
      </c>
      <c r="F429" s="81" t="s">
        <v>195</v>
      </c>
      <c r="G429" s="81" t="s">
        <v>263</v>
      </c>
      <c r="H429" s="116">
        <v>0.16722511069755522</v>
      </c>
      <c r="I429" s="116">
        <v>6.3934426229508201</v>
      </c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</row>
    <row r="430" spans="1:74">
      <c r="A430" s="81"/>
      <c r="B430" s="81"/>
      <c r="C430" s="81"/>
      <c r="D430" s="128">
        <v>46295</v>
      </c>
      <c r="E430" s="81" t="s">
        <v>47</v>
      </c>
      <c r="F430" s="81" t="s">
        <v>195</v>
      </c>
      <c r="G430" s="81" t="s">
        <v>263</v>
      </c>
      <c r="H430" s="116">
        <v>8.5880967133193625E-2</v>
      </c>
      <c r="I430" s="116">
        <v>8.3606557377049189</v>
      </c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</row>
    <row r="431" spans="1:74">
      <c r="A431" s="81"/>
      <c r="B431" s="81"/>
      <c r="C431" s="81"/>
      <c r="D431" s="128">
        <v>46295</v>
      </c>
      <c r="E431" s="81" t="s">
        <v>62</v>
      </c>
      <c r="F431" s="81" t="s">
        <v>195</v>
      </c>
      <c r="G431" s="81" t="s">
        <v>263</v>
      </c>
      <c r="H431" s="116">
        <v>0.14671130509455607</v>
      </c>
      <c r="I431" s="116">
        <v>2.2950819672131146</v>
      </c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</row>
    <row r="432" spans="1:74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</row>
    <row r="433" spans="1:74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</row>
    <row r="434" spans="1:74" ht="32" customHeight="1">
      <c r="A434" s="81"/>
      <c r="B434" s="81"/>
      <c r="C434" s="81"/>
      <c r="D434" s="127" t="s">
        <v>65</v>
      </c>
      <c r="E434" s="120" t="s">
        <v>264</v>
      </c>
      <c r="F434" s="120" t="s">
        <v>265</v>
      </c>
      <c r="G434" s="120" t="s">
        <v>266</v>
      </c>
      <c r="H434" s="120" t="s">
        <v>267</v>
      </c>
      <c r="I434" s="120" t="s">
        <v>268</v>
      </c>
      <c r="J434" s="81"/>
      <c r="K434" s="81"/>
      <c r="L434" s="81"/>
      <c r="M434" s="127" t="s">
        <v>65</v>
      </c>
      <c r="N434" s="120" t="s">
        <v>264</v>
      </c>
      <c r="O434" s="120" t="s">
        <v>265</v>
      </c>
      <c r="P434" s="120" t="s">
        <v>266</v>
      </c>
      <c r="Q434" s="120" t="s">
        <v>267</v>
      </c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</row>
    <row r="435" spans="1:74">
      <c r="A435" s="81"/>
      <c r="B435" s="81"/>
      <c r="C435" s="81"/>
      <c r="D435" s="129">
        <v>40877</v>
      </c>
      <c r="E435" s="116">
        <v>100</v>
      </c>
      <c r="F435" s="116">
        <v>100</v>
      </c>
      <c r="G435" s="116">
        <v>100</v>
      </c>
      <c r="H435" s="116">
        <v>100</v>
      </c>
      <c r="I435" s="116">
        <v>100</v>
      </c>
      <c r="J435" s="81"/>
      <c r="K435" s="81"/>
      <c r="L435" s="81"/>
      <c r="M435" s="129">
        <v>45930</v>
      </c>
      <c r="N435" s="116">
        <v>100</v>
      </c>
      <c r="O435" s="116">
        <v>100</v>
      </c>
      <c r="P435" s="116">
        <v>100</v>
      </c>
      <c r="Q435" s="116">
        <v>100</v>
      </c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</row>
    <row r="436" spans="1:74">
      <c r="A436" s="81"/>
      <c r="B436" s="81"/>
      <c r="C436" s="81"/>
      <c r="D436" s="129">
        <v>40908</v>
      </c>
      <c r="E436" s="116">
        <v>101.81375532562384</v>
      </c>
      <c r="F436" s="116">
        <v>101.32073276341558</v>
      </c>
      <c r="G436" s="116">
        <v>100.43651500314252</v>
      </c>
      <c r="H436" s="116">
        <v>100.2700712817302</v>
      </c>
      <c r="I436" s="116">
        <v>100.16644372141232</v>
      </c>
      <c r="J436" s="81"/>
      <c r="K436" s="81"/>
      <c r="L436" s="81"/>
      <c r="M436" s="129">
        <v>45961</v>
      </c>
      <c r="N436" s="116">
        <v>102.60142437044424</v>
      </c>
      <c r="O436" s="116">
        <v>102.43180180840203</v>
      </c>
      <c r="P436" s="116">
        <v>102.08920589214672</v>
      </c>
      <c r="Q436" s="116">
        <v>103.94383173120974</v>
      </c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</row>
    <row r="437" spans="1:74">
      <c r="A437" s="81"/>
      <c r="B437" s="81"/>
      <c r="C437" s="81"/>
      <c r="D437" s="129">
        <v>40939</v>
      </c>
      <c r="E437" s="116">
        <v>106.13816189896529</v>
      </c>
      <c r="F437" s="116">
        <v>105.56761459403943</v>
      </c>
      <c r="G437" s="116">
        <v>104.28362935573259</v>
      </c>
      <c r="H437" s="116">
        <v>113.50444343480974</v>
      </c>
      <c r="I437" s="116">
        <v>90.782518644398664</v>
      </c>
      <c r="J437" s="81"/>
      <c r="K437" s="81"/>
      <c r="L437" s="81"/>
      <c r="M437" s="129">
        <v>45991</v>
      </c>
      <c r="N437" s="116">
        <v>103.58784396013382</v>
      </c>
      <c r="O437" s="116">
        <v>103.06828299953339</v>
      </c>
      <c r="P437" s="116">
        <v>101.01745977311242</v>
      </c>
      <c r="Q437" s="116">
        <v>105.81583015869735</v>
      </c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</row>
    <row r="438" spans="1:74">
      <c r="A438" s="81"/>
      <c r="B438" s="81"/>
      <c r="C438" s="81"/>
      <c r="D438" s="129">
        <v>40968</v>
      </c>
      <c r="E438" s="116">
        <v>110.52647595861229</v>
      </c>
      <c r="F438" s="116">
        <v>109.75699966079451</v>
      </c>
      <c r="G438" s="116">
        <v>108.6723677790759</v>
      </c>
      <c r="H438" s="116">
        <v>119.41958321840589</v>
      </c>
      <c r="I438" s="116">
        <v>89.872052201338931</v>
      </c>
      <c r="J438" s="81"/>
      <c r="K438" s="81"/>
      <c r="L438" s="81"/>
      <c r="M438" s="129">
        <v>46022</v>
      </c>
      <c r="N438" s="116">
        <v>106.50156168581285</v>
      </c>
      <c r="O438" s="116">
        <v>105.98334469166031</v>
      </c>
      <c r="P438" s="116">
        <v>103.84239445571977</v>
      </c>
      <c r="Q438" s="116">
        <v>107.49015285121351</v>
      </c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</row>
    <row r="439" spans="1:74">
      <c r="A439" s="81"/>
      <c r="B439" s="81"/>
      <c r="C439" s="81"/>
      <c r="D439" s="129">
        <v>40999</v>
      </c>
      <c r="E439" s="116">
        <v>110.37735849056605</v>
      </c>
      <c r="F439" s="116">
        <v>109.97055217419044</v>
      </c>
      <c r="G439" s="116">
        <v>109.99631416431093</v>
      </c>
      <c r="H439" s="116">
        <v>117.88864172006224</v>
      </c>
      <c r="I439" s="116">
        <v>92.119102406386688</v>
      </c>
      <c r="J439" s="81"/>
      <c r="K439" s="81"/>
      <c r="L439" s="81"/>
      <c r="M439" s="129">
        <v>46053</v>
      </c>
      <c r="N439" s="116">
        <v>110.13390868199455</v>
      </c>
      <c r="O439" s="116">
        <v>110.36689767538108</v>
      </c>
      <c r="P439" s="116">
        <v>109.83635911789705</v>
      </c>
      <c r="Q439" s="116">
        <v>107.54628247205554</v>
      </c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</row>
    <row r="440" spans="1:74">
      <c r="A440" s="81"/>
      <c r="B440" s="81"/>
      <c r="C440" s="81"/>
      <c r="D440" s="129">
        <v>41029</v>
      </c>
      <c r="E440" s="116">
        <v>108.59860012172855</v>
      </c>
      <c r="F440" s="116">
        <v>108.85662378431044</v>
      </c>
      <c r="G440" s="116">
        <v>110.9235878225191</v>
      </c>
      <c r="H440" s="116">
        <v>114.1164797599638</v>
      </c>
      <c r="I440" s="116">
        <v>95.8432671227676</v>
      </c>
      <c r="J440" s="81"/>
      <c r="K440" s="81"/>
      <c r="L440" s="81"/>
      <c r="M440" s="129">
        <v>46081</v>
      </c>
      <c r="N440" s="116">
        <v>114.4337306205972</v>
      </c>
      <c r="O440" s="116">
        <v>113.6031028829738</v>
      </c>
      <c r="P440" s="116">
        <v>110.86054112972523</v>
      </c>
      <c r="Q440" s="116">
        <v>115.40357725413593</v>
      </c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</row>
    <row r="441" spans="1:74">
      <c r="A441" s="81"/>
      <c r="B441" s="81"/>
      <c r="C441" s="81"/>
      <c r="D441" s="129">
        <v>41060</v>
      </c>
      <c r="E441" s="116">
        <v>102.0678636640292</v>
      </c>
      <c r="F441" s="116">
        <v>102.52602274556139</v>
      </c>
      <c r="G441" s="116">
        <v>106.91226594796721</v>
      </c>
      <c r="H441" s="116">
        <v>107.17320935824293</v>
      </c>
      <c r="I441" s="116">
        <v>98.20875410796549</v>
      </c>
      <c r="J441" s="81"/>
      <c r="K441" s="81"/>
      <c r="L441" s="81"/>
      <c r="M441" s="129">
        <v>46112</v>
      </c>
      <c r="N441" s="116">
        <v>105.67254383341734</v>
      </c>
      <c r="O441" s="116">
        <v>104.49068613915773</v>
      </c>
      <c r="P441" s="116">
        <v>102.89807085599855</v>
      </c>
      <c r="Q441" s="116">
        <v>111.55107614859003</v>
      </c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</row>
    <row r="442" spans="1:74">
      <c r="A442" s="81"/>
      <c r="B442" s="81"/>
      <c r="C442" s="81"/>
      <c r="D442" s="129">
        <v>41090</v>
      </c>
      <c r="E442" s="116">
        <v>107.5</v>
      </c>
      <c r="F442" s="116">
        <v>106.92642542000729</v>
      </c>
      <c r="G442" s="116">
        <v>109.5212304541526</v>
      </c>
      <c r="H442" s="116">
        <v>114.5396356012277</v>
      </c>
      <c r="I442" s="116">
        <v>93.855063269586793</v>
      </c>
      <c r="J442" s="81"/>
      <c r="K442" s="81"/>
      <c r="L442" s="81"/>
      <c r="M442" s="129">
        <v>46142</v>
      </c>
      <c r="N442" s="116">
        <v>111.5106638001663</v>
      </c>
      <c r="O442" s="116">
        <v>110.82415694181297</v>
      </c>
      <c r="P442" s="116">
        <v>111.51654123136534</v>
      </c>
      <c r="Q442" s="116">
        <v>116.71019354292798</v>
      </c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</row>
    <row r="443" spans="1:74">
      <c r="A443" s="81"/>
      <c r="B443" s="81"/>
      <c r="C443" s="81"/>
      <c r="D443" s="129">
        <v>41121</v>
      </c>
      <c r="E443" s="116">
        <v>112.03134510042605</v>
      </c>
      <c r="F443" s="116">
        <v>112.12785057631226</v>
      </c>
      <c r="G443" s="116">
        <v>115.38820289176599</v>
      </c>
      <c r="H443" s="116">
        <v>116.15145226169918</v>
      </c>
      <c r="I443" s="116">
        <v>97.562069890677677</v>
      </c>
      <c r="J443" s="81"/>
      <c r="K443" s="81"/>
      <c r="L443" s="81"/>
      <c r="M443" s="129">
        <v>46173</v>
      </c>
      <c r="N443" s="116">
        <v>115.03460105595296</v>
      </c>
      <c r="O443" s="116">
        <v>114.4167448484624</v>
      </c>
      <c r="P443" s="116">
        <v>116.3479107323445</v>
      </c>
      <c r="Q443" s="116">
        <v>121.21718322953876</v>
      </c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</row>
    <row r="444" spans="1:74">
      <c r="A444" s="81"/>
      <c r="B444" s="81"/>
      <c r="C444" s="81"/>
      <c r="D444" s="129">
        <v>41152</v>
      </c>
      <c r="E444" s="116">
        <v>114.44004869141816</v>
      </c>
      <c r="F444" s="116">
        <v>114.57722429383162</v>
      </c>
      <c r="G444" s="116">
        <v>118.00366777474281</v>
      </c>
      <c r="H444" s="116">
        <v>119.01763306209978</v>
      </c>
      <c r="I444" s="116">
        <v>97.366011131569437</v>
      </c>
      <c r="J444" s="81"/>
      <c r="K444" s="81"/>
      <c r="L444" s="81"/>
      <c r="M444" s="129">
        <v>46203</v>
      </c>
      <c r="N444" s="116">
        <v>118.38071465342274</v>
      </c>
      <c r="O444" s="116">
        <v>117.89944336707126</v>
      </c>
      <c r="P444" s="116">
        <v>119.86280656830289</v>
      </c>
      <c r="Q444" s="116">
        <v>120.3751808065729</v>
      </c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</row>
    <row r="445" spans="1:74">
      <c r="A445" s="81"/>
      <c r="B445" s="81"/>
      <c r="C445" s="81"/>
      <c r="D445" s="129">
        <v>41182</v>
      </c>
      <c r="E445" s="116">
        <v>115.47626293365794</v>
      </c>
      <c r="F445" s="116">
        <v>114.78360971181223</v>
      </c>
      <c r="G445" s="116">
        <v>116.306617296092</v>
      </c>
      <c r="H445" s="116">
        <v>120.82289500191013</v>
      </c>
      <c r="I445" s="116">
        <v>94.488908054968306</v>
      </c>
      <c r="J445" s="81"/>
      <c r="K445" s="81"/>
      <c r="L445" s="81"/>
      <c r="M445" s="129">
        <v>46234</v>
      </c>
      <c r="N445" s="116">
        <v>119.81169353913531</v>
      </c>
      <c r="O445" s="116">
        <v>118.47284511457772</v>
      </c>
      <c r="P445" s="116">
        <v>116.38755434513352</v>
      </c>
      <c r="Q445" s="116">
        <v>122.76202044345983</v>
      </c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</row>
    <row r="446" spans="1:74">
      <c r="A446" s="81"/>
      <c r="B446" s="81"/>
      <c r="C446" s="81"/>
      <c r="D446" s="129">
        <v>41213</v>
      </c>
      <c r="E446" s="116">
        <v>116.43335362142422</v>
      </c>
      <c r="F446" s="116">
        <v>116.82677886902371</v>
      </c>
      <c r="G446" s="116">
        <v>119.21679916905423</v>
      </c>
      <c r="H446" s="116">
        <v>118.11942757842995</v>
      </c>
      <c r="I446" s="116">
        <v>98.967407588993254</v>
      </c>
      <c r="J446" s="81"/>
      <c r="K446" s="81"/>
      <c r="L446" s="81"/>
      <c r="M446" s="129">
        <v>46265</v>
      </c>
      <c r="N446" s="116">
        <v>120.41944935056952</v>
      </c>
      <c r="O446" s="116">
        <v>119.2239419058029</v>
      </c>
      <c r="P446" s="116">
        <v>118.49909015174862</v>
      </c>
      <c r="Q446" s="116">
        <v>125.0661654052212</v>
      </c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</row>
    <row r="447" spans="1:74">
      <c r="A447" s="81"/>
      <c r="B447" s="81"/>
      <c r="C447" s="81"/>
      <c r="D447" s="129">
        <v>41243</v>
      </c>
      <c r="E447" s="116">
        <v>119.03834449178332</v>
      </c>
      <c r="F447" s="116">
        <v>121.00730395181863</v>
      </c>
      <c r="G447" s="116">
        <v>125.74625130597821</v>
      </c>
      <c r="H447" s="116">
        <v>117.68793627519251</v>
      </c>
      <c r="I447" s="116">
        <v>104.74933818008707</v>
      </c>
      <c r="J447" s="81"/>
      <c r="K447" s="81"/>
      <c r="L447" s="81"/>
      <c r="M447" s="129">
        <v>46295</v>
      </c>
      <c r="N447" s="116">
        <v>117.38723460152436</v>
      </c>
      <c r="O447" s="116">
        <v>117.42082679068527</v>
      </c>
      <c r="P447" s="116">
        <v>120.2424879840403</v>
      </c>
      <c r="Q447" s="116">
        <v>116.65362449570318</v>
      </c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</row>
    <row r="448" spans="1:74">
      <c r="A448" s="81"/>
      <c r="B448" s="81"/>
      <c r="C448" s="81"/>
      <c r="D448" s="129">
        <v>41274</v>
      </c>
      <c r="E448" s="116">
        <v>120.92818015824709</v>
      </c>
      <c r="F448" s="116">
        <v>123.21225376929563</v>
      </c>
      <c r="G448" s="116">
        <v>128.4253874868518</v>
      </c>
      <c r="H448" s="116">
        <v>119.80361800595179</v>
      </c>
      <c r="I448" s="116">
        <v>105.09803244956008</v>
      </c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</row>
    <row r="449" spans="1:74">
      <c r="A449" s="81"/>
      <c r="B449" s="81"/>
      <c r="C449" s="81"/>
      <c r="D449" s="129">
        <v>41305</v>
      </c>
      <c r="E449" s="116">
        <v>124.24376141205109</v>
      </c>
      <c r="F449" s="116">
        <v>127.0598086367619</v>
      </c>
      <c r="G449" s="116">
        <v>132.85448981922283</v>
      </c>
      <c r="H449" s="116">
        <v>121.17737167324429</v>
      </c>
      <c r="I449" s="116">
        <v>107.51749790953366</v>
      </c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</row>
    <row r="450" spans="1:74">
      <c r="A450" s="81"/>
      <c r="B450" s="81"/>
      <c r="C450" s="81"/>
      <c r="D450" s="129">
        <v>41333</v>
      </c>
      <c r="E450" s="116">
        <v>125.44126597687153</v>
      </c>
      <c r="F450" s="116">
        <v>128.45246072212737</v>
      </c>
      <c r="G450" s="116">
        <v>134.6315584347291</v>
      </c>
      <c r="H450" s="116">
        <v>120.29158174709211</v>
      </c>
      <c r="I450" s="116">
        <v>109.74159572100521</v>
      </c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</row>
    <row r="451" spans="1:74">
      <c r="A451" s="81"/>
      <c r="B451" s="81"/>
      <c r="C451" s="81"/>
      <c r="D451" s="129">
        <v>41364</v>
      </c>
      <c r="E451" s="116">
        <v>127.59507085666459</v>
      </c>
      <c r="F451" s="116">
        <v>129.717821965903</v>
      </c>
      <c r="G451" s="116">
        <v>132.44696672966344</v>
      </c>
      <c r="H451" s="116">
        <v>122.96924179623447</v>
      </c>
      <c r="I451" s="116">
        <v>105.51805960995213</v>
      </c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</row>
    <row r="452" spans="1:74">
      <c r="A452" s="81"/>
      <c r="B452" s="81"/>
      <c r="C452" s="81"/>
      <c r="D452" s="129">
        <v>41394</v>
      </c>
      <c r="E452" s="116">
        <v>129.83057335818623</v>
      </c>
      <c r="F452" s="116">
        <v>131.83212802563565</v>
      </c>
      <c r="G452" s="116">
        <v>133.66748120292252</v>
      </c>
      <c r="H452" s="116">
        <v>126.77768998056249</v>
      </c>
      <c r="I452" s="116">
        <v>103.2224488261437</v>
      </c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</row>
    <row r="453" spans="1:74">
      <c r="A453" s="81"/>
      <c r="B453" s="81"/>
      <c r="C453" s="81"/>
      <c r="D453" s="129">
        <v>41425</v>
      </c>
      <c r="E453" s="116">
        <v>132.65163806755933</v>
      </c>
      <c r="F453" s="116">
        <v>136.67157978322643</v>
      </c>
      <c r="G453" s="116">
        <v>143.40593381162154</v>
      </c>
      <c r="H453" s="116">
        <v>126.89251622753015</v>
      </c>
      <c r="I453" s="116">
        <v>110.64931236282706</v>
      </c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</row>
    <row r="454" spans="1:74">
      <c r="A454" s="81"/>
      <c r="B454" s="81"/>
      <c r="C454" s="81"/>
      <c r="D454" s="129">
        <v>41455</v>
      </c>
      <c r="E454" s="116">
        <v>125.76678112446744</v>
      </c>
      <c r="F454" s="116">
        <v>129.29624372354894</v>
      </c>
      <c r="G454" s="116">
        <v>134.86307484196686</v>
      </c>
      <c r="H454" s="116">
        <v>121.50021120028562</v>
      </c>
      <c r="I454" s="116">
        <v>108.75985270386077</v>
      </c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</row>
    <row r="455" spans="1:74">
      <c r="A455" s="81"/>
      <c r="B455" s="81"/>
      <c r="C455" s="81"/>
      <c r="D455" s="129">
        <v>41486</v>
      </c>
      <c r="E455" s="116">
        <v>132.0747445328667</v>
      </c>
      <c r="F455" s="116">
        <v>136.68525215918024</v>
      </c>
      <c r="G455" s="116">
        <v>146.47644655244773</v>
      </c>
      <c r="H455" s="116">
        <v>126.71118879322498</v>
      </c>
      <c r="I455" s="116">
        <v>113.46085442994658</v>
      </c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</row>
    <row r="456" spans="1:74">
      <c r="A456" s="81"/>
      <c r="B456" s="81"/>
      <c r="C456" s="81"/>
      <c r="D456" s="129">
        <v>41517</v>
      </c>
      <c r="E456" s="116">
        <v>131.26876064211805</v>
      </c>
      <c r="F456" s="116">
        <v>135.17536808203141</v>
      </c>
      <c r="G456" s="116">
        <v>143.34138976650414</v>
      </c>
      <c r="H456" s="116">
        <v>128.44138067540314</v>
      </c>
      <c r="I456" s="116">
        <v>109.48317145347259</v>
      </c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</row>
    <row r="457" spans="1:74">
      <c r="A457" s="81"/>
      <c r="B457" s="81"/>
      <c r="C457" s="81"/>
      <c r="D457" s="129">
        <v>41547</v>
      </c>
      <c r="E457" s="116">
        <v>137.11471695982956</v>
      </c>
      <c r="F457" s="116">
        <v>141.26478597523214</v>
      </c>
      <c r="G457" s="116">
        <v>152.53764088457967</v>
      </c>
      <c r="H457" s="116">
        <v>137.73245706054774</v>
      </c>
      <c r="I457" s="116">
        <v>108.58751045346315</v>
      </c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</row>
    <row r="458" spans="1:74">
      <c r="A458" s="81"/>
      <c r="B458" s="81"/>
      <c r="C458" s="81"/>
      <c r="D458" s="129">
        <v>41578</v>
      </c>
      <c r="E458" s="116">
        <v>142.40127693396224</v>
      </c>
      <c r="F458" s="116">
        <v>146.2197318595401</v>
      </c>
      <c r="G458" s="116">
        <v>156.63653249794328</v>
      </c>
      <c r="H458" s="116">
        <v>144.34695245925192</v>
      </c>
      <c r="I458" s="116">
        <v>106.29057120110117</v>
      </c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</row>
    <row r="459" spans="1:74">
      <c r="A459" s="81"/>
      <c r="B459" s="81"/>
      <c r="C459" s="81"/>
      <c r="D459" s="129">
        <v>41608</v>
      </c>
      <c r="E459" s="116">
        <v>143.9189933566646</v>
      </c>
      <c r="F459" s="116">
        <v>148.05995482370534</v>
      </c>
      <c r="G459" s="116">
        <v>159.4054585296162</v>
      </c>
      <c r="H459" s="116">
        <v>146.83917098879826</v>
      </c>
      <c r="I459" s="116">
        <v>106.33435465691601</v>
      </c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</row>
    <row r="460" spans="1:74">
      <c r="A460" s="81"/>
      <c r="B460" s="81"/>
      <c r="C460" s="81"/>
      <c r="D460" s="129">
        <v>41639</v>
      </c>
      <c r="E460" s="116">
        <v>145.10017218350578</v>
      </c>
      <c r="F460" s="116">
        <v>149.20472904521529</v>
      </c>
      <c r="G460" s="116">
        <v>160.82225842639744</v>
      </c>
      <c r="H460" s="116">
        <v>148.58320407376306</v>
      </c>
      <c r="I460" s="116">
        <v>106.01650649852314</v>
      </c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</row>
    <row r="461" spans="1:74">
      <c r="A461" s="81"/>
      <c r="B461" s="81"/>
      <c r="C461" s="81"/>
      <c r="D461" s="129">
        <v>41670</v>
      </c>
      <c r="E461" s="116">
        <v>142.4853756482045</v>
      </c>
      <c r="F461" s="116">
        <v>146.61008056835573</v>
      </c>
      <c r="G461" s="116">
        <v>157.89205077033705</v>
      </c>
      <c r="H461" s="116">
        <v>145.53522724681943</v>
      </c>
      <c r="I461" s="116">
        <v>106.25964904120781</v>
      </c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</row>
    <row r="462" spans="1:74">
      <c r="A462" s="81"/>
      <c r="B462" s="81"/>
      <c r="C462" s="81"/>
      <c r="D462" s="129">
        <v>41698</v>
      </c>
      <c r="E462" s="116">
        <v>149.31198270998172</v>
      </c>
      <c r="F462" s="116">
        <v>153.55597491634774</v>
      </c>
      <c r="G462" s="116">
        <v>165.37625958044856</v>
      </c>
      <c r="H462" s="116">
        <v>152.98606459700048</v>
      </c>
      <c r="I462" s="116">
        <v>105.85636036633392</v>
      </c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</row>
    <row r="463" spans="1:74">
      <c r="A463" s="81"/>
      <c r="B463" s="81"/>
      <c r="C463" s="81"/>
      <c r="D463" s="129">
        <v>41729</v>
      </c>
      <c r="E463" s="116">
        <v>148.38210613968349</v>
      </c>
      <c r="F463" s="116">
        <v>152.13999157739406</v>
      </c>
      <c r="G463" s="116">
        <v>164.71812260375725</v>
      </c>
      <c r="H463" s="116">
        <v>153.88362275625698</v>
      </c>
      <c r="I463" s="116">
        <v>104.81403920265709</v>
      </c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</row>
    <row r="464" spans="1:74">
      <c r="A464" s="81"/>
      <c r="B464" s="81"/>
      <c r="C464" s="81"/>
      <c r="D464" s="129">
        <v>41759</v>
      </c>
      <c r="E464" s="116">
        <v>151.22305058886184</v>
      </c>
      <c r="F464" s="116">
        <v>155.00443839646607</v>
      </c>
      <c r="G464" s="116">
        <v>168.0680637219341</v>
      </c>
      <c r="H464" s="116">
        <v>156.4535990201131</v>
      </c>
      <c r="I464" s="116">
        <v>105.19520997826575</v>
      </c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</row>
    <row r="465" spans="1:74">
      <c r="A465" s="81"/>
      <c r="B465" s="81"/>
      <c r="C465" s="81"/>
      <c r="D465" s="129">
        <v>41790</v>
      </c>
      <c r="E465" s="116">
        <v>155.44438036822882</v>
      </c>
      <c r="F465" s="116">
        <v>159.40920520437666</v>
      </c>
      <c r="G465" s="116">
        <v>173.20440196610201</v>
      </c>
      <c r="H465" s="116">
        <v>160.70745737118995</v>
      </c>
      <c r="I465" s="116">
        <v>105.54990671044034</v>
      </c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</row>
    <row r="466" spans="1:74">
      <c r="A466" s="81"/>
      <c r="B466" s="81"/>
      <c r="C466" s="81"/>
      <c r="D466" s="129">
        <v>41820</v>
      </c>
      <c r="E466" s="116">
        <v>154.80854966220326</v>
      </c>
      <c r="F466" s="116">
        <v>157.90145401138858</v>
      </c>
      <c r="G466" s="116">
        <v>170.94655762720404</v>
      </c>
      <c r="H466" s="116">
        <v>162.74306820705803</v>
      </c>
      <c r="I466" s="116">
        <v>102.83703317930517</v>
      </c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</row>
    <row r="467" spans="1:74">
      <c r="A467" s="81"/>
      <c r="B467" s="81"/>
      <c r="C467" s="81"/>
      <c r="D467" s="129">
        <v>41851</v>
      </c>
      <c r="E467" s="116">
        <v>152.44404530432135</v>
      </c>
      <c r="F467" s="116">
        <v>154.69913889199029</v>
      </c>
      <c r="G467" s="116">
        <v>164.7296192513268</v>
      </c>
      <c r="H467" s="116">
        <v>160.38314023347331</v>
      </c>
      <c r="I467" s="116">
        <v>100.58831761596115</v>
      </c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</row>
    <row r="468" spans="1:74">
      <c r="A468" s="81"/>
      <c r="B468" s="81"/>
      <c r="C468" s="81"/>
      <c r="D468" s="129">
        <v>41882</v>
      </c>
      <c r="E468" s="116">
        <v>155.52001227328057</v>
      </c>
      <c r="F468" s="116">
        <v>157.61565691984302</v>
      </c>
      <c r="G468" s="116">
        <v>166.35333318416485</v>
      </c>
      <c r="H468" s="116">
        <v>162.71448615548184</v>
      </c>
      <c r="I468" s="116">
        <v>100.11763863954084</v>
      </c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</row>
    <row r="469" spans="1:74">
      <c r="A469" s="81"/>
      <c r="B469" s="81"/>
      <c r="C469" s="81"/>
      <c r="D469" s="129">
        <v>41912</v>
      </c>
      <c r="E469" s="116">
        <v>156.0648475015216</v>
      </c>
      <c r="F469" s="116">
        <v>158.21120612559955</v>
      </c>
      <c r="G469" s="116">
        <v>164.682923027605</v>
      </c>
      <c r="H469" s="116">
        <v>160.50888675361412</v>
      </c>
      <c r="I469" s="116">
        <v>100.46942091007129</v>
      </c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</row>
    <row r="470" spans="1:74">
      <c r="A470" s="81"/>
      <c r="B470" s="81"/>
      <c r="C470" s="81"/>
      <c r="D470" s="129">
        <v>41943</v>
      </c>
      <c r="E470" s="116">
        <v>153.39244691874617</v>
      </c>
      <c r="F470" s="116">
        <v>155.73798470930717</v>
      </c>
      <c r="G470" s="116">
        <v>163.7738029872373</v>
      </c>
      <c r="H470" s="116">
        <v>159.22156825343345</v>
      </c>
      <c r="I470" s="116">
        <v>100.72057487352851</v>
      </c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</row>
    <row r="471" spans="1:74">
      <c r="A471" s="81"/>
      <c r="B471" s="81"/>
      <c r="C471" s="81"/>
      <c r="D471" s="129">
        <v>41973</v>
      </c>
      <c r="E471" s="116">
        <v>158.31981785149117</v>
      </c>
      <c r="F471" s="116">
        <v>162.66652840944491</v>
      </c>
      <c r="G471" s="116">
        <v>176.72996828479538</v>
      </c>
      <c r="H471" s="116">
        <v>161.94120960533391</v>
      </c>
      <c r="I471" s="116">
        <v>106.96819763278323</v>
      </c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</row>
    <row r="472" spans="1:74">
      <c r="A472" s="81"/>
      <c r="B472" s="81"/>
      <c r="C472" s="81"/>
      <c r="D472" s="129">
        <v>42004</v>
      </c>
      <c r="E472" s="116">
        <v>156.02372711807666</v>
      </c>
      <c r="F472" s="116">
        <v>160.3003280315144</v>
      </c>
      <c r="G472" s="116">
        <v>175.75203596439454</v>
      </c>
      <c r="H472" s="116">
        <v>159.52589251160632</v>
      </c>
      <c r="I472" s="116">
        <v>107.97169775917274</v>
      </c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</row>
    <row r="473" spans="1:74">
      <c r="A473" s="81"/>
      <c r="B473" s="81"/>
      <c r="C473" s="81"/>
      <c r="D473" s="129">
        <v>42035</v>
      </c>
      <c r="E473" s="116">
        <v>167.21470816189893</v>
      </c>
      <c r="F473" s="116">
        <v>171.54029488671924</v>
      </c>
      <c r="G473" s="116">
        <v>185.53978706803093</v>
      </c>
      <c r="H473" s="116">
        <v>171.31765572649127</v>
      </c>
      <c r="I473" s="116">
        <v>106.00371204287022</v>
      </c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</row>
    <row r="474" spans="1:74">
      <c r="A474" s="81"/>
      <c r="B474" s="81"/>
      <c r="C474" s="81"/>
      <c r="D474" s="129">
        <v>42063</v>
      </c>
      <c r="E474" s="116">
        <v>178.62901928027998</v>
      </c>
      <c r="F474" s="116">
        <v>182.75148369919881</v>
      </c>
      <c r="G474" s="116">
        <v>196.24811315875451</v>
      </c>
      <c r="H474" s="116">
        <v>185.39906522722248</v>
      </c>
      <c r="I474" s="116">
        <v>103.40871046048746</v>
      </c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</row>
    <row r="475" spans="1:74">
      <c r="A475" s="81"/>
      <c r="B475" s="81"/>
      <c r="C475" s="81"/>
      <c r="D475" s="129">
        <v>42094</v>
      </c>
      <c r="E475" s="116">
        <v>181.74280126597685</v>
      </c>
      <c r="F475" s="116">
        <v>186.3401676464683</v>
      </c>
      <c r="G475" s="116">
        <v>198.20402309997368</v>
      </c>
      <c r="H475" s="116">
        <v>186.82122872736352</v>
      </c>
      <c r="I475" s="116">
        <v>103.64610505525698</v>
      </c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</row>
    <row r="476" spans="1:74">
      <c r="A476" s="81"/>
      <c r="B476" s="81"/>
      <c r="C476" s="81"/>
      <c r="D476" s="129">
        <v>42124</v>
      </c>
      <c r="E476" s="116">
        <v>182.12990186701151</v>
      </c>
      <c r="F476" s="116">
        <v>186.05846313088557</v>
      </c>
      <c r="G476" s="116">
        <v>196.74700835877425</v>
      </c>
      <c r="H476" s="116">
        <v>190.64224273825388</v>
      </c>
      <c r="I476" s="116">
        <v>100.76434239103629</v>
      </c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</row>
    <row r="477" spans="1:74">
      <c r="A477" s="81"/>
      <c r="B477" s="81"/>
      <c r="C477" s="81"/>
      <c r="D477" s="129">
        <v>42155</v>
      </c>
      <c r="E477" s="116">
        <v>185.10785272215455</v>
      </c>
      <c r="F477" s="116">
        <v>189.16136683147556</v>
      </c>
      <c r="G477" s="116">
        <v>199.15014050444145</v>
      </c>
      <c r="H477" s="116">
        <v>191.25128846382142</v>
      </c>
      <c r="I477" s="116">
        <v>101.67319859357609</v>
      </c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</row>
    <row r="478" spans="1:74">
      <c r="A478" s="81"/>
      <c r="B478" s="81"/>
      <c r="C478" s="81"/>
      <c r="D478" s="129">
        <v>42185</v>
      </c>
      <c r="E478" s="116">
        <v>176.7019136016433</v>
      </c>
      <c r="F478" s="116">
        <v>181.29750287522975</v>
      </c>
      <c r="G478" s="116">
        <v>193.35755643697209</v>
      </c>
      <c r="H478" s="116">
        <v>180.89047180180035</v>
      </c>
      <c r="I478" s="116">
        <v>104.22390688506384</v>
      </c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</row>
    <row r="479" spans="1:74">
      <c r="A479" s="81"/>
      <c r="B479" s="81"/>
      <c r="C479" s="81"/>
      <c r="D479" s="129">
        <v>42216</v>
      </c>
      <c r="E479" s="116">
        <v>183.60133363207544</v>
      </c>
      <c r="F479" s="116">
        <v>187.89314959502599</v>
      </c>
      <c r="G479" s="116">
        <v>196.40623135179464</v>
      </c>
      <c r="H479" s="116">
        <v>187.5219309488848</v>
      </c>
      <c r="I479" s="116">
        <v>102.04635188031371</v>
      </c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</row>
    <row r="480" spans="1:74">
      <c r="A480" s="81"/>
      <c r="B480" s="81"/>
      <c r="C480" s="81"/>
      <c r="D480" s="129">
        <v>42247</v>
      </c>
      <c r="E480" s="116">
        <v>168.29726552495435</v>
      </c>
      <c r="F480" s="116">
        <v>171.37299688371496</v>
      </c>
      <c r="G480" s="116">
        <v>179.44729344217023</v>
      </c>
      <c r="H480" s="116">
        <v>173.12557495317029</v>
      </c>
      <c r="I480" s="116">
        <v>101.06929421321202</v>
      </c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</row>
    <row r="481" spans="1:74">
      <c r="A481" s="81"/>
      <c r="B481" s="81"/>
      <c r="C481" s="81"/>
      <c r="D481" s="129">
        <v>42277</v>
      </c>
      <c r="E481" s="116">
        <v>161.23321750456483</v>
      </c>
      <c r="F481" s="116">
        <v>163.80368190054287</v>
      </c>
      <c r="G481" s="116">
        <v>168.52118018678607</v>
      </c>
      <c r="H481" s="116">
        <v>162.31055331663839</v>
      </c>
      <c r="I481" s="116">
        <v>101.22914959832295</v>
      </c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</row>
    <row r="482" spans="1:74">
      <c r="A482" s="81"/>
      <c r="B482" s="81"/>
      <c r="C482" s="81"/>
      <c r="D482" s="129">
        <v>42308</v>
      </c>
      <c r="E482" s="116">
        <v>174.45804321211196</v>
      </c>
      <c r="F482" s="116">
        <v>177.60264027063749</v>
      </c>
      <c r="G482" s="116">
        <v>186.46515518470318</v>
      </c>
      <c r="H482" s="116">
        <v>179.33245986629095</v>
      </c>
      <c r="I482" s="116">
        <v>101.39178352098625</v>
      </c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</row>
    <row r="483" spans="1:74">
      <c r="A483" s="81"/>
      <c r="B483" s="81"/>
      <c r="C483" s="81"/>
      <c r="D483" s="129">
        <v>42338</v>
      </c>
      <c r="E483" s="116">
        <v>179.11879186092511</v>
      </c>
      <c r="F483" s="116">
        <v>183.22001034449377</v>
      </c>
      <c r="G483" s="116">
        <v>196.60115620436147</v>
      </c>
      <c r="H483" s="116">
        <v>180.75657277565881</v>
      </c>
      <c r="I483" s="116">
        <v>106.09813646390971</v>
      </c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</row>
    <row r="484" spans="1:74">
      <c r="A484" s="81"/>
      <c r="B484" s="81"/>
      <c r="C484" s="81"/>
      <c r="D484" s="129">
        <v>42369</v>
      </c>
      <c r="E484" s="116">
        <v>169.81599171485087</v>
      </c>
      <c r="F484" s="116">
        <v>175.37455444527643</v>
      </c>
      <c r="G484" s="116">
        <v>189.30446248097218</v>
      </c>
      <c r="H484" s="116">
        <v>165.21527510284051</v>
      </c>
      <c r="I484" s="116">
        <v>111.28261778513905</v>
      </c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</row>
    <row r="485" spans="1:74">
      <c r="A485" s="81"/>
      <c r="B485" s="81"/>
      <c r="C485" s="81"/>
      <c r="D485" s="129">
        <v>42400</v>
      </c>
      <c r="E485" s="116">
        <v>159.25663042300667</v>
      </c>
      <c r="F485" s="116">
        <v>164.33976629992725</v>
      </c>
      <c r="G485" s="116">
        <v>174.14258735865988</v>
      </c>
      <c r="H485" s="116">
        <v>151.24775140650516</v>
      </c>
      <c r="I485" s="116">
        <v>111.7776939479244</v>
      </c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</row>
    <row r="486" spans="1:74">
      <c r="A486" s="81"/>
      <c r="B486" s="81"/>
      <c r="C486" s="81"/>
      <c r="D486" s="129">
        <v>42429</v>
      </c>
      <c r="E486" s="116">
        <v>155.98712299908703</v>
      </c>
      <c r="F486" s="116">
        <v>160.23102197316047</v>
      </c>
      <c r="G486" s="116">
        <v>169.48468459662845</v>
      </c>
      <c r="H486" s="116">
        <v>151.9640528680093</v>
      </c>
      <c r="I486" s="116">
        <v>108.25853140582066</v>
      </c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</row>
    <row r="487" spans="1:74">
      <c r="A487" s="81"/>
      <c r="B487" s="81"/>
      <c r="C487" s="81"/>
      <c r="D487" s="129">
        <v>42460</v>
      </c>
      <c r="E487" s="116">
        <v>158.60264936396834</v>
      </c>
      <c r="F487" s="116">
        <v>161.95868739828489</v>
      </c>
      <c r="G487" s="116">
        <v>171.03137707940886</v>
      </c>
      <c r="H487" s="116">
        <v>158.65714639216597</v>
      </c>
      <c r="I487" s="116">
        <v>104.47835219117478</v>
      </c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</row>
    <row r="488" spans="1:74">
      <c r="A488" s="81"/>
      <c r="B488" s="81"/>
      <c r="C488" s="81"/>
      <c r="D488" s="129">
        <v>42490</v>
      </c>
      <c r="E488" s="116">
        <v>161.78413871880704</v>
      </c>
      <c r="F488" s="116">
        <v>163.83333072467701</v>
      </c>
      <c r="G488" s="116">
        <v>170.40466823719385</v>
      </c>
      <c r="H488" s="116">
        <v>166.18981375692465</v>
      </c>
      <c r="I488" s="116">
        <v>99.135127128052744</v>
      </c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</row>
    <row r="489" spans="1:74">
      <c r="A489" s="81"/>
      <c r="B489" s="81"/>
      <c r="C489" s="81"/>
      <c r="D489" s="129">
        <v>42521</v>
      </c>
      <c r="E489" s="116">
        <v>165.69586445830794</v>
      </c>
      <c r="F489" s="116">
        <v>169.03253950495741</v>
      </c>
      <c r="G489" s="116">
        <v>176.50294030987058</v>
      </c>
      <c r="H489" s="116">
        <v>164.26721437824216</v>
      </c>
      <c r="I489" s="116">
        <v>103.82974016090576</v>
      </c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</row>
    <row r="490" spans="1:74">
      <c r="A490" s="81"/>
      <c r="B490" s="81"/>
      <c r="C490" s="81"/>
      <c r="D490" s="129">
        <v>42551</v>
      </c>
      <c r="E490" s="116">
        <v>158.59793332318927</v>
      </c>
      <c r="F490" s="116">
        <v>162.27385309233483</v>
      </c>
      <c r="G490" s="116">
        <v>174.55554869263815</v>
      </c>
      <c r="H490" s="116">
        <v>161.54543393129521</v>
      </c>
      <c r="I490" s="116">
        <v>104.40454457258636</v>
      </c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</row>
    <row r="491" spans="1:74">
      <c r="A491" s="81"/>
      <c r="B491" s="81"/>
      <c r="C491" s="81"/>
      <c r="D491" s="129">
        <v>42582</v>
      </c>
      <c r="E491" s="116">
        <v>164.11393256999392</v>
      </c>
      <c r="F491" s="116">
        <v>167.95267980816709</v>
      </c>
      <c r="G491" s="116">
        <v>178.67777125366248</v>
      </c>
      <c r="H491" s="116">
        <v>168.88413716280488</v>
      </c>
      <c r="I491" s="116">
        <v>102.12721287914694</v>
      </c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</row>
    <row r="492" spans="1:74">
      <c r="A492" s="81"/>
      <c r="B492" s="81"/>
      <c r="C492" s="81"/>
      <c r="D492" s="129">
        <v>42613</v>
      </c>
      <c r="E492" s="116">
        <v>165.32794886488128</v>
      </c>
      <c r="F492" s="116">
        <v>168.16168497614973</v>
      </c>
      <c r="G492" s="116">
        <v>178.48475443642039</v>
      </c>
      <c r="H492" s="116">
        <v>171.5852390574565</v>
      </c>
      <c r="I492" s="116">
        <v>100.3834859694412</v>
      </c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</row>
    <row r="493" spans="1:74">
      <c r="A493" s="81"/>
      <c r="B493" s="81"/>
      <c r="C493" s="81"/>
      <c r="D493" s="129">
        <v>42643</v>
      </c>
      <c r="E493" s="116">
        <v>165.21595329123554</v>
      </c>
      <c r="F493" s="116">
        <v>168.58885271751828</v>
      </c>
      <c r="G493" s="116">
        <v>180.01028342820894</v>
      </c>
      <c r="H493" s="116">
        <v>170.34065398198021</v>
      </c>
      <c r="I493" s="116">
        <v>101.96960142588682</v>
      </c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</row>
    <row r="494" spans="1:74">
      <c r="A494" s="81"/>
      <c r="B494" s="81"/>
      <c r="C494" s="81"/>
      <c r="D494" s="129">
        <v>42674</v>
      </c>
      <c r="E494" s="116">
        <v>163.8403531527693</v>
      </c>
      <c r="F494" s="116">
        <v>167.0183107017065</v>
      </c>
      <c r="G494" s="116">
        <v>178.63150002652728</v>
      </c>
      <c r="H494" s="116">
        <v>170.42872852818891</v>
      </c>
      <c r="I494" s="116">
        <v>101.13584497323961</v>
      </c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</row>
    <row r="495" spans="1:74">
      <c r="A495" s="81"/>
      <c r="B495" s="81"/>
      <c r="C495" s="81"/>
      <c r="D495" s="129">
        <v>42704</v>
      </c>
      <c r="E495" s="116">
        <v>165.43368391357268</v>
      </c>
      <c r="F495" s="116">
        <v>169.15983283516002</v>
      </c>
      <c r="G495" s="116">
        <v>179.66169826685126</v>
      </c>
      <c r="H495" s="116">
        <v>166.07151962705126</v>
      </c>
      <c r="I495" s="116">
        <v>104.30476823598754</v>
      </c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</row>
    <row r="496" spans="1:74">
      <c r="A496" s="81"/>
      <c r="B496" s="81"/>
      <c r="C496" s="81"/>
      <c r="D496" s="129">
        <v>42735</v>
      </c>
      <c r="E496" s="116">
        <v>175.1755019050517</v>
      </c>
      <c r="F496" s="116">
        <v>179.20219734035211</v>
      </c>
      <c r="G496" s="116">
        <v>191.52544088257994</v>
      </c>
      <c r="H496" s="116">
        <v>177.86906339595413</v>
      </c>
      <c r="I496" s="116">
        <v>103.78270768310122</v>
      </c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</row>
    <row r="497" spans="1:74">
      <c r="A497" s="81"/>
      <c r="B497" s="81"/>
      <c r="C497" s="81"/>
      <c r="D497" s="129">
        <v>42766</v>
      </c>
      <c r="E497" s="116">
        <v>174.62455036366399</v>
      </c>
      <c r="F497" s="116">
        <v>179.84716214935958</v>
      </c>
      <c r="G497" s="116">
        <v>194.73396129072603</v>
      </c>
      <c r="H497" s="116">
        <v>174.37610955772053</v>
      </c>
      <c r="I497" s="116">
        <v>107.55938448171476</v>
      </c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</row>
    <row r="498" spans="1:74">
      <c r="A498" s="81"/>
      <c r="B498" s="81"/>
      <c r="C498" s="81"/>
      <c r="D498" s="129">
        <v>42794</v>
      </c>
      <c r="E498" s="116">
        <v>179.82362645465605</v>
      </c>
      <c r="F498" s="116">
        <v>185.34521024979753</v>
      </c>
      <c r="G498" s="116">
        <v>198.83120059181363</v>
      </c>
      <c r="H498" s="116">
        <v>181.34724867141097</v>
      </c>
      <c r="I498" s="116">
        <v>105.52248771724462</v>
      </c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</row>
    <row r="499" spans="1:74">
      <c r="A499" s="81"/>
      <c r="B499" s="81"/>
      <c r="C499" s="81"/>
      <c r="D499" s="129">
        <v>42825</v>
      </c>
      <c r="E499" s="116">
        <v>185.93652656269012</v>
      </c>
      <c r="F499" s="116">
        <v>191.98792904907009</v>
      </c>
      <c r="G499" s="116">
        <v>204.8274482469202</v>
      </c>
      <c r="H499" s="116">
        <v>187.0360169560349</v>
      </c>
      <c r="I499" s="116">
        <v>105.39459465525889</v>
      </c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</row>
    <row r="500" spans="1:74">
      <c r="A500" s="81"/>
      <c r="B500" s="81"/>
      <c r="C500" s="81"/>
      <c r="D500" s="129">
        <v>42855</v>
      </c>
      <c r="E500" s="116">
        <v>189.67605468807051</v>
      </c>
      <c r="F500" s="116">
        <v>196.41665127583744</v>
      </c>
      <c r="G500" s="116">
        <v>208.69751110160314</v>
      </c>
      <c r="H500" s="116">
        <v>187.30950658132693</v>
      </c>
      <c r="I500" s="116">
        <v>107.23183631234194</v>
      </c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</row>
    <row r="501" spans="1:74">
      <c r="A501" s="81"/>
      <c r="B501" s="81"/>
      <c r="C501" s="81"/>
      <c r="D501" s="129">
        <v>42886</v>
      </c>
      <c r="E501" s="116">
        <v>192.88239723219709</v>
      </c>
      <c r="F501" s="116">
        <v>198.12638982360394</v>
      </c>
      <c r="G501" s="116">
        <v>206.81698585046001</v>
      </c>
      <c r="H501" s="116">
        <v>195.02428030246386</v>
      </c>
      <c r="I501" s="116">
        <v>101.84900459348034</v>
      </c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</row>
    <row r="502" spans="1:74">
      <c r="A502" s="81"/>
      <c r="B502" s="81"/>
      <c r="C502" s="81"/>
      <c r="D502" s="129">
        <v>42916</v>
      </c>
      <c r="E502" s="116">
        <v>188.2406235529518</v>
      </c>
      <c r="F502" s="116">
        <v>193.81203772217162</v>
      </c>
      <c r="G502" s="116">
        <v>202.45979202077723</v>
      </c>
      <c r="H502" s="116">
        <v>187.54513654028239</v>
      </c>
      <c r="I502" s="116">
        <v>103.60915258057818</v>
      </c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</row>
    <row r="503" spans="1:74">
      <c r="A503" s="81"/>
      <c r="B503" s="81"/>
      <c r="C503" s="81"/>
      <c r="D503" s="129">
        <v>42947</v>
      </c>
      <c r="E503" s="116">
        <v>187.70675457090675</v>
      </c>
      <c r="F503" s="116">
        <v>193.9790458149956</v>
      </c>
      <c r="G503" s="116">
        <v>201.26500571161907</v>
      </c>
      <c r="H503" s="116">
        <v>184.55404071945088</v>
      </c>
      <c r="I503" s="116">
        <v>104.65014696242176</v>
      </c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</row>
    <row r="504" spans="1:74">
      <c r="A504" s="81"/>
      <c r="B504" s="81"/>
      <c r="C504" s="81"/>
      <c r="D504" s="129">
        <v>42978</v>
      </c>
      <c r="E504" s="116">
        <v>186.40505440657321</v>
      </c>
      <c r="F504" s="116">
        <v>193.80179275163593</v>
      </c>
      <c r="G504" s="116">
        <v>203.64850147679419</v>
      </c>
      <c r="H504" s="116">
        <v>182.06075014873292</v>
      </c>
      <c r="I504" s="116">
        <v>107.30327800493851</v>
      </c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</row>
    <row r="505" spans="1:74">
      <c r="A505" s="81"/>
      <c r="B505" s="81"/>
      <c r="C505" s="81"/>
      <c r="D505" s="129">
        <v>43008</v>
      </c>
      <c r="E505" s="116">
        <v>193.39740019476557</v>
      </c>
      <c r="F505" s="116">
        <v>201.62450518422531</v>
      </c>
      <c r="G505" s="116">
        <v>215.56421700922814</v>
      </c>
      <c r="H505" s="116">
        <v>189.91448946891626</v>
      </c>
      <c r="I505" s="116">
        <v>108.95286977331739</v>
      </c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</row>
    <row r="506" spans="1:74">
      <c r="A506" s="81"/>
      <c r="B506" s="81"/>
      <c r="C506" s="81"/>
      <c r="D506" s="129">
        <v>43039</v>
      </c>
      <c r="E506" s="116">
        <v>197.24345748782707</v>
      </c>
      <c r="F506" s="116">
        <v>206.16977610128183</v>
      </c>
      <c r="G506" s="116">
        <v>222.45481037390343</v>
      </c>
      <c r="H506" s="116">
        <v>191.46678938414402</v>
      </c>
      <c r="I506" s="116">
        <v>111.54504459894858</v>
      </c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</row>
    <row r="507" spans="1:74">
      <c r="A507" s="81"/>
      <c r="B507" s="81"/>
      <c r="C507" s="81"/>
      <c r="D507" s="129">
        <v>43069</v>
      </c>
      <c r="E507" s="116">
        <v>193.24197670724277</v>
      </c>
      <c r="F507" s="116">
        <v>201.84719421184752</v>
      </c>
      <c r="G507" s="116">
        <v>218.39276633305101</v>
      </c>
      <c r="H507" s="116">
        <v>188.55786311515405</v>
      </c>
      <c r="I507" s="116">
        <v>111.20290962000281</v>
      </c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</row>
    <row r="508" spans="1:74">
      <c r="A508" s="81"/>
      <c r="B508" s="81"/>
      <c r="C508" s="81"/>
      <c r="D508" s="129">
        <v>43100</v>
      </c>
      <c r="E508" s="116">
        <v>195.11497521150324</v>
      </c>
      <c r="F508" s="116">
        <v>204.14123943662727</v>
      </c>
      <c r="G508" s="116">
        <v>224.07242820192587</v>
      </c>
      <c r="H508" s="116">
        <v>189.49076141620887</v>
      </c>
      <c r="I508" s="116">
        <v>113.54474228931886</v>
      </c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</row>
    <row r="509" spans="1:74">
      <c r="A509" s="81"/>
      <c r="B509" s="81"/>
      <c r="C509" s="81"/>
      <c r="D509" s="129">
        <v>43131</v>
      </c>
      <c r="E509" s="116">
        <v>198.29715036670711</v>
      </c>
      <c r="F509" s="116">
        <v>207.5745368001329</v>
      </c>
      <c r="G509" s="116">
        <v>226.80541559266473</v>
      </c>
      <c r="H509" s="116">
        <v>193.76133473330455</v>
      </c>
      <c r="I509" s="116">
        <v>112.37066548393156</v>
      </c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</row>
    <row r="510" spans="1:74">
      <c r="A510" s="81"/>
      <c r="B510" s="81"/>
      <c r="C510" s="81"/>
      <c r="D510" s="129">
        <v>43159</v>
      </c>
      <c r="E510" s="116">
        <v>190.63149765976857</v>
      </c>
      <c r="F510" s="116">
        <v>198.81473519301872</v>
      </c>
      <c r="G510" s="116">
        <v>216.47789734421843</v>
      </c>
      <c r="H510" s="116">
        <v>191.43369604188439</v>
      </c>
      <c r="I510" s="116">
        <v>108.60379950067357</v>
      </c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</row>
    <row r="511" spans="1:74">
      <c r="A511" s="81"/>
      <c r="B511" s="81"/>
      <c r="C511" s="81"/>
      <c r="D511" s="129">
        <v>43190</v>
      </c>
      <c r="E511" s="116">
        <v>186.84476300973816</v>
      </c>
      <c r="F511" s="116">
        <v>195.79978464733466</v>
      </c>
      <c r="G511" s="116">
        <v>213.38715604549594</v>
      </c>
      <c r="H511" s="116">
        <v>188.52556775207933</v>
      </c>
      <c r="I511" s="116">
        <v>108.70305352797445</v>
      </c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</row>
    <row r="512" spans="1:74">
      <c r="A512" s="81"/>
      <c r="B512" s="81"/>
      <c r="C512" s="81"/>
      <c r="D512" s="129">
        <v>43220</v>
      </c>
      <c r="E512" s="116">
        <v>195.7026832212415</v>
      </c>
      <c r="F512" s="116">
        <v>205.07401757542544</v>
      </c>
      <c r="G512" s="116">
        <v>224.29409114285912</v>
      </c>
      <c r="H512" s="116">
        <v>200.89645264944727</v>
      </c>
      <c r="I512" s="116">
        <v>107.12623165798082</v>
      </c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</row>
    <row r="513" spans="1:74">
      <c r="A513" s="81"/>
      <c r="B513" s="81"/>
      <c r="C513" s="81"/>
      <c r="D513" s="129">
        <v>43251</v>
      </c>
      <c r="E513" s="116">
        <v>195.96813144400471</v>
      </c>
      <c r="F513" s="116">
        <v>205.85277311130224</v>
      </c>
      <c r="G513" s="116">
        <v>230.03240291720184</v>
      </c>
      <c r="H513" s="116">
        <v>201.27021505946487</v>
      </c>
      <c r="I513" s="116">
        <v>109.66763022134739</v>
      </c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</row>
    <row r="514" spans="1:74">
      <c r="A514" s="81"/>
      <c r="B514" s="81"/>
      <c r="C514" s="81"/>
      <c r="D514" s="129">
        <v>43281</v>
      </c>
      <c r="E514" s="116">
        <v>194.69100104838694</v>
      </c>
      <c r="F514" s="116">
        <v>203.55691910082481</v>
      </c>
      <c r="G514" s="116">
        <v>226.28784129052897</v>
      </c>
      <c r="H514" s="116">
        <v>200.12405966446539</v>
      </c>
      <c r="I514" s="116">
        <v>108.50693003248541</v>
      </c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</row>
    <row r="515" spans="1:74">
      <c r="A515" s="81"/>
      <c r="B515" s="81"/>
      <c r="C515" s="81"/>
      <c r="D515" s="129">
        <v>43312</v>
      </c>
      <c r="E515" s="116">
        <v>200.75287169506981</v>
      </c>
      <c r="F515" s="116">
        <v>209.72544369584747</v>
      </c>
      <c r="G515" s="116">
        <v>231.11273584023385</v>
      </c>
      <c r="H515" s="116">
        <v>206.40306102402528</v>
      </c>
      <c r="I515" s="116">
        <v>107.41604367415762</v>
      </c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</row>
    <row r="516" spans="1:74">
      <c r="A516" s="81"/>
      <c r="B516" s="81"/>
      <c r="C516" s="81"/>
      <c r="D516" s="129">
        <v>43343</v>
      </c>
      <c r="E516" s="116">
        <v>196.16999283171009</v>
      </c>
      <c r="F516" s="116">
        <v>207.20012657631236</v>
      </c>
      <c r="G516" s="116">
        <v>233.18009393489837</v>
      </c>
      <c r="H516" s="116">
        <v>194.49726364283731</v>
      </c>
      <c r="I516" s="116">
        <v>114.57290697799429</v>
      </c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</row>
    <row r="517" spans="1:74">
      <c r="A517" s="81"/>
      <c r="B517" s="81"/>
      <c r="C517" s="81"/>
      <c r="D517" s="129">
        <v>43373</v>
      </c>
      <c r="E517" s="116">
        <v>197.17227762933638</v>
      </c>
      <c r="F517" s="116">
        <v>207.36943005376008</v>
      </c>
      <c r="G517" s="116">
        <v>229.16577304755012</v>
      </c>
      <c r="H517" s="116">
        <v>195.40947879562975</v>
      </c>
      <c r="I517" s="116">
        <v>112.06311221117386</v>
      </c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</row>
    <row r="518" spans="1:74">
      <c r="A518" s="81"/>
      <c r="B518" s="81"/>
      <c r="C518" s="81"/>
      <c r="D518" s="129">
        <v>43404</v>
      </c>
      <c r="E518" s="116">
        <v>186.58081827145446</v>
      </c>
      <c r="F518" s="116">
        <v>195.21503686838039</v>
      </c>
      <c r="G518" s="116">
        <v>214.293415710381</v>
      </c>
      <c r="H518" s="116">
        <v>189.55434295844972</v>
      </c>
      <c r="I518" s="116">
        <v>108.14825522390088</v>
      </c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</row>
    <row r="519" spans="1:74">
      <c r="A519" s="81"/>
      <c r="B519" s="81"/>
      <c r="C519" s="81"/>
      <c r="D519" s="129">
        <v>43434</v>
      </c>
      <c r="E519" s="116">
        <v>184.8772163374922</v>
      </c>
      <c r="F519" s="116">
        <v>192.00271005776887</v>
      </c>
      <c r="G519" s="116">
        <v>205.48275081948867</v>
      </c>
      <c r="H519" s="116">
        <v>191.6411196489336</v>
      </c>
      <c r="I519" s="116">
        <v>102.51115550336796</v>
      </c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</row>
    <row r="520" spans="1:74">
      <c r="A520" s="81"/>
      <c r="B520" s="81"/>
      <c r="C520" s="81"/>
      <c r="D520" s="129">
        <v>43465</v>
      </c>
      <c r="E520" s="116">
        <v>174.83774583536197</v>
      </c>
      <c r="F520" s="116">
        <v>181.75329317072908</v>
      </c>
      <c r="G520" s="116">
        <v>194.44282349648117</v>
      </c>
      <c r="H520" s="116">
        <v>184.16208771717348</v>
      </c>
      <c r="I520" s="116">
        <v>101.00418556170435</v>
      </c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</row>
    <row r="521" spans="1:74">
      <c r="A521" s="81"/>
      <c r="B521" s="81"/>
      <c r="C521" s="81"/>
      <c r="D521" s="129">
        <v>43496</v>
      </c>
      <c r="E521" s="116">
        <v>185.93718811777217</v>
      </c>
      <c r="F521" s="116">
        <v>192.46670414956003</v>
      </c>
      <c r="G521" s="116">
        <v>207.29880424263391</v>
      </c>
      <c r="H521" s="116">
        <v>200.55834997045571</v>
      </c>
      <c r="I521" s="116">
        <v>98.689708150672288</v>
      </c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</row>
    <row r="522" spans="1:74">
      <c r="A522" s="81"/>
      <c r="B522" s="81"/>
      <c r="C522" s="81"/>
      <c r="D522" s="129">
        <v>43524</v>
      </c>
      <c r="E522" s="116">
        <v>193.55337750152142</v>
      </c>
      <c r="F522" s="116">
        <v>200.29251240358778</v>
      </c>
      <c r="G522" s="116">
        <v>214.49884543120498</v>
      </c>
      <c r="H522" s="116">
        <v>207.64528479116589</v>
      </c>
      <c r="I522" s="116">
        <v>98.630163354554114</v>
      </c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</row>
    <row r="523" spans="1:74">
      <c r="A523" s="81"/>
      <c r="B523" s="81"/>
      <c r="C523" s="81"/>
      <c r="D523" s="129">
        <v>43555</v>
      </c>
      <c r="E523" s="116">
        <v>197.49075388466198</v>
      </c>
      <c r="F523" s="116">
        <v>205.10461312367022</v>
      </c>
      <c r="G523" s="116">
        <v>220.81859838556349</v>
      </c>
      <c r="H523" s="116">
        <v>207.67791911509585</v>
      </c>
      <c r="I523" s="116">
        <v>101.52059056700378</v>
      </c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</row>
    <row r="524" spans="1:74">
      <c r="A524" s="81"/>
      <c r="B524" s="81"/>
      <c r="C524" s="81"/>
      <c r="D524" s="129">
        <v>43585</v>
      </c>
      <c r="E524" s="116">
        <v>205.07713732349339</v>
      </c>
      <c r="F524" s="116">
        <v>211.25038421514327</v>
      </c>
      <c r="G524" s="116">
        <v>223.0115684050667</v>
      </c>
      <c r="H524" s="116">
        <v>225.4774306306708</v>
      </c>
      <c r="I524" s="116">
        <v>93.827746349655911</v>
      </c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</row>
    <row r="525" spans="1:74">
      <c r="A525" s="81"/>
      <c r="B525" s="81"/>
      <c r="C525" s="81"/>
      <c r="D525" s="129">
        <v>43616</v>
      </c>
      <c r="E525" s="116">
        <v>195.31236021606796</v>
      </c>
      <c r="F525" s="116">
        <v>203.63583541378406</v>
      </c>
      <c r="G525" s="116">
        <v>221.29565647568251</v>
      </c>
      <c r="H525" s="116">
        <v>207.76270084391496</v>
      </c>
      <c r="I525" s="116">
        <v>100.47742664865767</v>
      </c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</row>
    <row r="526" spans="1:74">
      <c r="A526" s="81"/>
      <c r="B526" s="81"/>
      <c r="C526" s="81"/>
      <c r="D526" s="129">
        <v>43646</v>
      </c>
      <c r="E526" s="116">
        <v>204.04418544887375</v>
      </c>
      <c r="F526" s="116">
        <v>212.88394167039519</v>
      </c>
      <c r="G526" s="116">
        <v>230.63691362768566</v>
      </c>
      <c r="H526" s="116">
        <v>220.47281003018773</v>
      </c>
      <c r="I526" s="116">
        <v>98.571929830009211</v>
      </c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</row>
    <row r="527" spans="1:74">
      <c r="A527" s="81"/>
      <c r="B527" s="81"/>
      <c r="C527" s="81"/>
      <c r="D527" s="129">
        <v>43677</v>
      </c>
      <c r="E527" s="116">
        <v>204.86780182897112</v>
      </c>
      <c r="F527" s="116">
        <v>213.49544148831069</v>
      </c>
      <c r="G527" s="116">
        <v>231.19325940276661</v>
      </c>
      <c r="H527" s="116">
        <v>218.96292759965584</v>
      </c>
      <c r="I527" s="116">
        <v>99.48476490925708</v>
      </c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</row>
    <row r="528" spans="1:74">
      <c r="A528" s="81"/>
      <c r="B528" s="81"/>
      <c r="C528" s="81"/>
      <c r="D528" s="129">
        <v>43708</v>
      </c>
      <c r="E528" s="116">
        <v>201.75079536214216</v>
      </c>
      <c r="F528" s="116">
        <v>211.0570619139144</v>
      </c>
      <c r="G528" s="116">
        <v>236.19899282457547</v>
      </c>
      <c r="H528" s="116">
        <v>214.0135931572527</v>
      </c>
      <c r="I528" s="116">
        <v>103.88748848438105</v>
      </c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</row>
    <row r="529" spans="1:74">
      <c r="A529" s="81"/>
      <c r="B529" s="81"/>
      <c r="C529" s="81"/>
      <c r="D529" s="129">
        <v>43738</v>
      </c>
      <c r="E529" s="116">
        <v>209.40649395161262</v>
      </c>
      <c r="F529" s="116">
        <v>218.61169711249042</v>
      </c>
      <c r="G529" s="116">
        <v>243.27430793468557</v>
      </c>
      <c r="H529" s="116">
        <v>224.51860547703788</v>
      </c>
      <c r="I529" s="116">
        <v>101.9000342280502</v>
      </c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</row>
    <row r="530" spans="1:74">
      <c r="A530" s="81"/>
      <c r="B530" s="81"/>
      <c r="C530" s="81"/>
      <c r="D530" s="129">
        <v>43769</v>
      </c>
      <c r="E530" s="116">
        <v>211.40165071667653</v>
      </c>
      <c r="F530" s="116">
        <v>221.10211070021677</v>
      </c>
      <c r="G530" s="116">
        <v>246.10403372653886</v>
      </c>
      <c r="H530" s="116">
        <v>230.32223796385551</v>
      </c>
      <c r="I530" s="116">
        <v>100.45128111407975</v>
      </c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</row>
    <row r="531" spans="1:74">
      <c r="A531" s="81"/>
      <c r="B531" s="81"/>
      <c r="C531" s="81"/>
      <c r="D531" s="129">
        <v>43799</v>
      </c>
      <c r="E531" s="116">
        <v>217.1542311275104</v>
      </c>
      <c r="F531" s="116">
        <v>226.81450046904916</v>
      </c>
      <c r="G531" s="116">
        <v>249.25431171712202</v>
      </c>
      <c r="H531" s="116">
        <v>233.22400722451744</v>
      </c>
      <c r="I531" s="116">
        <v>100.47155799672893</v>
      </c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</row>
    <row r="532" spans="1:74">
      <c r="A532" s="81"/>
      <c r="B532" s="81"/>
      <c r="C532" s="81"/>
      <c r="D532" s="129">
        <v>43830</v>
      </c>
      <c r="E532" s="116">
        <v>221.84364625532535</v>
      </c>
      <c r="F532" s="116">
        <v>230.38294481670175</v>
      </c>
      <c r="G532" s="116">
        <v>250.72928342685762</v>
      </c>
      <c r="H532" s="116">
        <v>239.14062590680336</v>
      </c>
      <c r="I532" s="116">
        <v>98.517256973396371</v>
      </c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</row>
    <row r="533" spans="1:74">
      <c r="A533" s="81"/>
      <c r="B533" s="81"/>
      <c r="C533" s="81"/>
      <c r="D533" s="129">
        <v>43861</v>
      </c>
      <c r="E533" s="116">
        <v>219.05625003195345</v>
      </c>
      <c r="F533" s="116">
        <v>228.69979948205957</v>
      </c>
      <c r="G533" s="116">
        <v>259.15337007839008</v>
      </c>
      <c r="H533" s="116">
        <v>235.17924532346061</v>
      </c>
      <c r="I533" s="116">
        <v>103.45921785280532</v>
      </c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</row>
    <row r="534" spans="1:74">
      <c r="A534" s="81"/>
      <c r="B534" s="81"/>
      <c r="C534" s="81"/>
      <c r="D534" s="129">
        <v>43890</v>
      </c>
      <c r="E534" s="116">
        <v>200.53178809799118</v>
      </c>
      <c r="F534" s="116">
        <v>211.41608488787952</v>
      </c>
      <c r="G534" s="116">
        <v>246.84959296827961</v>
      </c>
      <c r="H534" s="116">
        <v>209.80171564435125</v>
      </c>
      <c r="I534" s="116">
        <v>109.71129617926381</v>
      </c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</row>
    <row r="535" spans="1:74">
      <c r="A535" s="81"/>
      <c r="B535" s="81"/>
      <c r="C535" s="81"/>
      <c r="D535" s="129">
        <v>43921</v>
      </c>
      <c r="E535" s="116">
        <v>171.46801005629922</v>
      </c>
      <c r="F535" s="116">
        <v>182.9476119756103</v>
      </c>
      <c r="G535" s="116">
        <v>222.9312448164905</v>
      </c>
      <c r="H535" s="116">
        <v>172.39741213260581</v>
      </c>
      <c r="I535" s="116">
        <v>118.64066004136271</v>
      </c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</row>
    <row r="536" spans="1:74">
      <c r="A536" s="81"/>
      <c r="B536" s="81"/>
      <c r="C536" s="81"/>
      <c r="D536" s="129">
        <v>43951</v>
      </c>
      <c r="E536" s="116">
        <v>182.56541551125963</v>
      </c>
      <c r="F536" s="116">
        <v>195.59653715130679</v>
      </c>
      <c r="G536" s="116">
        <v>239.40095391847584</v>
      </c>
      <c r="H536" s="116">
        <v>183.304674408739</v>
      </c>
      <c r="I536" s="116">
        <v>119.89941887503845</v>
      </c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</row>
    <row r="537" spans="1:74">
      <c r="A537" s="81"/>
      <c r="B537" s="81"/>
      <c r="C537" s="81"/>
      <c r="D537" s="129">
        <v>43982</v>
      </c>
      <c r="E537" s="116">
        <v>188.61440906725474</v>
      </c>
      <c r="F537" s="116">
        <v>202.43580051163059</v>
      </c>
      <c r="G537" s="116">
        <v>250.20037428887267</v>
      </c>
      <c r="H537" s="116">
        <v>192.07417444823466</v>
      </c>
      <c r="I537" s="116">
        <v>119.57198145891692</v>
      </c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</row>
    <row r="538" spans="1:74">
      <c r="A538" s="81"/>
      <c r="B538" s="81"/>
      <c r="C538" s="81"/>
      <c r="D538" s="129">
        <v>44012</v>
      </c>
      <c r="E538" s="116">
        <v>194.33865998021881</v>
      </c>
      <c r="F538" s="116">
        <v>209.03026130751533</v>
      </c>
      <c r="G538" s="116">
        <v>258.75381965499309</v>
      </c>
      <c r="H538" s="116">
        <v>197.34219069254519</v>
      </c>
      <c r="I538" s="116">
        <v>120.3802153908569</v>
      </c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</row>
    <row r="539" spans="1:74">
      <c r="A539" s="81"/>
      <c r="B539" s="81"/>
      <c r="C539" s="81"/>
      <c r="D539" s="129">
        <v>44043</v>
      </c>
      <c r="E539" s="116">
        <v>192.04245560103442</v>
      </c>
      <c r="F539" s="116">
        <v>206.1577416928518</v>
      </c>
      <c r="G539" s="116">
        <v>252.42142907880202</v>
      </c>
      <c r="H539" s="116">
        <v>192.99592101142264</v>
      </c>
      <c r="I539" s="116">
        <v>120.08545009955047</v>
      </c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</row>
    <row r="540" spans="1:74">
      <c r="A540" s="81"/>
      <c r="B540" s="81"/>
      <c r="C540" s="81"/>
      <c r="D540" s="129">
        <v>44074</v>
      </c>
      <c r="E540" s="116">
        <v>197.81296107577572</v>
      </c>
      <c r="F540" s="116">
        <v>211.64815180331965</v>
      </c>
      <c r="G540" s="116">
        <v>255.44065123536956</v>
      </c>
      <c r="H540" s="116">
        <v>200.74224875120788</v>
      </c>
      <c r="I540" s="116">
        <v>116.70189555412425</v>
      </c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</row>
    <row r="541" spans="1:74">
      <c r="A541" s="81"/>
      <c r="B541" s="81"/>
      <c r="C541" s="81"/>
      <c r="D541" s="129">
        <v>44104</v>
      </c>
      <c r="E541" s="116">
        <v>195.04944126141174</v>
      </c>
      <c r="F541" s="116">
        <v>209.22191295571241</v>
      </c>
      <c r="G541" s="116">
        <v>250.52322529353589</v>
      </c>
      <c r="H541" s="116">
        <v>196.66367003414385</v>
      </c>
      <c r="I541" s="116">
        <v>116.8263853500758</v>
      </c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</row>
    <row r="542" spans="1:74">
      <c r="A542" s="81"/>
      <c r="B542" s="81"/>
      <c r="C542" s="81"/>
      <c r="D542" s="129">
        <v>44135</v>
      </c>
      <c r="E542" s="116">
        <v>185.10318317254993</v>
      </c>
      <c r="F542" s="116">
        <v>198.06140187997045</v>
      </c>
      <c r="G542" s="116">
        <v>235.45526730304906</v>
      </c>
      <c r="H542" s="116">
        <v>190.29951922034593</v>
      </c>
      <c r="I542" s="116">
        <v>113.58032095340155</v>
      </c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</row>
    <row r="543" spans="1:74">
      <c r="A543" s="81"/>
      <c r="B543" s="81"/>
      <c r="C543" s="81"/>
      <c r="D543" s="129">
        <v>44165</v>
      </c>
      <c r="E543" s="116">
        <v>211.15423923767466</v>
      </c>
      <c r="F543" s="116">
        <v>227.17049188682458</v>
      </c>
      <c r="G543" s="116">
        <v>273.84702625784666</v>
      </c>
      <c r="H543" s="116">
        <v>213.47131669387568</v>
      </c>
      <c r="I543" s="116">
        <v>118.26987363408385</v>
      </c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</row>
    <row r="544" spans="1:74">
      <c r="A544" s="81"/>
      <c r="B544" s="81"/>
      <c r="C544" s="81"/>
      <c r="D544" s="129">
        <v>44196</v>
      </c>
      <c r="E544" s="116">
        <v>216.70715308429672</v>
      </c>
      <c r="F544" s="116">
        <v>234.04885974007814</v>
      </c>
      <c r="G544" s="116">
        <v>286.7377506100828</v>
      </c>
      <c r="H544" s="116">
        <v>220.32595861421765</v>
      </c>
      <c r="I544" s="116">
        <v>120.03946943950257</v>
      </c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</row>
    <row r="545" spans="1:74">
      <c r="A545" s="81"/>
      <c r="B545" s="81"/>
      <c r="C545" s="81"/>
      <c r="D545" s="129">
        <v>44227</v>
      </c>
      <c r="E545" s="116">
        <v>215.19919612294552</v>
      </c>
      <c r="F545" s="116">
        <v>232.64436199893024</v>
      </c>
      <c r="G545" s="116">
        <v>284.45137435142505</v>
      </c>
      <c r="H545" s="116">
        <v>216.4284186045636</v>
      </c>
      <c r="I545" s="116">
        <v>121.20578819218524</v>
      </c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</row>
    <row r="546" spans="1:74">
      <c r="A546" s="81"/>
      <c r="B546" s="81"/>
      <c r="C546" s="81"/>
      <c r="D546" s="129">
        <v>44255</v>
      </c>
      <c r="E546" s="116">
        <v>220.64866291844157</v>
      </c>
      <c r="F546" s="116">
        <v>238.58378742929105</v>
      </c>
      <c r="G546" s="116">
        <v>295.25780007767838</v>
      </c>
      <c r="H546" s="116">
        <v>229.43651234029008</v>
      </c>
      <c r="I546" s="116">
        <v>118.52556084604235</v>
      </c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</row>
    <row r="547" spans="1:74">
      <c r="A547" s="81"/>
      <c r="B547" s="81"/>
      <c r="C547" s="81"/>
      <c r="D547" s="129">
        <v>44286</v>
      </c>
      <c r="E547" s="116">
        <v>234.68575129945188</v>
      </c>
      <c r="F547" s="116">
        <v>254.19549507706574</v>
      </c>
      <c r="G547" s="116">
        <v>314.55760108082444</v>
      </c>
      <c r="H547" s="116">
        <v>240.7808554936847</v>
      </c>
      <c r="I547" s="116">
        <v>120.41267313754867</v>
      </c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</row>
    <row r="548" spans="1:74">
      <c r="A548" s="81"/>
      <c r="B548" s="81"/>
      <c r="C548" s="81"/>
      <c r="D548" s="129">
        <v>44316</v>
      </c>
      <c r="E548" s="116">
        <v>240.01880260346891</v>
      </c>
      <c r="F548" s="116">
        <v>259.35312392750001</v>
      </c>
      <c r="G548" s="116">
        <v>316.1533436850433</v>
      </c>
      <c r="H548" s="116">
        <v>246.83872631974828</v>
      </c>
      <c r="I548" s="116">
        <v>117.99402843452553</v>
      </c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</row>
    <row r="549" spans="1:74">
      <c r="A549" s="81"/>
      <c r="B549" s="81"/>
      <c r="C549" s="81"/>
      <c r="D549" s="129">
        <v>44347</v>
      </c>
      <c r="E549" s="116">
        <v>246.58427950395586</v>
      </c>
      <c r="F549" s="116">
        <v>267.07668496108278</v>
      </c>
      <c r="G549" s="116">
        <v>325.15467260180407</v>
      </c>
      <c r="H549" s="116">
        <v>259.867589232596</v>
      </c>
      <c r="I549" s="116">
        <v>115.12541726656393</v>
      </c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</row>
    <row r="550" spans="1:74">
      <c r="A550" s="81"/>
      <c r="B550" s="81"/>
      <c r="C550" s="81"/>
      <c r="D550" s="129">
        <v>44377</v>
      </c>
      <c r="E550" s="116">
        <v>250.65648730979882</v>
      </c>
      <c r="F550" s="116">
        <v>270.73576741919618</v>
      </c>
      <c r="G550" s="116">
        <v>327.93575303524494</v>
      </c>
      <c r="H550" s="116">
        <v>260.19080288483565</v>
      </c>
      <c r="I550" s="116">
        <v>115.96690775755332</v>
      </c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</row>
    <row r="551" spans="1:74">
      <c r="A551" s="81"/>
      <c r="B551" s="81"/>
      <c r="C551" s="81"/>
      <c r="D551" s="129">
        <v>44408</v>
      </c>
      <c r="E551" s="116">
        <v>255.51664414029185</v>
      </c>
      <c r="F551" s="116">
        <v>276.74299077173828</v>
      </c>
      <c r="G551" s="116">
        <v>337.87626959690522</v>
      </c>
      <c r="H551" s="116">
        <v>266.40892818622314</v>
      </c>
      <c r="I551" s="116">
        <v>116.71072666903895</v>
      </c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</row>
    <row r="552" spans="1:74">
      <c r="A552" s="81"/>
      <c r="B552" s="81"/>
      <c r="C552" s="81"/>
      <c r="D552" s="129">
        <v>44439</v>
      </c>
      <c r="E552" s="116">
        <v>260.89760716068133</v>
      </c>
      <c r="F552" s="116">
        <v>281.49226676195889</v>
      </c>
      <c r="G552" s="116">
        <v>342.70342148399948</v>
      </c>
      <c r="H552" s="116">
        <v>276.37398500808456</v>
      </c>
      <c r="I552" s="116">
        <v>114.01256473254702</v>
      </c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</row>
    <row r="553" spans="1:74">
      <c r="A553" s="81"/>
      <c r="B553" s="81"/>
      <c r="C553" s="81"/>
      <c r="D553" s="129">
        <v>44469</v>
      </c>
      <c r="E553" s="116">
        <v>252.9109545526473</v>
      </c>
      <c r="F553" s="116">
        <v>273.53137454015501</v>
      </c>
      <c r="G553" s="116">
        <v>330.73673165389829</v>
      </c>
      <c r="H553" s="116">
        <v>262.67663432086863</v>
      </c>
      <c r="I553" s="116">
        <v>115.68198516731927</v>
      </c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</row>
    <row r="554" spans="1:74">
      <c r="A554" s="81"/>
      <c r="B554" s="81"/>
      <c r="C554" s="81"/>
      <c r="D554" s="129">
        <v>44500</v>
      </c>
      <c r="E554" s="116">
        <v>264.60600638618348</v>
      </c>
      <c r="F554" s="116">
        <v>286.08017971500652</v>
      </c>
      <c r="G554" s="116">
        <v>340.79844924005579</v>
      </c>
      <c r="H554" s="116">
        <v>275.82887735306252</v>
      </c>
      <c r="I554" s="116">
        <v>113.4090706217369</v>
      </c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</row>
    <row r="555" spans="1:74">
      <c r="A555" s="81"/>
      <c r="B555" s="81"/>
      <c r="C555" s="81"/>
      <c r="D555" s="129">
        <v>44530</v>
      </c>
      <c r="E555" s="116">
        <v>257.80310012629303</v>
      </c>
      <c r="F555" s="116">
        <v>279.14511184327819</v>
      </c>
      <c r="G555" s="116">
        <v>337.06831722511873</v>
      </c>
      <c r="H555" s="116">
        <v>272.5643363125871</v>
      </c>
      <c r="I555" s="116">
        <v>113.510017447114</v>
      </c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</row>
    <row r="556" spans="1:74">
      <c r="A556" s="81"/>
      <c r="B556" s="81"/>
      <c r="C556" s="81"/>
      <c r="D556" s="129">
        <v>44561</v>
      </c>
      <c r="E556" s="116">
        <v>271.75310890748602</v>
      </c>
      <c r="F556" s="116">
        <v>294.53287302267938</v>
      </c>
      <c r="G556" s="116">
        <v>355.18928175459303</v>
      </c>
      <c r="H556" s="116">
        <v>286.34121698746384</v>
      </c>
      <c r="I556" s="116">
        <v>113.87496157477047</v>
      </c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</row>
    <row r="557" spans="1:74">
      <c r="A557" s="81"/>
      <c r="B557" s="81"/>
      <c r="C557" s="81"/>
      <c r="D557" s="129">
        <v>44592</v>
      </c>
      <c r="E557" s="116">
        <v>262.89652788800947</v>
      </c>
      <c r="F557" s="116">
        <v>282.68286161112565</v>
      </c>
      <c r="G557" s="116">
        <v>334.62166148916776</v>
      </c>
      <c r="H557" s="116">
        <v>284.36020807638198</v>
      </c>
      <c r="I557" s="116">
        <v>108.06873542379228</v>
      </c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</row>
    <row r="558" spans="1:74">
      <c r="A558" s="81"/>
      <c r="B558" s="81"/>
      <c r="C558" s="81"/>
      <c r="D558" s="129">
        <v>44620</v>
      </c>
      <c r="E558" s="116">
        <v>254.61455477328033</v>
      </c>
      <c r="F558" s="116">
        <v>271.64786537211882</v>
      </c>
      <c r="G558" s="116">
        <v>316.34282720893998</v>
      </c>
      <c r="H558" s="116">
        <v>286.06729850293533</v>
      </c>
      <c r="I558" s="116">
        <v>101.51667451269601</v>
      </c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</row>
    <row r="559" spans="1:74">
      <c r="A559" s="81"/>
      <c r="B559" s="81"/>
      <c r="C559" s="81"/>
      <c r="D559" s="129">
        <v>44651</v>
      </c>
      <c r="E559" s="116">
        <v>257.06603398813121</v>
      </c>
      <c r="F559" s="116">
        <v>274.94022251540406</v>
      </c>
      <c r="G559" s="116">
        <v>320.98710804389299</v>
      </c>
      <c r="H559" s="116">
        <v>290.19899782373636</v>
      </c>
      <c r="I559" s="116">
        <v>101.54084169278339</v>
      </c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</row>
    <row r="560" spans="1:74">
      <c r="A560" s="81"/>
      <c r="B560" s="81"/>
      <c r="C560" s="81"/>
      <c r="D560" s="129">
        <v>44681</v>
      </c>
      <c r="E560" s="116">
        <v>255.6056864790016</v>
      </c>
      <c r="F560" s="116">
        <v>274.06589029639889</v>
      </c>
      <c r="G560" s="116">
        <v>323.47463255746499</v>
      </c>
      <c r="H560" s="116">
        <v>287.78197242577596</v>
      </c>
      <c r="I560" s="116">
        <v>103.17346244739691</v>
      </c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</row>
    <row r="561" spans="1:74">
      <c r="A561" s="81"/>
      <c r="B561" s="81"/>
      <c r="C561" s="81"/>
      <c r="D561" s="129">
        <v>44712</v>
      </c>
      <c r="E561" s="116">
        <v>253.78182954960414</v>
      </c>
      <c r="F561" s="116">
        <v>274.86923705549532</v>
      </c>
      <c r="G561" s="116">
        <v>337.02245361202898</v>
      </c>
      <c r="H561" s="116">
        <v>280.05095670555653</v>
      </c>
      <c r="I561" s="116">
        <v>110.26625794768034</v>
      </c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</row>
    <row r="562" spans="1:74">
      <c r="A562" s="81"/>
      <c r="B562" s="81"/>
      <c r="C562" s="81"/>
      <c r="D562" s="129">
        <v>44742</v>
      </c>
      <c r="E562" s="116">
        <v>233.7572973706632</v>
      </c>
      <c r="F562" s="116">
        <v>252.11959936078395</v>
      </c>
      <c r="G562" s="116">
        <v>302.90157451582178</v>
      </c>
      <c r="H562" s="116">
        <v>263.85699922552624</v>
      </c>
      <c r="I562" s="116">
        <v>105.47881515806334</v>
      </c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</row>
    <row r="563" spans="1:74">
      <c r="A563" s="81"/>
      <c r="B563" s="81"/>
      <c r="C563" s="81"/>
      <c r="D563" s="129">
        <v>44773</v>
      </c>
      <c r="E563" s="116">
        <v>251.56627608947022</v>
      </c>
      <c r="F563" s="116">
        <v>270.86878405991212</v>
      </c>
      <c r="G563" s="116">
        <v>321.43376579091409</v>
      </c>
      <c r="H563" s="116">
        <v>282.50344496048712</v>
      </c>
      <c r="I563" s="116">
        <v>104.478186821427</v>
      </c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</row>
    <row r="564" spans="1:74">
      <c r="A564" s="81"/>
      <c r="B564" s="81"/>
      <c r="C564" s="81"/>
      <c r="D564" s="129">
        <v>44804</v>
      </c>
      <c r="E564" s="116">
        <v>239.21695793061448</v>
      </c>
      <c r="F564" s="116">
        <v>260.08093200065667</v>
      </c>
      <c r="G564" s="116">
        <v>317.25148520277253</v>
      </c>
      <c r="H564" s="116">
        <v>266.46307986089579</v>
      </c>
      <c r="I564" s="116">
        <v>109.05099141520269</v>
      </c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</row>
    <row r="565" spans="1:74">
      <c r="A565" s="81"/>
      <c r="B565" s="81"/>
      <c r="C565" s="81"/>
      <c r="D565" s="129">
        <v>44834</v>
      </c>
      <c r="E565" s="116">
        <v>223.7521188983564</v>
      </c>
      <c r="F565" s="116">
        <v>244.32523504575286</v>
      </c>
      <c r="G565" s="116">
        <v>299.7705085211652</v>
      </c>
      <c r="H565" s="116">
        <v>249.43280593310178</v>
      </c>
      <c r="I565" s="116">
        <v>110.01183945364133</v>
      </c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</row>
    <row r="566" spans="1:74">
      <c r="A566" s="81"/>
      <c r="B566" s="81"/>
      <c r="C566" s="81"/>
      <c r="D566" s="129">
        <v>44865</v>
      </c>
      <c r="E566" s="116">
        <v>238.08370869598269</v>
      </c>
      <c r="F566" s="116">
        <v>259.39220237989213</v>
      </c>
      <c r="G566" s="116">
        <v>318.24958404484198</v>
      </c>
      <c r="H566" s="116">
        <v>266.91083628364515</v>
      </c>
      <c r="I566" s="116">
        <v>109.08476718904075</v>
      </c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</row>
    <row r="567" spans="1:74">
      <c r="A567" s="81"/>
      <c r="B567" s="81"/>
      <c r="C567" s="81"/>
      <c r="D567" s="129">
        <v>44895</v>
      </c>
      <c r="E567" s="116">
        <v>254.77140808734001</v>
      </c>
      <c r="F567" s="116">
        <v>280.30883315059856</v>
      </c>
      <c r="G567" s="116">
        <v>358.12400580955335</v>
      </c>
      <c r="H567" s="116">
        <v>288.58439303828277</v>
      </c>
      <c r="I567" s="116">
        <v>113.89447162920081</v>
      </c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</row>
    <row r="568" spans="1:74">
      <c r="A568" s="81"/>
      <c r="B568" s="81"/>
      <c r="C568" s="81"/>
      <c r="D568" s="129">
        <v>44926</v>
      </c>
      <c r="E568" s="116">
        <v>246.29670181527666</v>
      </c>
      <c r="F568" s="116">
        <v>270.51105390822124</v>
      </c>
      <c r="G568" s="116">
        <v>343.67794660474357</v>
      </c>
      <c r="H568" s="116">
        <v>277.36570288846502</v>
      </c>
      <c r="I568" s="116">
        <v>113.7278160412029</v>
      </c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</row>
    <row r="569" spans="1:74">
      <c r="A569" s="81"/>
      <c r="B569" s="81"/>
      <c r="C569" s="81"/>
      <c r="D569" s="129">
        <v>44957</v>
      </c>
      <c r="E569" s="116">
        <v>262.85575029062664</v>
      </c>
      <c r="F569" s="116">
        <v>288.57256598746898</v>
      </c>
      <c r="G569" s="116">
        <v>358.56249481588429</v>
      </c>
      <c r="H569" s="116">
        <v>292.22660050211073</v>
      </c>
      <c r="I569" s="116">
        <v>112.55993010903799</v>
      </c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</row>
    <row r="570" spans="1:74">
      <c r="A570" s="81"/>
      <c r="B570" s="81"/>
      <c r="C570" s="81"/>
      <c r="D570" s="129">
        <v>44985</v>
      </c>
      <c r="E570" s="116">
        <v>267.73668662659742</v>
      </c>
      <c r="F570" s="116">
        <v>294.98368583508432</v>
      </c>
      <c r="G570" s="116">
        <v>368.45655516681097</v>
      </c>
      <c r="H570" s="116">
        <v>292.82545019583694</v>
      </c>
      <c r="I570" s="116">
        <v>115.43520820075237</v>
      </c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</row>
    <row r="571" spans="1:74">
      <c r="A571" s="81"/>
      <c r="B571" s="81"/>
      <c r="C571" s="81"/>
      <c r="D571" s="129">
        <v>45016</v>
      </c>
      <c r="E571" s="116">
        <v>267.12058998630528</v>
      </c>
      <c r="F571" s="116">
        <v>293.52424102364114</v>
      </c>
      <c r="G571" s="116">
        <v>366.20011449530443</v>
      </c>
      <c r="H571" s="116">
        <v>305.00081447220975</v>
      </c>
      <c r="I571" s="116">
        <v>109.92860837799199</v>
      </c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</row>
    <row r="572" spans="1:74">
      <c r="A572" s="81"/>
      <c r="B572" s="81"/>
      <c r="C572" s="81"/>
      <c r="D572" s="129">
        <v>45046</v>
      </c>
      <c r="E572" s="116">
        <v>274.10113928027971</v>
      </c>
      <c r="F572" s="116">
        <v>300.86058175678045</v>
      </c>
      <c r="G572" s="116">
        <v>370.7306415802056</v>
      </c>
      <c r="H572" s="116">
        <v>310.85157120167594</v>
      </c>
      <c r="I572" s="116">
        <v>109.17988102110347</v>
      </c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</row>
    <row r="573" spans="1:74">
      <c r="A573" s="81"/>
      <c r="B573" s="81"/>
      <c r="C573" s="81"/>
      <c r="D573" s="129">
        <v>45077</v>
      </c>
      <c r="E573" s="116">
        <v>268.20683215763819</v>
      </c>
      <c r="F573" s="116">
        <v>297.10849604026635</v>
      </c>
      <c r="G573" s="116">
        <v>375.97960119675508</v>
      </c>
      <c r="H573" s="116">
        <v>295.76991755124891</v>
      </c>
      <c r="I573" s="116">
        <v>116.02279964147688</v>
      </c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</row>
    <row r="574" spans="1:74">
      <c r="A574" s="81"/>
      <c r="B574" s="81"/>
      <c r="C574" s="81"/>
      <c r="D574" s="129">
        <v>45107</v>
      </c>
      <c r="E574" s="116">
        <v>274.68964830492979</v>
      </c>
      <c r="F574" s="116">
        <v>305.98743655608632</v>
      </c>
      <c r="G574" s="116">
        <v>391.90013855247781</v>
      </c>
      <c r="H574" s="116">
        <v>296.24385873152283</v>
      </c>
      <c r="I574" s="116">
        <v>120.74977197282037</v>
      </c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</row>
    <row r="575" spans="1:74">
      <c r="A575" s="81"/>
      <c r="B575" s="81"/>
      <c r="C575" s="81"/>
      <c r="D575" s="129">
        <v>45138</v>
      </c>
      <c r="E575" s="116">
        <v>280.78359537583668</v>
      </c>
      <c r="F575" s="116">
        <v>312.3142128342098</v>
      </c>
      <c r="G575" s="116">
        <v>399.96877359524166</v>
      </c>
      <c r="H575" s="116">
        <v>301.36983237547315</v>
      </c>
      <c r="I575" s="116">
        <v>121.14646808741365</v>
      </c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</row>
    <row r="576" spans="1:74">
      <c r="A576" s="81"/>
      <c r="B576" s="81"/>
      <c r="C576" s="81"/>
      <c r="D576" s="129">
        <v>45169</v>
      </c>
      <c r="E576" s="116">
        <v>274.15617456025541</v>
      </c>
      <c r="F576" s="116">
        <v>304.24981793490372</v>
      </c>
      <c r="G576" s="116">
        <v>387.86996966337244</v>
      </c>
      <c r="H576" s="116">
        <v>295.64435781740303</v>
      </c>
      <c r="I576" s="116">
        <v>119.78342448931154</v>
      </c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</row>
    <row r="577" spans="1:74">
      <c r="A577" s="81"/>
      <c r="B577" s="81"/>
      <c r="C577" s="81"/>
      <c r="D577" s="129">
        <v>45199</v>
      </c>
      <c r="E577" s="116">
        <v>270.02964432744955</v>
      </c>
      <c r="F577" s="116">
        <v>298.52016792369949</v>
      </c>
      <c r="G577" s="116">
        <v>380.90804442797844</v>
      </c>
      <c r="H577" s="116">
        <v>292.90551197551281</v>
      </c>
      <c r="I577" s="116">
        <v>118.7430894730384</v>
      </c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</row>
    <row r="578" spans="1:74">
      <c r="A578" s="81"/>
      <c r="B578" s="81"/>
      <c r="C578" s="81"/>
      <c r="D578" s="129">
        <v>45230</v>
      </c>
      <c r="E578" s="116">
        <v>260.36023734783907</v>
      </c>
      <c r="F578" s="116">
        <v>287.67427235472638</v>
      </c>
      <c r="G578" s="116">
        <v>368.72949866154107</v>
      </c>
      <c r="H578" s="116">
        <v>284.58810942628617</v>
      </c>
      <c r="I578" s="116">
        <v>118.31843961282334</v>
      </c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</row>
    <row r="579" spans="1:74">
      <c r="A579" s="81"/>
      <c r="B579" s="81"/>
      <c r="C579" s="81"/>
      <c r="D579" s="129">
        <v>45260</v>
      </c>
      <c r="E579" s="116">
        <v>277.42080765672529</v>
      </c>
      <c r="F579" s="116">
        <v>309.2906834144319</v>
      </c>
      <c r="G579" s="116">
        <v>410.39826547081066</v>
      </c>
      <c r="H579" s="116">
        <v>297.73778773812529</v>
      </c>
      <c r="I579" s="116">
        <v>126.22215017932432</v>
      </c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</row>
    <row r="580" spans="1:74">
      <c r="A580" s="81"/>
      <c r="B580" s="81"/>
      <c r="C580" s="81"/>
      <c r="D580" s="129">
        <v>45291</v>
      </c>
      <c r="E580" s="116">
        <v>287.60427175593406</v>
      </c>
      <c r="F580" s="116">
        <v>320.32448120777207</v>
      </c>
      <c r="G580" s="116">
        <v>424.68685400251081</v>
      </c>
      <c r="H580" s="116">
        <v>309.55996970090729</v>
      </c>
      <c r="I580" s="116">
        <v>125.60488678898038</v>
      </c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</row>
    <row r="581" spans="1:74">
      <c r="A581" s="81"/>
      <c r="B581" s="81"/>
      <c r="C581" s="81"/>
      <c r="D581" s="129">
        <v>45322</v>
      </c>
      <c r="E581" s="116">
        <v>292.09448114729133</v>
      </c>
      <c r="F581" s="116">
        <v>328.18505460326202</v>
      </c>
      <c r="G581" s="116">
        <v>449.56276773066861</v>
      </c>
      <c r="H581" s="116">
        <v>312.48926588528411</v>
      </c>
      <c r="I581" s="116">
        <v>131.77358719423881</v>
      </c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</row>
    <row r="582" spans="1:74">
      <c r="A582" s="81"/>
      <c r="B582" s="81"/>
      <c r="C582" s="81"/>
      <c r="D582" s="129">
        <v>45351</v>
      </c>
      <c r="E582" s="116">
        <v>297.93857707699306</v>
      </c>
      <c r="F582" s="116">
        <v>336.10358425272693</v>
      </c>
      <c r="G582" s="116">
        <v>467.65495907558778</v>
      </c>
      <c r="H582" s="116">
        <v>325.5441293741851</v>
      </c>
      <c r="I582" s="116">
        <v>131.5715748096811</v>
      </c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</row>
    <row r="583" spans="1:74">
      <c r="A583" s="81"/>
      <c r="B583" s="81"/>
      <c r="C583" s="81"/>
      <c r="D583" s="129">
        <v>45382</v>
      </c>
      <c r="E583" s="116">
        <v>309.92501118228819</v>
      </c>
      <c r="F583" s="116">
        <v>349.57309138515961</v>
      </c>
      <c r="G583" s="116">
        <v>487.37335459015219</v>
      </c>
      <c r="H583" s="116">
        <v>333.95972174891881</v>
      </c>
      <c r="I583" s="116">
        <v>133.71797564576298</v>
      </c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</row>
    <row r="584" spans="1:74">
      <c r="A584" s="81"/>
      <c r="B584" s="81"/>
      <c r="C584" s="81"/>
      <c r="D584" s="129">
        <v>45412</v>
      </c>
      <c r="E584" s="116">
        <v>307.87508104382198</v>
      </c>
      <c r="F584" s="116">
        <v>346.91989313837195</v>
      </c>
      <c r="G584" s="116">
        <v>481.06207861302073</v>
      </c>
      <c r="H584" s="116">
        <v>331.79123839910864</v>
      </c>
      <c r="I584" s="116">
        <v>132.85464919342979</v>
      </c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</row>
    <row r="585" spans="1:74">
      <c r="A585" s="81"/>
      <c r="B585" s="81"/>
      <c r="C585" s="81"/>
      <c r="D585" s="129">
        <v>45443</v>
      </c>
      <c r="E585" s="116">
        <v>318.45693354686523</v>
      </c>
      <c r="F585" s="116">
        <v>360.06244480466336</v>
      </c>
      <c r="G585" s="116">
        <v>503.6149337448191</v>
      </c>
      <c r="H585" s="116">
        <v>336.73484671036385</v>
      </c>
      <c r="I585" s="116">
        <v>137.10355698609459</v>
      </c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</row>
    <row r="586" spans="1:74">
      <c r="A586" s="81"/>
      <c r="B586" s="81"/>
      <c r="C586" s="81"/>
      <c r="D586" s="129">
        <v>45473</v>
      </c>
      <c r="E586" s="116">
        <v>315.28410952830166</v>
      </c>
      <c r="F586" s="116">
        <v>359.55803551212028</v>
      </c>
      <c r="G586" s="116">
        <v>516.55028006047769</v>
      </c>
      <c r="H586" s="116">
        <v>328.98658534036002</v>
      </c>
      <c r="I586" s="116">
        <v>143.77981077224175</v>
      </c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</row>
    <row r="587" spans="1:74">
      <c r="A587" s="81"/>
      <c r="B587" s="81"/>
      <c r="C587" s="81"/>
      <c r="D587" s="129">
        <v>45504</v>
      </c>
      <c r="E587" s="116">
        <v>319.71232437309772</v>
      </c>
      <c r="F587" s="116">
        <v>364.85228258891749</v>
      </c>
      <c r="G587" s="116">
        <v>522.89733342010743</v>
      </c>
      <c r="H587" s="116">
        <v>325.01141155677345</v>
      </c>
      <c r="I587" s="116">
        <v>147.28379306765441</v>
      </c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</row>
    <row r="588" spans="1:74">
      <c r="A588" s="81"/>
      <c r="B588" s="81"/>
      <c r="C588" s="81"/>
      <c r="D588" s="129">
        <v>45535</v>
      </c>
      <c r="E588" s="116">
        <v>324.14235462264128</v>
      </c>
      <c r="F588" s="116">
        <v>369.26555915326225</v>
      </c>
      <c r="G588" s="116">
        <v>525.73431674622702</v>
      </c>
      <c r="H588" s="116">
        <v>329.23007731124244</v>
      </c>
      <c r="I588" s="116">
        <v>146.17113074514577</v>
      </c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</row>
    <row r="589" spans="1:74">
      <c r="A589" s="81"/>
      <c r="B589" s="81"/>
      <c r="C589" s="81"/>
      <c r="D589" s="129">
        <v>45565</v>
      </c>
      <c r="E589" s="116">
        <v>323.2441697382834</v>
      </c>
      <c r="F589" s="116">
        <v>366.9096093236941</v>
      </c>
      <c r="G589" s="116">
        <v>532.66140233595206</v>
      </c>
      <c r="H589" s="116">
        <v>337.41583497800514</v>
      </c>
      <c r="I589" s="116">
        <v>144.46278263435244</v>
      </c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</row>
    <row r="590" spans="1:74">
      <c r="A590" s="81"/>
      <c r="B590" s="81"/>
      <c r="C590" s="81"/>
      <c r="D590" s="129">
        <v>45596</v>
      </c>
      <c r="E590" s="116">
        <v>313.05206564820429</v>
      </c>
      <c r="F590" s="116">
        <v>356.01318738534155</v>
      </c>
      <c r="G590" s="116">
        <v>511.5657473544241</v>
      </c>
      <c r="H590" s="116">
        <v>316.18424555538462</v>
      </c>
      <c r="I590" s="116">
        <v>147.83163387378869</v>
      </c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</row>
    <row r="591" spans="1:74">
      <c r="A591" s="81"/>
      <c r="B591" s="81"/>
      <c r="C591" s="81"/>
      <c r="D591" s="129">
        <v>45626</v>
      </c>
      <c r="E591" s="116">
        <v>317.43035203743125</v>
      </c>
      <c r="F591" s="116">
        <v>362.54751933228857</v>
      </c>
      <c r="G591" s="116">
        <v>524.73423136467113</v>
      </c>
      <c r="H591" s="116">
        <v>309.65729482430152</v>
      </c>
      <c r="I591" s="116">
        <v>154.68871542891944</v>
      </c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</row>
    <row r="592" spans="1:74">
      <c r="A592" s="81"/>
      <c r="B592" s="81"/>
      <c r="C592" s="81"/>
      <c r="D592" s="129">
        <v>45657</v>
      </c>
      <c r="E592" s="116">
        <v>316.09905290779039</v>
      </c>
      <c r="F592" s="116">
        <v>359.88801031330775</v>
      </c>
      <c r="G592" s="116">
        <v>515.71069316868818</v>
      </c>
      <c r="H592" s="116">
        <v>320.64684695777942</v>
      </c>
      <c r="I592" s="116">
        <v>146.53881689260487</v>
      </c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</row>
    <row r="593" spans="1:74">
      <c r="A593" s="81"/>
      <c r="B593" s="81"/>
      <c r="C593" s="81"/>
      <c r="D593" s="129">
        <v>45688</v>
      </c>
      <c r="E593" s="116">
        <v>336.29697849513065</v>
      </c>
      <c r="F593" s="116">
        <v>383.47496704704344</v>
      </c>
      <c r="G593" s="116">
        <v>550.95876172546275</v>
      </c>
      <c r="H593" s="116">
        <v>343.31711891544063</v>
      </c>
      <c r="I593" s="116">
        <v>146.19398875108024</v>
      </c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</row>
    <row r="594" spans="1:74">
      <c r="A594" s="81"/>
      <c r="B594" s="81"/>
      <c r="C594" s="81"/>
      <c r="D594" s="129">
        <v>45716</v>
      </c>
      <c r="E594" s="116">
        <v>347.78019727480188</v>
      </c>
      <c r="F594" s="116">
        <v>397.91794573476255</v>
      </c>
      <c r="G594" s="116">
        <v>573.74657833518529</v>
      </c>
      <c r="H594" s="116">
        <v>348.64526641185375</v>
      </c>
      <c r="I594" s="116">
        <v>149.97174160736657</v>
      </c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</row>
    <row r="595" spans="1:74">
      <c r="A595" s="81"/>
      <c r="B595" s="81"/>
      <c r="C595" s="81"/>
      <c r="D595" s="129">
        <v>45747</v>
      </c>
      <c r="E595" s="116">
        <v>334.37081584449146</v>
      </c>
      <c r="F595" s="116">
        <v>386.33928458663598</v>
      </c>
      <c r="G595" s="116">
        <v>567.93477243112898</v>
      </c>
      <c r="H595" s="116">
        <v>313.54090850084776</v>
      </c>
      <c r="I595" s="116">
        <v>163.55293135480139</v>
      </c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</row>
    <row r="596" spans="1:74">
      <c r="A596" s="81"/>
      <c r="B596" s="81"/>
      <c r="C596" s="81"/>
      <c r="D596" s="129">
        <v>45777</v>
      </c>
      <c r="E596" s="116">
        <v>332.04354452982312</v>
      </c>
      <c r="F596" s="116">
        <v>384.25806262957491</v>
      </c>
      <c r="G596" s="116">
        <v>572.93291412138171</v>
      </c>
      <c r="H596" s="116">
        <v>306.58905618484704</v>
      </c>
      <c r="I596" s="116">
        <v>168.61859580766304</v>
      </c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</row>
    <row r="597" spans="1:74">
      <c r="A597" s="81"/>
      <c r="B597" s="81"/>
      <c r="C597" s="81"/>
      <c r="D597" s="129">
        <v>45808</v>
      </c>
      <c r="E597" s="116">
        <v>348.63306392118045</v>
      </c>
      <c r="F597" s="116">
        <v>404.21551045466703</v>
      </c>
      <c r="G597" s="116">
        <v>605.67982775072608</v>
      </c>
      <c r="H597" s="116">
        <v>321.57120904568097</v>
      </c>
      <c r="I597" s="116">
        <v>170.01634529851955</v>
      </c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</row>
    <row r="598" spans="1:74">
      <c r="A598" s="81"/>
      <c r="B598" s="81"/>
      <c r="C598" s="81"/>
      <c r="D598" s="129">
        <v>45838</v>
      </c>
      <c r="E598" s="116">
        <v>344.3037447367617</v>
      </c>
      <c r="F598" s="116">
        <v>399.14101334315546</v>
      </c>
      <c r="G598" s="116">
        <v>597.15534454210376</v>
      </c>
      <c r="H598" s="116">
        <v>316.81911825163536</v>
      </c>
      <c r="I598" s="116">
        <v>170.13594920783331</v>
      </c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</row>
    <row r="599" spans="1:74">
      <c r="A599" s="81"/>
      <c r="B599" s="81"/>
      <c r="C599" s="81"/>
      <c r="D599" s="129">
        <v>45869</v>
      </c>
      <c r="E599" s="116">
        <v>347.90656932136307</v>
      </c>
      <c r="F599" s="116">
        <v>403.28698178867432</v>
      </c>
      <c r="G599" s="116">
        <v>604.33251825809327</v>
      </c>
      <c r="H599" s="116">
        <v>321.32159287687176</v>
      </c>
      <c r="I599" s="116">
        <v>169.76291592400753</v>
      </c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</row>
    <row r="600" spans="1:74">
      <c r="A600" s="81"/>
      <c r="B600" s="81"/>
      <c r="C600" s="81"/>
      <c r="D600" s="129">
        <v>45900</v>
      </c>
      <c r="E600" s="116">
        <v>351.60123303408369</v>
      </c>
      <c r="F600" s="116">
        <v>407.2211967008891</v>
      </c>
      <c r="G600" s="116">
        <v>609.19586292249937</v>
      </c>
      <c r="H600" s="116">
        <v>330.6734990358699</v>
      </c>
      <c r="I600" s="116">
        <v>166.18821124446171</v>
      </c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</row>
    <row r="601" spans="1:74">
      <c r="A601" s="81"/>
      <c r="B601" s="81"/>
      <c r="C601" s="81"/>
      <c r="D601" s="129">
        <v>45930</v>
      </c>
      <c r="E601" s="116">
        <v>357.02800185179512</v>
      </c>
      <c r="F601" s="116">
        <v>416.31252314547169</v>
      </c>
      <c r="G601" s="116">
        <v>637.97956747555133</v>
      </c>
      <c r="H601" s="116">
        <v>327.56260481975232</v>
      </c>
      <c r="I601" s="116">
        <v>175.60384344316421</v>
      </c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</row>
    <row r="602" spans="1:74">
      <c r="A602" s="81"/>
      <c r="B602" s="81"/>
      <c r="C602" s="81"/>
      <c r="D602" s="129">
        <v>45961</v>
      </c>
      <c r="E602" s="116">
        <v>366.31581530127784</v>
      </c>
      <c r="F602" s="116">
        <v>426.43641861192742</v>
      </c>
      <c r="G602" s="116">
        <v>651.30827418994272</v>
      </c>
      <c r="H602" s="116">
        <v>340.48112276821087</v>
      </c>
      <c r="I602" s="116">
        <v>172.3470491882795</v>
      </c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</row>
    <row r="603" spans="1:74">
      <c r="A603" s="81"/>
      <c r="B603" s="81"/>
      <c r="C603" s="81"/>
      <c r="D603" s="129">
        <v>45991</v>
      </c>
      <c r="E603" s="116">
        <v>369.83760945222127</v>
      </c>
      <c r="F603" s="116">
        <v>429.08616951807267</v>
      </c>
      <c r="G603" s="116">
        <v>644.47075293529167</v>
      </c>
      <c r="H603" s="116">
        <v>346.61308957947415</v>
      </c>
      <c r="I603" s="116">
        <v>167.43380620292959</v>
      </c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</row>
    <row r="604" spans="1:74">
      <c r="A604" s="81"/>
      <c r="B604" s="81"/>
      <c r="C604" s="81"/>
      <c r="D604" s="129">
        <v>46022</v>
      </c>
      <c r="E604" s="116">
        <v>380.24039762781462</v>
      </c>
      <c r="F604" s="116">
        <v>441.22193639981333</v>
      </c>
      <c r="G604" s="116">
        <v>662.4932590048569</v>
      </c>
      <c r="H604" s="116">
        <v>352.09754460416821</v>
      </c>
      <c r="I604" s="116">
        <v>169.46675856198925</v>
      </c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</row>
    <row r="605" spans="1:74">
      <c r="A605" s="81"/>
      <c r="B605" s="81"/>
      <c r="C605" s="81"/>
      <c r="D605" s="129">
        <v>46053</v>
      </c>
      <c r="E605" s="116">
        <v>393.20889352860587</v>
      </c>
      <c r="F605" s="116">
        <v>459.47121642975992</v>
      </c>
      <c r="G605" s="116">
        <v>700.73352883125278</v>
      </c>
      <c r="H605" s="116">
        <v>352.28140425227383</v>
      </c>
      <c r="I605" s="116">
        <v>179.16018351594292</v>
      </c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</row>
    <row r="606" spans="1:74">
      <c r="A606" s="81"/>
      <c r="B606" s="81"/>
      <c r="C606" s="81"/>
      <c r="D606" s="129">
        <v>46081</v>
      </c>
      <c r="E606" s="116">
        <v>408.560461879184</v>
      </c>
      <c r="F606" s="116">
        <v>472.94394398365426</v>
      </c>
      <c r="G606" s="116">
        <v>707.26760080047677</v>
      </c>
      <c r="H606" s="116">
        <v>378.01896370882281</v>
      </c>
      <c r="I606" s="116">
        <v>167.74140164783458</v>
      </c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</row>
    <row r="607" spans="1:74">
      <c r="A607" s="81"/>
      <c r="B607" s="81"/>
      <c r="C607" s="81"/>
      <c r="D607" s="129">
        <v>46112</v>
      </c>
      <c r="E607" s="116">
        <v>377.28057175441228</v>
      </c>
      <c r="F607" s="116">
        <v>435.00781191794317</v>
      </c>
      <c r="G607" s="116">
        <v>656.4686673877859</v>
      </c>
      <c r="H607" s="116">
        <v>365.39961073678694</v>
      </c>
      <c r="I607" s="116">
        <v>161.29319597441688</v>
      </c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</row>
    <row r="608" spans="1:74">
      <c r="A608" s="81"/>
      <c r="B608" s="81"/>
      <c r="C608" s="81"/>
      <c r="D608" s="129">
        <v>46142</v>
      </c>
      <c r="E608" s="116">
        <v>398.12429481740679</v>
      </c>
      <c r="F608" s="116">
        <v>461.37484401915907</v>
      </c>
      <c r="G608" s="116">
        <v>711.45274741155947</v>
      </c>
      <c r="H608" s="116">
        <v>382.29895005938926</v>
      </c>
      <c r="I608" s="116">
        <v>167.34305066474252</v>
      </c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</row>
    <row r="609" spans="1:74">
      <c r="A609" s="81"/>
      <c r="B609" s="81"/>
      <c r="C609" s="81"/>
      <c r="D609" s="129">
        <v>46173</v>
      </c>
      <c r="E609" s="116">
        <v>410.70573758825282</v>
      </c>
      <c r="F609" s="116">
        <v>476.33123737955032</v>
      </c>
      <c r="G609" s="116">
        <v>742.27589765705204</v>
      </c>
      <c r="H609" s="116">
        <v>397.06216287580912</v>
      </c>
      <c r="I609" s="116">
        <v>168.13078598993013</v>
      </c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</row>
    <row r="610" spans="1:74">
      <c r="A610" s="81"/>
      <c r="B610" s="81"/>
      <c r="C610" s="81"/>
      <c r="D610" s="129">
        <v>46203</v>
      </c>
      <c r="E610" s="116">
        <v>422.65230010499045</v>
      </c>
      <c r="F610" s="116">
        <v>490.83014745592078</v>
      </c>
      <c r="G610" s="116">
        <v>764.70021490851548</v>
      </c>
      <c r="H610" s="116">
        <v>394.30407780649676</v>
      </c>
      <c r="I610" s="116">
        <v>174.37792890898959</v>
      </c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</row>
    <row r="611" spans="1:74">
      <c r="A611" s="81"/>
      <c r="B611" s="81"/>
      <c r="C611" s="81"/>
      <c r="D611" s="129">
        <v>46234</v>
      </c>
      <c r="E611" s="116">
        <v>427.76129542757104</v>
      </c>
      <c r="F611" s="116">
        <v>493.21729073872518</v>
      </c>
      <c r="G611" s="116">
        <v>742.5288158064551</v>
      </c>
      <c r="H611" s="116">
        <v>402.1224718939539</v>
      </c>
      <c r="I611" s="116">
        <v>165.86446364632801</v>
      </c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</row>
    <row r="612" spans="1:74">
      <c r="A612" s="81"/>
      <c r="B612" s="81"/>
      <c r="C612" s="81"/>
      <c r="D612" s="129">
        <v>46265</v>
      </c>
      <c r="E612" s="116">
        <v>429.93115385727282</v>
      </c>
      <c r="F612" s="116">
        <v>496.3442007415394</v>
      </c>
      <c r="G612" s="116">
        <v>755.99998281258956</v>
      </c>
      <c r="H612" s="116">
        <v>409.66998914952251</v>
      </c>
      <c r="I612" s="116">
        <v>165.76048012763292</v>
      </c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</row>
    <row r="613" spans="1:74">
      <c r="A613" s="81"/>
      <c r="B613" s="81"/>
      <c r="C613" s="81"/>
      <c r="D613" s="129">
        <v>46295</v>
      </c>
      <c r="E613" s="116">
        <v>419.10529812690152</v>
      </c>
      <c r="F613" s="116">
        <v>488.83760671057581</v>
      </c>
      <c r="G613" s="116">
        <v>767.12250476242207</v>
      </c>
      <c r="H613" s="116">
        <v>382.11365101477799</v>
      </c>
      <c r="I613" s="116">
        <v>179.34903586714046</v>
      </c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</row>
    <row r="614" spans="1:74">
      <c r="A614" s="81"/>
      <c r="B614" s="81"/>
      <c r="C614" s="81"/>
      <c r="D614" s="129"/>
      <c r="E614" s="116"/>
      <c r="F614" s="116"/>
      <c r="G614" s="116"/>
      <c r="H614" s="116"/>
      <c r="I614" s="116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</row>
  </sheetData>
  <conditionalFormatting sqref="E23:S35">
    <cfRule type="cellIs" dxfId="7" priority="15" operator="equal">
      <formula>-1</formula>
    </cfRule>
    <cfRule type="cellIs" dxfId="6" priority="16" operator="equal">
      <formula>1</formula>
    </cfRule>
  </conditionalFormatting>
  <conditionalFormatting sqref="W24:AI24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5:AI2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6:AI26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7:AI27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9:AI2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8:AI28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2:BM14">
    <cfRule type="cellIs" dxfId="5" priority="5" operator="equal">
      <formula>"Negative"</formula>
    </cfRule>
    <cfRule type="cellIs" dxfId="4" priority="6" operator="equal">
      <formula>"Positive"</formula>
    </cfRule>
  </conditionalFormatting>
  <conditionalFormatting sqref="BU2:BU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{ECD3F471-156E-4163-90EF-B178BCD1B542}</x14:id>
        </ext>
      </extLst>
    </cfRule>
  </conditionalFormatting>
  <conditionalFormatting sqref="BV2:BV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{4D1DF492-8A01-4A69-916F-9289519FB440}</x14:id>
        </ext>
      </extLst>
    </cfRule>
  </conditionalFormatting>
  <conditionalFormatting sqref="BJ2:BJ14">
    <cfRule type="colorScale" priority="2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BK2:BK14">
    <cfRule type="colorScale" priority="1">
      <colorScale>
        <cfvo type="min"/>
        <cfvo type="percentile" val="50"/>
        <cfvo type="max"/>
        <color theme="0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D3F471-156E-4163-90EF-B178BCD1B5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BU2:BU14</xm:sqref>
        </x14:conditionalFormatting>
        <x14:conditionalFormatting xmlns:xm="http://schemas.microsoft.com/office/excel/2006/main">
          <x14:cfRule type="dataBar" id="{4D1DF492-8A01-4A69-916F-9289519FB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BV2:BV14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75C2-CC1B-4187-9898-EBEBDBFAAC23}">
  <sheetPr codeName="Sheet4"/>
  <dimension ref="A1:AA202"/>
  <sheetViews>
    <sheetView showGridLines="0" zoomScale="85" zoomScaleNormal="85" workbookViewId="0">
      <pane xSplit="1" ySplit="2" topLeftCell="B171" activePane="bottomRight" state="frozen"/>
      <selection pane="topRight" activeCell="B1" sqref="B1"/>
      <selection pane="bottomLeft" activeCell="A3" sqref="A3"/>
      <selection pane="bottomRight" activeCell="W206" sqref="W206"/>
    </sheetView>
  </sheetViews>
  <sheetFormatPr defaultColWidth="8.81640625" defaultRowHeight="14.5"/>
  <cols>
    <col min="1" max="1" width="11"/>
    <col min="2" max="27" width="5" customWidth="1"/>
  </cols>
  <sheetData>
    <row r="1" spans="1:27" ht="14.5" customHeight="1">
      <c r="A1" s="4"/>
      <c r="B1" s="99" t="s">
        <v>156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100" t="s">
        <v>157</v>
      </c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spans="1:27" ht="14.5" customHeight="1">
      <c r="A2" s="4"/>
      <c r="B2" s="99" t="s">
        <v>1</v>
      </c>
      <c r="C2" s="99" t="s">
        <v>43</v>
      </c>
      <c r="D2" s="99" t="s">
        <v>63</v>
      </c>
      <c r="E2" s="99" t="s">
        <v>2</v>
      </c>
      <c r="F2" s="99" t="s">
        <v>23</v>
      </c>
      <c r="G2" s="99" t="s">
        <v>24</v>
      </c>
      <c r="H2" s="99" t="s">
        <v>25</v>
      </c>
      <c r="I2" s="99" t="s">
        <v>3</v>
      </c>
      <c r="J2" s="99" t="s">
        <v>4</v>
      </c>
      <c r="K2" s="99" t="s">
        <v>5</v>
      </c>
      <c r="L2" s="99" t="s">
        <v>45</v>
      </c>
      <c r="M2" s="99" t="s">
        <v>47</v>
      </c>
      <c r="N2" s="99" t="s">
        <v>62</v>
      </c>
      <c r="O2" s="100" t="s">
        <v>1</v>
      </c>
      <c r="P2" s="100" t="s">
        <v>43</v>
      </c>
      <c r="Q2" s="100" t="s">
        <v>63</v>
      </c>
      <c r="R2" s="100" t="s">
        <v>2</v>
      </c>
      <c r="S2" s="100" t="s">
        <v>23</v>
      </c>
      <c r="T2" s="100" t="s">
        <v>24</v>
      </c>
      <c r="U2" s="100" t="s">
        <v>25</v>
      </c>
      <c r="V2" s="100" t="s">
        <v>3</v>
      </c>
      <c r="W2" s="100" t="s">
        <v>4</v>
      </c>
      <c r="X2" s="100" t="s">
        <v>5</v>
      </c>
      <c r="Y2" s="100" t="s">
        <v>45</v>
      </c>
      <c r="Z2" s="100" t="s">
        <v>47</v>
      </c>
      <c r="AA2" s="100" t="s">
        <v>62</v>
      </c>
    </row>
    <row r="3" spans="1:27" ht="14.5" customHeight="1">
      <c r="A3" s="4">
        <v>40235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</row>
    <row r="4" spans="1:27" ht="14.5" customHeight="1">
      <c r="A4" s="4">
        <v>40268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</row>
    <row r="5" spans="1:27" ht="14.5" customHeight="1">
      <c r="A5" s="4">
        <v>40298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</row>
    <row r="6" spans="1:27" ht="14.5" customHeight="1">
      <c r="A6" s="4">
        <v>40326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</row>
    <row r="7" spans="1:27" ht="14.5" customHeight="1">
      <c r="A7" s="4">
        <v>40359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</row>
    <row r="8" spans="1:27" ht="14.5" customHeight="1">
      <c r="A8" s="4">
        <v>40389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</row>
    <row r="9" spans="1:27" ht="14.5" customHeight="1">
      <c r="A9" s="4">
        <v>40421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</row>
    <row r="10" spans="1:27" ht="14.5" customHeight="1">
      <c r="A10" s="4">
        <v>40451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7" ht="14.5" customHeight="1">
      <c r="A11" s="4">
        <v>40480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</row>
    <row r="12" spans="1:27" ht="14.5" customHeight="1">
      <c r="A12" s="4">
        <v>40512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 ht="14.5" customHeight="1">
      <c r="A13" s="4">
        <v>40543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</row>
    <row r="14" spans="1:27" ht="14.5" customHeight="1">
      <c r="A14" s="4">
        <v>40574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7" ht="14.5" customHeight="1">
      <c r="A15" s="4">
        <v>40602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</row>
    <row r="16" spans="1:27" ht="14.5" customHeight="1">
      <c r="A16" s="4">
        <v>40633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</row>
    <row r="17" spans="1:27" ht="14.5" customHeight="1">
      <c r="A17" s="4">
        <v>40662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ht="14.5" customHeight="1">
      <c r="A18" s="4">
        <v>40694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</row>
    <row r="19" spans="1:27" ht="14.5" customHeight="1">
      <c r="A19" s="4">
        <v>40724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t="14.5" customHeight="1">
      <c r="A20" s="4">
        <v>40753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</row>
    <row r="21" spans="1:27" ht="14.5" customHeight="1">
      <c r="A21" s="4">
        <v>40786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</row>
    <row r="22" spans="1:27" ht="14.5" customHeight="1">
      <c r="A22" s="4">
        <v>40816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</row>
    <row r="23" spans="1:27" ht="14.5" customHeight="1">
      <c r="A23" s="4">
        <v>40847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t="14.5" customHeight="1">
      <c r="A24" s="4">
        <v>40877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</row>
    <row r="25" spans="1:27" ht="14.5" customHeight="1">
      <c r="A25" s="4">
        <v>40907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t="14.5" customHeight="1">
      <c r="A26" s="4">
        <v>40939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</row>
    <row r="27" spans="1:27" ht="14.5" customHeight="1">
      <c r="A27" s="4">
        <v>40968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  <row r="28" spans="1:27" ht="14.5" customHeight="1">
      <c r="A28" s="4">
        <v>40998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</row>
    <row r="29" spans="1:27" ht="14.5" customHeight="1">
      <c r="A29" s="4">
        <v>41029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</row>
    <row r="30" spans="1:27" ht="14.5" customHeight="1">
      <c r="A30" s="4">
        <v>41060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t="14.5" customHeight="1">
      <c r="A31" s="4">
        <v>41089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</row>
    <row r="32" spans="1:27" ht="14.5" customHeight="1">
      <c r="A32" s="4">
        <v>41121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</row>
    <row r="33" spans="1:27" ht="14.5" customHeight="1">
      <c r="A33" s="4">
        <v>41152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</row>
    <row r="34" spans="1:27" ht="14.5" customHeight="1">
      <c r="A34" s="4">
        <v>41180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</row>
    <row r="35" spans="1:27" ht="14.5" customHeight="1">
      <c r="A35" s="4">
        <v>41213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</row>
    <row r="36" spans="1:27" ht="14.5" customHeight="1">
      <c r="A36" s="4">
        <v>41243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</row>
    <row r="37" spans="1:27" ht="14.5" customHeight="1">
      <c r="A37" s="4">
        <v>41274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</row>
    <row r="38" spans="1:27" ht="14.5" customHeight="1">
      <c r="A38" s="4">
        <v>41305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</row>
    <row r="39" spans="1:27" ht="14.5" customHeight="1">
      <c r="A39" s="4">
        <v>41333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</row>
    <row r="40" spans="1:27" ht="14.5" customHeight="1">
      <c r="A40" s="4">
        <v>41361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7" ht="14.5" customHeight="1">
      <c r="A41" s="4">
        <v>41394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</row>
    <row r="42" spans="1:27" ht="14.5" customHeight="1">
      <c r="A42" s="4">
        <v>41425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</row>
    <row r="43" spans="1:27" ht="14.5" customHeight="1">
      <c r="A43" s="4">
        <v>41453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</row>
    <row r="44" spans="1:27" ht="14.5" customHeight="1">
      <c r="A44" s="4">
        <v>41486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ht="14.5" customHeight="1">
      <c r="A45" s="4">
        <v>41516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</row>
    <row r="46" spans="1:27" ht="14.5" customHeight="1">
      <c r="A46" s="4">
        <v>41547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</row>
    <row r="47" spans="1:27" ht="14.5" customHeight="1">
      <c r="A47" s="4">
        <v>41578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ht="14.5" customHeight="1">
      <c r="A48" s="4">
        <v>41607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ht="14.5" customHeight="1">
      <c r="A49" s="4">
        <v>41639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ht="14.5" customHeight="1">
      <c r="A50" s="4">
        <v>41670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</row>
    <row r="51" spans="1:27" ht="14.5" customHeight="1">
      <c r="A51" s="4">
        <v>41698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ht="14.5" customHeight="1">
      <c r="A52" s="4">
        <v>41729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ht="14.5" customHeight="1">
      <c r="A53" s="4">
        <v>41759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ht="14.5" customHeight="1">
      <c r="A54" s="4">
        <v>41789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ht="14.5" customHeight="1">
      <c r="A55" s="4">
        <v>41820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ht="14.5" customHeight="1">
      <c r="A56" s="4">
        <v>41851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ht="14.5" customHeight="1">
      <c r="A57" s="4">
        <v>41880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ht="14.5" customHeight="1">
      <c r="A58" s="4">
        <v>41912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ht="14.5" customHeight="1">
      <c r="A59" s="4">
        <v>41943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</row>
    <row r="60" spans="1:27" ht="14.5" customHeight="1">
      <c r="A60" s="4">
        <v>41971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ht="14.5" customHeight="1">
      <c r="A61" s="4">
        <v>42004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 spans="1:27" ht="14.5" customHeight="1">
      <c r="A62" s="4">
        <v>42034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ht="14.5" customHeight="1">
      <c r="A63" s="4">
        <v>42062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ht="14.5" customHeight="1">
      <c r="A64" s="4">
        <v>42094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ht="14.5" customHeight="1">
      <c r="A65" s="4">
        <v>42124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ht="14.5" customHeight="1">
      <c r="A66" s="4">
        <v>42153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ht="14.5" customHeight="1">
      <c r="A67" s="4">
        <v>42185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ht="14.5" customHeight="1">
      <c r="A68" s="4">
        <v>42216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ht="14.5" customHeight="1">
      <c r="A69" s="4">
        <v>42247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ht="14.5" customHeight="1">
      <c r="A70" s="4">
        <v>42277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ht="14.5" customHeight="1">
      <c r="A71" s="4">
        <v>42307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ht="14.5" customHeight="1">
      <c r="A72" s="4">
        <v>42338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ht="14.5" customHeight="1">
      <c r="A73" s="4">
        <v>42369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ht="14.5" customHeight="1">
      <c r="A74" s="4">
        <v>42398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ht="14.5" customHeight="1">
      <c r="A75" s="4">
        <v>42429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ht="14.5" customHeight="1">
      <c r="A76" s="4">
        <v>42460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ht="14.5" customHeight="1">
      <c r="A77" s="4">
        <v>42489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ht="14.5" customHeight="1">
      <c r="A78" s="4">
        <v>42521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ht="14.5" customHeight="1">
      <c r="A79" s="4">
        <v>42551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ht="14.5" customHeight="1">
      <c r="A80" s="4">
        <v>42580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ht="14.5" customHeight="1">
      <c r="A81" s="4">
        <v>42613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ht="14.5" customHeight="1">
      <c r="A82" s="4">
        <v>42643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ht="14.5" customHeight="1">
      <c r="A83" s="4">
        <v>42674</v>
      </c>
      <c r="B83">
        <v>0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 spans="1:27" ht="14.5" customHeight="1">
      <c r="A84" s="4">
        <v>42704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ht="14.5" customHeight="1">
      <c r="A85" s="4">
        <v>42734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ht="14.5" customHeight="1">
      <c r="A86" s="4">
        <v>42766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ht="14.5" customHeight="1">
      <c r="A87" s="4">
        <v>42794</v>
      </c>
      <c r="B87">
        <v>1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</row>
    <row r="88" spans="1:27" ht="14.5" customHeight="1">
      <c r="A88" s="4">
        <v>42825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</row>
    <row r="89" spans="1:27" ht="14.5" customHeight="1">
      <c r="A89" s="4">
        <v>42853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ht="14.5" customHeight="1">
      <c r="A90" s="4">
        <v>42886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0</v>
      </c>
    </row>
    <row r="91" spans="1:27" ht="14.5" customHeight="1">
      <c r="A91" s="4">
        <v>42916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ht="14.5" customHeight="1">
      <c r="A92" s="4">
        <v>42947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 ht="14.5" customHeight="1">
      <c r="A93" s="4">
        <v>42978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ht="14.5" customHeight="1">
      <c r="A94" s="4">
        <v>43007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</row>
    <row r="95" spans="1:27" ht="14.5" customHeight="1">
      <c r="A95" s="4">
        <v>43039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</row>
    <row r="96" spans="1:27" ht="14.5" customHeight="1">
      <c r="A96" s="4">
        <v>43069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0</v>
      </c>
    </row>
    <row r="97" spans="1:27" ht="14.5" customHeight="1">
      <c r="A97" s="4">
        <v>43098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</row>
    <row r="98" spans="1:27" ht="14.5" customHeight="1">
      <c r="A98" s="4">
        <v>43131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</row>
    <row r="99" spans="1:27" ht="14.5" customHeight="1">
      <c r="A99" s="4">
        <v>43159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</row>
    <row r="100" spans="1:27" ht="14.5" customHeight="1">
      <c r="A100" s="4">
        <v>43188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</row>
    <row r="101" spans="1:27" ht="14.5" customHeight="1">
      <c r="A101" s="4">
        <v>43220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</row>
    <row r="102" spans="1:27" ht="14.5" customHeight="1">
      <c r="A102" s="4">
        <v>43251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</row>
    <row r="103" spans="1:27" ht="14.5" customHeight="1">
      <c r="A103" s="4">
        <v>43280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</row>
    <row r="104" spans="1:27" ht="14.5" customHeight="1">
      <c r="A104" s="4">
        <v>43312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</row>
    <row r="105" spans="1:27" ht="14.5" customHeight="1">
      <c r="A105" s="4">
        <v>43343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</row>
    <row r="106" spans="1:27" ht="14.5" customHeight="1">
      <c r="A106" s="4">
        <v>43371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</row>
    <row r="107" spans="1:27" ht="14.5" customHeight="1">
      <c r="A107" s="4">
        <v>43404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</row>
    <row r="108" spans="1:27" ht="14.5" customHeight="1">
      <c r="A108" s="4">
        <v>43434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</row>
    <row r="109" spans="1:27" ht="14.5" customHeight="1">
      <c r="A109" s="4">
        <v>43465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</row>
    <row r="110" spans="1:27" ht="14.5" customHeight="1">
      <c r="A110" s="4">
        <v>43496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 spans="1:27" ht="14.5" customHeight="1">
      <c r="A111" s="4">
        <v>43524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</row>
    <row r="112" spans="1:27" ht="14.5" customHeight="1">
      <c r="A112" s="4">
        <v>43553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</row>
    <row r="113" spans="1:27" ht="14.5" customHeight="1">
      <c r="A113" s="4">
        <v>43585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ht="14.5" customHeight="1">
      <c r="A114" s="4">
        <v>43616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</row>
    <row r="115" spans="1:27" ht="14.5" customHeight="1">
      <c r="A115" s="4">
        <v>43644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</row>
    <row r="116" spans="1:27" ht="14.5" customHeight="1">
      <c r="A116" s="4">
        <v>43677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</row>
    <row r="117" spans="1:27" ht="14.5" customHeight="1">
      <c r="A117" s="4">
        <v>43707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</row>
    <row r="118" spans="1:27" ht="14.5" customHeight="1">
      <c r="A118" s="4">
        <v>43738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</row>
    <row r="119" spans="1:27" ht="14.5" customHeight="1">
      <c r="A119" s="4">
        <v>43769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 ht="14.5" customHeight="1">
      <c r="A120" s="4">
        <v>43798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</row>
    <row r="121" spans="1:27" ht="14.5" customHeight="1">
      <c r="A121" s="4">
        <v>43830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</row>
    <row r="122" spans="1:27" ht="14.5" customHeight="1">
      <c r="A122" s="4">
        <v>43861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</row>
    <row r="123" spans="1:27" ht="14.5" customHeight="1">
      <c r="A123" s="4">
        <v>43889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ht="14.5" customHeight="1">
      <c r="A124" s="4">
        <v>43921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</row>
    <row r="125" spans="1:27" ht="14.5" customHeight="1">
      <c r="A125" s="4">
        <v>43951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</row>
    <row r="126" spans="1:27" ht="14.5" customHeight="1">
      <c r="A126" s="4">
        <v>43980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</row>
    <row r="127" spans="1:27" ht="14.5" customHeight="1">
      <c r="A127" s="4">
        <v>44012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 spans="1:27" ht="14.5" customHeight="1">
      <c r="A128" s="4">
        <v>44043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ht="14.5" customHeight="1">
      <c r="A129" s="4">
        <v>44074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ht="14.5" customHeight="1">
      <c r="A130" s="4">
        <v>44104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ht="14.5" customHeight="1">
      <c r="A131" s="4">
        <v>44134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ht="14.5" customHeight="1">
      <c r="A132" s="4">
        <v>44165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</row>
    <row r="133" spans="1:27" ht="14.5" customHeight="1">
      <c r="A133" s="4">
        <v>44196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ht="14.5" customHeight="1">
      <c r="A134" s="4">
        <v>44225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ht="14.5" customHeight="1">
      <c r="A135" s="4">
        <v>44253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ht="14.5" customHeight="1">
      <c r="A136" s="4">
        <v>44286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</row>
    <row r="137" spans="1:27" ht="14.5" customHeight="1">
      <c r="A137" s="4">
        <v>44316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</row>
    <row r="138" spans="1:27" ht="14.5" customHeight="1">
      <c r="A138" s="4">
        <v>44344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</row>
    <row r="139" spans="1:27" ht="14.5" customHeight="1">
      <c r="A139" s="4">
        <v>44377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</row>
    <row r="140" spans="1:27" ht="14.5" customHeight="1">
      <c r="A140" s="4">
        <v>44407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</row>
    <row r="141" spans="1:27" ht="14.5" customHeight="1">
      <c r="A141" s="4">
        <v>44439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</row>
    <row r="142" spans="1:27" ht="14.5" customHeight="1">
      <c r="A142" s="4">
        <v>44469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</row>
    <row r="143" spans="1:27" ht="14.5" customHeight="1">
      <c r="A143" s="4">
        <v>44498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</row>
    <row r="144" spans="1:27" ht="14.5" customHeight="1">
      <c r="A144" s="4">
        <v>44530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</row>
    <row r="145" spans="1:27" ht="14.5" customHeight="1">
      <c r="A145" s="4">
        <v>44561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</row>
    <row r="146" spans="1:27" ht="14.5" customHeight="1">
      <c r="A146" s="4">
        <v>44592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0</v>
      </c>
    </row>
    <row r="147" spans="1:27" ht="14.5" customHeight="1">
      <c r="A147" s="4">
        <v>44620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</row>
    <row r="148" spans="1:27" ht="14.5" customHeight="1">
      <c r="A148" s="4">
        <v>44651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</row>
    <row r="149" spans="1:27" ht="14.5" customHeight="1">
      <c r="A149" s="4">
        <v>44680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</row>
    <row r="150" spans="1:27" ht="14.5" customHeight="1">
      <c r="A150" s="4">
        <v>44712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</row>
    <row r="151" spans="1:27" ht="14.5" customHeight="1">
      <c r="A151" s="4">
        <v>44742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</row>
    <row r="152" spans="1:27" ht="14.5" customHeight="1">
      <c r="A152" s="4">
        <v>44771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</row>
    <row r="153" spans="1:27" ht="14.5" customHeight="1">
      <c r="A153" s="4">
        <v>44804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</row>
    <row r="154" spans="1:27" ht="14.5" customHeight="1">
      <c r="A154" s="4">
        <v>44834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</row>
    <row r="155" spans="1:27" ht="14.5" customHeight="1">
      <c r="A155" s="4">
        <v>44865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</row>
    <row r="156" spans="1:27" ht="14.5" customHeight="1">
      <c r="A156" s="4">
        <v>44895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</row>
    <row r="157" spans="1:27" ht="14.5" customHeight="1">
      <c r="A157" s="4">
        <v>44925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</row>
    <row r="158" spans="1:27" ht="14.5" customHeight="1">
      <c r="A158" s="4">
        <v>44957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</row>
    <row r="159" spans="1:27" ht="14.5" customHeight="1">
      <c r="A159" s="4">
        <v>44985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</row>
    <row r="160" spans="1:27" ht="14.5" customHeight="1">
      <c r="A160" s="4">
        <v>45016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</row>
    <row r="161" spans="1:27" ht="14.5" customHeight="1">
      <c r="A161" s="4">
        <v>45044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</row>
    <row r="162" spans="1:27" ht="14.5" customHeight="1">
      <c r="A162" s="4">
        <v>45077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</row>
    <row r="163" spans="1:27" ht="14.5" customHeight="1">
      <c r="A163" s="4">
        <v>45107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</row>
    <row r="164" spans="1:27" ht="14.5" customHeight="1">
      <c r="A164" s="4">
        <v>45138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</row>
    <row r="165" spans="1:27" ht="14.5" customHeight="1">
      <c r="A165" s="4">
        <v>45169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</row>
    <row r="166" spans="1:27" ht="14.5" customHeight="1">
      <c r="A166" s="4">
        <v>45198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</row>
    <row r="167" spans="1:27" ht="14.5" customHeight="1">
      <c r="A167" s="4">
        <v>45230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</row>
    <row r="168" spans="1:27" ht="14.5" customHeight="1">
      <c r="A168" s="4">
        <v>45260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</row>
    <row r="169" spans="1:27" ht="14.5" customHeight="1">
      <c r="A169" s="4">
        <v>45289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ht="14.5" customHeight="1">
      <c r="A170" s="4">
        <v>45322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 ht="14.5" customHeight="1">
      <c r="A171" s="4">
        <v>45351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 spans="1:27" ht="14.5" customHeight="1">
      <c r="A172" s="4">
        <v>45379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ht="14.5" customHeight="1">
      <c r="A173" s="4">
        <v>45412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ht="14.5" customHeight="1">
      <c r="A174" s="4">
        <v>45443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ht="14.5" customHeight="1">
      <c r="A175" s="4">
        <v>45471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ht="14.5" customHeight="1">
      <c r="A176" s="4">
        <v>45504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ht="14.5" customHeight="1">
      <c r="A177" s="4">
        <v>45534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ht="14.5" customHeight="1">
      <c r="A178" s="4">
        <v>45565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</row>
    <row r="179" spans="1:27" ht="14.5" customHeight="1">
      <c r="A179" s="4">
        <v>45596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</row>
    <row r="180" spans="1:27" ht="14.5" customHeight="1">
      <c r="A180" s="4">
        <v>45625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ht="14.5" customHeight="1">
      <c r="A181" s="4">
        <v>45657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 spans="1:27" ht="14.5" customHeight="1">
      <c r="A182" s="4">
        <v>45688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 spans="1:27" ht="14.5" customHeight="1">
      <c r="A183" s="4">
        <v>45716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</row>
    <row r="184" spans="1:27">
      <c r="A184" s="4">
        <v>45747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</row>
    <row r="185" spans="1:27">
      <c r="A185" s="4">
        <v>45777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4">
        <v>45808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4">
        <v>45838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4">
        <v>45869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 spans="1:27">
      <c r="A189" s="4">
        <v>45900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4">
        <v>45930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4">
        <v>45961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4">
        <v>45991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</row>
    <row r="193" spans="1:27">
      <c r="A193" s="4">
        <v>46022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4">
        <v>46053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4">
        <v>46081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4">
        <v>46112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 s="4">
        <v>46142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 spans="1:27">
      <c r="A198" s="4">
        <v>46173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</row>
    <row r="199" spans="1:27">
      <c r="A199" s="4">
        <v>46203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</row>
    <row r="200" spans="1:27">
      <c r="A200" s="4">
        <v>46234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1" spans="1:27">
      <c r="A201" s="4">
        <v>46265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>
      <c r="A202" s="4">
        <v>46295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</row>
  </sheetData>
  <conditionalFormatting sqref="B1:N183">
    <cfRule type="cellIs" dxfId="3" priority="5" operator="equal">
      <formula>1</formula>
    </cfRule>
  </conditionalFormatting>
  <conditionalFormatting sqref="O1:AA183">
    <cfRule type="cellIs" dxfId="2" priority="4" operator="equal">
      <formula>1</formula>
    </cfRule>
  </conditionalFormatting>
  <conditionalFormatting sqref="B184:N202">
    <cfRule type="cellIs" dxfId="1" priority="2" operator="equal">
      <formula>1</formula>
    </cfRule>
  </conditionalFormatting>
  <conditionalFormatting sqref="O184:AA202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/>
  </sheetPr>
  <dimension ref="B1:F20"/>
  <sheetViews>
    <sheetView zoomScale="85" zoomScaleNormal="85" workbookViewId="0">
      <selection activeCell="C41" sqref="C41"/>
    </sheetView>
  </sheetViews>
  <sheetFormatPr defaultColWidth="9.1796875" defaultRowHeight="14.5"/>
  <cols>
    <col min="2" max="2" width="18.54296875" customWidth="1"/>
    <col min="3" max="3" width="58.1796875" bestFit="1" customWidth="1"/>
    <col min="4" max="4" width="13.453125" bestFit="1" customWidth="1"/>
    <col min="5" max="5" width="11.54296875" bestFit="1" customWidth="1"/>
  </cols>
  <sheetData>
    <row r="1" spans="2:6" ht="14.5" customHeight="1"/>
    <row r="2" spans="2:6" ht="17.5" customHeight="1"/>
    <row r="4" spans="2:6">
      <c r="B4" s="64" t="s">
        <v>10</v>
      </c>
      <c r="C4" s="64" t="s">
        <v>11</v>
      </c>
      <c r="D4" s="64" t="s">
        <v>21</v>
      </c>
      <c r="E4" s="64" t="s">
        <v>22</v>
      </c>
      <c r="F4" s="7"/>
    </row>
    <row r="5" spans="2:6">
      <c r="B5" s="64"/>
      <c r="C5" s="64"/>
      <c r="D5" s="64"/>
      <c r="E5" s="64"/>
      <c r="F5" s="7"/>
    </row>
    <row r="6" spans="2:6">
      <c r="B6" s="64"/>
      <c r="C6" s="64"/>
      <c r="D6" s="64"/>
      <c r="E6" s="64"/>
      <c r="F6" s="7"/>
    </row>
    <row r="7" spans="2:6">
      <c r="B7" s="64">
        <v>181085</v>
      </c>
      <c r="C7" s="25" t="str" cm="1">
        <f t="array" ref="C7">_xll.FDS(B7,"FG_COMPANY_NAME")</f>
        <v>FTSE World Europe</v>
      </c>
      <c r="D7" s="24" t="s">
        <v>26</v>
      </c>
      <c r="E7" s="64"/>
      <c r="F7" s="7" t="s">
        <v>40</v>
      </c>
    </row>
    <row r="8" spans="2:6">
      <c r="B8" s="18" t="s">
        <v>48</v>
      </c>
      <c r="C8" s="19" t="str" cm="1">
        <f t="array" ref="C8">_xll.FDS(B8,"FG_COMPANY_NAME")</f>
        <v>FTSE World Europe / Basic Materials - IND</v>
      </c>
      <c r="D8" s="20" t="s">
        <v>12</v>
      </c>
      <c r="E8" s="23" t="s">
        <v>1</v>
      </c>
      <c r="F8" s="7" cm="1">
        <f t="array" ref="F8">_xll.FDS(B8,"FTAW_NUMBER_IDX(0,0,D,""CLOSE"")")</f>
        <v>49</v>
      </c>
    </row>
    <row r="9" spans="2:6">
      <c r="B9" s="18" t="s">
        <v>49</v>
      </c>
      <c r="C9" s="19" t="str" cm="1">
        <f t="array" ref="C9">_xll.FDS(B9,"FG_COMPANY_NAME")</f>
        <v>FTSE World Europe / Consumer Staples - IND</v>
      </c>
      <c r="D9" s="20" t="s">
        <v>14</v>
      </c>
      <c r="E9" s="23" t="s">
        <v>43</v>
      </c>
      <c r="F9" s="7" cm="1">
        <f t="array" ref="F9">_xll.FDS(B9,"FTAW_NUMBER_IDX(0,0,D,""CLOSE"")")</f>
        <v>47</v>
      </c>
    </row>
    <row r="10" spans="2:6">
      <c r="B10" s="18" t="s">
        <v>50</v>
      </c>
      <c r="C10" s="19" t="str" cm="1">
        <f t="array" ref="C10">_xll.FDS(B10,"FG_COMPANY_NAME")</f>
        <v>FTSE World Europe / Personal Goods - SEC</v>
      </c>
      <c r="D10" s="20" t="s">
        <v>64</v>
      </c>
      <c r="E10" s="23" t="s">
        <v>63</v>
      </c>
      <c r="F10" s="7" cm="1">
        <f t="array" ref="F10">_xll.FDS(B10,"FTAW_NUMBER_IDX(0,0,D,""CLOSE"")")</f>
        <v>14</v>
      </c>
    </row>
    <row r="11" spans="2:6">
      <c r="B11" s="18" t="s">
        <v>51</v>
      </c>
      <c r="C11" s="19" t="str" cm="1">
        <f t="array" ref="C11">_xll.FDS(B11,"FG_COMPANY_NAME")</f>
        <v>FTSE World Europe / Financials - IND</v>
      </c>
      <c r="D11" s="20" t="s">
        <v>13</v>
      </c>
      <c r="E11" s="23" t="s">
        <v>2</v>
      </c>
      <c r="F11" s="7" cm="1">
        <f t="array" ref="F11">_xll.FDS(B11,"FTAW_NUMBER_IDX(0,0,D,""CLOSE"")")</f>
        <v>128</v>
      </c>
    </row>
    <row r="12" spans="2:6">
      <c r="B12" s="18" t="s">
        <v>52</v>
      </c>
      <c r="C12" s="19" t="str" cm="1">
        <f t="array" ref="C12">_xll.FDS(B12,"FG_COMPANY_NAME")</f>
        <v>FTSE World Europe / Health Care - IND</v>
      </c>
      <c r="D12" s="20" t="s">
        <v>15</v>
      </c>
      <c r="E12" s="23" t="s">
        <v>23</v>
      </c>
      <c r="F12" s="7" cm="1">
        <f t="array" ref="F12">_xll.FDS(B12,"FTAW_NUMBER_IDX(0,0,D,""CLOSE"")")</f>
        <v>49</v>
      </c>
    </row>
    <row r="13" spans="2:6">
      <c r="B13" s="18" t="s">
        <v>53</v>
      </c>
      <c r="C13" s="19" t="str" cm="1">
        <f t="array" ref="C13">_xll.FDS(B13,"FG_COMPANY_NAME")</f>
        <v>FTSE World Europe / Industrials - IND</v>
      </c>
      <c r="D13" s="20" t="s">
        <v>16</v>
      </c>
      <c r="E13" s="23" t="s">
        <v>24</v>
      </c>
      <c r="F13" s="7" cm="1">
        <f t="array" ref="F13">_xll.FDS(B13,"FTAW_NUMBER_IDX(0,0,D,""CLOSE"")")</f>
        <v>132</v>
      </c>
    </row>
    <row r="14" spans="2:6">
      <c r="B14" s="18" t="s">
        <v>54</v>
      </c>
      <c r="C14" s="19" t="str" cm="1">
        <f t="array" ref="C14">_xll.FDS(B14,"FG_COMPANY_NAME")</f>
        <v>FTSE World Europe / Energy - IND</v>
      </c>
      <c r="D14" s="20" t="s">
        <v>17</v>
      </c>
      <c r="E14" s="23" t="s">
        <v>25</v>
      </c>
      <c r="F14" s="7" cm="1">
        <f t="array" ref="F14">_xll.FDS(B14,"FTAW_NUMBER_IDX(0,0,D,""CLOSE"")")</f>
        <v>23</v>
      </c>
    </row>
    <row r="15" spans="2:6">
      <c r="B15" s="18" t="s">
        <v>55</v>
      </c>
      <c r="C15" s="19" t="str" cm="1">
        <f t="array" ref="C15">_xll.FDS(B15,"FG_COMPANY_NAME")</f>
        <v>FTSE World Europe / Technology - IND</v>
      </c>
      <c r="D15" s="20" t="s">
        <v>18</v>
      </c>
      <c r="E15" s="23" t="s">
        <v>3</v>
      </c>
      <c r="F15" s="7" cm="1">
        <f t="array" ref="F15">_xll.FDS(B15,"FTAW_NUMBER_IDX(0,0,D,""CLOSE"")")</f>
        <v>24</v>
      </c>
    </row>
    <row r="16" spans="2:6">
      <c r="B16" s="18" t="s">
        <v>56</v>
      </c>
      <c r="C16" s="19" t="str" cm="1">
        <f t="array" ref="C16">_xll.FDS(B16,"FG_COMPANY_NAME")</f>
        <v>FTSE World Europe / Telecommunications - IND</v>
      </c>
      <c r="D16" s="20" t="s">
        <v>19</v>
      </c>
      <c r="E16" s="23" t="s">
        <v>4</v>
      </c>
      <c r="F16" s="7" cm="1">
        <f t="array" ref="F16">_xll.FDS(B16,"FTAW_NUMBER_IDX(0,0,D,""CLOSE"")")</f>
        <v>23</v>
      </c>
    </row>
    <row r="17" spans="2:6">
      <c r="B17" s="18" t="s">
        <v>57</v>
      </c>
      <c r="C17" s="19" t="str" cm="1">
        <f t="array" ref="C17">_xll.FDS(B17,"FG_COMPANY_NAME")</f>
        <v>FTSE World Europe / Utilities - IND</v>
      </c>
      <c r="D17" s="20" t="s">
        <v>20</v>
      </c>
      <c r="E17" s="23" t="s">
        <v>5</v>
      </c>
      <c r="F17" s="7" cm="1">
        <f t="array" ref="F17">_xll.FDS(B17,"FTAW_NUMBER_IDX(0,0,D,""CLOSE"")")</f>
        <v>39</v>
      </c>
    </row>
    <row r="18" spans="2:6">
      <c r="B18" s="18" t="s">
        <v>58</v>
      </c>
      <c r="C18" s="19" t="str" cm="1">
        <f t="array" ref="C18">_xll.FDS(B18,"FG_COMPANY_NAME")</f>
        <v>FTSE World Europe / Travel and Leisure - SEC</v>
      </c>
      <c r="D18" s="20" t="s">
        <v>44</v>
      </c>
      <c r="E18" s="23" t="s">
        <v>45</v>
      </c>
      <c r="F18" s="7" cm="1">
        <f t="array" ref="F18">_xll.FDS(B18,"FTAW_NUMBER_IDX(0,0,D,""CLOSE"")")</f>
        <v>14</v>
      </c>
    </row>
    <row r="19" spans="2:6">
      <c r="B19" s="18" t="s">
        <v>59</v>
      </c>
      <c r="C19" s="19" t="str" cm="1">
        <f t="array" ref="C19">_xll.FDS(B19,"FG_COMPANY_NAME")</f>
        <v>FTSE World Europe / Media - SEC</v>
      </c>
      <c r="D19" s="20" t="s">
        <v>46</v>
      </c>
      <c r="E19" s="23" t="s">
        <v>47</v>
      </c>
      <c r="F19" s="7" cm="1">
        <f t="array" ref="F19">_xll.FDS(B19,"FTAW_NUMBER_IDX(0,0,D,""CLOSE"")")</f>
        <v>7</v>
      </c>
    </row>
    <row r="20" spans="2:6">
      <c r="B20" s="18" t="s">
        <v>60</v>
      </c>
      <c r="C20" s="19" t="str" cm="1">
        <f t="array" ref="C20">_xll.FDS(B20,"FG_COMPANY_NAME")</f>
        <v>FTSE World Europe / Automobiles and Parts - SEC</v>
      </c>
      <c r="D20" s="20" t="s">
        <v>61</v>
      </c>
      <c r="E20" s="23" t="s">
        <v>62</v>
      </c>
      <c r="F20" s="7" cm="1">
        <f t="array" ref="F20">_xll.FDS(B20,"FTAW_NUMBER_IDX(0,0,D,""CLOSE"")")</f>
        <v>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60"/>
  <sheetViews>
    <sheetView zoomScale="70" zoomScaleNormal="70" workbookViewId="0">
      <selection activeCell="P21" sqref="P21"/>
    </sheetView>
  </sheetViews>
  <sheetFormatPr defaultColWidth="8.81640625" defaultRowHeight="14.5"/>
  <cols>
    <col min="1" max="1" width="12.453125" customWidth="1"/>
    <col min="2" max="2" width="14.453125" style="1" customWidth="1"/>
    <col min="3" max="3" width="18.54296875" style="2" customWidth="1"/>
    <col min="4" max="15" width="18.54296875" style="3" customWidth="1"/>
    <col min="16" max="16" width="12.453125" style="3" bestFit="1" customWidth="1"/>
    <col min="17" max="30" width="18.54296875" style="3" customWidth="1"/>
    <col min="31" max="31" width="12.453125" bestFit="1" customWidth="1"/>
    <col min="32" max="32" width="11.54296875" bestFit="1" customWidth="1"/>
    <col min="33" max="33" width="16.453125" customWidth="1"/>
    <col min="34" max="34" width="13.54296875" bestFit="1" customWidth="1"/>
    <col min="35" max="35" width="15" bestFit="1" customWidth="1"/>
    <col min="36" max="36" width="16" bestFit="1" customWidth="1"/>
    <col min="37" max="37" width="15.1796875" bestFit="1" customWidth="1"/>
    <col min="38" max="39" width="15.81640625" bestFit="1" customWidth="1"/>
    <col min="40" max="40" width="16.1796875" bestFit="1" customWidth="1"/>
    <col min="41" max="41" width="16.453125" customWidth="1"/>
    <col min="42" max="42" width="13" bestFit="1" customWidth="1"/>
    <col min="43" max="43" width="14.1796875" bestFit="1" customWidth="1"/>
    <col min="44" max="44" width="12.1796875" bestFit="1" customWidth="1"/>
    <col min="45" max="45" width="16.1796875" bestFit="1" customWidth="1"/>
    <col min="47" max="47" width="13.54296875" customWidth="1"/>
    <col min="50" max="50" width="12.1796875" customWidth="1"/>
    <col min="51" max="51" width="11.54296875" customWidth="1"/>
    <col min="52" max="53" width="9.1796875" bestFit="1" customWidth="1"/>
    <col min="54" max="54" width="10.1796875" customWidth="1"/>
    <col min="55" max="59" width="9.1796875" bestFit="1" customWidth="1"/>
    <col min="60" max="60" width="10.1796875" bestFit="1" customWidth="1"/>
    <col min="61" max="61" width="9.54296875" bestFit="1" customWidth="1"/>
    <col min="62" max="62" width="9.1796875" bestFit="1" customWidth="1"/>
  </cols>
  <sheetData>
    <row r="1" spans="1:30" ht="15" customHeight="1">
      <c r="A1" s="27" t="s">
        <v>7</v>
      </c>
      <c r="B1" s="28">
        <v>36494</v>
      </c>
      <c r="C1" s="29"/>
      <c r="D1" s="145" t="s">
        <v>9</v>
      </c>
      <c r="E1" s="145"/>
      <c r="F1" s="145"/>
      <c r="G1" s="145"/>
      <c r="H1" s="145"/>
      <c r="I1" s="145"/>
      <c r="J1" s="145"/>
      <c r="K1" s="145"/>
      <c r="L1" s="145"/>
      <c r="M1" s="60"/>
      <c r="N1" s="60"/>
      <c r="O1" s="60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ht="16">
      <c r="A2" s="27" t="s">
        <v>8</v>
      </c>
      <c r="B2" s="28">
        <f ca="1">TODAY()</f>
        <v>46321</v>
      </c>
      <c r="C2" s="29"/>
      <c r="D2" s="145" t="s">
        <v>6</v>
      </c>
      <c r="E2" s="145"/>
      <c r="F2" s="145"/>
      <c r="G2" s="145"/>
      <c r="H2" s="145"/>
      <c r="I2" s="145"/>
      <c r="J2" s="145"/>
      <c r="K2" s="145"/>
      <c r="L2" s="145"/>
      <c r="M2" s="60"/>
      <c r="N2" s="60"/>
      <c r="O2" s="60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>
      <c r="A3" s="27"/>
      <c r="B3" s="27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>
      <c r="A4" s="30"/>
      <c r="B4" s="31">
        <f>IND_Bench</f>
        <v>181085</v>
      </c>
      <c r="C4" s="31" t="str">
        <f>IND_Mat</f>
        <v>I00037</v>
      </c>
      <c r="D4" s="31" t="str">
        <f>IND_ConsGd</f>
        <v>I00109</v>
      </c>
      <c r="E4" s="31" t="str">
        <f>IND_PersGoods</f>
        <v>I20438</v>
      </c>
      <c r="F4" s="31" t="str">
        <f>IND_Fin</f>
        <v>I00253</v>
      </c>
      <c r="G4" s="31" t="str">
        <f>IND_Health</f>
        <v>I20436</v>
      </c>
      <c r="H4" s="31" t="str">
        <f>IND_Indus</f>
        <v>I00073</v>
      </c>
      <c r="I4" s="31" t="str">
        <f>IND_Oil</f>
        <v>I20433</v>
      </c>
      <c r="J4" s="31" t="str">
        <f>IND_Tech</f>
        <v>I20448</v>
      </c>
      <c r="K4" s="31" t="str">
        <f>IND_Telco</f>
        <v>I20443</v>
      </c>
      <c r="L4" s="31" t="str">
        <f>IND_Utili</f>
        <v>I00577</v>
      </c>
      <c r="M4" s="31" t="str">
        <f>Ind_Travel</f>
        <v>I00901</v>
      </c>
      <c r="N4" s="31" t="str">
        <f>Ind_Media</f>
        <v>I00937</v>
      </c>
      <c r="O4" s="31" t="str" cm="1">
        <f t="array" ref="O4">IND_Auto</f>
        <v>I00649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ht="65.25" customHeight="1">
      <c r="A5" s="30"/>
      <c r="B5" s="26" t="str" cm="1">
        <f t="array" ref="B5">_xll.FDS(B4,"FG_COMPANY_NAME")</f>
        <v>FTSE World Europe</v>
      </c>
      <c r="C5" s="26" t="str" cm="1">
        <f t="array" ref="C5">_xll.FDS(C4,"FG_COMPANY_NAME")</f>
        <v>FTSE World Europe / Basic Materials - IND</v>
      </c>
      <c r="D5" s="26" t="str" cm="1">
        <f t="array" ref="D5">_xll.FDS(D4,"FG_COMPANY_NAME")</f>
        <v>FTSE World Europe / Consumer Staples - IND</v>
      </c>
      <c r="E5" s="26" t="str" cm="1">
        <f t="array" ref="E5">_xll.FDS(E4,"FG_COMPANY_NAME")</f>
        <v>FTSE World Europe / Personal Goods - SEC</v>
      </c>
      <c r="F5" s="26" t="str" cm="1">
        <f t="array" ref="F5">_xll.FDS(F4,"FG_COMPANY_NAME")</f>
        <v>FTSE World Europe / Financials - IND</v>
      </c>
      <c r="G5" s="26" t="str" cm="1">
        <f t="array" ref="G5">_xll.FDS(G4,"FG_COMPANY_NAME")</f>
        <v>FTSE World Europe / Health Care - IND</v>
      </c>
      <c r="H5" s="26" t="str" cm="1">
        <f t="array" ref="H5">_xll.FDS(H4,"FG_COMPANY_NAME")</f>
        <v>FTSE World Europe / Industrials - IND</v>
      </c>
      <c r="I5" s="26" t="str" cm="1">
        <f t="array" ref="I5">_xll.FDS(I4,"FG_COMPANY_NAME")</f>
        <v>FTSE World Europe / Energy - IND</v>
      </c>
      <c r="J5" s="26" t="str" cm="1">
        <f t="array" ref="J5">_xll.FDS(J4,"FG_COMPANY_NAME")</f>
        <v>FTSE World Europe / Technology - IND</v>
      </c>
      <c r="K5" s="26" t="str" cm="1">
        <f t="array" ref="K5">_xll.FDS(K4,"FG_COMPANY_NAME")</f>
        <v>FTSE World Europe / Telecommunications - IND</v>
      </c>
      <c r="L5" s="26" t="str" cm="1">
        <f t="array" ref="L5">_xll.FDS(L4,"FG_COMPANY_NAME")</f>
        <v>FTSE World Europe / Utilities - IND</v>
      </c>
      <c r="M5" s="26" t="str" cm="1">
        <f t="array" ref="M5">_xll.FDS(M4,"FG_COMPANY_NAME")</f>
        <v>FTSE World Europe / Travel and Leisure - SEC</v>
      </c>
      <c r="N5" s="26" t="str" cm="1">
        <f t="array" ref="N5">_xll.FDS(N4,"FG_COMPANY_NAME")</f>
        <v>FTSE World Europe / Media - SEC</v>
      </c>
      <c r="O5" s="26" t="str" cm="1">
        <f t="array" ref="O5">_xll.FDS(O4,"FG_COMPANY_NAME")</f>
        <v>FTSE World Europe / Automobiles and Parts - SEC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>
      <c r="A6" s="30"/>
      <c r="B6" s="32" t="s">
        <v>42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15.5">
      <c r="A7" s="61">
        <f t="array" ref="A7:A246">_xll.FDS(B4,"JULIAN(FG_TOTAL_RET_IDX(0,-20AY,M,EUR).dates)")</f>
        <v>46295</v>
      </c>
      <c r="B7" s="33">
        <f t="array" ref="B7:B246">_xll.FDS(B4,"FG_TOTAL_RET_IDX(0,-20AY,M,EUR)")</f>
        <v>2754.3600192899999</v>
      </c>
      <c r="C7" s="33">
        <f t="array" ref="C7:C246">_xll.FDS(C4,"FG_TOTAL_RET_IDX(0,-20AY,M,EUR)")</f>
        <v>2997.4655064399999</v>
      </c>
      <c r="D7" s="33">
        <f t="array" ref="D7:D246">_xll.FDS(D4,"FG_TOTAL_RET_IDX(0,-20AY,M,EUR)")</f>
        <v>3696.8539925700002</v>
      </c>
      <c r="E7" s="33">
        <f t="array" ref="E7:E246">_xll.FDS(E4,"FG_TOTAL_RET_IDX(0,-20AY,M,EUR)")</f>
        <v>12469.29170584</v>
      </c>
      <c r="F7" s="33">
        <f t="array" ref="F7:F246">_xll.FDS(F4,"FG_TOTAL_RET_IDX(0,-20AY,M,EUR)")</f>
        <v>2026.0788877499999</v>
      </c>
      <c r="G7" s="33">
        <f t="array" ref="G7:G246">_xll.FDS(G4,"FG_TOTAL_RET_IDX(0,-20AY,M,EUR)")</f>
        <v>3580.0213162700002</v>
      </c>
      <c r="H7" s="33">
        <f t="array" ref="H7:H246">_xll.FDS(H4,"FG_TOTAL_RET_IDX(0,-20AY,M,EUR)")</f>
        <v>3693.7531856599999</v>
      </c>
      <c r="I7" s="33">
        <f t="array" ref="I7:I246">_xll.FDS(I4,"FG_TOTAL_RET_IDX(0,-20AY,M,EUR)")</f>
        <v>5489.6235513199999</v>
      </c>
      <c r="J7" s="33">
        <f t="array" ref="J7:J246">_xll.FDS(J4,"FG_TOTAL_RET_IDX(0,-20AY,M,EUR)")</f>
        <v>779.26801053999998</v>
      </c>
      <c r="K7" s="33">
        <f t="array" ref="K7:K246">_xll.FDS(K4,"FG_TOTAL_RET_IDX(0,-20AY,M,EUR)")</f>
        <v>1078.5289281800001</v>
      </c>
      <c r="L7" s="33">
        <f t="array" ref="L7:L246">_xll.FDS(L4,"FG_TOTAL_RET_IDX(0,-20AY,M,EUR)")</f>
        <v>6592.2403213799998</v>
      </c>
      <c r="M7" s="33">
        <f t="array" ref="M7:M246">_xll.FDS(M4,"FG_TOTAL_RET_IDX(0,-20AY,M,EUR)")</f>
        <v>1633.3126292899999</v>
      </c>
      <c r="N7" s="33">
        <f t="array" ref="N7:N246">_xll.FDS(N4,"FG_TOTAL_RET_IDX(0,-20AY,M,EUR)")</f>
        <v>1593.51363154</v>
      </c>
      <c r="O7" s="33">
        <f t="array" ref="O7:O246">_xll.FDS(O4,"FG_TOTAL_RET_IDX(0,-20AY,M,EUR)")</f>
        <v>820.67867589000002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ht="15.5">
      <c r="A8" s="62">
        <v>46265</v>
      </c>
      <c r="B8" s="33">
        <v>2825.5075431499999</v>
      </c>
      <c r="C8" s="34">
        <v>3134.7920852100001</v>
      </c>
      <c r="D8" s="34">
        <v>3819.6449452299998</v>
      </c>
      <c r="E8" s="34">
        <v>13549.596064199999</v>
      </c>
      <c r="F8" s="34">
        <v>2087.6489083500001</v>
      </c>
      <c r="G8" s="34">
        <v>3690.9727454099998</v>
      </c>
      <c r="H8" s="34">
        <v>3838.6632669000001</v>
      </c>
      <c r="I8" s="34">
        <v>5312.3883083000001</v>
      </c>
      <c r="J8" s="34">
        <v>749.10393224999996</v>
      </c>
      <c r="K8" s="34">
        <v>1136.29844585</v>
      </c>
      <c r="L8" s="34">
        <v>6704.2006085900002</v>
      </c>
      <c r="M8" s="34">
        <v>1665.4473572100001</v>
      </c>
      <c r="N8" s="34">
        <v>1668.2993096</v>
      </c>
      <c r="O8" s="34">
        <v>901.76276258999997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ht="15.5">
      <c r="A9" s="62">
        <v>46234</v>
      </c>
      <c r="B9" s="33">
        <v>2811.2472335500001</v>
      </c>
      <c r="C9" s="34">
        <v>2938.2817505799999</v>
      </c>
      <c r="D9" s="34">
        <v>3966.6345007999998</v>
      </c>
      <c r="E9" s="34">
        <v>13796.79946195</v>
      </c>
      <c r="F9" s="34">
        <v>2064.8267487799999</v>
      </c>
      <c r="G9" s="34">
        <v>3723.08952314</v>
      </c>
      <c r="H9" s="34">
        <v>3825.5511962800001</v>
      </c>
      <c r="I9" s="34">
        <v>5312.5759414300001</v>
      </c>
      <c r="J9" s="34">
        <v>722.41908087000002</v>
      </c>
      <c r="K9" s="34">
        <v>1108.5592205200001</v>
      </c>
      <c r="L9" s="34">
        <v>6825.4910903999998</v>
      </c>
      <c r="M9" s="34">
        <v>1659.17906687</v>
      </c>
      <c r="N9" s="34">
        <v>1611.48032081</v>
      </c>
      <c r="O9" s="34">
        <v>878.49601063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ht="15.5">
      <c r="A10" s="62">
        <v>46203</v>
      </c>
      <c r="B10" s="33">
        <v>2777.6709162900002</v>
      </c>
      <c r="C10" s="34">
        <v>2874.5905583600002</v>
      </c>
      <c r="D10" s="34">
        <v>3886.0500119899998</v>
      </c>
      <c r="E10" s="34">
        <v>13845.620763200001</v>
      </c>
      <c r="F10" s="34">
        <v>1954.8118496</v>
      </c>
      <c r="G10" s="34">
        <v>3776.0111283800002</v>
      </c>
      <c r="H10" s="34">
        <v>3801.0464737100001</v>
      </c>
      <c r="I10" s="34">
        <v>4819.2266443500002</v>
      </c>
      <c r="J10" s="34">
        <v>800.47175429000004</v>
      </c>
      <c r="K10" s="34">
        <v>1133.2347631600001</v>
      </c>
      <c r="L10" s="34">
        <v>6905.7987664599996</v>
      </c>
      <c r="M10" s="34">
        <v>1743.69377067</v>
      </c>
      <c r="N10" s="34">
        <v>1636.0630577899999</v>
      </c>
      <c r="O10" s="34">
        <v>842.86453145999997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ht="15.5">
      <c r="A11" s="62">
        <v>46171</v>
      </c>
      <c r="B11" s="33">
        <v>2699.1581074300002</v>
      </c>
      <c r="C11" s="34">
        <v>3007.2844748799998</v>
      </c>
      <c r="D11" s="34">
        <v>3716.91729876</v>
      </c>
      <c r="E11" s="34">
        <v>13509.827457740001</v>
      </c>
      <c r="F11" s="34">
        <v>1848.4868499700001</v>
      </c>
      <c r="G11" s="34">
        <v>3611.91317235</v>
      </c>
      <c r="H11" s="34">
        <v>3753.91178365</v>
      </c>
      <c r="I11" s="34">
        <v>5076.3325255399996</v>
      </c>
      <c r="J11" s="34">
        <v>732.13979369000003</v>
      </c>
      <c r="K11" s="34">
        <v>1250.49396232</v>
      </c>
      <c r="L11" s="34">
        <v>6589.8373739099998</v>
      </c>
      <c r="M11" s="34">
        <v>1605.97453896</v>
      </c>
      <c r="N11" s="34">
        <v>1610.5156601000001</v>
      </c>
      <c r="O11" s="34">
        <v>927.44538519000002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 ht="15.5">
      <c r="A12" s="62">
        <v>46142</v>
      </c>
      <c r="B12" s="33">
        <v>2616.4728655399999</v>
      </c>
      <c r="C12" s="34">
        <v>2857.9808114299999</v>
      </c>
      <c r="D12" s="34">
        <v>3695.0245605800001</v>
      </c>
      <c r="E12" s="34">
        <v>12566.46727166</v>
      </c>
      <c r="F12" s="34">
        <v>1782.60547131</v>
      </c>
      <c r="G12" s="34">
        <v>3538.4824510899998</v>
      </c>
      <c r="H12" s="34">
        <v>3627.4717802999999</v>
      </c>
      <c r="I12" s="34">
        <v>5421.3365109200004</v>
      </c>
      <c r="J12" s="34">
        <v>653.00473772999999</v>
      </c>
      <c r="K12" s="34">
        <v>1196.7438130200001</v>
      </c>
      <c r="L12" s="34">
        <v>6889.2026776000002</v>
      </c>
      <c r="M12" s="34">
        <v>1473.7684522899999</v>
      </c>
      <c r="N12" s="34">
        <v>1515.3034601100001</v>
      </c>
      <c r="O12" s="34">
        <v>883.28693110999995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ht="15.5">
      <c r="A13" s="62">
        <v>46112</v>
      </c>
      <c r="B13" s="33">
        <v>2479.4879175699998</v>
      </c>
      <c r="C13" s="34">
        <v>2720.7588401799999</v>
      </c>
      <c r="D13" s="34">
        <v>3617.8884530999999</v>
      </c>
      <c r="E13" s="34">
        <v>12174.592834229999</v>
      </c>
      <c r="F13" s="34">
        <v>1638.50427425</v>
      </c>
      <c r="G13" s="34">
        <v>3570.5142005500002</v>
      </c>
      <c r="H13" s="34">
        <v>3342.5583438600002</v>
      </c>
      <c r="I13" s="34">
        <v>5389.36020852</v>
      </c>
      <c r="J13" s="34">
        <v>585.69694494999999</v>
      </c>
      <c r="K13" s="34">
        <v>1153.57906215</v>
      </c>
      <c r="L13" s="34">
        <v>6606.4900948100003</v>
      </c>
      <c r="M13" s="34">
        <v>1419.88130073</v>
      </c>
      <c r="N13" s="34">
        <v>1385.6613153999999</v>
      </c>
      <c r="O13" s="34">
        <v>863.28071531000001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ht="15.5">
      <c r="A14" s="62">
        <v>46080</v>
      </c>
      <c r="B14" s="33">
        <v>2685.0593554699999</v>
      </c>
      <c r="C14" s="34">
        <v>2875.64888075</v>
      </c>
      <c r="D14" s="34">
        <v>4061.3824647599999</v>
      </c>
      <c r="E14" s="34">
        <v>14188.436145719999</v>
      </c>
      <c r="F14" s="34">
        <v>1781.3888875499999</v>
      </c>
      <c r="G14" s="34">
        <v>3846.0602075199999</v>
      </c>
      <c r="H14" s="34">
        <v>3790.1967765600002</v>
      </c>
      <c r="I14" s="34">
        <v>4682.3905797899997</v>
      </c>
      <c r="J14" s="34">
        <v>649.78545212999995</v>
      </c>
      <c r="K14" s="34">
        <v>1197.44467994</v>
      </c>
      <c r="L14" s="34">
        <v>6819.5160652599998</v>
      </c>
      <c r="M14" s="34">
        <v>1564.8988118499999</v>
      </c>
      <c r="N14" s="34">
        <v>1522.3847747899999</v>
      </c>
      <c r="O14" s="34">
        <v>986.71612111000002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ht="15.5">
      <c r="A15" s="62">
        <v>46052</v>
      </c>
      <c r="B15" s="33">
        <v>2584.1688482700001</v>
      </c>
      <c r="C15" s="34">
        <v>2640.3120933099999</v>
      </c>
      <c r="D15" s="34">
        <v>3689.9996790300002</v>
      </c>
      <c r="E15" s="34">
        <v>13773.65482679</v>
      </c>
      <c r="F15" s="34">
        <v>1779.1267995600001</v>
      </c>
      <c r="G15" s="34">
        <v>3746.2786964500001</v>
      </c>
      <c r="H15" s="34">
        <v>3633.3425605699999</v>
      </c>
      <c r="I15" s="34">
        <v>4302.0105844999998</v>
      </c>
      <c r="J15" s="34">
        <v>649.74155676999999</v>
      </c>
      <c r="K15" s="34">
        <v>1033.5827944299999</v>
      </c>
      <c r="L15" s="34">
        <v>6323.0539558800001</v>
      </c>
      <c r="M15" s="34">
        <v>1554.3511893299999</v>
      </c>
      <c r="N15" s="34">
        <v>1630.3609144100001</v>
      </c>
      <c r="O15" s="34">
        <v>959.55821330000003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ht="15.5">
      <c r="A16" s="62">
        <v>46022</v>
      </c>
      <c r="B16" s="33">
        <v>2498.9398932099998</v>
      </c>
      <c r="C16" s="34">
        <v>2455.4599032299998</v>
      </c>
      <c r="D16" s="34">
        <v>3697.4098452500002</v>
      </c>
      <c r="E16" s="34">
        <v>15111.55506398</v>
      </c>
      <c r="F16" s="34">
        <v>1735.4058362599999</v>
      </c>
      <c r="G16" s="34">
        <v>3618.54240291</v>
      </c>
      <c r="H16" s="34">
        <v>3451.5764172899999</v>
      </c>
      <c r="I16" s="34">
        <v>3939.1891393400001</v>
      </c>
      <c r="J16" s="34">
        <v>605.89890334999996</v>
      </c>
      <c r="K16" s="34">
        <v>992.04351182000005</v>
      </c>
      <c r="L16" s="34">
        <v>5878.5636805100003</v>
      </c>
      <c r="M16" s="34">
        <v>1603.0473850799999</v>
      </c>
      <c r="N16" s="34">
        <v>1717.40428159</v>
      </c>
      <c r="O16" s="34">
        <v>1000.77680896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 ht="15.5">
      <c r="A17" s="62">
        <v>45989</v>
      </c>
      <c r="B17" s="33">
        <v>2430.5727693200001</v>
      </c>
      <c r="C17" s="34">
        <v>2348.1531245699998</v>
      </c>
      <c r="D17" s="34">
        <v>3722.4936065299999</v>
      </c>
      <c r="E17" s="34">
        <v>14918.507646010001</v>
      </c>
      <c r="F17" s="34">
        <v>1631.14881259</v>
      </c>
      <c r="G17" s="34">
        <v>3573.0809297999999</v>
      </c>
      <c r="H17" s="34">
        <v>3352.1934979100001</v>
      </c>
      <c r="I17" s="34">
        <v>3944.7268655299999</v>
      </c>
      <c r="J17" s="34">
        <v>599.54069833999995</v>
      </c>
      <c r="K17" s="34">
        <v>973.2779524</v>
      </c>
      <c r="L17" s="34">
        <v>5823.9755277800004</v>
      </c>
      <c r="M17" s="34">
        <v>1565.2581737800001</v>
      </c>
      <c r="N17" s="34">
        <v>1702.9141469599999</v>
      </c>
      <c r="O17" s="34">
        <v>980.90985789000001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 ht="15.5">
      <c r="A18" s="62">
        <v>45961</v>
      </c>
      <c r="B18" s="33">
        <v>2407.42753816</v>
      </c>
      <c r="C18" s="34">
        <v>2331.78150783</v>
      </c>
      <c r="D18" s="34">
        <v>3640.0502350400002</v>
      </c>
      <c r="E18" s="34">
        <v>14581.11059955</v>
      </c>
      <c r="F18" s="34">
        <v>1580.4577948000001</v>
      </c>
      <c r="G18" s="34">
        <v>3393.7039041799999</v>
      </c>
      <c r="H18" s="34">
        <v>3459.1931584399999</v>
      </c>
      <c r="I18" s="34">
        <v>3850.9219019699999</v>
      </c>
      <c r="J18" s="34">
        <v>629.68587656</v>
      </c>
      <c r="K18" s="34">
        <v>988.79679266000005</v>
      </c>
      <c r="L18" s="34">
        <v>5694.0260491099998</v>
      </c>
      <c r="M18" s="34">
        <v>1551.48289783</v>
      </c>
      <c r="N18" s="34">
        <v>1741.4983405600001</v>
      </c>
      <c r="O18" s="34">
        <v>953.93705957999998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0" ht="15.5">
      <c r="A19" s="62">
        <v>45930</v>
      </c>
      <c r="B19" s="33">
        <v>2346.3880281699999</v>
      </c>
      <c r="C19" s="34">
        <v>2279.0867591599999</v>
      </c>
      <c r="D19" s="34">
        <v>3533.8427439100001</v>
      </c>
      <c r="E19" s="34">
        <v>13689.38966762</v>
      </c>
      <c r="F19" s="34">
        <v>1570.08462854</v>
      </c>
      <c r="G19" s="34">
        <v>3255.46718521</v>
      </c>
      <c r="H19" s="34">
        <v>3402.9826065000002</v>
      </c>
      <c r="I19" s="34">
        <v>3618.56736748</v>
      </c>
      <c r="J19" s="34">
        <v>608.57418833999998</v>
      </c>
      <c r="K19" s="34">
        <v>968.09977741</v>
      </c>
      <c r="L19" s="34">
        <v>5307.6302206500004</v>
      </c>
      <c r="M19" s="34">
        <v>1594.9751345899999</v>
      </c>
      <c r="N19" s="34">
        <v>1752.7026777399999</v>
      </c>
      <c r="O19" s="34">
        <v>982.13213528999995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0" ht="15.5">
      <c r="A20" s="62">
        <v>45898</v>
      </c>
      <c r="B20" s="33">
        <v>2310.7233034999999</v>
      </c>
      <c r="C20" s="34">
        <v>2217.4480004000002</v>
      </c>
      <c r="D20" s="34">
        <v>3666.1537094999999</v>
      </c>
      <c r="E20" s="34">
        <v>13375.5427296</v>
      </c>
      <c r="F20" s="34">
        <v>1537.16553026</v>
      </c>
      <c r="G20" s="34">
        <v>3313.2577308700002</v>
      </c>
      <c r="H20" s="34">
        <v>3304.5470573799998</v>
      </c>
      <c r="I20" s="34">
        <v>3657.7692671200002</v>
      </c>
      <c r="J20" s="34">
        <v>553.52421685000002</v>
      </c>
      <c r="K20" s="34">
        <v>992.55898732000003</v>
      </c>
      <c r="L20" s="34">
        <v>5199.0887695600004</v>
      </c>
      <c r="M20" s="34">
        <v>1623.48681074</v>
      </c>
      <c r="N20" s="34">
        <v>1725.6200958100001</v>
      </c>
      <c r="O20" s="34">
        <v>1002.1046406299999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ht="15.5">
      <c r="A21" s="62">
        <v>45869</v>
      </c>
      <c r="B21" s="33">
        <v>2286.4419735800002</v>
      </c>
      <c r="C21" s="34">
        <v>2149.1405310999999</v>
      </c>
      <c r="D21" s="34">
        <v>3556.0157317600001</v>
      </c>
      <c r="E21" s="34">
        <v>13064.51805266</v>
      </c>
      <c r="F21" s="34">
        <v>1514.8287540900001</v>
      </c>
      <c r="G21" s="34">
        <v>3187.0743061399999</v>
      </c>
      <c r="H21" s="34">
        <v>3334.66785067</v>
      </c>
      <c r="I21" s="34">
        <v>3612.3409239299999</v>
      </c>
      <c r="J21" s="34">
        <v>568.11756037999999</v>
      </c>
      <c r="K21" s="34">
        <v>971.42123763999996</v>
      </c>
      <c r="L21" s="34">
        <v>5264.1677352500001</v>
      </c>
      <c r="M21" s="34">
        <v>1642.4701060800001</v>
      </c>
      <c r="N21" s="34">
        <v>1785.74293177</v>
      </c>
      <c r="O21" s="34">
        <v>953.54006326000001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0" ht="15.5">
      <c r="A22" s="62">
        <v>45838</v>
      </c>
      <c r="B22" s="33">
        <v>2262.76421041</v>
      </c>
      <c r="C22" s="34">
        <v>2156.1579111699998</v>
      </c>
      <c r="D22" s="34">
        <v>3602.8275950900002</v>
      </c>
      <c r="E22" s="34">
        <v>13151.33819654</v>
      </c>
      <c r="F22" s="34">
        <v>1442.09508753</v>
      </c>
      <c r="G22" s="34">
        <v>3222.20410588</v>
      </c>
      <c r="H22" s="34">
        <v>3263.35597882</v>
      </c>
      <c r="I22" s="34">
        <v>3432.1832434100002</v>
      </c>
      <c r="J22" s="34">
        <v>592.61561377999999</v>
      </c>
      <c r="K22" s="34">
        <v>979.73927255000001</v>
      </c>
      <c r="L22" s="34">
        <v>5295.3533595099998</v>
      </c>
      <c r="M22" s="34">
        <v>1557.09523657</v>
      </c>
      <c r="N22" s="34">
        <v>1918.9399767499999</v>
      </c>
      <c r="O22" s="34">
        <v>966.82118250999997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 ht="15.5">
      <c r="A23" s="62">
        <v>45807</v>
      </c>
      <c r="B23" s="33">
        <v>2291.21649609</v>
      </c>
      <c r="C23" s="34">
        <v>2234.7215543299999</v>
      </c>
      <c r="D23" s="34">
        <v>3826.1475263699999</v>
      </c>
      <c r="E23" s="34">
        <v>13835.83441881</v>
      </c>
      <c r="F23" s="34">
        <v>1453.8944241199999</v>
      </c>
      <c r="G23" s="34">
        <v>3320.6165823900001</v>
      </c>
      <c r="H23" s="34">
        <v>3227.3194185799998</v>
      </c>
      <c r="I23" s="34">
        <v>3299.2389773</v>
      </c>
      <c r="J23" s="34">
        <v>587.75493202999996</v>
      </c>
      <c r="K23" s="34">
        <v>1008.13132251</v>
      </c>
      <c r="L23" s="34">
        <v>5214.1321169299999</v>
      </c>
      <c r="M23" s="34">
        <v>1540.36877989</v>
      </c>
      <c r="N23" s="34">
        <v>1998.93850965</v>
      </c>
      <c r="O23" s="34">
        <v>1010.54628641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0" ht="15.5">
      <c r="A24" s="62">
        <v>45777</v>
      </c>
      <c r="B24" s="33">
        <v>2182.1901746499998</v>
      </c>
      <c r="C24" s="34">
        <v>2134.3166043900001</v>
      </c>
      <c r="D24" s="34">
        <v>3749.03926452</v>
      </c>
      <c r="E24" s="34">
        <v>13508.043287250001</v>
      </c>
      <c r="F24" s="34">
        <v>1365.4794907099999</v>
      </c>
      <c r="G24" s="34">
        <v>3300.82116993</v>
      </c>
      <c r="H24" s="34">
        <v>2989.0242570300002</v>
      </c>
      <c r="I24" s="34">
        <v>3121.1340871799998</v>
      </c>
      <c r="J24" s="34">
        <v>546.02190478</v>
      </c>
      <c r="K24" s="34">
        <v>974.23201564999999</v>
      </c>
      <c r="L24" s="34">
        <v>5077.0695664100003</v>
      </c>
      <c r="M24" s="34">
        <v>1400.54214613</v>
      </c>
      <c r="N24" s="34">
        <v>1895.7157837699999</v>
      </c>
      <c r="O24" s="34">
        <v>939.78766561999998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 ht="15.5">
      <c r="A25" s="62">
        <v>45747</v>
      </c>
      <c r="B25" s="33">
        <v>2197.48500173</v>
      </c>
      <c r="C25" s="34">
        <v>2180.6686800699999</v>
      </c>
      <c r="D25" s="34">
        <v>3650.2478993700001</v>
      </c>
      <c r="E25" s="34">
        <v>14031.203650969999</v>
      </c>
      <c r="F25" s="34">
        <v>1359.6599103599999</v>
      </c>
      <c r="G25" s="34">
        <v>3402.7532301400001</v>
      </c>
      <c r="H25" s="34">
        <v>2998.2477041500001</v>
      </c>
      <c r="I25" s="34">
        <v>3544.3120975500001</v>
      </c>
      <c r="J25" s="34">
        <v>546.68824285999995</v>
      </c>
      <c r="K25" s="34">
        <v>970.56589979</v>
      </c>
      <c r="L25" s="34">
        <v>4825.7573721400004</v>
      </c>
      <c r="M25" s="34">
        <v>1440.2123870400001</v>
      </c>
      <c r="N25" s="34">
        <v>1847.6970631700001</v>
      </c>
      <c r="O25" s="34">
        <v>947.34256001000006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 ht="15.5">
      <c r="A26" s="62">
        <v>45716</v>
      </c>
      <c r="B26" s="33">
        <v>2285.6114564899999</v>
      </c>
      <c r="C26" s="34">
        <v>2299.51019838</v>
      </c>
      <c r="D26" s="34">
        <v>3693.84108221</v>
      </c>
      <c r="E26" s="34">
        <v>16405.85919802</v>
      </c>
      <c r="F26" s="34">
        <v>1362.9913971399999</v>
      </c>
      <c r="G26" s="34">
        <v>3683.2266810199999</v>
      </c>
      <c r="H26" s="34">
        <v>3120.0881662699999</v>
      </c>
      <c r="I26" s="34">
        <v>3426.1119826899999</v>
      </c>
      <c r="J26" s="34">
        <v>595.88363257000003</v>
      </c>
      <c r="K26" s="34">
        <v>965.20724026000005</v>
      </c>
      <c r="L26" s="34">
        <v>4575.8506863100001</v>
      </c>
      <c r="M26" s="34">
        <v>1713.31998985</v>
      </c>
      <c r="N26" s="34">
        <v>1938.8858658500001</v>
      </c>
      <c r="O26" s="34">
        <v>1059.23849793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ht="15.5">
      <c r="A27" s="62">
        <v>45688</v>
      </c>
      <c r="B27" s="33">
        <v>2210.1437426699999</v>
      </c>
      <c r="C27" s="34">
        <v>2265.91414592</v>
      </c>
      <c r="D27" s="34">
        <v>3535.4282898699998</v>
      </c>
      <c r="E27" s="34">
        <v>16365.191960419999</v>
      </c>
      <c r="F27" s="34">
        <v>1263.9051812</v>
      </c>
      <c r="G27" s="34">
        <v>3570.2161608500001</v>
      </c>
      <c r="H27" s="34">
        <v>2998.0435328899998</v>
      </c>
      <c r="I27" s="34">
        <v>3376.0718812700002</v>
      </c>
      <c r="J27" s="34">
        <v>608.16542445000005</v>
      </c>
      <c r="K27" s="34">
        <v>905.55062481000004</v>
      </c>
      <c r="L27" s="34">
        <v>4466.1186748500004</v>
      </c>
      <c r="M27" s="34">
        <v>1716.37517658</v>
      </c>
      <c r="N27" s="34">
        <v>2055.0789982900001</v>
      </c>
      <c r="O27" s="34">
        <v>1029.1391286099999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 ht="15.5">
      <c r="A28" s="62">
        <v>45657</v>
      </c>
      <c r="B28" s="33">
        <v>2077.4029757100002</v>
      </c>
      <c r="C28" s="34">
        <v>2182.6515457700002</v>
      </c>
      <c r="D28" s="34">
        <v>3460.0697392500001</v>
      </c>
      <c r="E28" s="34">
        <v>14513.19751625</v>
      </c>
      <c r="F28" s="34">
        <v>1164.47634935</v>
      </c>
      <c r="G28" s="34">
        <v>3359.03645005</v>
      </c>
      <c r="H28" s="34">
        <v>2822.8036653499998</v>
      </c>
      <c r="I28" s="34">
        <v>3171.2898283300001</v>
      </c>
      <c r="J28" s="34">
        <v>562.64944092999997</v>
      </c>
      <c r="K28" s="34">
        <v>856.88678606999997</v>
      </c>
      <c r="L28" s="34">
        <v>4362.8564885799997</v>
      </c>
      <c r="M28" s="34">
        <v>1659.38881102</v>
      </c>
      <c r="N28" s="34">
        <v>1921.1651574800001</v>
      </c>
      <c r="O28" s="34">
        <v>983.55152796000004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ht="15.5">
      <c r="A29" s="62">
        <v>45625</v>
      </c>
      <c r="B29" s="33">
        <v>2086.1522735899998</v>
      </c>
      <c r="C29" s="34">
        <v>2231.28621286</v>
      </c>
      <c r="D29" s="34">
        <v>3502.2569125800001</v>
      </c>
      <c r="E29" s="34">
        <v>13372.14594554</v>
      </c>
      <c r="F29" s="34">
        <v>1143.6053889699999</v>
      </c>
      <c r="G29" s="34">
        <v>3506.9460993299999</v>
      </c>
      <c r="H29" s="34">
        <v>2857.9385265400001</v>
      </c>
      <c r="I29" s="34">
        <v>3229.93015685</v>
      </c>
      <c r="J29" s="34">
        <v>542.94473187999995</v>
      </c>
      <c r="K29" s="34">
        <v>881.26534923999998</v>
      </c>
      <c r="L29" s="34">
        <v>4513.3584053200002</v>
      </c>
      <c r="M29" s="34">
        <v>1673.9852103799999</v>
      </c>
      <c r="N29" s="34">
        <v>1924.82340651</v>
      </c>
      <c r="O29" s="34">
        <v>943.06171484000004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0" ht="15.5">
      <c r="A30" s="62">
        <v>45596</v>
      </c>
      <c r="B30" s="33">
        <v>2057.3781754400002</v>
      </c>
      <c r="C30" s="34">
        <v>2289.6667449400002</v>
      </c>
      <c r="D30" s="34">
        <v>3499.1297750499998</v>
      </c>
      <c r="E30" s="34">
        <v>13615.43934922</v>
      </c>
      <c r="F30" s="34">
        <v>1113.4754478499999</v>
      </c>
      <c r="G30" s="34">
        <v>3542.3378669399999</v>
      </c>
      <c r="H30" s="34">
        <v>2773.39514289</v>
      </c>
      <c r="I30" s="34">
        <v>3172.3977018700002</v>
      </c>
      <c r="J30" s="34">
        <v>520.96895772000005</v>
      </c>
      <c r="K30" s="34">
        <v>854.63927161000004</v>
      </c>
      <c r="L30" s="34">
        <v>4477.6148836399998</v>
      </c>
      <c r="M30" s="34">
        <v>1520.78670822</v>
      </c>
      <c r="N30" s="34">
        <v>1860.72678279</v>
      </c>
      <c r="O30" s="34">
        <v>979.62617534000003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ht="15.5">
      <c r="A31" s="62">
        <v>45565</v>
      </c>
      <c r="B31" s="33">
        <v>2124.3606835199998</v>
      </c>
      <c r="C31" s="34">
        <v>2447.2380686800002</v>
      </c>
      <c r="D31" s="34">
        <v>3660.9479833099999</v>
      </c>
      <c r="E31" s="34">
        <v>15039.776113399999</v>
      </c>
      <c r="F31" s="34">
        <v>1123.09652347</v>
      </c>
      <c r="G31" s="34">
        <v>3687.9273956900001</v>
      </c>
      <c r="H31" s="34">
        <v>2820.1303939899999</v>
      </c>
      <c r="I31" s="34">
        <v>3172.8337271400001</v>
      </c>
      <c r="J31" s="34">
        <v>560.64517526999998</v>
      </c>
      <c r="K31" s="34">
        <v>846.78978962999997</v>
      </c>
      <c r="L31" s="34">
        <v>4677.2185423700003</v>
      </c>
      <c r="M31" s="34">
        <v>1501.95220225</v>
      </c>
      <c r="N31" s="34">
        <v>1848.9461960199999</v>
      </c>
      <c r="O31" s="34">
        <v>1009.5910931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 ht="15.5">
      <c r="A32" s="62">
        <v>45534</v>
      </c>
      <c r="B32" s="33">
        <v>2130.2635545799999</v>
      </c>
      <c r="C32" s="34">
        <v>2307.7282282199999</v>
      </c>
      <c r="D32" s="34">
        <v>3671.30943389</v>
      </c>
      <c r="E32" s="34">
        <v>14788.970582219999</v>
      </c>
      <c r="F32" s="34">
        <v>1104.54979056</v>
      </c>
      <c r="G32" s="34">
        <v>3943.75077857</v>
      </c>
      <c r="H32" s="34">
        <v>2772.7848965799999</v>
      </c>
      <c r="I32" s="34">
        <v>3366.4369207200002</v>
      </c>
      <c r="J32" s="34">
        <v>568.27416920999997</v>
      </c>
      <c r="K32" s="34">
        <v>826.96511326999996</v>
      </c>
      <c r="L32" s="34">
        <v>4513.9852052400001</v>
      </c>
      <c r="M32" s="34">
        <v>1431.2472192</v>
      </c>
      <c r="N32" s="34">
        <v>1845.90573722</v>
      </c>
      <c r="O32" s="34">
        <v>1079.95326952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ht="15.5">
      <c r="A33" s="62">
        <v>45504</v>
      </c>
      <c r="B33" s="33">
        <v>2101.1493957799998</v>
      </c>
      <c r="C33" s="34">
        <v>2325.6305600599999</v>
      </c>
      <c r="D33" s="34">
        <v>3565.8367365399999</v>
      </c>
      <c r="E33" s="34">
        <v>14540.91227794</v>
      </c>
      <c r="F33" s="34">
        <v>1094.0968733899999</v>
      </c>
      <c r="G33" s="34">
        <v>3786.11997307</v>
      </c>
      <c r="H33" s="34">
        <v>2751.21041436</v>
      </c>
      <c r="I33" s="34">
        <v>3478.41437193</v>
      </c>
      <c r="J33" s="34">
        <v>575.92207485999995</v>
      </c>
      <c r="K33" s="34">
        <v>793.50819365999996</v>
      </c>
      <c r="L33" s="34">
        <v>4425.4669721199998</v>
      </c>
      <c r="M33" s="34">
        <v>1387.6182894900001</v>
      </c>
      <c r="N33" s="34">
        <v>1855.8038225299999</v>
      </c>
      <c r="O33" s="34">
        <v>1057.95974359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ht="15.5">
      <c r="A34" s="62">
        <v>45471</v>
      </c>
      <c r="B34" s="33">
        <v>2072.0471678200001</v>
      </c>
      <c r="C34" s="34">
        <v>2364.14152203</v>
      </c>
      <c r="D34" s="34">
        <v>3456.6763871799999</v>
      </c>
      <c r="E34" s="34">
        <v>15331.06322806</v>
      </c>
      <c r="F34" s="34">
        <v>1055.3799061300001</v>
      </c>
      <c r="G34" s="34">
        <v>3686.7319250999999</v>
      </c>
      <c r="H34" s="34">
        <v>2665.81133959</v>
      </c>
      <c r="I34" s="34">
        <v>3478.6526873299999</v>
      </c>
      <c r="J34" s="34">
        <v>614.51413497999999</v>
      </c>
      <c r="K34" s="34">
        <v>758.95125944999995</v>
      </c>
      <c r="L34" s="34">
        <v>4163.2733555200002</v>
      </c>
      <c r="M34" s="34">
        <v>1393.2946819399999</v>
      </c>
      <c r="N34" s="34">
        <v>1866.9094923600001</v>
      </c>
      <c r="O34" s="34">
        <v>1105.9494838099999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ht="15.5">
      <c r="A35" s="62">
        <v>45443</v>
      </c>
      <c r="B35" s="33">
        <v>2092.89896727</v>
      </c>
      <c r="C35" s="34">
        <v>2456.3108725799998</v>
      </c>
      <c r="D35" s="34">
        <v>3523.8937894699998</v>
      </c>
      <c r="E35" s="34">
        <v>15901.633898079999</v>
      </c>
      <c r="F35" s="34">
        <v>1082.6083302300001</v>
      </c>
      <c r="G35" s="34">
        <v>3583.8187870400002</v>
      </c>
      <c r="H35" s="34">
        <v>2765.47551793</v>
      </c>
      <c r="I35" s="34">
        <v>3555.4135141699999</v>
      </c>
      <c r="J35" s="34">
        <v>571.77775529999997</v>
      </c>
      <c r="K35" s="34">
        <v>755.64545069999997</v>
      </c>
      <c r="L35" s="34">
        <v>4270.6990638999996</v>
      </c>
      <c r="M35" s="34">
        <v>1406.10887512</v>
      </c>
      <c r="N35" s="34">
        <v>1817.0094149399999</v>
      </c>
      <c r="O35" s="34">
        <v>1160.6649536899999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ht="15.5">
      <c r="A36" s="62">
        <v>45412</v>
      </c>
      <c r="B36" s="33">
        <v>2023.35503262</v>
      </c>
      <c r="C36" s="34">
        <v>2416.2024342200002</v>
      </c>
      <c r="D36" s="34">
        <v>3437.8362710800002</v>
      </c>
      <c r="E36" s="34">
        <v>15853.0124435</v>
      </c>
      <c r="F36" s="34">
        <v>1020.7875144</v>
      </c>
      <c r="G36" s="34">
        <v>3486.0451864500001</v>
      </c>
      <c r="H36" s="34">
        <v>2640.8989764600001</v>
      </c>
      <c r="I36" s="34">
        <v>3590.1423926299999</v>
      </c>
      <c r="J36" s="34">
        <v>551.89469204</v>
      </c>
      <c r="K36" s="34">
        <v>712.40178304000005</v>
      </c>
      <c r="L36" s="34">
        <v>4089.7354356400001</v>
      </c>
      <c r="M36" s="34">
        <v>1443.1152305099999</v>
      </c>
      <c r="N36" s="34">
        <v>1754.15113937</v>
      </c>
      <c r="O36" s="34">
        <v>1151.15414104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ht="15.5">
      <c r="A37" s="62">
        <v>45380</v>
      </c>
      <c r="B37" s="33">
        <v>2036.82717349</v>
      </c>
      <c r="C37" s="34">
        <v>2353.1559551800001</v>
      </c>
      <c r="D37" s="34">
        <v>3435.9830379599998</v>
      </c>
      <c r="E37" s="34">
        <v>16503.593382610001</v>
      </c>
      <c r="F37" s="34">
        <v>1015.91024386</v>
      </c>
      <c r="G37" s="34">
        <v>3452.7073709800002</v>
      </c>
      <c r="H37" s="34">
        <v>2713.4580407200001</v>
      </c>
      <c r="I37" s="34">
        <v>3387.1255050599998</v>
      </c>
      <c r="J37" s="34">
        <v>579.73760707999998</v>
      </c>
      <c r="K37" s="34">
        <v>717.31646941999998</v>
      </c>
      <c r="L37" s="34">
        <v>4065.80873995</v>
      </c>
      <c r="M37" s="34">
        <v>1496.20034618</v>
      </c>
      <c r="N37" s="34">
        <v>1786.29212229</v>
      </c>
      <c r="O37" s="34">
        <v>1217.1412680599999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ht="15.5">
      <c r="A38" s="62">
        <v>45351</v>
      </c>
      <c r="B38" s="33">
        <v>1958.0523285500001</v>
      </c>
      <c r="C38" s="34">
        <v>2205.5992937199999</v>
      </c>
      <c r="D38" s="34">
        <v>3399.4419167900001</v>
      </c>
      <c r="E38" s="34">
        <v>16669.274812029998</v>
      </c>
      <c r="F38" s="34">
        <v>945.64287309999997</v>
      </c>
      <c r="G38" s="34">
        <v>3316.30900888</v>
      </c>
      <c r="H38" s="34">
        <v>2620.8173929499999</v>
      </c>
      <c r="I38" s="34">
        <v>3168.3214939899999</v>
      </c>
      <c r="J38" s="34">
        <v>570.46282774999997</v>
      </c>
      <c r="K38" s="34">
        <v>702.84424457</v>
      </c>
      <c r="L38" s="34">
        <v>3910.8431088799998</v>
      </c>
      <c r="M38" s="34">
        <v>1534.4067003299999</v>
      </c>
      <c r="N38" s="34">
        <v>1764.13082024</v>
      </c>
      <c r="O38" s="34">
        <v>1183.8777775200001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ht="15.5">
      <c r="A39" s="62">
        <v>45322</v>
      </c>
      <c r="B39" s="33">
        <v>1919.6449301</v>
      </c>
      <c r="C39" s="34">
        <v>2249.1686375999998</v>
      </c>
      <c r="D39" s="34">
        <v>3516.96624178</v>
      </c>
      <c r="E39" s="34">
        <v>15445.88564135</v>
      </c>
      <c r="F39" s="34">
        <v>924.20637606000003</v>
      </c>
      <c r="G39" s="34">
        <v>3307.4916828099999</v>
      </c>
      <c r="H39" s="34">
        <v>2459.7125025300002</v>
      </c>
      <c r="I39" s="34">
        <v>3199.60543022</v>
      </c>
      <c r="J39" s="34">
        <v>542.73788966999996</v>
      </c>
      <c r="K39" s="34">
        <v>721.05293132999998</v>
      </c>
      <c r="L39" s="34">
        <v>4143.58553011</v>
      </c>
      <c r="M39" s="34">
        <v>1478.1204110000001</v>
      </c>
      <c r="N39" s="34">
        <v>1696.1891883400001</v>
      </c>
      <c r="O39" s="34">
        <v>1041.3705969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ht="15.5">
      <c r="A40" s="62">
        <v>45289</v>
      </c>
      <c r="B40" s="33">
        <v>1890.13527398</v>
      </c>
      <c r="C40" s="34">
        <v>2349.98211158</v>
      </c>
      <c r="D40" s="34">
        <v>3467.7740469300002</v>
      </c>
      <c r="E40" s="34">
        <v>15063.60666023</v>
      </c>
      <c r="F40" s="34">
        <v>910.66460887999995</v>
      </c>
      <c r="G40" s="34">
        <v>3191.14580699</v>
      </c>
      <c r="H40" s="34">
        <v>2455.3596107600001</v>
      </c>
      <c r="I40" s="34">
        <v>3256.6499759899998</v>
      </c>
      <c r="J40" s="34">
        <v>496.4840964</v>
      </c>
      <c r="K40" s="34">
        <v>704.59014734000004</v>
      </c>
      <c r="L40" s="34">
        <v>4270.1328997500004</v>
      </c>
      <c r="M40" s="34">
        <v>1373.01718607</v>
      </c>
      <c r="N40" s="34">
        <v>1601.3924821799999</v>
      </c>
      <c r="O40" s="34">
        <v>1040.08312142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ht="15.5">
      <c r="A41" s="62">
        <v>45260</v>
      </c>
      <c r="B41" s="33">
        <v>1823.20954792</v>
      </c>
      <c r="C41" s="34">
        <v>2232.9278974700001</v>
      </c>
      <c r="D41" s="34">
        <v>3451.7336304</v>
      </c>
      <c r="E41" s="34">
        <v>14528.32664186</v>
      </c>
      <c r="F41" s="34">
        <v>877.82659726999998</v>
      </c>
      <c r="G41" s="34">
        <v>3098.0876021899999</v>
      </c>
      <c r="H41" s="34">
        <v>2282.7674021100001</v>
      </c>
      <c r="I41" s="34">
        <v>3273.3596934100001</v>
      </c>
      <c r="J41" s="34">
        <v>480.75945810000002</v>
      </c>
      <c r="K41" s="34">
        <v>703.04488094999999</v>
      </c>
      <c r="L41" s="34">
        <v>4176.7127291699999</v>
      </c>
      <c r="M41" s="34">
        <v>1246.01643659</v>
      </c>
      <c r="N41" s="34">
        <v>1544.2497295799999</v>
      </c>
      <c r="O41" s="34">
        <v>1009.93226874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ht="15.5">
      <c r="A42" s="62">
        <v>45230</v>
      </c>
      <c r="B42" s="33">
        <v>1711.0874798499999</v>
      </c>
      <c r="C42" s="34">
        <v>2126.26008701</v>
      </c>
      <c r="D42" s="34">
        <v>3398.3560493700002</v>
      </c>
      <c r="E42" s="34">
        <v>13697.05286774</v>
      </c>
      <c r="F42" s="34">
        <v>816.11761748000004</v>
      </c>
      <c r="G42" s="34">
        <v>3025.0647771399999</v>
      </c>
      <c r="H42" s="34">
        <v>2043.8515635399999</v>
      </c>
      <c r="I42" s="34">
        <v>3276.8112525500001</v>
      </c>
      <c r="J42" s="34">
        <v>419.32381186999999</v>
      </c>
      <c r="K42" s="34">
        <v>660.79582022</v>
      </c>
      <c r="L42" s="34">
        <v>3893.4841463600001</v>
      </c>
      <c r="M42" s="34">
        <v>1215.7843644899999</v>
      </c>
      <c r="N42" s="34">
        <v>1464.1433527300001</v>
      </c>
      <c r="O42" s="34">
        <v>916.34456033000004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ht="15.5">
      <c r="A43" s="62">
        <v>45198</v>
      </c>
      <c r="B43" s="33">
        <v>1774.6348225199999</v>
      </c>
      <c r="C43" s="34">
        <v>2192.3141318600001</v>
      </c>
      <c r="D43" s="34">
        <v>3477.6400582599999</v>
      </c>
      <c r="E43" s="34">
        <v>14165.78363564</v>
      </c>
      <c r="F43" s="34">
        <v>848.04007896999997</v>
      </c>
      <c r="G43" s="34">
        <v>3192.3427200699998</v>
      </c>
      <c r="H43" s="34">
        <v>2171.93533725</v>
      </c>
      <c r="I43" s="34">
        <v>3303.5834436800001</v>
      </c>
      <c r="J43" s="34">
        <v>421.80182739000003</v>
      </c>
      <c r="K43" s="34">
        <v>682.82409557999995</v>
      </c>
      <c r="L43" s="34">
        <v>3876.9927990199999</v>
      </c>
      <c r="M43" s="34">
        <v>1287.7619495599999</v>
      </c>
      <c r="N43" s="34">
        <v>1445.7898694</v>
      </c>
      <c r="O43" s="34">
        <v>997.15621897999995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30" ht="15.5">
      <c r="A44" s="62">
        <v>45169</v>
      </c>
      <c r="B44" s="33">
        <v>1801.75437921</v>
      </c>
      <c r="C44" s="34">
        <v>2180.6349470999999</v>
      </c>
      <c r="D44" s="34">
        <v>3616.1836447400001</v>
      </c>
      <c r="E44" s="34">
        <v>15385.457637089999</v>
      </c>
      <c r="F44" s="34">
        <v>837.55067550000001</v>
      </c>
      <c r="G44" s="34">
        <v>3226.8151309700002</v>
      </c>
      <c r="H44" s="34">
        <v>2230.67286801</v>
      </c>
      <c r="I44" s="34">
        <v>3108.8419513899998</v>
      </c>
      <c r="J44" s="34">
        <v>448.07348823000001</v>
      </c>
      <c r="K44" s="34">
        <v>679.31592450000005</v>
      </c>
      <c r="L44" s="34">
        <v>4037.2603818699999</v>
      </c>
      <c r="M44" s="34">
        <v>1364.8491975100001</v>
      </c>
      <c r="N44" s="34">
        <v>1401.69797567</v>
      </c>
      <c r="O44" s="34">
        <v>1004.93318132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ht="15.5">
      <c r="A45" s="62">
        <v>45138</v>
      </c>
      <c r="B45" s="33">
        <v>1845.3097888100001</v>
      </c>
      <c r="C45" s="34">
        <v>2251.6397602299999</v>
      </c>
      <c r="D45" s="34">
        <v>3677.7057650100001</v>
      </c>
      <c r="E45" s="34">
        <v>16419.506004840001</v>
      </c>
      <c r="F45" s="34">
        <v>850.12542401999997</v>
      </c>
      <c r="G45" s="34">
        <v>3210.50128313</v>
      </c>
      <c r="H45" s="34">
        <v>2342.6192795000002</v>
      </c>
      <c r="I45" s="34">
        <v>3035.0261282500001</v>
      </c>
      <c r="J45" s="34">
        <v>469.53179623</v>
      </c>
      <c r="K45" s="34">
        <v>685.29954430999999</v>
      </c>
      <c r="L45" s="34">
        <v>4159.58668072</v>
      </c>
      <c r="M45" s="34">
        <v>1438.42362103</v>
      </c>
      <c r="N45" s="34">
        <v>1432.8693034299999</v>
      </c>
      <c r="O45" s="34">
        <v>1077.42511317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30" ht="15.5">
      <c r="A46" s="62">
        <v>45107</v>
      </c>
      <c r="B46" s="33">
        <v>1805.26036866</v>
      </c>
      <c r="C46" s="34">
        <v>2150.32838421</v>
      </c>
      <c r="D46" s="34">
        <v>3631.2800276600001</v>
      </c>
      <c r="E46" s="34">
        <v>16488.64685239</v>
      </c>
      <c r="F46" s="34">
        <v>814.82605272000001</v>
      </c>
      <c r="G46" s="34">
        <v>3154.3611258199999</v>
      </c>
      <c r="H46" s="34">
        <v>2284.6725704599999</v>
      </c>
      <c r="I46" s="34">
        <v>2925.96996055</v>
      </c>
      <c r="J46" s="34">
        <v>468.73953195000001</v>
      </c>
      <c r="K46" s="34">
        <v>690.81894953999995</v>
      </c>
      <c r="L46" s="34">
        <v>4181.4684816099998</v>
      </c>
      <c r="M46" s="34">
        <v>1429.0979982700001</v>
      </c>
      <c r="N46" s="34">
        <v>1398.9249628699999</v>
      </c>
      <c r="O46" s="34">
        <v>1053.4038285199999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ht="15.5">
      <c r="A47" s="62">
        <v>45077</v>
      </c>
      <c r="B47" s="33">
        <v>1762.65530094</v>
      </c>
      <c r="C47" s="34">
        <v>2102.53503237</v>
      </c>
      <c r="D47" s="34">
        <v>3608.44329737</v>
      </c>
      <c r="E47" s="34">
        <v>15567.015327749999</v>
      </c>
      <c r="F47" s="34">
        <v>782.04907994999996</v>
      </c>
      <c r="G47" s="34">
        <v>3179.4252332699998</v>
      </c>
      <c r="H47" s="34">
        <v>2204.5194494699999</v>
      </c>
      <c r="I47" s="34">
        <v>2854.8308393500001</v>
      </c>
      <c r="J47" s="34">
        <v>460.22855876</v>
      </c>
      <c r="K47" s="34">
        <v>707.98967970000001</v>
      </c>
      <c r="L47" s="34">
        <v>4076.18494405</v>
      </c>
      <c r="M47" s="34">
        <v>1422.23829043</v>
      </c>
      <c r="N47" s="34">
        <v>1332.28729825</v>
      </c>
      <c r="O47" s="34">
        <v>972.11492541999996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 ht="15.5">
      <c r="A48" s="62">
        <v>45044</v>
      </c>
      <c r="B48" s="33">
        <v>1801.39268735</v>
      </c>
      <c r="C48" s="34">
        <v>2204.0413810599998</v>
      </c>
      <c r="D48" s="34">
        <v>3837.3429271099999</v>
      </c>
      <c r="E48" s="34">
        <v>16604.36975899</v>
      </c>
      <c r="F48" s="34">
        <v>792.95777088</v>
      </c>
      <c r="G48" s="34">
        <v>3215.26392162</v>
      </c>
      <c r="H48" s="34">
        <v>2217.49146819</v>
      </c>
      <c r="I48" s="34">
        <v>3077.3448096400002</v>
      </c>
      <c r="J48" s="34">
        <v>425.90111745000002</v>
      </c>
      <c r="K48" s="34">
        <v>751.19803647000003</v>
      </c>
      <c r="L48" s="34">
        <v>4190.1136259499999</v>
      </c>
      <c r="M48" s="34">
        <v>1413.9996078700001</v>
      </c>
      <c r="N48" s="34">
        <v>1415.4434325699999</v>
      </c>
      <c r="O48" s="34">
        <v>949.00616590000004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ht="15.5">
      <c r="A49" s="62">
        <v>45016</v>
      </c>
      <c r="B49" s="33">
        <v>1755.51651739</v>
      </c>
      <c r="C49" s="34">
        <v>2215.7295322800001</v>
      </c>
      <c r="D49" s="34">
        <v>3686.50447037</v>
      </c>
      <c r="E49" s="34">
        <v>16085.26976211</v>
      </c>
      <c r="F49" s="34">
        <v>761.49261872</v>
      </c>
      <c r="G49" s="34">
        <v>3066.6912863100001</v>
      </c>
      <c r="H49" s="34">
        <v>2186.9948983200002</v>
      </c>
      <c r="I49" s="34">
        <v>2956.9423058799998</v>
      </c>
      <c r="J49" s="34">
        <v>445.93416264000001</v>
      </c>
      <c r="K49" s="34">
        <v>737.51426380999999</v>
      </c>
      <c r="L49" s="34">
        <v>4012.4832233500001</v>
      </c>
      <c r="M49" s="34">
        <v>1343.03535319</v>
      </c>
      <c r="N49" s="34">
        <v>1400.87241649</v>
      </c>
      <c r="O49" s="34">
        <v>957.54245461000005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 ht="15.5">
      <c r="A50" s="62">
        <v>44985</v>
      </c>
      <c r="B50" s="33">
        <v>1759.56550451</v>
      </c>
      <c r="C50" s="34">
        <v>2268.4516096699999</v>
      </c>
      <c r="D50" s="34">
        <v>3581.6577670800002</v>
      </c>
      <c r="E50" s="34">
        <v>15032.76126682</v>
      </c>
      <c r="F50" s="34">
        <v>834.30915429000004</v>
      </c>
      <c r="G50" s="34">
        <v>2940.8212386599998</v>
      </c>
      <c r="H50" s="34">
        <v>2171.3923102399999</v>
      </c>
      <c r="I50" s="34">
        <v>3167.4241831300001</v>
      </c>
      <c r="J50" s="34">
        <v>420.35512948000002</v>
      </c>
      <c r="K50" s="34">
        <v>725.14049727999998</v>
      </c>
      <c r="L50" s="34">
        <v>3866.8630781900001</v>
      </c>
      <c r="M50" s="34">
        <v>1324.0318115099999</v>
      </c>
      <c r="N50" s="34">
        <v>1383.80894556</v>
      </c>
      <c r="O50" s="34">
        <v>969.92946878999999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ht="15.5">
      <c r="A51" s="62">
        <v>44957</v>
      </c>
      <c r="B51" s="33">
        <v>1727.48799091</v>
      </c>
      <c r="C51" s="34">
        <v>2353.8436836400001</v>
      </c>
      <c r="D51" s="34">
        <v>3560.68941098</v>
      </c>
      <c r="E51" s="34">
        <v>15127.82064079</v>
      </c>
      <c r="F51" s="34">
        <v>803.16468024999995</v>
      </c>
      <c r="G51" s="34">
        <v>2934.1071401099998</v>
      </c>
      <c r="H51" s="34">
        <v>2096.1416829200002</v>
      </c>
      <c r="I51" s="34">
        <v>3004.5235606800002</v>
      </c>
      <c r="J51" s="34">
        <v>424.69319905999998</v>
      </c>
      <c r="K51" s="34">
        <v>691.45999503999997</v>
      </c>
      <c r="L51" s="34">
        <v>3806.6808469399998</v>
      </c>
      <c r="M51" s="34">
        <v>1284.5667721499999</v>
      </c>
      <c r="N51" s="34">
        <v>1317.9013013599999</v>
      </c>
      <c r="O51" s="34">
        <v>910.04848907999997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0" ht="15.5">
      <c r="A52" s="62">
        <v>44925</v>
      </c>
      <c r="B52" s="33">
        <v>1618.6619243299999</v>
      </c>
      <c r="C52" s="34">
        <v>2210.3445770600001</v>
      </c>
      <c r="D52" s="34">
        <v>3517.3152270199998</v>
      </c>
      <c r="E52" s="34">
        <v>12960.033047340001</v>
      </c>
      <c r="F52" s="34">
        <v>729.35785523000004</v>
      </c>
      <c r="G52" s="34">
        <v>2930.4527762399998</v>
      </c>
      <c r="H52" s="34">
        <v>1929.8712435499999</v>
      </c>
      <c r="I52" s="34">
        <v>2980.3292021799998</v>
      </c>
      <c r="J52" s="34">
        <v>368.04676560000001</v>
      </c>
      <c r="K52" s="34">
        <v>646.44424368</v>
      </c>
      <c r="L52" s="34">
        <v>3709.5694988599998</v>
      </c>
      <c r="M52" s="34">
        <v>1128.27252146</v>
      </c>
      <c r="N52" s="34">
        <v>1240.4415042600001</v>
      </c>
      <c r="O52" s="34">
        <v>820.24841918000004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ht="15.5">
      <c r="A53" s="62">
        <v>44895</v>
      </c>
      <c r="B53" s="33">
        <v>1674.3576939500001</v>
      </c>
      <c r="C53" s="34">
        <v>2296.4666046699999</v>
      </c>
      <c r="D53" s="34">
        <v>3651.0898311000001</v>
      </c>
      <c r="E53" s="34">
        <v>13793.923483500001</v>
      </c>
      <c r="F53" s="34">
        <v>738.04612698999995</v>
      </c>
      <c r="G53" s="34">
        <v>2984.80331024</v>
      </c>
      <c r="H53" s="34">
        <v>1995.3253984999999</v>
      </c>
      <c r="I53" s="34">
        <v>3124.3174908800002</v>
      </c>
      <c r="J53" s="34">
        <v>398.00864883000003</v>
      </c>
      <c r="K53" s="34">
        <v>678.31879024</v>
      </c>
      <c r="L53" s="34">
        <v>3780.1419999499999</v>
      </c>
      <c r="M53" s="34">
        <v>1189.99968947</v>
      </c>
      <c r="N53" s="34">
        <v>1289.8270340700001</v>
      </c>
      <c r="O53" s="34">
        <v>871.18700320999994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 ht="15.5">
      <c r="A54" s="62">
        <v>44865</v>
      </c>
      <c r="B54" s="33">
        <v>1564.68613355</v>
      </c>
      <c r="C54" s="34">
        <v>2068.8395261199998</v>
      </c>
      <c r="D54" s="34">
        <v>3516.8152108300001</v>
      </c>
      <c r="E54" s="34">
        <v>11770.764898060001</v>
      </c>
      <c r="F54" s="34">
        <v>679.03660748000004</v>
      </c>
      <c r="G54" s="34">
        <v>2897.09707106</v>
      </c>
      <c r="H54" s="34">
        <v>1882.5076170100001</v>
      </c>
      <c r="I54" s="34">
        <v>2939.3694691199998</v>
      </c>
      <c r="J54" s="34">
        <v>348.80061310000002</v>
      </c>
      <c r="K54" s="34">
        <v>672.06777653999995</v>
      </c>
      <c r="L54" s="34">
        <v>3520.8376457300001</v>
      </c>
      <c r="M54" s="34">
        <v>1130.2459801699999</v>
      </c>
      <c r="N54" s="34">
        <v>1241.7921604600001</v>
      </c>
      <c r="O54" s="34">
        <v>804.25633450999999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ht="15.5">
      <c r="A55" s="62">
        <v>44834</v>
      </c>
      <c r="B55" s="33">
        <v>1470.4989254</v>
      </c>
      <c r="C55" s="34">
        <v>1967.0967006799999</v>
      </c>
      <c r="D55" s="34">
        <v>3464.7310864800002</v>
      </c>
      <c r="E55" s="34">
        <v>11616.141958169999</v>
      </c>
      <c r="F55" s="34">
        <v>632.38812344999997</v>
      </c>
      <c r="G55" s="34">
        <v>2750.2554966799999</v>
      </c>
      <c r="H55" s="34">
        <v>1709.26312639</v>
      </c>
      <c r="I55" s="34">
        <v>2638.61332352</v>
      </c>
      <c r="J55" s="34">
        <v>329.79189323999998</v>
      </c>
      <c r="K55" s="34">
        <v>646.44478673000003</v>
      </c>
      <c r="L55" s="34">
        <v>3330.5477439800002</v>
      </c>
      <c r="M55" s="34">
        <v>968.21977590999995</v>
      </c>
      <c r="N55" s="34">
        <v>1140.9434579900001</v>
      </c>
      <c r="O55" s="34">
        <v>733.67336022999996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0" ht="15.5">
      <c r="A56" s="62">
        <v>44804</v>
      </c>
      <c r="B56" s="33">
        <v>1572.13384752</v>
      </c>
      <c r="C56" s="34">
        <v>2044.9131596699999</v>
      </c>
      <c r="D56" s="34">
        <v>3666.7188766200002</v>
      </c>
      <c r="E56" s="34">
        <v>12508.39431485</v>
      </c>
      <c r="F56" s="34">
        <v>669.02997654000001</v>
      </c>
      <c r="G56" s="34">
        <v>2878.5166714000002</v>
      </c>
      <c r="H56" s="34">
        <v>1842.63100515</v>
      </c>
      <c r="I56" s="34">
        <v>2812.6773738000002</v>
      </c>
      <c r="J56" s="34">
        <v>358.97835593999997</v>
      </c>
      <c r="K56" s="34">
        <v>737.59090767999999</v>
      </c>
      <c r="L56" s="34">
        <v>3656.7428853500001</v>
      </c>
      <c r="M56" s="34">
        <v>1041.9459276099999</v>
      </c>
      <c r="N56" s="34">
        <v>1178.7655014699999</v>
      </c>
      <c r="O56" s="34">
        <v>794.19552722000003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ht="15.5">
      <c r="A57" s="62">
        <v>44771</v>
      </c>
      <c r="B57" s="33">
        <v>1653.29356646</v>
      </c>
      <c r="C57" s="34">
        <v>2121.1239538499999</v>
      </c>
      <c r="D57" s="34">
        <v>3793.4488425599998</v>
      </c>
      <c r="E57" s="34">
        <v>13316.2744613</v>
      </c>
      <c r="F57" s="34">
        <v>681.92001266</v>
      </c>
      <c r="G57" s="34">
        <v>3099.9440211299998</v>
      </c>
      <c r="H57" s="34">
        <v>1996.58917995</v>
      </c>
      <c r="I57" s="34">
        <v>2740.8892333700001</v>
      </c>
      <c r="J57" s="34">
        <v>390.35467831</v>
      </c>
      <c r="K57" s="34">
        <v>761.83080502999996</v>
      </c>
      <c r="L57" s="34">
        <v>3865.5998313599998</v>
      </c>
      <c r="M57" s="34">
        <v>1029.4611231399999</v>
      </c>
      <c r="N57" s="34">
        <v>1283.1886221899999</v>
      </c>
      <c r="O57" s="34">
        <v>832.00070503999996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0" ht="15.5">
      <c r="A58" s="62">
        <v>44742</v>
      </c>
      <c r="B58" s="33">
        <v>1536.2529583200001</v>
      </c>
      <c r="C58" s="34">
        <v>2005.95708956</v>
      </c>
      <c r="D58" s="34">
        <v>3546.6244295699998</v>
      </c>
      <c r="E58" s="34">
        <v>11660.139475829999</v>
      </c>
      <c r="F58" s="34">
        <v>658.50003085000003</v>
      </c>
      <c r="G58" s="34">
        <v>2972.8864892000001</v>
      </c>
      <c r="H58" s="34">
        <v>1754.7168581799999</v>
      </c>
      <c r="I58" s="34">
        <v>2622.8554472400001</v>
      </c>
      <c r="J58" s="34">
        <v>344.65194773000002</v>
      </c>
      <c r="K58" s="34">
        <v>764.49832606999996</v>
      </c>
      <c r="L58" s="34">
        <v>3562.7659341200001</v>
      </c>
      <c r="M58" s="34">
        <v>964.17094019000001</v>
      </c>
      <c r="N58" s="34">
        <v>1148.8435451</v>
      </c>
      <c r="O58" s="34">
        <v>760.53873177000003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ht="15.5">
      <c r="A59" s="62">
        <v>44712</v>
      </c>
      <c r="B59" s="33">
        <v>1667.8541838000001</v>
      </c>
      <c r="C59" s="34">
        <v>2390.3423683800002</v>
      </c>
      <c r="D59" s="34">
        <v>3650.9193747700001</v>
      </c>
      <c r="E59" s="34">
        <v>12056.73135889</v>
      </c>
      <c r="F59" s="34">
        <v>719.37870599999997</v>
      </c>
      <c r="G59" s="34">
        <v>3047.6463911300002</v>
      </c>
      <c r="H59" s="34">
        <v>1970.4863901199999</v>
      </c>
      <c r="I59" s="34">
        <v>2937.7592542900002</v>
      </c>
      <c r="J59" s="34">
        <v>382.25158628000003</v>
      </c>
      <c r="K59" s="34">
        <v>792.82353329</v>
      </c>
      <c r="L59" s="34">
        <v>3943.7319171200002</v>
      </c>
      <c r="M59" s="34">
        <v>1115.0429138500001</v>
      </c>
      <c r="N59" s="34">
        <v>1212.30065795</v>
      </c>
      <c r="O59" s="34">
        <v>876.56472590999999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ht="15.5">
      <c r="A60" s="62">
        <v>44680</v>
      </c>
      <c r="B60" s="33">
        <v>1679.8405715399999</v>
      </c>
      <c r="C60" s="34">
        <v>2371.8073570699999</v>
      </c>
      <c r="D60" s="34">
        <v>3803.6181044499999</v>
      </c>
      <c r="E60" s="34">
        <v>12601.80347581</v>
      </c>
      <c r="F60" s="34">
        <v>704.76201685000001</v>
      </c>
      <c r="G60" s="34">
        <v>3149.3852203699998</v>
      </c>
      <c r="H60" s="34">
        <v>2018.17657521</v>
      </c>
      <c r="I60" s="34">
        <v>2675.9339612499998</v>
      </c>
      <c r="J60" s="34">
        <v>391.25443279000001</v>
      </c>
      <c r="K60" s="34">
        <v>777.28761281000004</v>
      </c>
      <c r="L60" s="34">
        <v>3976.1070803900002</v>
      </c>
      <c r="M60" s="34">
        <v>1116.1743316899999</v>
      </c>
      <c r="N60" s="34">
        <v>1293.58438826</v>
      </c>
      <c r="O60" s="34">
        <v>832.51865745999999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ht="15.5">
      <c r="A61" s="62">
        <v>44651</v>
      </c>
      <c r="B61" s="33">
        <v>1689.43797537</v>
      </c>
      <c r="C61" s="34">
        <v>2384.0997390000002</v>
      </c>
      <c r="D61" s="34">
        <v>3611.8072730399999</v>
      </c>
      <c r="E61" s="34">
        <v>13229.191003849999</v>
      </c>
      <c r="F61" s="34">
        <v>724.81434654999998</v>
      </c>
      <c r="G61" s="34">
        <v>3103.5644958299999</v>
      </c>
      <c r="H61" s="34">
        <v>2068.51771242</v>
      </c>
      <c r="I61" s="34">
        <v>2610.329154</v>
      </c>
      <c r="J61" s="34">
        <v>420.15885999</v>
      </c>
      <c r="K61" s="34">
        <v>760.21852394999996</v>
      </c>
      <c r="L61" s="34">
        <v>3863.8860125900001</v>
      </c>
      <c r="M61" s="34">
        <v>1121.83268954</v>
      </c>
      <c r="N61" s="34">
        <v>1292.01572317</v>
      </c>
      <c r="O61" s="34">
        <v>840.65674431000002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0" ht="15.5">
      <c r="A62" s="62">
        <v>44620</v>
      </c>
      <c r="B62" s="33">
        <v>1673.32685397</v>
      </c>
      <c r="C62" s="34">
        <v>2306.5428253300001</v>
      </c>
      <c r="D62" s="34">
        <v>3664.1530248399999</v>
      </c>
      <c r="E62" s="34">
        <v>13497.38484024</v>
      </c>
      <c r="F62" s="34">
        <v>711.33058892999998</v>
      </c>
      <c r="G62" s="34">
        <v>2911.1737089399999</v>
      </c>
      <c r="H62" s="34">
        <v>2065.6298547000001</v>
      </c>
      <c r="I62" s="34">
        <v>2498.0233530400001</v>
      </c>
      <c r="J62" s="34">
        <v>418.89807418999999</v>
      </c>
      <c r="K62" s="34">
        <v>746.90053205000004</v>
      </c>
      <c r="L62" s="34">
        <v>3966.0819380200001</v>
      </c>
      <c r="M62" s="34">
        <v>1202.5943044099999</v>
      </c>
      <c r="N62" s="34">
        <v>1259.4889360499999</v>
      </c>
      <c r="O62" s="34">
        <v>909.72804724000002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ht="15.5">
      <c r="A63" s="62">
        <v>44592</v>
      </c>
      <c r="B63" s="33">
        <v>1727.75598128</v>
      </c>
      <c r="C63" s="34">
        <v>2265.7378533400001</v>
      </c>
      <c r="D63" s="34">
        <v>3671.86524108</v>
      </c>
      <c r="E63" s="34">
        <v>14498.65114693</v>
      </c>
      <c r="F63" s="34">
        <v>775.38368516000003</v>
      </c>
      <c r="G63" s="34">
        <v>2903.3401930599998</v>
      </c>
      <c r="H63" s="34">
        <v>2148.5228370200002</v>
      </c>
      <c r="I63" s="34">
        <v>2490.01142028</v>
      </c>
      <c r="J63" s="34">
        <v>444.18675485</v>
      </c>
      <c r="K63" s="34">
        <v>779.43260988999998</v>
      </c>
      <c r="L63" s="34">
        <v>3898.2061697099998</v>
      </c>
      <c r="M63" s="34">
        <v>1224.0237310299999</v>
      </c>
      <c r="N63" s="34">
        <v>1272.48686466</v>
      </c>
      <c r="O63" s="34">
        <v>963.93541200000004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0" ht="15.5">
      <c r="A64" s="62">
        <v>44561</v>
      </c>
      <c r="B64" s="33">
        <v>1785.9614317400001</v>
      </c>
      <c r="C64" s="34">
        <v>2287.15714037</v>
      </c>
      <c r="D64" s="34">
        <v>3823.6842442900002</v>
      </c>
      <c r="E64" s="34">
        <v>15352.60265925</v>
      </c>
      <c r="F64" s="34">
        <v>746.48423642</v>
      </c>
      <c r="G64" s="34">
        <v>3096.1353099200001</v>
      </c>
      <c r="H64" s="34">
        <v>2353.4442900200002</v>
      </c>
      <c r="I64" s="34">
        <v>2253.5490558199999</v>
      </c>
      <c r="J64" s="34">
        <v>505.36497005000001</v>
      </c>
      <c r="K64" s="34">
        <v>757.46680029000004</v>
      </c>
      <c r="L64" s="34">
        <v>3976.8046458899998</v>
      </c>
      <c r="M64" s="34">
        <v>1240.7014366999999</v>
      </c>
      <c r="N64" s="34">
        <v>1328.0213782799999</v>
      </c>
      <c r="O64" s="34">
        <v>961.08883115000003</v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ht="15.5">
      <c r="A65" s="62">
        <v>44530</v>
      </c>
      <c r="B65" s="33">
        <v>1694.2819740299999</v>
      </c>
      <c r="C65" s="34">
        <v>2151.8965080200001</v>
      </c>
      <c r="D65" s="34">
        <v>3593.0927370499999</v>
      </c>
      <c r="E65" s="34">
        <v>14956.81138958</v>
      </c>
      <c r="F65" s="34">
        <v>708.09945976999995</v>
      </c>
      <c r="G65" s="34">
        <v>2925.29933501</v>
      </c>
      <c r="H65" s="34">
        <v>2197.60429028</v>
      </c>
      <c r="I65" s="34">
        <v>2163.4159121900002</v>
      </c>
      <c r="J65" s="34">
        <v>490.69225482000002</v>
      </c>
      <c r="K65" s="34">
        <v>726.82809646999999</v>
      </c>
      <c r="L65" s="34">
        <v>3774.61656382</v>
      </c>
      <c r="M65" s="34">
        <v>1089.9210055999999</v>
      </c>
      <c r="N65" s="34">
        <v>1272.2181848099999</v>
      </c>
      <c r="O65" s="34">
        <v>916.45253135999997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ht="15.5">
      <c r="A66" s="62">
        <v>44498</v>
      </c>
      <c r="B66" s="33">
        <v>1738.99067397</v>
      </c>
      <c r="C66" s="34">
        <v>2188.9150361500001</v>
      </c>
      <c r="D66" s="34">
        <v>3623.9917478299999</v>
      </c>
      <c r="E66" s="34">
        <v>14388.65874373</v>
      </c>
      <c r="F66" s="34">
        <v>749.89924164000001</v>
      </c>
      <c r="G66" s="34">
        <v>2985.8415755199999</v>
      </c>
      <c r="H66" s="34">
        <v>2234.09173384</v>
      </c>
      <c r="I66" s="34">
        <v>2338.80830203</v>
      </c>
      <c r="J66" s="34">
        <v>504.04468507000001</v>
      </c>
      <c r="K66" s="34">
        <v>719.81426715999999</v>
      </c>
      <c r="L66" s="34">
        <v>3800.0903876299999</v>
      </c>
      <c r="M66" s="34">
        <v>1386.4234846700001</v>
      </c>
      <c r="N66" s="34">
        <v>1260.6606779799999</v>
      </c>
      <c r="O66" s="34">
        <v>970.80791815999999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ht="15.5">
      <c r="A67" s="62">
        <v>44469</v>
      </c>
      <c r="B67" s="33">
        <v>1662.1307933200001</v>
      </c>
      <c r="C67" s="34">
        <v>2138.50172264</v>
      </c>
      <c r="D67" s="34">
        <v>3490.8832333700002</v>
      </c>
      <c r="E67" s="34">
        <v>13024.18417147</v>
      </c>
      <c r="F67" s="34">
        <v>704.71840679000002</v>
      </c>
      <c r="G67" s="34">
        <v>2844.3684454899999</v>
      </c>
      <c r="H67" s="34">
        <v>2174.2339034800002</v>
      </c>
      <c r="I67" s="34">
        <v>2248.5044527800001</v>
      </c>
      <c r="J67" s="34">
        <v>468.21387284999997</v>
      </c>
      <c r="K67" s="34">
        <v>746.35259219</v>
      </c>
      <c r="L67" s="34">
        <v>3510.9526650399998</v>
      </c>
      <c r="M67" s="34">
        <v>1376.7956556500001</v>
      </c>
      <c r="N67" s="34">
        <v>1224.2670384099999</v>
      </c>
      <c r="O67" s="34">
        <v>911.32113917000004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 ht="15.5">
      <c r="A68" s="62">
        <v>44439</v>
      </c>
      <c r="B68" s="33">
        <v>1714.6190742599999</v>
      </c>
      <c r="C68" s="34">
        <v>2271.0340463799998</v>
      </c>
      <c r="D68" s="34">
        <v>3569.0417239499998</v>
      </c>
      <c r="E68" s="34">
        <v>13632.24390512</v>
      </c>
      <c r="F68" s="34">
        <v>704.01428714999997</v>
      </c>
      <c r="G68" s="34">
        <v>2967.55336162</v>
      </c>
      <c r="H68" s="34">
        <v>2290.7109866300002</v>
      </c>
      <c r="I68" s="34">
        <v>2022.01421372</v>
      </c>
      <c r="J68" s="34">
        <v>502.85387236000003</v>
      </c>
      <c r="K68" s="34">
        <v>778.61906298999997</v>
      </c>
      <c r="L68" s="34">
        <v>3838.5462043000002</v>
      </c>
      <c r="M68" s="34">
        <v>1335.72104212</v>
      </c>
      <c r="N68" s="34">
        <v>1227.58847124</v>
      </c>
      <c r="O68" s="34">
        <v>912.95832973999995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ht="15.5">
      <c r="A69" s="62">
        <v>44407</v>
      </c>
      <c r="B69" s="33">
        <v>1679.25538529</v>
      </c>
      <c r="C69" s="34">
        <v>2282.7813963100002</v>
      </c>
      <c r="D69" s="34">
        <v>3553.4592923599998</v>
      </c>
      <c r="E69" s="34">
        <v>14337.883079179999</v>
      </c>
      <c r="F69" s="34">
        <v>684.52455391000001</v>
      </c>
      <c r="G69" s="34">
        <v>2869.6384916000002</v>
      </c>
      <c r="H69" s="34">
        <v>2222.8369881799999</v>
      </c>
      <c r="I69" s="34">
        <v>1970.2469392099999</v>
      </c>
      <c r="J69" s="34">
        <v>471.94384151000003</v>
      </c>
      <c r="K69" s="34">
        <v>759.78180385999997</v>
      </c>
      <c r="L69" s="34">
        <v>3679.1453653399999</v>
      </c>
      <c r="M69" s="34">
        <v>1317.5823433600001</v>
      </c>
      <c r="N69" s="34">
        <v>1179.89939972</v>
      </c>
      <c r="O69" s="34">
        <v>929.20912343999998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ht="15.5">
      <c r="A70" s="62">
        <v>44377</v>
      </c>
      <c r="B70" s="33">
        <v>1647.3144345999999</v>
      </c>
      <c r="C70" s="34">
        <v>2175.4443166000001</v>
      </c>
      <c r="D70" s="34">
        <v>3545.4707087299998</v>
      </c>
      <c r="E70" s="34">
        <v>14057.55433171</v>
      </c>
      <c r="F70" s="34">
        <v>678.02425853</v>
      </c>
      <c r="G70" s="34">
        <v>2800.33900081</v>
      </c>
      <c r="H70" s="34">
        <v>2145.8596140499999</v>
      </c>
      <c r="I70" s="34">
        <v>2042.61954049</v>
      </c>
      <c r="J70" s="34">
        <v>450.12580494000002</v>
      </c>
      <c r="K70" s="34">
        <v>760.63321344999997</v>
      </c>
      <c r="L70" s="34">
        <v>3601.6591981400002</v>
      </c>
      <c r="M70" s="34">
        <v>1325.32797332</v>
      </c>
      <c r="N70" s="34">
        <v>1125.93579013</v>
      </c>
      <c r="O70" s="34">
        <v>935.64081741999996</v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ht="15.5">
      <c r="A71" s="62">
        <v>44347</v>
      </c>
      <c r="B71" s="33">
        <v>1620.5518849</v>
      </c>
      <c r="C71" s="34">
        <v>2181.61068686</v>
      </c>
      <c r="D71" s="34">
        <v>3464.7651294500001</v>
      </c>
      <c r="E71" s="34">
        <v>13766.24857953</v>
      </c>
      <c r="F71" s="34">
        <v>697.29905012999996</v>
      </c>
      <c r="G71" s="34">
        <v>2642.1150581900001</v>
      </c>
      <c r="H71" s="34">
        <v>2117.9340465400001</v>
      </c>
      <c r="I71" s="34">
        <v>1983.7251311099999</v>
      </c>
      <c r="J71" s="34">
        <v>434.99311370999999</v>
      </c>
      <c r="K71" s="34">
        <v>746.38962208999999</v>
      </c>
      <c r="L71" s="34">
        <v>3715.3535523400001</v>
      </c>
      <c r="M71" s="34">
        <v>1379.7275539699999</v>
      </c>
      <c r="N71" s="34">
        <v>1112.2659933499999</v>
      </c>
      <c r="O71" s="34">
        <v>941.57511793000003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 ht="15.5">
      <c r="A72" s="62">
        <v>44316</v>
      </c>
      <c r="B72" s="33">
        <v>1577.4035707099999</v>
      </c>
      <c r="C72" s="34">
        <v>2136.2240797700001</v>
      </c>
      <c r="D72" s="34">
        <v>3351.1292772900001</v>
      </c>
      <c r="E72" s="34">
        <v>12542.03308463</v>
      </c>
      <c r="F72" s="34">
        <v>667.38986063000004</v>
      </c>
      <c r="G72" s="34">
        <v>2570.0603274199998</v>
      </c>
      <c r="H72" s="34">
        <v>2055.0496619</v>
      </c>
      <c r="I72" s="34">
        <v>1933.8218117199999</v>
      </c>
      <c r="J72" s="34">
        <v>431.83500418</v>
      </c>
      <c r="K72" s="34">
        <v>731.92737348000003</v>
      </c>
      <c r="L72" s="34">
        <v>3638.5724012800001</v>
      </c>
      <c r="M72" s="34">
        <v>1444.9454903799999</v>
      </c>
      <c r="N72" s="34">
        <v>1094.8313460899999</v>
      </c>
      <c r="O72" s="34">
        <v>890.92193725000004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ht="15.5">
      <c r="A73" s="62">
        <v>44286</v>
      </c>
      <c r="B73" s="33">
        <v>1542.35475754</v>
      </c>
      <c r="C73" s="34">
        <v>2077.4883102399999</v>
      </c>
      <c r="D73" s="34">
        <v>3248.6002663300001</v>
      </c>
      <c r="E73" s="34">
        <v>11772.09080007</v>
      </c>
      <c r="F73" s="34">
        <v>655.12138240000002</v>
      </c>
      <c r="G73" s="34">
        <v>2507.5556692099999</v>
      </c>
      <c r="H73" s="34">
        <v>2000.9231268000001</v>
      </c>
      <c r="I73" s="34">
        <v>2001.1488632200001</v>
      </c>
      <c r="J73" s="34">
        <v>418.22373112000002</v>
      </c>
      <c r="K73" s="34">
        <v>724.89690216999998</v>
      </c>
      <c r="L73" s="34">
        <v>3618.7559099599998</v>
      </c>
      <c r="M73" s="34">
        <v>1367.4824301399999</v>
      </c>
      <c r="N73" s="34">
        <v>1063.25273889</v>
      </c>
      <c r="O73" s="34">
        <v>933.48806203000004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 ht="15.5">
      <c r="A74" s="62">
        <v>44253</v>
      </c>
      <c r="B74" s="33">
        <v>1450.1030126999999</v>
      </c>
      <c r="C74" s="34">
        <v>1995.49256436</v>
      </c>
      <c r="D74" s="34">
        <v>2959.71833638</v>
      </c>
      <c r="E74" s="34">
        <v>11229.441522589999</v>
      </c>
      <c r="F74" s="34">
        <v>620.38707042999999</v>
      </c>
      <c r="G74" s="34">
        <v>2393.1750094600002</v>
      </c>
      <c r="H74" s="34">
        <v>1870.5596158799999</v>
      </c>
      <c r="I74" s="34">
        <v>1946.8293233700001</v>
      </c>
      <c r="J74" s="34">
        <v>395.51979548999998</v>
      </c>
      <c r="K74" s="34">
        <v>652.76527796000005</v>
      </c>
      <c r="L74" s="34">
        <v>3379.7654263200002</v>
      </c>
      <c r="M74" s="34">
        <v>1297.44349616</v>
      </c>
      <c r="N74" s="34">
        <v>998.88139601</v>
      </c>
      <c r="O74" s="34">
        <v>793.53672630999995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ht="15.5">
      <c r="A75" s="62">
        <v>44225</v>
      </c>
      <c r="B75" s="33">
        <v>1414.28911692</v>
      </c>
      <c r="C75" s="34">
        <v>1891.0977899699999</v>
      </c>
      <c r="D75" s="34">
        <v>2971.6588147799998</v>
      </c>
      <c r="E75" s="34">
        <v>11046.24343423</v>
      </c>
      <c r="F75" s="34">
        <v>567.91866276999997</v>
      </c>
      <c r="G75" s="34">
        <v>2456.6524101199998</v>
      </c>
      <c r="H75" s="34">
        <v>1800.7439694100001</v>
      </c>
      <c r="I75" s="34">
        <v>1817.1934673200001</v>
      </c>
      <c r="J75" s="34">
        <v>386.91384806999997</v>
      </c>
      <c r="K75" s="34">
        <v>657.85322302999998</v>
      </c>
      <c r="L75" s="34">
        <v>3590.30854503</v>
      </c>
      <c r="M75" s="34">
        <v>1128.0007726399999</v>
      </c>
      <c r="N75" s="34">
        <v>967.69381953000004</v>
      </c>
      <c r="O75" s="34">
        <v>746.65704431999995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 ht="15.5">
      <c r="A76" s="62">
        <v>44196</v>
      </c>
      <c r="B76" s="33">
        <v>1424.1994100700001</v>
      </c>
      <c r="C76" s="34">
        <v>1873.76646684</v>
      </c>
      <c r="D76" s="34">
        <v>3059.9820565800001</v>
      </c>
      <c r="E76" s="34">
        <v>11504.847352459999</v>
      </c>
      <c r="F76" s="34">
        <v>584.23620573999995</v>
      </c>
      <c r="G76" s="34">
        <v>2448.1244556800002</v>
      </c>
      <c r="H76" s="34">
        <v>1813.13559317</v>
      </c>
      <c r="I76" s="34">
        <v>1790.8291352000001</v>
      </c>
      <c r="J76" s="34">
        <v>372.57088955</v>
      </c>
      <c r="K76" s="34">
        <v>651.50407811000002</v>
      </c>
      <c r="L76" s="34">
        <v>3609.5047681699998</v>
      </c>
      <c r="M76" s="34">
        <v>1161.66053672</v>
      </c>
      <c r="N76" s="34">
        <v>966.49345714000003</v>
      </c>
      <c r="O76" s="34">
        <v>749.88661502000002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ht="15.5">
      <c r="A77" s="62">
        <v>44165</v>
      </c>
      <c r="B77" s="33">
        <v>1387.70566027</v>
      </c>
      <c r="C77" s="34">
        <v>1760.2839171400001</v>
      </c>
      <c r="D77" s="34">
        <v>2968.0696671000001</v>
      </c>
      <c r="E77" s="34">
        <v>11110.918154479999</v>
      </c>
      <c r="F77" s="34">
        <v>573.34393133000003</v>
      </c>
      <c r="G77" s="34">
        <v>2449.09253592</v>
      </c>
      <c r="H77" s="34">
        <v>1762.73119883</v>
      </c>
      <c r="I77" s="34">
        <v>1728.57701748</v>
      </c>
      <c r="J77" s="34">
        <v>356.26030295999999</v>
      </c>
      <c r="K77" s="34">
        <v>658.52612094000006</v>
      </c>
      <c r="L77" s="34">
        <v>3514.6670387700001</v>
      </c>
      <c r="M77" s="34">
        <v>1094.13534699</v>
      </c>
      <c r="N77" s="34">
        <v>928.14279359</v>
      </c>
      <c r="O77" s="34">
        <v>716.95565234000003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 ht="15.5">
      <c r="A78" s="62">
        <v>44134</v>
      </c>
      <c r="B78" s="33">
        <v>1216.4981198099999</v>
      </c>
      <c r="C78" s="34">
        <v>1539.8522658100001</v>
      </c>
      <c r="D78" s="34">
        <v>2694.1009086899999</v>
      </c>
      <c r="E78" s="34">
        <v>9984.1567589299993</v>
      </c>
      <c r="F78" s="34">
        <v>462.69538268999997</v>
      </c>
      <c r="G78" s="34">
        <v>2308.6336132199999</v>
      </c>
      <c r="H78" s="34">
        <v>1550.49322732</v>
      </c>
      <c r="I78" s="34">
        <v>1315.4058417199999</v>
      </c>
      <c r="J78" s="34">
        <v>312.24175673000002</v>
      </c>
      <c r="K78" s="34">
        <v>583.73803578000002</v>
      </c>
      <c r="L78" s="34">
        <v>3165.26565162</v>
      </c>
      <c r="M78" s="34">
        <v>905.76476308999997</v>
      </c>
      <c r="N78" s="34">
        <v>832.00053427</v>
      </c>
      <c r="O78" s="34">
        <v>588.68695765999996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ht="15.5">
      <c r="A79" s="62">
        <v>44104</v>
      </c>
      <c r="B79" s="33">
        <v>1281.8649279700001</v>
      </c>
      <c r="C79" s="34">
        <v>1629.59515358</v>
      </c>
      <c r="D79" s="34">
        <v>2825.33921143</v>
      </c>
      <c r="E79" s="34">
        <v>10309.53322677</v>
      </c>
      <c r="F79" s="34">
        <v>479.78821421999999</v>
      </c>
      <c r="G79" s="34">
        <v>2494.9232406000001</v>
      </c>
      <c r="H79" s="34">
        <v>1611.28741466</v>
      </c>
      <c r="I79" s="34">
        <v>1402.59415956</v>
      </c>
      <c r="J79" s="34">
        <v>348.56914791000003</v>
      </c>
      <c r="K79" s="34">
        <v>596.34999462999997</v>
      </c>
      <c r="L79" s="34">
        <v>3230.7405129799999</v>
      </c>
      <c r="M79" s="34">
        <v>915.07521080000004</v>
      </c>
      <c r="N79" s="34">
        <v>855.78345340999999</v>
      </c>
      <c r="O79" s="34">
        <v>607.10240661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 ht="15.5">
      <c r="A80" s="62">
        <v>44074</v>
      </c>
      <c r="B80" s="33">
        <v>1300.02678019</v>
      </c>
      <c r="C80" s="34">
        <v>1627.5661372</v>
      </c>
      <c r="D80" s="34">
        <v>2774.2331155400002</v>
      </c>
      <c r="E80" s="34">
        <v>9923.3488605999992</v>
      </c>
      <c r="F80" s="34">
        <v>515.54260495999995</v>
      </c>
      <c r="G80" s="34">
        <v>2466.2127275399998</v>
      </c>
      <c r="H80" s="34">
        <v>1605.9478706800001</v>
      </c>
      <c r="I80" s="34">
        <v>1558.5270546100001</v>
      </c>
      <c r="J80" s="34">
        <v>357.84557408000001</v>
      </c>
      <c r="K80" s="34">
        <v>623.45196527999997</v>
      </c>
      <c r="L80" s="34">
        <v>3270.72761064</v>
      </c>
      <c r="M80" s="34">
        <v>965.77684918</v>
      </c>
      <c r="N80" s="34">
        <v>855.62752124999997</v>
      </c>
      <c r="O80" s="34">
        <v>593.95797009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ht="15.5">
      <c r="A81" s="62">
        <v>44043</v>
      </c>
      <c r="B81" s="33">
        <v>1262.1030182100001</v>
      </c>
      <c r="C81" s="34">
        <v>1557.21473582</v>
      </c>
      <c r="D81" s="34">
        <v>2717.3644997400002</v>
      </c>
      <c r="E81" s="34">
        <v>9671.3560125700005</v>
      </c>
      <c r="F81" s="34">
        <v>496.74310322000002</v>
      </c>
      <c r="G81" s="34">
        <v>2485.15806152</v>
      </c>
      <c r="H81" s="34">
        <v>1510.8213990700001</v>
      </c>
      <c r="I81" s="34">
        <v>1511.08973866</v>
      </c>
      <c r="J81" s="34">
        <v>343.92110981000002</v>
      </c>
      <c r="K81" s="34">
        <v>621.57535139000004</v>
      </c>
      <c r="L81" s="34">
        <v>3315.2805342000001</v>
      </c>
      <c r="M81" s="34">
        <v>836.97012649999999</v>
      </c>
      <c r="N81" s="34">
        <v>793.94958122000003</v>
      </c>
      <c r="O81" s="34">
        <v>538.04939823999996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ht="15.5">
      <c r="A82" s="62">
        <v>44012</v>
      </c>
      <c r="B82" s="33">
        <v>1277.19367339</v>
      </c>
      <c r="C82" s="34">
        <v>1519.4243601200001</v>
      </c>
      <c r="D82" s="34">
        <v>2733.7524666899999</v>
      </c>
      <c r="E82" s="34">
        <v>9756.6484054699995</v>
      </c>
      <c r="F82" s="34">
        <v>510.87681859999998</v>
      </c>
      <c r="G82" s="34">
        <v>2550.86706727</v>
      </c>
      <c r="H82" s="34">
        <v>1498.23241403</v>
      </c>
      <c r="I82" s="34">
        <v>1616.68191389</v>
      </c>
      <c r="J82" s="34">
        <v>340.73937928999999</v>
      </c>
      <c r="K82" s="34">
        <v>659.14404636999996</v>
      </c>
      <c r="L82" s="34">
        <v>3213.1156763499998</v>
      </c>
      <c r="M82" s="34">
        <v>871.24163099999998</v>
      </c>
      <c r="N82" s="34">
        <v>849.80984419000004</v>
      </c>
      <c r="O82" s="34">
        <v>551.30828011999995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ht="15.5">
      <c r="A83" s="62">
        <v>43980</v>
      </c>
      <c r="B83" s="33">
        <v>1239.5738963900001</v>
      </c>
      <c r="C83" s="34">
        <v>1448.4696535099999</v>
      </c>
      <c r="D83" s="34">
        <v>2689.8249689700001</v>
      </c>
      <c r="E83" s="34">
        <v>9471.4885022899998</v>
      </c>
      <c r="F83" s="34">
        <v>482.17521714999998</v>
      </c>
      <c r="G83" s="34">
        <v>2566.7523500699999</v>
      </c>
      <c r="H83" s="34">
        <v>1435.01340951</v>
      </c>
      <c r="I83" s="34">
        <v>1606.74736201</v>
      </c>
      <c r="J83" s="34">
        <v>314.99269948</v>
      </c>
      <c r="K83" s="34">
        <v>641.80840202000002</v>
      </c>
      <c r="L83" s="34">
        <v>3052.8462448400001</v>
      </c>
      <c r="M83" s="34">
        <v>920.28863932000002</v>
      </c>
      <c r="N83" s="34">
        <v>842.96569366000006</v>
      </c>
      <c r="O83" s="34">
        <v>527.54913661000001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1:30" ht="15.5">
      <c r="A84" s="62">
        <v>43951</v>
      </c>
      <c r="B84" s="33">
        <v>1199.8199107400001</v>
      </c>
      <c r="C84" s="34">
        <v>1360.7296389000001</v>
      </c>
      <c r="D84" s="34">
        <v>2630.8218391400001</v>
      </c>
      <c r="E84" s="34">
        <v>9072.5240360799999</v>
      </c>
      <c r="F84" s="34">
        <v>478.20740675000002</v>
      </c>
      <c r="G84" s="34">
        <v>2515.6448017900002</v>
      </c>
      <c r="H84" s="34">
        <v>1341.04926449</v>
      </c>
      <c r="I84" s="34">
        <v>1624.23603379</v>
      </c>
      <c r="J84" s="34">
        <v>292.65910933999999</v>
      </c>
      <c r="K84" s="34">
        <v>617.89463404000003</v>
      </c>
      <c r="L84" s="34">
        <v>2887.54741122</v>
      </c>
      <c r="M84" s="34">
        <v>960.65245632000006</v>
      </c>
      <c r="N84" s="34">
        <v>819.62832322999998</v>
      </c>
      <c r="O84" s="34">
        <v>504.84011522999998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ht="15.5">
      <c r="A85" s="62">
        <v>43921</v>
      </c>
      <c r="B85" s="33">
        <v>1126.88776209</v>
      </c>
      <c r="C85" s="34">
        <v>1257.3394529300001</v>
      </c>
      <c r="D85" s="34">
        <v>2447.9406175600002</v>
      </c>
      <c r="E85" s="34">
        <v>8679.31154264</v>
      </c>
      <c r="F85" s="34">
        <v>459.60525157000001</v>
      </c>
      <c r="G85" s="34">
        <v>2292.5439761100001</v>
      </c>
      <c r="H85" s="34">
        <v>1247.0011839599999</v>
      </c>
      <c r="I85" s="34">
        <v>1663.04851454</v>
      </c>
      <c r="J85" s="34">
        <v>265.83089961000002</v>
      </c>
      <c r="K85" s="34">
        <v>593.67543192999995</v>
      </c>
      <c r="L85" s="34">
        <v>2821.53476778</v>
      </c>
      <c r="M85" s="34">
        <v>865.17920159000005</v>
      </c>
      <c r="N85" s="34">
        <v>771.73591139999996</v>
      </c>
      <c r="O85" s="34">
        <v>443.72843698999998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1:30" ht="15.5">
      <c r="A86" s="62">
        <v>43889</v>
      </c>
      <c r="B86" s="33">
        <v>1317.8949113799999</v>
      </c>
      <c r="C86" s="34">
        <v>1421.9421183500001</v>
      </c>
      <c r="D86" s="34">
        <v>2718.3078519599999</v>
      </c>
      <c r="E86" s="34">
        <v>9459.0885537600007</v>
      </c>
      <c r="F86" s="34">
        <v>606.89410167000005</v>
      </c>
      <c r="G86" s="34">
        <v>2358.57844991</v>
      </c>
      <c r="H86" s="34">
        <v>1551.3737279300001</v>
      </c>
      <c r="I86" s="34">
        <v>1986.9974461100001</v>
      </c>
      <c r="J86" s="34">
        <v>295.32048899</v>
      </c>
      <c r="K86" s="34">
        <v>684.53350522999995</v>
      </c>
      <c r="L86" s="34">
        <v>3370.3225759500001</v>
      </c>
      <c r="M86" s="34">
        <v>1235.9327936</v>
      </c>
      <c r="N86" s="34">
        <v>936.14361465000002</v>
      </c>
      <c r="O86" s="34">
        <v>587.49597457000004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ht="15.5">
      <c r="A87" s="62">
        <v>43861</v>
      </c>
      <c r="B87" s="33">
        <v>1439.63767521</v>
      </c>
      <c r="C87" s="34">
        <v>1584.4795976299999</v>
      </c>
      <c r="D87" s="34">
        <v>2986.31848507</v>
      </c>
      <c r="E87" s="34">
        <v>10286.785572549999</v>
      </c>
      <c r="F87" s="34">
        <v>665.87974789999998</v>
      </c>
      <c r="G87" s="34">
        <v>2518.7957974400001</v>
      </c>
      <c r="H87" s="34">
        <v>1704.9111543500001</v>
      </c>
      <c r="I87" s="34">
        <v>2308.3853920800002</v>
      </c>
      <c r="J87" s="34">
        <v>310.06724284000001</v>
      </c>
      <c r="K87" s="34">
        <v>733.41226856000003</v>
      </c>
      <c r="L87" s="34">
        <v>3479.0853417200001</v>
      </c>
      <c r="M87" s="34">
        <v>1414.1077584100001</v>
      </c>
      <c r="N87" s="34">
        <v>1041.4098574699999</v>
      </c>
      <c r="O87" s="34">
        <v>640.96162040000002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1:30" ht="15.5">
      <c r="A88" s="62">
        <v>43830</v>
      </c>
      <c r="B88" s="33">
        <v>1457.9564431900001</v>
      </c>
      <c r="C88" s="34">
        <v>1674.6167843400001</v>
      </c>
      <c r="D88" s="34">
        <v>3012.4524921299999</v>
      </c>
      <c r="E88" s="34">
        <v>10435.45821248</v>
      </c>
      <c r="F88" s="34">
        <v>683.21305581000001</v>
      </c>
      <c r="G88" s="34">
        <v>2475.1495367299999</v>
      </c>
      <c r="H88" s="34">
        <v>1715.2261584400001</v>
      </c>
      <c r="I88" s="34">
        <v>2493.5890556999998</v>
      </c>
      <c r="J88" s="34">
        <v>313.50336222999999</v>
      </c>
      <c r="K88" s="34">
        <v>734.58525364000002</v>
      </c>
      <c r="L88" s="34">
        <v>3207.2455614300002</v>
      </c>
      <c r="M88" s="34">
        <v>1500.3042215200001</v>
      </c>
      <c r="N88" s="34">
        <v>1060.8349478600001</v>
      </c>
      <c r="O88" s="34">
        <v>708.61181893000003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ht="15.5">
      <c r="A89" s="62">
        <v>43798</v>
      </c>
      <c r="B89" s="33">
        <v>1427.13760697</v>
      </c>
      <c r="C89" s="34">
        <v>1621.2011799100001</v>
      </c>
      <c r="D89" s="34">
        <v>2984.0091683300002</v>
      </c>
      <c r="E89" s="34">
        <v>10444.12042368</v>
      </c>
      <c r="F89" s="34">
        <v>660.25741555000002</v>
      </c>
      <c r="G89" s="34">
        <v>2426.78327842</v>
      </c>
      <c r="H89" s="34">
        <v>1686.6442513500001</v>
      </c>
      <c r="I89" s="34">
        <v>2447.3039366600001</v>
      </c>
      <c r="J89" s="34">
        <v>308.02565346</v>
      </c>
      <c r="K89" s="34">
        <v>764.65122437000002</v>
      </c>
      <c r="L89" s="34">
        <v>3092.3872824599998</v>
      </c>
      <c r="M89" s="34">
        <v>1458.9223401199999</v>
      </c>
      <c r="N89" s="34">
        <v>1028.13327521</v>
      </c>
      <c r="O89" s="34">
        <v>722.21829066999999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ht="15.5">
      <c r="A90" s="62">
        <v>43769</v>
      </c>
      <c r="B90" s="33">
        <v>1389.3316485099999</v>
      </c>
      <c r="C90" s="34">
        <v>1565.5087887100001</v>
      </c>
      <c r="D90" s="34">
        <v>2919.3388110300002</v>
      </c>
      <c r="E90" s="34">
        <v>10227.36524379</v>
      </c>
      <c r="F90" s="34">
        <v>643.86975529999995</v>
      </c>
      <c r="G90" s="34">
        <v>2342.5274567699998</v>
      </c>
      <c r="H90" s="34">
        <v>1620.1913569000001</v>
      </c>
      <c r="I90" s="34">
        <v>2420.3351767099998</v>
      </c>
      <c r="J90" s="34">
        <v>292.17763975000003</v>
      </c>
      <c r="K90" s="34">
        <v>761.67370263999999</v>
      </c>
      <c r="L90" s="34">
        <v>3096.9562553999999</v>
      </c>
      <c r="M90" s="34">
        <v>1425.7590348399999</v>
      </c>
      <c r="N90" s="34">
        <v>1026.80117825</v>
      </c>
      <c r="O90" s="34">
        <v>714.32707762999996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15.5">
      <c r="A91" s="62">
        <v>43738</v>
      </c>
      <c r="B91" s="33">
        <v>1376.2194782500001</v>
      </c>
      <c r="C91" s="34">
        <v>1542.79708368</v>
      </c>
      <c r="D91" s="34">
        <v>2959.14212817</v>
      </c>
      <c r="E91" s="34">
        <v>10179.38874255</v>
      </c>
      <c r="F91" s="34">
        <v>630.76836125</v>
      </c>
      <c r="G91" s="34">
        <v>2310.2468278000001</v>
      </c>
      <c r="H91" s="34">
        <v>1567.4000264700001</v>
      </c>
      <c r="I91" s="34">
        <v>2482.9092912299998</v>
      </c>
      <c r="J91" s="34">
        <v>286.93068662000002</v>
      </c>
      <c r="K91" s="34">
        <v>751.45548092000001</v>
      </c>
      <c r="L91" s="34">
        <v>3088.8135046799998</v>
      </c>
      <c r="M91" s="34">
        <v>1399.1334012699999</v>
      </c>
      <c r="N91" s="34">
        <v>1034.8449698500001</v>
      </c>
      <c r="O91" s="34">
        <v>667.45310379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1:30" ht="15.5">
      <c r="A92" s="62">
        <v>43707</v>
      </c>
      <c r="B92" s="33">
        <v>1325.90622712</v>
      </c>
      <c r="C92" s="34">
        <v>1477.6564055599999</v>
      </c>
      <c r="D92" s="34">
        <v>2944.8962370999998</v>
      </c>
      <c r="E92" s="34">
        <v>10187.655416830001</v>
      </c>
      <c r="F92" s="34">
        <v>583.60706727000002</v>
      </c>
      <c r="G92" s="34">
        <v>2278.6425699800002</v>
      </c>
      <c r="H92" s="34">
        <v>1517.4907699400001</v>
      </c>
      <c r="I92" s="34">
        <v>2331.7778352800001</v>
      </c>
      <c r="J92" s="34">
        <v>277.60723156</v>
      </c>
      <c r="K92" s="34">
        <v>717.25687972000003</v>
      </c>
      <c r="L92" s="34">
        <v>2961.17056559</v>
      </c>
      <c r="M92" s="34">
        <v>1340.10058497</v>
      </c>
      <c r="N92" s="34">
        <v>1019.19289301</v>
      </c>
      <c r="O92" s="34">
        <v>628.71799112999997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ht="15.5">
      <c r="A93" s="62">
        <v>43677</v>
      </c>
      <c r="B93" s="33">
        <v>1346.39119362</v>
      </c>
      <c r="C93" s="34">
        <v>1542.56426418</v>
      </c>
      <c r="D93" s="34">
        <v>2925.1210602800002</v>
      </c>
      <c r="E93" s="34">
        <v>10160.470890009999</v>
      </c>
      <c r="F93" s="34">
        <v>612.65982656999995</v>
      </c>
      <c r="G93" s="34">
        <v>2213.9972833900001</v>
      </c>
      <c r="H93" s="34">
        <v>1540.36377664</v>
      </c>
      <c r="I93" s="34">
        <v>2514.9142771299998</v>
      </c>
      <c r="J93" s="34">
        <v>290.03575553000002</v>
      </c>
      <c r="K93" s="34">
        <v>714.10688821999997</v>
      </c>
      <c r="L93" s="34">
        <v>2866.34828242</v>
      </c>
      <c r="M93" s="34">
        <v>1359.5158761600001</v>
      </c>
      <c r="N93" s="34">
        <v>1013.1164533800001</v>
      </c>
      <c r="O93" s="34">
        <v>668.65114202999996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1:30" ht="15.5">
      <c r="A94" s="62">
        <v>43644</v>
      </c>
      <c r="B94" s="33">
        <v>1340.97838677</v>
      </c>
      <c r="C94" s="34">
        <v>1588.79106469</v>
      </c>
      <c r="D94" s="34">
        <v>2855.4628933099998</v>
      </c>
      <c r="E94" s="34">
        <v>10081.879590639999</v>
      </c>
      <c r="F94" s="34">
        <v>619.73387068</v>
      </c>
      <c r="G94" s="34">
        <v>2170.4170477500002</v>
      </c>
      <c r="H94" s="34">
        <v>1541.33943172</v>
      </c>
      <c r="I94" s="34">
        <v>2544.3866244800001</v>
      </c>
      <c r="J94" s="34">
        <v>288.41619657000001</v>
      </c>
      <c r="K94" s="34">
        <v>707.24731587999997</v>
      </c>
      <c r="L94" s="34">
        <v>2835.0924544200002</v>
      </c>
      <c r="M94" s="34">
        <v>1306.70415473</v>
      </c>
      <c r="N94" s="34">
        <v>1008.21379286</v>
      </c>
      <c r="O94" s="34">
        <v>679.41599374999998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ht="15.5">
      <c r="A95" s="62">
        <v>43616</v>
      </c>
      <c r="B95" s="33">
        <v>1283.59283134</v>
      </c>
      <c r="C95" s="34">
        <v>1460.9063923399999</v>
      </c>
      <c r="D95" s="34">
        <v>2752.7553094800001</v>
      </c>
      <c r="E95" s="34">
        <v>9572.6019414500006</v>
      </c>
      <c r="F95" s="34">
        <v>604.74205653000001</v>
      </c>
      <c r="G95" s="34">
        <v>2052.51822094</v>
      </c>
      <c r="H95" s="34">
        <v>1442.4563989599999</v>
      </c>
      <c r="I95" s="34">
        <v>2460.1359338699999</v>
      </c>
      <c r="J95" s="34">
        <v>272.33814876000002</v>
      </c>
      <c r="K95" s="34">
        <v>691.31939713999998</v>
      </c>
      <c r="L95" s="34">
        <v>2728.1830484400002</v>
      </c>
      <c r="M95" s="34">
        <v>1274.5456359899999</v>
      </c>
      <c r="N95" s="34">
        <v>988.02622967000002</v>
      </c>
      <c r="O95" s="34">
        <v>633.22213363000003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1:30" ht="15.5">
      <c r="A96" s="62">
        <v>43585</v>
      </c>
      <c r="B96" s="33">
        <v>1347.76694649</v>
      </c>
      <c r="C96" s="34">
        <v>1599.6815872</v>
      </c>
      <c r="D96" s="34">
        <v>2835.5205986300002</v>
      </c>
      <c r="E96" s="34">
        <v>9612.57996723</v>
      </c>
      <c r="F96" s="34">
        <v>647.20306977999996</v>
      </c>
      <c r="G96" s="34">
        <v>2083.9481225499999</v>
      </c>
      <c r="H96" s="34">
        <v>1544.1409715499999</v>
      </c>
      <c r="I96" s="34">
        <v>2571.7334949000001</v>
      </c>
      <c r="J96" s="34">
        <v>289.63072154000002</v>
      </c>
      <c r="K96" s="34">
        <v>713.99341045000006</v>
      </c>
      <c r="L96" s="34">
        <v>2738.70512517</v>
      </c>
      <c r="M96" s="34">
        <v>1352.0908162200001</v>
      </c>
      <c r="N96" s="34">
        <v>1013.21347022</v>
      </c>
      <c r="O96" s="34">
        <v>711.59652829000004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ht="15.5">
      <c r="A97" s="62">
        <v>43553</v>
      </c>
      <c r="B97" s="33">
        <v>1297.90923453</v>
      </c>
      <c r="C97" s="34">
        <v>1557.6949619300001</v>
      </c>
      <c r="D97" s="34">
        <v>2730.0853571500002</v>
      </c>
      <c r="E97" s="34">
        <v>9156.0357232400002</v>
      </c>
      <c r="F97" s="34">
        <v>605.60372500999995</v>
      </c>
      <c r="G97" s="34">
        <v>2118.9216304900001</v>
      </c>
      <c r="H97" s="34">
        <v>1429.9076012200001</v>
      </c>
      <c r="I97" s="34">
        <v>2555.6604764099998</v>
      </c>
      <c r="J97" s="34">
        <v>269.15413891999998</v>
      </c>
      <c r="K97" s="34">
        <v>714.17873655999995</v>
      </c>
      <c r="L97" s="34">
        <v>2748.50089819</v>
      </c>
      <c r="M97" s="34">
        <v>1316.1881219899999</v>
      </c>
      <c r="N97" s="34">
        <v>948.25847984999996</v>
      </c>
      <c r="O97" s="34">
        <v>646.22698614000001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ht="15.5">
      <c r="A98" s="62">
        <v>43524</v>
      </c>
      <c r="B98" s="33">
        <v>1272.03279694</v>
      </c>
      <c r="C98" s="34">
        <v>1524.2334703500001</v>
      </c>
      <c r="D98" s="34">
        <v>2600.3758013900001</v>
      </c>
      <c r="E98" s="34">
        <v>8648.4388712500004</v>
      </c>
      <c r="F98" s="34">
        <v>613.70755097000006</v>
      </c>
      <c r="G98" s="34">
        <v>2038.8977500599999</v>
      </c>
      <c r="H98" s="34">
        <v>1416.64348253</v>
      </c>
      <c r="I98" s="34">
        <v>2503.4153133599998</v>
      </c>
      <c r="J98" s="34">
        <v>260.22440449999999</v>
      </c>
      <c r="K98" s="34">
        <v>685.02961629000004</v>
      </c>
      <c r="L98" s="34">
        <v>2672.9357351499998</v>
      </c>
      <c r="M98" s="34">
        <v>1333.8901491700001</v>
      </c>
      <c r="N98" s="34">
        <v>968.25291471000003</v>
      </c>
      <c r="O98" s="34">
        <v>666.79395585999998</v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ht="15.5">
      <c r="A99" s="62">
        <v>43496</v>
      </c>
      <c r="B99" s="33">
        <v>1221.9792003099999</v>
      </c>
      <c r="C99" s="34">
        <v>1459.5146648499999</v>
      </c>
      <c r="D99" s="34">
        <v>2499.29019763</v>
      </c>
      <c r="E99" s="34">
        <v>8229.7224788500007</v>
      </c>
      <c r="F99" s="34">
        <v>587.29559314999995</v>
      </c>
      <c r="G99" s="34">
        <v>1940.6261517800001</v>
      </c>
      <c r="H99" s="34">
        <v>1349.1298150099999</v>
      </c>
      <c r="I99" s="34">
        <v>2421.6610521900002</v>
      </c>
      <c r="J99" s="34">
        <v>247.11707340999999</v>
      </c>
      <c r="K99" s="34">
        <v>683.31837666000001</v>
      </c>
      <c r="L99" s="34">
        <v>2665.7905130300001</v>
      </c>
      <c r="M99" s="34">
        <v>1321.52325404</v>
      </c>
      <c r="N99" s="34">
        <v>934.52113351000003</v>
      </c>
      <c r="O99" s="34">
        <v>655.84578194000005</v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ht="15.5">
      <c r="A100" s="62">
        <v>43465</v>
      </c>
      <c r="B100" s="33">
        <v>1149.0336656300001</v>
      </c>
      <c r="C100" s="34">
        <v>1338.0667388700001</v>
      </c>
      <c r="D100" s="34">
        <v>2334.8165877699998</v>
      </c>
      <c r="E100" s="34">
        <v>7848.7643022800003</v>
      </c>
      <c r="F100" s="34">
        <v>553.01379913000005</v>
      </c>
      <c r="G100" s="34">
        <v>1876.36155325</v>
      </c>
      <c r="H100" s="34">
        <v>1253.0591996999999</v>
      </c>
      <c r="I100" s="34">
        <v>2270.6566004400001</v>
      </c>
      <c r="J100" s="34">
        <v>231.43071918000001</v>
      </c>
      <c r="K100" s="34">
        <v>698.04129047000004</v>
      </c>
      <c r="L100" s="34">
        <v>2460.7800315</v>
      </c>
      <c r="M100" s="34">
        <v>1241.70441998</v>
      </c>
      <c r="N100" s="34">
        <v>882.67271063999999</v>
      </c>
      <c r="O100" s="34">
        <v>588.55061082999998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ht="15.5">
      <c r="A101" s="62">
        <v>43434</v>
      </c>
      <c r="B101" s="33">
        <v>1215.0130657699999</v>
      </c>
      <c r="C101" s="34">
        <v>1374.37908107</v>
      </c>
      <c r="D101" s="34">
        <v>2463.3769640700002</v>
      </c>
      <c r="E101" s="34">
        <v>8076.9159299900002</v>
      </c>
      <c r="F101" s="34">
        <v>593.61821714999996</v>
      </c>
      <c r="G101" s="34">
        <v>1996.2080125800001</v>
      </c>
      <c r="H101" s="34">
        <v>1332.20580389</v>
      </c>
      <c r="I101" s="34">
        <v>2385.4091863899998</v>
      </c>
      <c r="J101" s="34">
        <v>242.34090343</v>
      </c>
      <c r="K101" s="34">
        <v>740.04352975999996</v>
      </c>
      <c r="L101" s="34">
        <v>2463.0264998299999</v>
      </c>
      <c r="M101" s="34">
        <v>1305.65245114</v>
      </c>
      <c r="N101" s="34">
        <v>932.10922370000003</v>
      </c>
      <c r="O101" s="34">
        <v>633.11895448999996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ht="15.5">
      <c r="A102" s="62">
        <v>43404</v>
      </c>
      <c r="B102" s="33">
        <v>1226.2091376799999</v>
      </c>
      <c r="C102" s="34">
        <v>1457.86665636</v>
      </c>
      <c r="D102" s="34">
        <v>2506.6701171499999</v>
      </c>
      <c r="E102" s="34">
        <v>8207.4490343500001</v>
      </c>
      <c r="F102" s="34">
        <v>596.00665707999997</v>
      </c>
      <c r="G102" s="34">
        <v>1962.01034486</v>
      </c>
      <c r="H102" s="34">
        <v>1368.7024762999999</v>
      </c>
      <c r="I102" s="34">
        <v>2511.4162388899999</v>
      </c>
      <c r="J102" s="34">
        <v>248.69818312999999</v>
      </c>
      <c r="K102" s="34">
        <v>676.47955467999998</v>
      </c>
      <c r="L102" s="34">
        <v>2373.4077060599998</v>
      </c>
      <c r="M102" s="34">
        <v>1274.4571951800001</v>
      </c>
      <c r="N102" s="34">
        <v>911.84279819000005</v>
      </c>
      <c r="O102" s="34">
        <v>656.33625343999995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ht="15.5">
      <c r="A103" s="62">
        <v>43371</v>
      </c>
      <c r="B103" s="33">
        <v>1295.81620858</v>
      </c>
      <c r="C103" s="34">
        <v>1568.82148693</v>
      </c>
      <c r="D103" s="34">
        <v>2610.9847673600002</v>
      </c>
      <c r="E103" s="34">
        <v>8690.2133641399996</v>
      </c>
      <c r="F103" s="34">
        <v>635.83741896000004</v>
      </c>
      <c r="G103" s="34">
        <v>2011.03662695</v>
      </c>
      <c r="H103" s="34">
        <v>1501.1127623899999</v>
      </c>
      <c r="I103" s="34">
        <v>2646.1940613800002</v>
      </c>
      <c r="J103" s="34">
        <v>271.80005550999999</v>
      </c>
      <c r="K103" s="34">
        <v>674.91137822999997</v>
      </c>
      <c r="L103" s="34">
        <v>2420.4001340599998</v>
      </c>
      <c r="M103" s="34">
        <v>1389.96989371</v>
      </c>
      <c r="N103" s="34">
        <v>957.43266871000003</v>
      </c>
      <c r="O103" s="34">
        <v>707.86808298000005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 ht="15.5">
      <c r="A104" s="62">
        <v>43343</v>
      </c>
      <c r="B104" s="33">
        <v>1289.2291928899999</v>
      </c>
      <c r="C104" s="34">
        <v>1532.5955536700001</v>
      </c>
      <c r="D104" s="34">
        <v>2642.25712927</v>
      </c>
      <c r="E104" s="34">
        <v>8873.94208334</v>
      </c>
      <c r="F104" s="34">
        <v>626.51729205000004</v>
      </c>
      <c r="G104" s="34">
        <v>2010.2034226599999</v>
      </c>
      <c r="H104" s="34">
        <v>1505.80690379</v>
      </c>
      <c r="I104" s="34">
        <v>2502.2104044500002</v>
      </c>
      <c r="J104" s="34">
        <v>279.57933960999998</v>
      </c>
      <c r="K104" s="34">
        <v>674.07961791000002</v>
      </c>
      <c r="L104" s="34">
        <v>2435.8389220099998</v>
      </c>
      <c r="M104" s="34">
        <v>1375.51661936</v>
      </c>
      <c r="N104" s="34">
        <v>969.92440876000001</v>
      </c>
      <c r="O104" s="34">
        <v>709.31484005000004</v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ht="15.5">
      <c r="A105" s="62">
        <v>43312</v>
      </c>
      <c r="B105" s="33">
        <v>1319.34787278</v>
      </c>
      <c r="C105" s="34">
        <v>1594.16025257</v>
      </c>
      <c r="D105" s="34">
        <v>2676.1089774100001</v>
      </c>
      <c r="E105" s="34">
        <v>8712.2351376000006</v>
      </c>
      <c r="F105" s="34">
        <v>657.18010143000004</v>
      </c>
      <c r="G105" s="34">
        <v>2022.31837752</v>
      </c>
      <c r="H105" s="34">
        <v>1515.02497713</v>
      </c>
      <c r="I105" s="34">
        <v>2573.6358835699998</v>
      </c>
      <c r="J105" s="34">
        <v>275.62162153000003</v>
      </c>
      <c r="K105" s="34">
        <v>725.43203991999997</v>
      </c>
      <c r="L105" s="34">
        <v>2518.7675407900001</v>
      </c>
      <c r="M105" s="34">
        <v>1406.3586384600001</v>
      </c>
      <c r="N105" s="34">
        <v>949.89472477000004</v>
      </c>
      <c r="O105" s="34">
        <v>751.07452266999996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ht="15.5">
      <c r="A106" s="62">
        <v>43280</v>
      </c>
      <c r="B106" s="33">
        <v>1279.50925889</v>
      </c>
      <c r="C106" s="34">
        <v>1574.7298258000001</v>
      </c>
      <c r="D106" s="34">
        <v>2596.6644313699999</v>
      </c>
      <c r="E106" s="34">
        <v>8547.6464215899996</v>
      </c>
      <c r="F106" s="34">
        <v>633.95196742999997</v>
      </c>
      <c r="G106" s="34">
        <v>1903.72011991</v>
      </c>
      <c r="H106" s="34">
        <v>1467.51922898</v>
      </c>
      <c r="I106" s="34">
        <v>2546.6933362</v>
      </c>
      <c r="J106" s="34">
        <v>269.82267997000002</v>
      </c>
      <c r="K106" s="34">
        <v>702.29405142999997</v>
      </c>
      <c r="L106" s="34">
        <v>2458.4371839199998</v>
      </c>
      <c r="M106" s="34">
        <v>1377.3198480900001</v>
      </c>
      <c r="N106" s="34">
        <v>934.92656953000005</v>
      </c>
      <c r="O106" s="34">
        <v>723.74695379000002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ht="15.5">
      <c r="A107" s="62">
        <v>43251</v>
      </c>
      <c r="B107" s="33">
        <v>1287.90255985</v>
      </c>
      <c r="C107" s="34">
        <v>1605.2855787200001</v>
      </c>
      <c r="D107" s="34">
        <v>2644.86583247</v>
      </c>
      <c r="E107" s="34">
        <v>8743.4322908600006</v>
      </c>
      <c r="F107" s="34">
        <v>639.71291480000002</v>
      </c>
      <c r="G107" s="34">
        <v>1890.8524910900001</v>
      </c>
      <c r="H107" s="34">
        <v>1484.7065575500001</v>
      </c>
      <c r="I107" s="34">
        <v>2534.2419983200002</v>
      </c>
      <c r="J107" s="34">
        <v>268.72646714000001</v>
      </c>
      <c r="K107" s="34">
        <v>702.63738002000002</v>
      </c>
      <c r="L107" s="34">
        <v>2412.59598095</v>
      </c>
      <c r="M107" s="34">
        <v>1439.1776289100001</v>
      </c>
      <c r="N107" s="34">
        <v>929.53791397999998</v>
      </c>
      <c r="O107" s="34">
        <v>797.10026288999995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ht="15.5">
      <c r="A108" s="63">
        <v>43220</v>
      </c>
      <c r="B108" s="33">
        <v>1286.15803413</v>
      </c>
      <c r="C108" s="35">
        <v>1538.91524129</v>
      </c>
      <c r="D108" s="35">
        <v>2627.86517757</v>
      </c>
      <c r="E108" s="35">
        <v>8580.7029880200007</v>
      </c>
      <c r="F108" s="35">
        <v>679.17201093000006</v>
      </c>
      <c r="G108" s="35">
        <v>1829.2101543000001</v>
      </c>
      <c r="H108" s="35">
        <v>1445.4562865099999</v>
      </c>
      <c r="I108" s="35">
        <v>2453.3681146899999</v>
      </c>
      <c r="J108" s="35">
        <v>254.93359071</v>
      </c>
      <c r="K108" s="35">
        <v>757.84333127000002</v>
      </c>
      <c r="L108" s="35">
        <v>2476.9288675600001</v>
      </c>
      <c r="M108" s="35">
        <v>1385.4306062400001</v>
      </c>
      <c r="N108" s="35">
        <v>917.98081350999996</v>
      </c>
      <c r="O108" s="35">
        <v>817.32381734000001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ht="15.5">
      <c r="A109" s="63">
        <v>43189</v>
      </c>
      <c r="B109" s="33">
        <v>1227.9437825</v>
      </c>
      <c r="C109" s="35">
        <v>1467.3387109299999</v>
      </c>
      <c r="D109" s="35">
        <v>2549.2365655200001</v>
      </c>
      <c r="E109" s="35">
        <v>7971.6635595300004</v>
      </c>
      <c r="F109" s="35">
        <v>650.37314268</v>
      </c>
      <c r="G109" s="35">
        <v>1787.7674534499999</v>
      </c>
      <c r="H109" s="35">
        <v>1397.55000827</v>
      </c>
      <c r="I109" s="35">
        <v>2184.8739495999998</v>
      </c>
      <c r="J109" s="35">
        <v>243.24096374000001</v>
      </c>
      <c r="K109" s="35">
        <v>705.81339637999997</v>
      </c>
      <c r="L109" s="35">
        <v>2344.5701855000002</v>
      </c>
      <c r="M109" s="35">
        <v>1333.4476258899999</v>
      </c>
      <c r="N109" s="35">
        <v>856.01657631</v>
      </c>
      <c r="O109" s="35">
        <v>801.90954825999995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ht="15.5">
      <c r="A110" s="63">
        <v>43159</v>
      </c>
      <c r="B110" s="33">
        <v>1252.8302026199999</v>
      </c>
      <c r="C110" s="35">
        <v>1531.44376386</v>
      </c>
      <c r="D110" s="35">
        <v>2533.3951767399999</v>
      </c>
      <c r="E110" s="35">
        <v>7640.3285116200004</v>
      </c>
      <c r="F110" s="35">
        <v>681.07238987000005</v>
      </c>
      <c r="G110" s="35">
        <v>1780.80217679</v>
      </c>
      <c r="H110" s="35">
        <v>1434.1812122900001</v>
      </c>
      <c r="I110" s="35">
        <v>2198.0867490599999</v>
      </c>
      <c r="J110" s="35">
        <v>254.06784941999999</v>
      </c>
      <c r="K110" s="35">
        <v>721.01811988999998</v>
      </c>
      <c r="L110" s="35">
        <v>2237.7592194399999</v>
      </c>
      <c r="M110" s="35">
        <v>1411.58759753</v>
      </c>
      <c r="N110" s="35">
        <v>897.59908444999996</v>
      </c>
      <c r="O110" s="35">
        <v>807.74632025999995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ht="15.5">
      <c r="A111" s="63">
        <v>43131</v>
      </c>
      <c r="B111" s="33">
        <v>1303.20887221</v>
      </c>
      <c r="C111" s="35">
        <v>1585.28308468</v>
      </c>
      <c r="D111" s="35">
        <v>2672.9764463800002</v>
      </c>
      <c r="E111" s="35">
        <v>7979.5402077400004</v>
      </c>
      <c r="F111" s="35">
        <v>703.16339759000005</v>
      </c>
      <c r="G111" s="35">
        <v>1870.5795554199999</v>
      </c>
      <c r="H111" s="35">
        <v>1494.5271136599999</v>
      </c>
      <c r="I111" s="35">
        <v>2290.9880249100001</v>
      </c>
      <c r="J111" s="35">
        <v>256.53956187</v>
      </c>
      <c r="K111" s="35">
        <v>759.30432927000004</v>
      </c>
      <c r="L111" s="35">
        <v>2353.6907279100001</v>
      </c>
      <c r="M111" s="35">
        <v>1407.02536136</v>
      </c>
      <c r="N111" s="35">
        <v>893.12215121999998</v>
      </c>
      <c r="O111" s="35">
        <v>850.54679649000002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ht="15.5">
      <c r="A112" s="63">
        <v>43098</v>
      </c>
      <c r="B112" s="33">
        <v>1282.29561709</v>
      </c>
      <c r="C112" s="35">
        <v>1541.5816904599999</v>
      </c>
      <c r="D112" s="35">
        <v>2666.65605237</v>
      </c>
      <c r="E112" s="35">
        <v>7898.0243282800002</v>
      </c>
      <c r="F112" s="35">
        <v>674.31763619000003</v>
      </c>
      <c r="G112" s="35">
        <v>1877.3143159900001</v>
      </c>
      <c r="H112" s="35">
        <v>1448.2575980199999</v>
      </c>
      <c r="I112" s="35">
        <v>2277.6136307500001</v>
      </c>
      <c r="J112" s="35">
        <v>250.92377988999999</v>
      </c>
      <c r="K112" s="35">
        <v>767.26007716000004</v>
      </c>
      <c r="L112" s="35">
        <v>2398.56790404</v>
      </c>
      <c r="M112" s="35">
        <v>1424.1935908299999</v>
      </c>
      <c r="N112" s="35">
        <v>899.52206219000004</v>
      </c>
      <c r="O112" s="35">
        <v>788.03281122999999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ht="15.5">
      <c r="A113" s="63">
        <v>43069</v>
      </c>
      <c r="B113" s="33">
        <v>1269.9862709199999</v>
      </c>
      <c r="C113" s="35">
        <v>1483.49548865</v>
      </c>
      <c r="D113" s="35">
        <v>2639.5174643999999</v>
      </c>
      <c r="E113" s="35">
        <v>7894.0583332400001</v>
      </c>
      <c r="F113" s="35">
        <v>667.39101503999996</v>
      </c>
      <c r="G113" s="35">
        <v>1872.6739978600001</v>
      </c>
      <c r="H113" s="35">
        <v>1447.52695371</v>
      </c>
      <c r="I113" s="35">
        <v>2214.3210000499998</v>
      </c>
      <c r="J113" s="35">
        <v>252.94644973999999</v>
      </c>
      <c r="K113" s="35">
        <v>758.14612752000005</v>
      </c>
      <c r="L113" s="35">
        <v>2490.6670038399998</v>
      </c>
      <c r="M113" s="35">
        <v>1348.2848046700001</v>
      </c>
      <c r="N113" s="35">
        <v>888.45158972000002</v>
      </c>
      <c r="O113" s="35">
        <v>788.07266574000005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ht="15.5">
      <c r="A114" s="63">
        <v>43039</v>
      </c>
      <c r="B114" s="33">
        <v>1296.28400261</v>
      </c>
      <c r="C114" s="35">
        <v>1513.6270593500001</v>
      </c>
      <c r="D114" s="35">
        <v>2698.5434549000001</v>
      </c>
      <c r="E114" s="35">
        <v>8224.9155697499991</v>
      </c>
      <c r="F114" s="35">
        <v>678.5295625</v>
      </c>
      <c r="G114" s="35">
        <v>1904.0502074000001</v>
      </c>
      <c r="H114" s="35">
        <v>1490.3617450900001</v>
      </c>
      <c r="I114" s="35">
        <v>2262.3949802000002</v>
      </c>
      <c r="J114" s="35">
        <v>260.62947149000001</v>
      </c>
      <c r="K114" s="35">
        <v>778.04590050000002</v>
      </c>
      <c r="L114" s="35">
        <v>2523.4724368699999</v>
      </c>
      <c r="M114" s="35">
        <v>1379.8450716699999</v>
      </c>
      <c r="N114" s="35">
        <v>888.82634760999997</v>
      </c>
      <c r="O114" s="35">
        <v>787.15791452999997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ht="15.5">
      <c r="A115" s="63">
        <v>43007</v>
      </c>
      <c r="B115" s="33">
        <v>1271.0077140799999</v>
      </c>
      <c r="C115" s="35">
        <v>1462.1375013300001</v>
      </c>
      <c r="D115" s="35">
        <v>2612.33432348</v>
      </c>
      <c r="E115" s="35">
        <v>7984.8568609599997</v>
      </c>
      <c r="F115" s="35">
        <v>676.84442149999995</v>
      </c>
      <c r="G115" s="35">
        <v>1933.4817377500001</v>
      </c>
      <c r="H115" s="35">
        <v>1447.2724682400001</v>
      </c>
      <c r="I115" s="35">
        <v>2145.9194823900002</v>
      </c>
      <c r="J115" s="35">
        <v>248.20670225999999</v>
      </c>
      <c r="K115" s="35">
        <v>779.61609626999996</v>
      </c>
      <c r="L115" s="35">
        <v>2455.5038685200002</v>
      </c>
      <c r="M115" s="35">
        <v>1315.7906604899999</v>
      </c>
      <c r="N115" s="35">
        <v>880.05194414000005</v>
      </c>
      <c r="O115" s="35">
        <v>759.08588118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ht="15.5">
      <c r="A116" s="63">
        <v>42978</v>
      </c>
      <c r="B116" s="33">
        <v>1225.0540175599999</v>
      </c>
      <c r="C116" s="35">
        <v>1396.77132998</v>
      </c>
      <c r="D116" s="35">
        <v>2553.2613919199998</v>
      </c>
      <c r="E116" s="35">
        <v>7862.8236387400002</v>
      </c>
      <c r="F116" s="35">
        <v>653.51241182000001</v>
      </c>
      <c r="G116" s="35">
        <v>1881.3316802700001</v>
      </c>
      <c r="H116" s="35">
        <v>1366.91177653</v>
      </c>
      <c r="I116" s="35">
        <v>1973.7926653</v>
      </c>
      <c r="J116" s="35">
        <v>237.18835571</v>
      </c>
      <c r="K116" s="35">
        <v>781.20843019999995</v>
      </c>
      <c r="L116" s="35">
        <v>2463.3633085199999</v>
      </c>
      <c r="M116" s="35">
        <v>1280.49257175</v>
      </c>
      <c r="N116" s="35">
        <v>843.84724783000001</v>
      </c>
      <c r="O116" s="35">
        <v>686.58321032000003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ht="15.5">
      <c r="A117" s="63">
        <v>42947</v>
      </c>
      <c r="B117" s="33">
        <v>1233.6087910399999</v>
      </c>
      <c r="C117" s="35">
        <v>1378.43447674</v>
      </c>
      <c r="D117" s="35">
        <v>2535.5960736699999</v>
      </c>
      <c r="E117" s="35">
        <v>7743.5983659599997</v>
      </c>
      <c r="F117" s="35">
        <v>670.65036218</v>
      </c>
      <c r="G117" s="35">
        <v>1888.8902255099999</v>
      </c>
      <c r="H117" s="35">
        <v>1367.2059307300001</v>
      </c>
      <c r="I117" s="35">
        <v>1991.22210726</v>
      </c>
      <c r="J117" s="35">
        <v>238.89397099999999</v>
      </c>
      <c r="K117" s="35">
        <v>803.52614459999995</v>
      </c>
      <c r="L117" s="35">
        <v>2367.7354516099999</v>
      </c>
      <c r="M117" s="35">
        <v>1301.67809442</v>
      </c>
      <c r="N117" s="35">
        <v>889.00244832999999</v>
      </c>
      <c r="O117" s="35">
        <v>676.26467758000001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ht="15.5">
      <c r="A118" s="63">
        <v>42916</v>
      </c>
      <c r="B118" s="33">
        <v>1237.11737799</v>
      </c>
      <c r="C118" s="35">
        <v>1355.3185646699999</v>
      </c>
      <c r="D118" s="35">
        <v>2583.3324395999998</v>
      </c>
      <c r="E118" s="35">
        <v>7611.8957208600004</v>
      </c>
      <c r="F118" s="35">
        <v>655.26752763000002</v>
      </c>
      <c r="G118" s="35">
        <v>1966.03800884</v>
      </c>
      <c r="H118" s="35">
        <v>1391.9710952600001</v>
      </c>
      <c r="I118" s="35">
        <v>1964.7617454199999</v>
      </c>
      <c r="J118" s="35">
        <v>236.34873324</v>
      </c>
      <c r="K118" s="35">
        <v>783.08453127999996</v>
      </c>
      <c r="L118" s="35">
        <v>2356.67073669</v>
      </c>
      <c r="M118" s="35">
        <v>1357.13894046</v>
      </c>
      <c r="N118" s="35">
        <v>909.06854683999995</v>
      </c>
      <c r="O118" s="35">
        <v>687.45727771999998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ht="15.5">
      <c r="A119" s="63">
        <v>42886</v>
      </c>
      <c r="B119" s="33">
        <v>1267.6231146099999</v>
      </c>
      <c r="C119" s="35">
        <v>1376.5204966199999</v>
      </c>
      <c r="D119" s="35">
        <v>2661.8871863600002</v>
      </c>
      <c r="E119" s="35">
        <v>7922.4391573000003</v>
      </c>
      <c r="F119" s="35">
        <v>652.34716838999998</v>
      </c>
      <c r="G119" s="35">
        <v>2034.4520514400001</v>
      </c>
      <c r="H119" s="35">
        <v>1417.7640191</v>
      </c>
      <c r="I119" s="35">
        <v>2067.8671941699999</v>
      </c>
      <c r="J119" s="35">
        <v>246.68817154999999</v>
      </c>
      <c r="K119" s="35">
        <v>827.17509944000005</v>
      </c>
      <c r="L119" s="35">
        <v>2464.3793038899998</v>
      </c>
      <c r="M119" s="35">
        <v>1398.8361732599999</v>
      </c>
      <c r="N119" s="35">
        <v>938.69459973000005</v>
      </c>
      <c r="O119" s="35">
        <v>700.26522642999998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ht="15.5">
      <c r="A120" s="63">
        <v>42853</v>
      </c>
      <c r="B120" s="33">
        <v>1246.55103141</v>
      </c>
      <c r="C120" s="35">
        <v>1386.7219080699999</v>
      </c>
      <c r="D120" s="35">
        <v>2612.9611748900002</v>
      </c>
      <c r="E120" s="35">
        <v>7810.2734281200001</v>
      </c>
      <c r="F120" s="35">
        <v>650.11391515000003</v>
      </c>
      <c r="G120" s="35">
        <v>1968.11385387</v>
      </c>
      <c r="H120" s="35">
        <v>1415.9103639299999</v>
      </c>
      <c r="I120" s="35">
        <v>2043.93007199</v>
      </c>
      <c r="J120" s="35">
        <v>237.54071776000001</v>
      </c>
      <c r="K120" s="35">
        <v>779.53968090000001</v>
      </c>
      <c r="L120" s="35">
        <v>2285.7605801999998</v>
      </c>
      <c r="M120" s="35">
        <v>1350.07762439</v>
      </c>
      <c r="N120" s="35">
        <v>920.68970545000002</v>
      </c>
      <c r="O120" s="35">
        <v>728.22935772000005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ht="15.5">
      <c r="A121" s="63">
        <v>42825</v>
      </c>
      <c r="B121" s="33">
        <v>1221.9748525699999</v>
      </c>
      <c r="C121" s="35">
        <v>1374.7923296900001</v>
      </c>
      <c r="D121" s="35">
        <v>2550.3164944700002</v>
      </c>
      <c r="E121" s="35">
        <v>7485.29065223</v>
      </c>
      <c r="F121" s="35">
        <v>629.49914181999998</v>
      </c>
      <c r="G121" s="35">
        <v>1938.85142572</v>
      </c>
      <c r="H121" s="35">
        <v>1357.02051192</v>
      </c>
      <c r="I121" s="35">
        <v>2077.83316874</v>
      </c>
      <c r="J121" s="35">
        <v>234.37386416000001</v>
      </c>
      <c r="K121" s="35">
        <v>795.70752277999998</v>
      </c>
      <c r="L121" s="35">
        <v>2319.5147154000001</v>
      </c>
      <c r="M121" s="35">
        <v>1277.69341915</v>
      </c>
      <c r="N121" s="35">
        <v>915.55291232000002</v>
      </c>
      <c r="O121" s="35">
        <v>711.54927875999999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ht="15.5">
      <c r="A122" s="63">
        <v>42794</v>
      </c>
      <c r="B122" s="33">
        <v>1181.80087306</v>
      </c>
      <c r="C122" s="35">
        <v>1349.8390663800001</v>
      </c>
      <c r="D122" s="35">
        <v>2465.1642221100001</v>
      </c>
      <c r="E122" s="35">
        <v>7099.5701954699998</v>
      </c>
      <c r="F122" s="35">
        <v>601.77226908</v>
      </c>
      <c r="G122" s="35">
        <v>1894.3400068200001</v>
      </c>
      <c r="H122" s="35">
        <v>1307.6375748200001</v>
      </c>
      <c r="I122" s="35">
        <v>2044.5453993000001</v>
      </c>
      <c r="J122" s="35">
        <v>222.97946676999999</v>
      </c>
      <c r="K122" s="35">
        <v>769.46781043999999</v>
      </c>
      <c r="L122" s="35">
        <v>2200.2571038900001</v>
      </c>
      <c r="M122" s="35">
        <v>1253.0500781400001</v>
      </c>
      <c r="N122" s="35">
        <v>893.11300457000004</v>
      </c>
      <c r="O122" s="35">
        <v>685.86758311999995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ht="15.5">
      <c r="A123" s="63">
        <v>42766</v>
      </c>
      <c r="B123" s="33">
        <v>1147.63254499</v>
      </c>
      <c r="C123" s="35">
        <v>1343.91294819</v>
      </c>
      <c r="D123" s="35">
        <v>2352.8367595200002</v>
      </c>
      <c r="E123" s="35">
        <v>6625.0189387099999</v>
      </c>
      <c r="F123" s="35">
        <v>599.73094665999997</v>
      </c>
      <c r="G123" s="35">
        <v>1773.0427649600001</v>
      </c>
      <c r="H123" s="35">
        <v>1261.2024303999999</v>
      </c>
      <c r="I123" s="35">
        <v>2039.11624256</v>
      </c>
      <c r="J123" s="35">
        <v>210.12491585000001</v>
      </c>
      <c r="K123" s="35">
        <v>743.90517926999996</v>
      </c>
      <c r="L123" s="35">
        <v>2097.76372803</v>
      </c>
      <c r="M123" s="35">
        <v>1196.42690614</v>
      </c>
      <c r="N123" s="35">
        <v>867.26974393</v>
      </c>
      <c r="O123" s="35">
        <v>678.42547528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ht="15.5">
      <c r="A124" s="63">
        <v>42734</v>
      </c>
      <c r="B124" s="33">
        <v>1151.25339852</v>
      </c>
      <c r="C124" s="35">
        <v>1291.3942048700001</v>
      </c>
      <c r="D124" s="35">
        <v>2344.83562162</v>
      </c>
      <c r="E124" s="35">
        <v>6579.8023510399998</v>
      </c>
      <c r="F124" s="35">
        <v>596.37638855</v>
      </c>
      <c r="G124" s="35">
        <v>1796.42790345</v>
      </c>
      <c r="H124" s="35">
        <v>1249.05784245</v>
      </c>
      <c r="I124" s="35">
        <v>2149.8794713699999</v>
      </c>
      <c r="J124" s="35">
        <v>208.68192649</v>
      </c>
      <c r="K124" s="35">
        <v>769.61464421999995</v>
      </c>
      <c r="L124" s="35">
        <v>2173.7357739300001</v>
      </c>
      <c r="M124" s="35">
        <v>1215.35691533</v>
      </c>
      <c r="N124" s="35">
        <v>892.06602072999999</v>
      </c>
      <c r="O124" s="35">
        <v>674.26066054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ht="15.5">
      <c r="A125" s="63">
        <v>42704</v>
      </c>
      <c r="B125" s="33">
        <v>1087.2301706799999</v>
      </c>
      <c r="C125" s="35">
        <v>1227.68128028</v>
      </c>
      <c r="D125" s="35">
        <v>2222.1736010599998</v>
      </c>
      <c r="E125" s="35">
        <v>6260.9924491299998</v>
      </c>
      <c r="F125" s="35">
        <v>559.59199620000004</v>
      </c>
      <c r="G125" s="35">
        <v>1715.34215584</v>
      </c>
      <c r="H125" s="35">
        <v>1196.4600871099999</v>
      </c>
      <c r="I125" s="35">
        <v>1954.23760442</v>
      </c>
      <c r="J125" s="35">
        <v>195.61586223</v>
      </c>
      <c r="K125" s="35">
        <v>719.92774883000004</v>
      </c>
      <c r="L125" s="35">
        <v>2047.37014862</v>
      </c>
      <c r="M125" s="35">
        <v>1147.8664117599999</v>
      </c>
      <c r="N125" s="35">
        <v>828.97462997000002</v>
      </c>
      <c r="O125" s="35">
        <v>613.54905886999995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ht="15.5">
      <c r="A126" s="63">
        <v>42674</v>
      </c>
      <c r="B126" s="33">
        <v>1076.7588009200001</v>
      </c>
      <c r="C126" s="35">
        <v>1183.65993884</v>
      </c>
      <c r="D126" s="35">
        <v>2269.5455421199999</v>
      </c>
      <c r="E126" s="35">
        <v>6265.37537471</v>
      </c>
      <c r="F126" s="35">
        <v>538.65320135000002</v>
      </c>
      <c r="G126" s="35">
        <v>1699.4926518100001</v>
      </c>
      <c r="H126" s="35">
        <v>1167.6452566299999</v>
      </c>
      <c r="I126" s="35">
        <v>1886.86369898</v>
      </c>
      <c r="J126" s="35">
        <v>195.42365978999999</v>
      </c>
      <c r="K126" s="35">
        <v>754.54133936999995</v>
      </c>
      <c r="L126" s="35">
        <v>2200.7569831199999</v>
      </c>
      <c r="M126" s="35">
        <v>1119.1265726399999</v>
      </c>
      <c r="N126" s="35">
        <v>838.09958861999996</v>
      </c>
      <c r="O126" s="35">
        <v>620.35632530999999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ht="15.5">
      <c r="A127" s="63">
        <v>42643</v>
      </c>
      <c r="B127" s="33">
        <v>1085.7992450300001</v>
      </c>
      <c r="C127" s="35">
        <v>1161.5518370299999</v>
      </c>
      <c r="D127" s="35">
        <v>2343.5392831200002</v>
      </c>
      <c r="E127" s="35">
        <v>6286.1533126100003</v>
      </c>
      <c r="F127" s="35">
        <v>514.17411229000004</v>
      </c>
      <c r="G127" s="35">
        <v>1813.3738327799999</v>
      </c>
      <c r="H127" s="35">
        <v>1189.140502</v>
      </c>
      <c r="I127" s="35">
        <v>1830.9505714699999</v>
      </c>
      <c r="J127" s="35">
        <v>210.71058997</v>
      </c>
      <c r="K127" s="35">
        <v>761.43414319999999</v>
      </c>
      <c r="L127" s="35">
        <v>2249.7213173</v>
      </c>
      <c r="M127" s="35">
        <v>1153.6379119799999</v>
      </c>
      <c r="N127" s="35">
        <v>875.53031435000003</v>
      </c>
      <c r="O127" s="35">
        <v>602.27148775000001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ht="15.5">
      <c r="A128" s="63">
        <v>42613</v>
      </c>
      <c r="B128" s="33">
        <v>1086.53527994</v>
      </c>
      <c r="C128" s="35">
        <v>1133.08458045</v>
      </c>
      <c r="D128" s="35">
        <v>2335.0617081599999</v>
      </c>
      <c r="E128" s="35">
        <v>6226.3155022800001</v>
      </c>
      <c r="F128" s="35">
        <v>521.96311966999997</v>
      </c>
      <c r="G128" s="35">
        <v>1828.61984491</v>
      </c>
      <c r="H128" s="35">
        <v>1188.5048043700001</v>
      </c>
      <c r="I128" s="35">
        <v>1811.3890407399999</v>
      </c>
      <c r="J128" s="35">
        <v>205.93705413000001</v>
      </c>
      <c r="K128" s="35">
        <v>774.16788612000005</v>
      </c>
      <c r="L128" s="35">
        <v>2238.17301847</v>
      </c>
      <c r="M128" s="35">
        <v>1165.99797468</v>
      </c>
      <c r="N128" s="35">
        <v>873.28790947000005</v>
      </c>
      <c r="O128" s="35">
        <v>602.49919533000002</v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ht="15.5">
      <c r="A129" s="63">
        <v>42580</v>
      </c>
      <c r="B129" s="33">
        <v>1078.55676485</v>
      </c>
      <c r="C129" s="35">
        <v>1115.0909116600001</v>
      </c>
      <c r="D129" s="35">
        <v>2344.41877613</v>
      </c>
      <c r="E129" s="35">
        <v>6276.3988554999996</v>
      </c>
      <c r="F129" s="35">
        <v>492.42177359999999</v>
      </c>
      <c r="G129" s="35">
        <v>1933.01436734</v>
      </c>
      <c r="H129" s="35">
        <v>1151.59900425</v>
      </c>
      <c r="I129" s="35">
        <v>1806.39877813</v>
      </c>
      <c r="J129" s="35">
        <v>206.35225345000001</v>
      </c>
      <c r="K129" s="35">
        <v>777.30109042000004</v>
      </c>
      <c r="L129" s="35">
        <v>2347.73546261</v>
      </c>
      <c r="M129" s="35">
        <v>1159.1778461199999</v>
      </c>
      <c r="N129" s="35">
        <v>876.14040242999999</v>
      </c>
      <c r="O129" s="35">
        <v>596.62922463999996</v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ht="15.5">
      <c r="A130" s="63">
        <v>42551</v>
      </c>
      <c r="B130" s="33">
        <v>1042.3056177999999</v>
      </c>
      <c r="C130" s="35">
        <v>1049.7042268600001</v>
      </c>
      <c r="D130" s="35">
        <v>2276.6339375500002</v>
      </c>
      <c r="E130" s="35">
        <v>6148.5806777600001</v>
      </c>
      <c r="F130" s="35">
        <v>471.54406308</v>
      </c>
      <c r="G130" s="35">
        <v>1892.0516073199999</v>
      </c>
      <c r="H130" s="35">
        <v>1085.4133571100001</v>
      </c>
      <c r="I130" s="35">
        <v>1876.57220975</v>
      </c>
      <c r="J130" s="35">
        <v>183.55796114</v>
      </c>
      <c r="K130" s="35">
        <v>783.11054870999999</v>
      </c>
      <c r="L130" s="35">
        <v>2301.0602665400002</v>
      </c>
      <c r="M130" s="35">
        <v>1095.8235420799999</v>
      </c>
      <c r="N130" s="35">
        <v>840.30764870999997</v>
      </c>
      <c r="O130" s="35">
        <v>528.26928339999995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ht="15.5">
      <c r="A131" s="63">
        <v>42521</v>
      </c>
      <c r="B131" s="33">
        <v>1088.9532212199999</v>
      </c>
      <c r="C131" s="35">
        <v>1039.81417994</v>
      </c>
      <c r="D131" s="35">
        <v>2311.0171079900001</v>
      </c>
      <c r="E131" s="35">
        <v>6081.1738014399998</v>
      </c>
      <c r="F131" s="35">
        <v>549.25503361999995</v>
      </c>
      <c r="G131" s="35">
        <v>1876.64527107</v>
      </c>
      <c r="H131" s="35">
        <v>1147.04096538</v>
      </c>
      <c r="I131" s="35">
        <v>1733.9299799099999</v>
      </c>
      <c r="J131" s="35">
        <v>190.13676396</v>
      </c>
      <c r="K131" s="35">
        <v>837.38106238</v>
      </c>
      <c r="L131" s="35">
        <v>2263.9791822299999</v>
      </c>
      <c r="M131" s="35">
        <v>1247.3608768199999</v>
      </c>
      <c r="N131" s="35">
        <v>908.42499163000002</v>
      </c>
      <c r="O131" s="35">
        <v>608.50086519000001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ht="15.5">
      <c r="A132" s="63">
        <v>42489</v>
      </c>
      <c r="B132" s="33">
        <v>1063.2453596600001</v>
      </c>
      <c r="C132" s="35">
        <v>1092.5000567</v>
      </c>
      <c r="D132" s="35">
        <v>2240.5188457499999</v>
      </c>
      <c r="E132" s="35">
        <v>5928.63990225</v>
      </c>
      <c r="F132" s="35">
        <v>533.53035995000005</v>
      </c>
      <c r="G132" s="35">
        <v>1780.3203069000001</v>
      </c>
      <c r="H132" s="35">
        <v>1114.8960537999999</v>
      </c>
      <c r="I132" s="35">
        <v>1762.0414228</v>
      </c>
      <c r="J132" s="35">
        <v>180.88660881000001</v>
      </c>
      <c r="K132" s="35">
        <v>803.73273623</v>
      </c>
      <c r="L132" s="35">
        <v>2248.0015703600002</v>
      </c>
      <c r="M132" s="35">
        <v>1186.8482168</v>
      </c>
      <c r="N132" s="35">
        <v>886.47759054999995</v>
      </c>
      <c r="O132" s="35">
        <v>601.20413337000002</v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ht="15.5">
      <c r="A133" s="63">
        <v>42460</v>
      </c>
      <c r="B133" s="33">
        <v>1042.33661162</v>
      </c>
      <c r="C133" s="35">
        <v>1036.2523090499999</v>
      </c>
      <c r="D133" s="35">
        <v>2232.8330543699999</v>
      </c>
      <c r="E133" s="35">
        <v>5949.1889932399999</v>
      </c>
      <c r="F133" s="35">
        <v>514.23271375000002</v>
      </c>
      <c r="G133" s="35">
        <v>1731.0791465299999</v>
      </c>
      <c r="H133" s="35">
        <v>1097.69511956</v>
      </c>
      <c r="I133" s="35">
        <v>1642.95524748</v>
      </c>
      <c r="J133" s="35">
        <v>188.99060134999999</v>
      </c>
      <c r="K133" s="35">
        <v>820.54149179000001</v>
      </c>
      <c r="L133" s="35">
        <v>2180.8278313599999</v>
      </c>
      <c r="M133" s="35">
        <v>1218.2276585100001</v>
      </c>
      <c r="N133" s="35">
        <v>905.02945751000004</v>
      </c>
      <c r="O133" s="35">
        <v>601.61219065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ht="15.5">
      <c r="A134" s="63">
        <v>42429</v>
      </c>
      <c r="B134" s="33">
        <v>1025.1473723500001</v>
      </c>
      <c r="C134" s="35">
        <v>982.11412872999995</v>
      </c>
      <c r="D134" s="35">
        <v>2184.6220060300002</v>
      </c>
      <c r="E134" s="35">
        <v>5973.3319874099998</v>
      </c>
      <c r="F134" s="35">
        <v>508.13200488000001</v>
      </c>
      <c r="G134" s="35">
        <v>1771.3281152300001</v>
      </c>
      <c r="H134" s="35">
        <v>1051.1561878499999</v>
      </c>
      <c r="I134" s="35">
        <v>1623.31106402</v>
      </c>
      <c r="J134" s="35">
        <v>184.58655214000001</v>
      </c>
      <c r="K134" s="35">
        <v>815.49229771</v>
      </c>
      <c r="L134" s="35">
        <v>2125.0639232200001</v>
      </c>
      <c r="M134" s="35">
        <v>1232.64386393</v>
      </c>
      <c r="N134" s="35">
        <v>896.95679762999998</v>
      </c>
      <c r="O134" s="35">
        <v>564.94375391999995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ht="15.5">
      <c r="A135" s="63">
        <v>42398</v>
      </c>
      <c r="B135" s="33">
        <v>1046.6345751399999</v>
      </c>
      <c r="C135" s="35">
        <v>942.07181480999998</v>
      </c>
      <c r="D135" s="35">
        <v>2234.4682029199998</v>
      </c>
      <c r="E135" s="35">
        <v>6023.8530775899999</v>
      </c>
      <c r="F135" s="35">
        <v>533.90751743999999</v>
      </c>
      <c r="G135" s="35">
        <v>1820.9395868700001</v>
      </c>
      <c r="H135" s="35">
        <v>1050.6142150000001</v>
      </c>
      <c r="I135" s="35">
        <v>1591.51196923</v>
      </c>
      <c r="J135" s="35">
        <v>193.41659526000001</v>
      </c>
      <c r="K135" s="35">
        <v>846.63153878000003</v>
      </c>
      <c r="L135" s="35">
        <v>2256.9868777199999</v>
      </c>
      <c r="M135" s="35">
        <v>1198.18387069</v>
      </c>
      <c r="N135" s="35">
        <v>901.99476241000002</v>
      </c>
      <c r="O135" s="35">
        <v>567.33501832000002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ht="15.5">
      <c r="A136" s="63">
        <v>42369</v>
      </c>
      <c r="B136" s="33">
        <v>1116.03069755</v>
      </c>
      <c r="C136" s="35">
        <v>1047.4095684399999</v>
      </c>
      <c r="D136" s="35">
        <v>2315.2616382599999</v>
      </c>
      <c r="E136" s="35">
        <v>6010.7501426400004</v>
      </c>
      <c r="F136" s="35">
        <v>605.44595965999997</v>
      </c>
      <c r="G136" s="35">
        <v>1946.4260816999999</v>
      </c>
      <c r="H136" s="35">
        <v>1104.9659229599999</v>
      </c>
      <c r="I136" s="35">
        <v>1623.34828206</v>
      </c>
      <c r="J136" s="35">
        <v>199.34049404000001</v>
      </c>
      <c r="K136" s="35">
        <v>870.79168038</v>
      </c>
      <c r="L136" s="35">
        <v>2283.9084011099999</v>
      </c>
      <c r="M136" s="35">
        <v>1301.47513198</v>
      </c>
      <c r="N136" s="35">
        <v>933.99188624999999</v>
      </c>
      <c r="O136" s="35">
        <v>678.64658384999996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ht="15.5">
      <c r="A137" s="63">
        <v>42338</v>
      </c>
      <c r="B137" s="33">
        <v>1177.1687001099999</v>
      </c>
      <c r="C137" s="35">
        <v>1148.93548713</v>
      </c>
      <c r="D137" s="35">
        <v>2424.1214886500002</v>
      </c>
      <c r="E137" s="35">
        <v>6293.5725417200001</v>
      </c>
      <c r="F137" s="35">
        <v>636.05852592999997</v>
      </c>
      <c r="G137" s="35">
        <v>1983.3316592199999</v>
      </c>
      <c r="H137" s="35">
        <v>1182.3849136700001</v>
      </c>
      <c r="I137" s="35">
        <v>1811.96533544</v>
      </c>
      <c r="J137" s="35">
        <v>206.21785</v>
      </c>
      <c r="K137" s="35">
        <v>931.50230090000002</v>
      </c>
      <c r="L137" s="35">
        <v>2346.6548595300001</v>
      </c>
      <c r="M137" s="35">
        <v>1296.3271426399999</v>
      </c>
      <c r="N137" s="35">
        <v>973.27510493</v>
      </c>
      <c r="O137" s="35">
        <v>712.73512826000001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ht="15.5">
      <c r="A138" s="63">
        <v>42307</v>
      </c>
      <c r="B138" s="33">
        <v>1146.5382599899999</v>
      </c>
      <c r="C138" s="35">
        <v>1140.3749679499999</v>
      </c>
      <c r="D138" s="35">
        <v>2349.9048760199998</v>
      </c>
      <c r="E138" s="35">
        <v>6386.2833054499997</v>
      </c>
      <c r="F138" s="35">
        <v>625.69077899000001</v>
      </c>
      <c r="G138" s="35">
        <v>1948.0533544699999</v>
      </c>
      <c r="H138" s="35">
        <v>1116.9964936599999</v>
      </c>
      <c r="I138" s="35">
        <v>1757.7664039700001</v>
      </c>
      <c r="J138" s="35">
        <v>194.30842559000001</v>
      </c>
      <c r="K138" s="35">
        <v>896.96568648000004</v>
      </c>
      <c r="L138" s="35">
        <v>2340.6440914300001</v>
      </c>
      <c r="M138" s="35">
        <v>1294.31690013</v>
      </c>
      <c r="N138" s="35">
        <v>952.24348484999996</v>
      </c>
      <c r="O138" s="35">
        <v>658.44613343000003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ht="15.5">
      <c r="A139" s="63">
        <v>42277</v>
      </c>
      <c r="B139" s="33">
        <v>1059.6247054400001</v>
      </c>
      <c r="C139" s="35">
        <v>1039.01377533</v>
      </c>
      <c r="D139" s="35">
        <v>2136.2803104099999</v>
      </c>
      <c r="E139" s="35">
        <v>5823.8139194100004</v>
      </c>
      <c r="F139" s="35">
        <v>586.28614413000003</v>
      </c>
      <c r="G139" s="35">
        <v>1841.82511703</v>
      </c>
      <c r="H139" s="35">
        <v>1032.06303865</v>
      </c>
      <c r="I139" s="35">
        <v>1568.76022427</v>
      </c>
      <c r="J139" s="35">
        <v>174.79174433</v>
      </c>
      <c r="K139" s="35">
        <v>831.58370218000005</v>
      </c>
      <c r="L139" s="35">
        <v>2175.6000457199998</v>
      </c>
      <c r="M139" s="35">
        <v>1204.06636237</v>
      </c>
      <c r="N139" s="35">
        <v>910.48003843000004</v>
      </c>
      <c r="O139" s="35">
        <v>558.25746131999995</v>
      </c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ht="15.5">
      <c r="A140" s="63">
        <v>42247</v>
      </c>
      <c r="B140" s="33">
        <v>1106.04962903</v>
      </c>
      <c r="C140" s="35">
        <v>1132.27365229</v>
      </c>
      <c r="D140" s="35">
        <v>2138.5261356999999</v>
      </c>
      <c r="E140" s="35">
        <v>5722.3093132399999</v>
      </c>
      <c r="F140" s="35">
        <v>621.17703260999997</v>
      </c>
      <c r="G140" s="35">
        <v>1916.7662569900001</v>
      </c>
      <c r="H140" s="35">
        <v>1100.87354157</v>
      </c>
      <c r="I140" s="35">
        <v>1679.51565205</v>
      </c>
      <c r="J140" s="35">
        <v>175.21021579999999</v>
      </c>
      <c r="K140" s="35">
        <v>886.34353905</v>
      </c>
      <c r="L140" s="35">
        <v>2231.0884248000002</v>
      </c>
      <c r="M140" s="35">
        <v>1198.64781829</v>
      </c>
      <c r="N140" s="35">
        <v>915.26168142999995</v>
      </c>
      <c r="O140" s="35">
        <v>634.26157548000003</v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ht="15.5">
      <c r="A141" s="63">
        <v>42216</v>
      </c>
      <c r="B141" s="33">
        <v>1206.62796463</v>
      </c>
      <c r="C141" s="35">
        <v>1264.4568466600001</v>
      </c>
      <c r="D141" s="35">
        <v>2334.2178213100001</v>
      </c>
      <c r="E141" s="35">
        <v>6423.6242879800002</v>
      </c>
      <c r="F141" s="35">
        <v>681.60060810000004</v>
      </c>
      <c r="G141" s="35">
        <v>2074.8683283</v>
      </c>
      <c r="H141" s="35">
        <v>1184.0915766000001</v>
      </c>
      <c r="I141" s="35">
        <v>1852.56142331</v>
      </c>
      <c r="J141" s="35">
        <v>193.00662284000001</v>
      </c>
      <c r="K141" s="35">
        <v>964.26379565000002</v>
      </c>
      <c r="L141" s="35">
        <v>2408.4287370299999</v>
      </c>
      <c r="M141" s="35">
        <v>1272.6564068499999</v>
      </c>
      <c r="N141" s="35">
        <v>996.57820173000005</v>
      </c>
      <c r="O141" s="35">
        <v>702.10992691000001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ht="15.5">
      <c r="A142" s="63">
        <v>42185</v>
      </c>
      <c r="B142" s="33">
        <v>1161.28497619</v>
      </c>
      <c r="C142" s="35">
        <v>1264.9203751299999</v>
      </c>
      <c r="D142" s="35">
        <v>2242.1992292300001</v>
      </c>
      <c r="E142" s="35">
        <v>5940.9961627599996</v>
      </c>
      <c r="F142" s="35">
        <v>652.67634404</v>
      </c>
      <c r="G142" s="35">
        <v>1928.5248003700001</v>
      </c>
      <c r="H142" s="35">
        <v>1144.64369306</v>
      </c>
      <c r="I142" s="35">
        <v>1852.1224913000001</v>
      </c>
      <c r="J142" s="35">
        <v>187.82618679999999</v>
      </c>
      <c r="K142" s="35">
        <v>919.09078290000002</v>
      </c>
      <c r="L142" s="35">
        <v>2314.2655048699999</v>
      </c>
      <c r="M142" s="35">
        <v>1240.77483962</v>
      </c>
      <c r="N142" s="35">
        <v>951.88791401000003</v>
      </c>
      <c r="O142" s="35">
        <v>738.12890775999995</v>
      </c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ht="15.5">
      <c r="A143" s="63">
        <v>42153</v>
      </c>
      <c r="B143" s="33">
        <v>1216.52880809</v>
      </c>
      <c r="C143" s="35">
        <v>1340.93510167</v>
      </c>
      <c r="D143" s="35">
        <v>2345.3060376100002</v>
      </c>
      <c r="E143" s="35">
        <v>6216.0919823900003</v>
      </c>
      <c r="F143" s="35">
        <v>675.33363878</v>
      </c>
      <c r="G143" s="35">
        <v>2030.4685969699999</v>
      </c>
      <c r="H143" s="35">
        <v>1211.18148421</v>
      </c>
      <c r="I143" s="35">
        <v>1961.2184880100001</v>
      </c>
      <c r="J143" s="35">
        <v>202.42511816999999</v>
      </c>
      <c r="K143" s="35">
        <v>935.14349832000005</v>
      </c>
      <c r="L143" s="35">
        <v>2473.7147061400001</v>
      </c>
      <c r="M143" s="35">
        <v>1310.57556469</v>
      </c>
      <c r="N143" s="35">
        <v>982.36988033</v>
      </c>
      <c r="O143" s="35">
        <v>768.13574363999999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ht="15.5">
      <c r="A144" s="63">
        <v>42124</v>
      </c>
      <c r="B144" s="33">
        <v>1196.9577150699999</v>
      </c>
      <c r="C144" s="35">
        <v>1318.2312331200001</v>
      </c>
      <c r="D144" s="35">
        <v>2305.2929216100001</v>
      </c>
      <c r="E144" s="35">
        <v>6161.0078757399997</v>
      </c>
      <c r="F144" s="35">
        <v>662.99007742000003</v>
      </c>
      <c r="G144" s="35">
        <v>1994.88888941</v>
      </c>
      <c r="H144" s="35">
        <v>1196.67656147</v>
      </c>
      <c r="I144" s="35">
        <v>2012.4851319700001</v>
      </c>
      <c r="J144" s="35">
        <v>192.65637068999999</v>
      </c>
      <c r="K144" s="35">
        <v>911.67763654999999</v>
      </c>
      <c r="L144" s="35">
        <v>2392.5430993099999</v>
      </c>
      <c r="M144" s="35">
        <v>1279.25395437</v>
      </c>
      <c r="N144" s="35">
        <v>965.80300131000001</v>
      </c>
      <c r="O144" s="35">
        <v>766.50122682999995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ht="15.5">
      <c r="A145" s="63">
        <v>42094</v>
      </c>
      <c r="B145" s="33">
        <v>1194.41368992</v>
      </c>
      <c r="C145" s="35">
        <v>1332.6711808699999</v>
      </c>
      <c r="D145" s="35">
        <v>2299.28603608</v>
      </c>
      <c r="E145" s="35">
        <v>6086.0682634799996</v>
      </c>
      <c r="F145" s="35">
        <v>666.03305675000001</v>
      </c>
      <c r="G145" s="35">
        <v>2009.71420872</v>
      </c>
      <c r="H145" s="35">
        <v>1198.3819905800001</v>
      </c>
      <c r="I145" s="35">
        <v>1864.15347131</v>
      </c>
      <c r="J145" s="35">
        <v>198.28011172000001</v>
      </c>
      <c r="K145" s="35">
        <v>897.33663572</v>
      </c>
      <c r="L145" s="35">
        <v>2356.1846016300001</v>
      </c>
      <c r="M145" s="35">
        <v>1308.1277919900001</v>
      </c>
      <c r="N145" s="35">
        <v>967.33887543000003</v>
      </c>
      <c r="O145" s="35">
        <v>784.60844078000002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ht="15.5">
      <c r="A146" s="63">
        <v>42062</v>
      </c>
      <c r="B146" s="33">
        <v>1173.94991471</v>
      </c>
      <c r="C146" s="35">
        <v>1322.58605382</v>
      </c>
      <c r="D146" s="35">
        <v>2292.8900417599998</v>
      </c>
      <c r="E146" s="35">
        <v>6060.5189820300002</v>
      </c>
      <c r="F146" s="35">
        <v>638.74379097999997</v>
      </c>
      <c r="G146" s="35">
        <v>1908.6306287800001</v>
      </c>
      <c r="H146" s="35">
        <v>1181.73089658</v>
      </c>
      <c r="I146" s="35">
        <v>1936.9320449300001</v>
      </c>
      <c r="J146" s="35">
        <v>194.41531864000001</v>
      </c>
      <c r="K146" s="35">
        <v>903.10765388000004</v>
      </c>
      <c r="L146" s="35">
        <v>2404.2670670500002</v>
      </c>
      <c r="M146" s="35">
        <v>1267.0362841599999</v>
      </c>
      <c r="N146" s="35">
        <v>939.14636354000004</v>
      </c>
      <c r="O146" s="35">
        <v>747.29704835999996</v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ht="15.5">
      <c r="A147" s="63">
        <v>42034</v>
      </c>
      <c r="B147" s="33">
        <v>1098.93506204</v>
      </c>
      <c r="C147" s="35">
        <v>1217.7085448</v>
      </c>
      <c r="D147" s="35">
        <v>2167.8746202100001</v>
      </c>
      <c r="E147" s="35">
        <v>5709.3837384300004</v>
      </c>
      <c r="F147" s="35">
        <v>593.72537363000004</v>
      </c>
      <c r="G147" s="35">
        <v>1810.35414051</v>
      </c>
      <c r="H147" s="35">
        <v>1087.01756639</v>
      </c>
      <c r="I147" s="35">
        <v>1762.5203566099999</v>
      </c>
      <c r="J147" s="35">
        <v>180.20534319000001</v>
      </c>
      <c r="K147" s="35">
        <v>862.63617626999996</v>
      </c>
      <c r="L147" s="35">
        <v>2387.1805421399999</v>
      </c>
      <c r="M147" s="35">
        <v>1222.9987472600001</v>
      </c>
      <c r="N147" s="35">
        <v>888.88673481000001</v>
      </c>
      <c r="O147" s="35">
        <v>682.02048448000005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ht="15.5">
      <c r="A148" s="63">
        <v>42004</v>
      </c>
      <c r="B148" s="33">
        <v>1025.3879346199999</v>
      </c>
      <c r="C148" s="35">
        <v>1138.6305935</v>
      </c>
      <c r="D148" s="35">
        <v>1941.60685001</v>
      </c>
      <c r="E148" s="35">
        <v>5182.0417893100002</v>
      </c>
      <c r="F148" s="35">
        <v>572.90670674</v>
      </c>
      <c r="G148" s="35">
        <v>1649.6001878300001</v>
      </c>
      <c r="H148" s="35">
        <v>1013.50290023</v>
      </c>
      <c r="I148" s="35">
        <v>1723.6704668699999</v>
      </c>
      <c r="J148" s="35">
        <v>172.19448083</v>
      </c>
      <c r="K148" s="35">
        <v>783.39231243999996</v>
      </c>
      <c r="L148" s="35">
        <v>2277.81220132</v>
      </c>
      <c r="M148" s="35">
        <v>1120.28734493</v>
      </c>
      <c r="N148" s="35">
        <v>816.49424410999995</v>
      </c>
      <c r="O148" s="35">
        <v>596.23863010000002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ht="15.5">
      <c r="A149" s="63">
        <v>41971</v>
      </c>
      <c r="B149" s="33">
        <v>1040.4778429200001</v>
      </c>
      <c r="C149" s="35">
        <v>1161.6885180899999</v>
      </c>
      <c r="D149" s="35">
        <v>1967.63415594</v>
      </c>
      <c r="E149" s="35">
        <v>5270.2103990699998</v>
      </c>
      <c r="F149" s="35">
        <v>587.90794399000004</v>
      </c>
      <c r="G149" s="35">
        <v>1696.0985228500001</v>
      </c>
      <c r="H149" s="35">
        <v>1015.14086166</v>
      </c>
      <c r="I149" s="35">
        <v>1749.5409242799999</v>
      </c>
      <c r="J149" s="35">
        <v>166.65250924</v>
      </c>
      <c r="K149" s="35">
        <v>805.24561765999999</v>
      </c>
      <c r="L149" s="35">
        <v>2330.7586983900001</v>
      </c>
      <c r="M149" s="35">
        <v>1082.54645959</v>
      </c>
      <c r="N149" s="35">
        <v>802.92593849000002</v>
      </c>
      <c r="O149" s="35">
        <v>596.83101167999996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ht="15.5">
      <c r="A150" s="63">
        <v>41943</v>
      </c>
      <c r="B150" s="33">
        <v>1008.09516115</v>
      </c>
      <c r="C150" s="35">
        <v>1133.46231055</v>
      </c>
      <c r="D150" s="35">
        <v>1854.3485491399999</v>
      </c>
      <c r="E150" s="35">
        <v>4886.5670091600005</v>
      </c>
      <c r="F150" s="35">
        <v>572.73944691999998</v>
      </c>
      <c r="G150" s="35">
        <v>1633.2074644500001</v>
      </c>
      <c r="H150" s="35">
        <v>987.18164025999999</v>
      </c>
      <c r="I150" s="35">
        <v>1872.7188466600001</v>
      </c>
      <c r="J150" s="35">
        <v>157.30575919</v>
      </c>
      <c r="K150" s="35">
        <v>736.98789140999997</v>
      </c>
      <c r="L150" s="35">
        <v>2309.5072394399999</v>
      </c>
      <c r="M150" s="35">
        <v>998.61290258999998</v>
      </c>
      <c r="N150" s="35">
        <v>753.73746181000001</v>
      </c>
      <c r="O150" s="35">
        <v>549.92490440999995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ht="15.5">
      <c r="A151" s="63">
        <v>41912</v>
      </c>
      <c r="B151" s="33">
        <v>1025.65817778</v>
      </c>
      <c r="C151" s="35">
        <v>1159.58216367</v>
      </c>
      <c r="D151" s="35">
        <v>1839.7503685500001</v>
      </c>
      <c r="E151" s="35">
        <v>4876.2951991999998</v>
      </c>
      <c r="F151" s="35">
        <v>579.25711221999995</v>
      </c>
      <c r="G151" s="35">
        <v>1690.86957377</v>
      </c>
      <c r="H151" s="35">
        <v>999.97222826999996</v>
      </c>
      <c r="I151" s="35">
        <v>2016.2676976600001</v>
      </c>
      <c r="J151" s="35">
        <v>163.67201907</v>
      </c>
      <c r="K151" s="35">
        <v>733.00979852</v>
      </c>
      <c r="L151" s="35">
        <v>2335.0193827799999</v>
      </c>
      <c r="M151" s="35">
        <v>990.54135842000005</v>
      </c>
      <c r="N151" s="35">
        <v>751.21928373000003</v>
      </c>
      <c r="O151" s="35">
        <v>540.78132031999996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ht="15.5">
      <c r="A152" s="63">
        <v>41880</v>
      </c>
      <c r="B152" s="33">
        <v>1022.07752066</v>
      </c>
      <c r="C152" s="35">
        <v>1182.4928588600001</v>
      </c>
      <c r="D152" s="35">
        <v>1854.58730814</v>
      </c>
      <c r="E152" s="35">
        <v>4945.7186390200004</v>
      </c>
      <c r="F152" s="35">
        <v>571.96633698000005</v>
      </c>
      <c r="G152" s="35">
        <v>1608.7339109300001</v>
      </c>
      <c r="H152" s="35">
        <v>1011.5633464700001</v>
      </c>
      <c r="I152" s="35">
        <v>2054.5394016800001</v>
      </c>
      <c r="J152" s="35">
        <v>162.81171197</v>
      </c>
      <c r="K152" s="35">
        <v>725.95052349000002</v>
      </c>
      <c r="L152" s="35">
        <v>2287.3544192099998</v>
      </c>
      <c r="M152" s="35">
        <v>968.29265076000001</v>
      </c>
      <c r="N152" s="35">
        <v>747.38989422999998</v>
      </c>
      <c r="O152" s="35">
        <v>566.34159622000004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ht="15.5">
      <c r="A153" s="63">
        <v>41851</v>
      </c>
      <c r="B153" s="33">
        <v>1001.86226574</v>
      </c>
      <c r="C153" s="35">
        <v>1184.4795120900001</v>
      </c>
      <c r="D153" s="35">
        <v>1807.7420493699999</v>
      </c>
      <c r="E153" s="35">
        <v>4883.9871159300001</v>
      </c>
      <c r="F153" s="35">
        <v>557.69520643999999</v>
      </c>
      <c r="G153" s="35">
        <v>1554.9283386</v>
      </c>
      <c r="H153" s="35">
        <v>993.69223878000003</v>
      </c>
      <c r="I153" s="35">
        <v>2024.42364849</v>
      </c>
      <c r="J153" s="35">
        <v>157.89177026999999</v>
      </c>
      <c r="K153" s="35">
        <v>721.84266070000001</v>
      </c>
      <c r="L153" s="35">
        <v>2275.2221141499999</v>
      </c>
      <c r="M153" s="35">
        <v>952.45502506000003</v>
      </c>
      <c r="N153" s="35">
        <v>725.33299877000002</v>
      </c>
      <c r="O153" s="35">
        <v>567.49585915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ht="15.5">
      <c r="A154" s="63">
        <v>41820</v>
      </c>
      <c r="B154" s="33">
        <v>1017.40178838</v>
      </c>
      <c r="C154" s="35">
        <v>1177.64215534</v>
      </c>
      <c r="D154" s="35">
        <v>1871.2756337200001</v>
      </c>
      <c r="E154" s="35">
        <v>5233.9797404999999</v>
      </c>
      <c r="F154" s="35">
        <v>555.91439796999998</v>
      </c>
      <c r="G154" s="35">
        <v>1559.3956975200001</v>
      </c>
      <c r="H154" s="35">
        <v>1029.7049963699999</v>
      </c>
      <c r="I154" s="35">
        <v>2111.28463951</v>
      </c>
      <c r="J154" s="35">
        <v>155.11615474999999</v>
      </c>
      <c r="K154" s="35">
        <v>726.77079211</v>
      </c>
      <c r="L154" s="35">
        <v>2288.0475742200001</v>
      </c>
      <c r="M154" s="35">
        <v>990.47396185000002</v>
      </c>
      <c r="N154" s="35">
        <v>731.30594192000001</v>
      </c>
      <c r="O154" s="35">
        <v>608.47577292999995</v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ht="15.5">
      <c r="A155" s="63">
        <v>41789</v>
      </c>
      <c r="B155" s="33">
        <v>1021.58046778</v>
      </c>
      <c r="C155" s="35">
        <v>1174.0597321</v>
      </c>
      <c r="D155" s="35">
        <v>1884.2115391299999</v>
      </c>
      <c r="E155" s="35">
        <v>5347.0482229700001</v>
      </c>
      <c r="F155" s="35">
        <v>574.80406213000003</v>
      </c>
      <c r="G155" s="35">
        <v>1521.10440827</v>
      </c>
      <c r="H155" s="35">
        <v>1046.17104737</v>
      </c>
      <c r="I155" s="35">
        <v>2032.6812502</v>
      </c>
      <c r="J155" s="35">
        <v>157.37719229999999</v>
      </c>
      <c r="K155" s="35">
        <v>728.16328421000003</v>
      </c>
      <c r="L155" s="35">
        <v>2236.0393382299999</v>
      </c>
      <c r="M155" s="35">
        <v>1004.50527783</v>
      </c>
      <c r="N155" s="35">
        <v>734.03761519</v>
      </c>
      <c r="O155" s="35">
        <v>621.81715894000001</v>
      </c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ht="15.5">
      <c r="A156" s="63">
        <v>41759</v>
      </c>
      <c r="B156" s="33">
        <v>993.83788847000005</v>
      </c>
      <c r="C156" s="35">
        <v>1148.7983345099999</v>
      </c>
      <c r="D156" s="35">
        <v>1813.1908691000001</v>
      </c>
      <c r="E156" s="35">
        <v>5183.7094582600002</v>
      </c>
      <c r="F156" s="35">
        <v>558.57464378999998</v>
      </c>
      <c r="G156" s="35">
        <v>1498.8945815500001</v>
      </c>
      <c r="H156" s="35">
        <v>1024.7430081499999</v>
      </c>
      <c r="I156" s="35">
        <v>1999.26083546</v>
      </c>
      <c r="J156" s="35">
        <v>150.90893369</v>
      </c>
      <c r="K156" s="35">
        <v>709.89375865</v>
      </c>
      <c r="L156" s="35">
        <v>2128.2906051099999</v>
      </c>
      <c r="M156" s="35">
        <v>952.13526840999998</v>
      </c>
      <c r="N156" s="35">
        <v>706.23697857000002</v>
      </c>
      <c r="O156" s="35">
        <v>602.88180196999997</v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ht="15.5">
      <c r="A157" s="63">
        <v>41729</v>
      </c>
      <c r="B157" s="33">
        <v>975.16720154999996</v>
      </c>
      <c r="C157" s="35">
        <v>1122.33151279</v>
      </c>
      <c r="D157" s="35">
        <v>1764.50746749</v>
      </c>
      <c r="E157" s="35">
        <v>4978.49858589</v>
      </c>
      <c r="F157" s="35">
        <v>551.64011918000006</v>
      </c>
      <c r="G157" s="35">
        <v>1459.6696746299999</v>
      </c>
      <c r="H157" s="35">
        <v>1020.26875633</v>
      </c>
      <c r="I157" s="35">
        <v>1874.9413934900001</v>
      </c>
      <c r="J157" s="35">
        <v>157.1616803</v>
      </c>
      <c r="K157" s="35">
        <v>690.59811753999998</v>
      </c>
      <c r="L157" s="35">
        <v>2123.2912829400002</v>
      </c>
      <c r="M157" s="35">
        <v>950.94250417000001</v>
      </c>
      <c r="N157" s="35">
        <v>716.14213076999999</v>
      </c>
      <c r="O157" s="35">
        <v>599.16737255999999</v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ht="15.5">
      <c r="A158" s="63">
        <v>41698</v>
      </c>
      <c r="B158" s="33">
        <v>981.27835037</v>
      </c>
      <c r="C158" s="35">
        <v>1144.3901110500001</v>
      </c>
      <c r="D158" s="35">
        <v>1759.39081698</v>
      </c>
      <c r="E158" s="35">
        <v>5151.9105928500003</v>
      </c>
      <c r="F158" s="35">
        <v>558.30222699000001</v>
      </c>
      <c r="G158" s="35">
        <v>1484.3824352900001</v>
      </c>
      <c r="H158" s="35">
        <v>1015.76218005</v>
      </c>
      <c r="I158" s="35">
        <v>1869.5208723200001</v>
      </c>
      <c r="J158" s="35">
        <v>156.0820631</v>
      </c>
      <c r="K158" s="35">
        <v>711.67435929999999</v>
      </c>
      <c r="L158" s="35">
        <v>2053.5193015300001</v>
      </c>
      <c r="M158" s="35">
        <v>985.35294819000001</v>
      </c>
      <c r="N158" s="35">
        <v>734.09054536999997</v>
      </c>
      <c r="O158" s="35">
        <v>591.33837128000005</v>
      </c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ht="15.5">
      <c r="A159" s="63">
        <v>41670</v>
      </c>
      <c r="B159" s="33">
        <v>936.41388875999996</v>
      </c>
      <c r="C159" s="35">
        <v>1091.6178866</v>
      </c>
      <c r="D159" s="35">
        <v>1670.9847595000001</v>
      </c>
      <c r="E159" s="35">
        <v>4983.3162340500003</v>
      </c>
      <c r="F159" s="35">
        <v>537.51135876000001</v>
      </c>
      <c r="G159" s="35">
        <v>1383.3390923100001</v>
      </c>
      <c r="H159" s="35">
        <v>979.26263347999998</v>
      </c>
      <c r="I159" s="35">
        <v>1762.80492252</v>
      </c>
      <c r="J159" s="35">
        <v>149.40262801</v>
      </c>
      <c r="K159" s="35">
        <v>693.88755881999998</v>
      </c>
      <c r="L159" s="35">
        <v>1925.43721562</v>
      </c>
      <c r="M159" s="35">
        <v>923.08043724000004</v>
      </c>
      <c r="N159" s="35">
        <v>711.90689258999998</v>
      </c>
      <c r="O159" s="35">
        <v>552.08607446999997</v>
      </c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ht="15.5">
      <c r="A160" s="63">
        <v>41639</v>
      </c>
      <c r="B160" s="33">
        <v>953.59833159000004</v>
      </c>
      <c r="C160" s="35">
        <v>1116.98543836</v>
      </c>
      <c r="D160" s="35">
        <v>1735.6066729700001</v>
      </c>
      <c r="E160" s="35">
        <v>5217.0861101600003</v>
      </c>
      <c r="F160" s="35">
        <v>540.50924965000002</v>
      </c>
      <c r="G160" s="35">
        <v>1364.75158683</v>
      </c>
      <c r="H160" s="35">
        <v>995.74816027999998</v>
      </c>
      <c r="I160" s="35">
        <v>1849.00034013</v>
      </c>
      <c r="J160" s="35">
        <v>157.67251678</v>
      </c>
      <c r="K160" s="35">
        <v>704.02246321999996</v>
      </c>
      <c r="L160" s="35">
        <v>1919.8209316499999</v>
      </c>
      <c r="M160" s="35">
        <v>919.17623356000001</v>
      </c>
      <c r="N160" s="35">
        <v>722.74231729999997</v>
      </c>
      <c r="O160" s="35">
        <v>559.23159677000001</v>
      </c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ht="15.5">
      <c r="A161" s="63">
        <v>41607</v>
      </c>
      <c r="B161" s="33">
        <v>945.83562433999998</v>
      </c>
      <c r="C161" s="35">
        <v>1106.09444519</v>
      </c>
      <c r="D161" s="35">
        <v>1731.79494716</v>
      </c>
      <c r="E161" s="35">
        <v>5240.4427251899997</v>
      </c>
      <c r="F161" s="35">
        <v>537.83491203999995</v>
      </c>
      <c r="G161" s="35">
        <v>1360.65150907</v>
      </c>
      <c r="H161" s="35">
        <v>977.48882923999997</v>
      </c>
      <c r="I161" s="35">
        <v>1821.8771256699999</v>
      </c>
      <c r="J161" s="35">
        <v>155.97278231999999</v>
      </c>
      <c r="K161" s="35">
        <v>690.01484250999999</v>
      </c>
      <c r="L161" s="35">
        <v>1929.4202458300001</v>
      </c>
      <c r="M161" s="35">
        <v>880.43354007000005</v>
      </c>
      <c r="N161" s="35">
        <v>708.42098539000006</v>
      </c>
      <c r="O161" s="35">
        <v>553.24514762000001</v>
      </c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ht="15.5">
      <c r="A162" s="63">
        <v>41578</v>
      </c>
      <c r="B162" s="33">
        <v>935.86119200999997</v>
      </c>
      <c r="C162" s="35">
        <v>1089.8470731699999</v>
      </c>
      <c r="D162" s="35">
        <v>1719.24517919</v>
      </c>
      <c r="E162" s="35">
        <v>5207.8030877399997</v>
      </c>
      <c r="F162" s="35">
        <v>533.63740600999995</v>
      </c>
      <c r="G162" s="35">
        <v>1329.5010967999999</v>
      </c>
      <c r="H162" s="35">
        <v>967.69510614000001</v>
      </c>
      <c r="I162" s="35">
        <v>1824.87375933</v>
      </c>
      <c r="J162" s="35">
        <v>150.18602632</v>
      </c>
      <c r="K162" s="35">
        <v>684.13962002999995</v>
      </c>
      <c r="L162" s="35">
        <v>1914.3388805300001</v>
      </c>
      <c r="M162" s="35">
        <v>851.28843259999996</v>
      </c>
      <c r="N162" s="35">
        <v>697.50286237</v>
      </c>
      <c r="O162" s="35">
        <v>533.68862450999995</v>
      </c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ht="15.5">
      <c r="A163" s="63">
        <v>41547</v>
      </c>
      <c r="B163" s="33">
        <v>901.11791986000003</v>
      </c>
      <c r="C163" s="35">
        <v>1061.4750363999999</v>
      </c>
      <c r="D163" s="35">
        <v>1677.3049415200001</v>
      </c>
      <c r="E163" s="35">
        <v>5174.5326997499997</v>
      </c>
      <c r="F163" s="35">
        <v>501.81832434</v>
      </c>
      <c r="G163" s="35">
        <v>1296.72005547</v>
      </c>
      <c r="H163" s="35">
        <v>941.87537846999999</v>
      </c>
      <c r="I163" s="35">
        <v>1751.21344067</v>
      </c>
      <c r="J163" s="35">
        <v>149.20017688999999</v>
      </c>
      <c r="K163" s="35">
        <v>643.00898027000005</v>
      </c>
      <c r="L163" s="35">
        <v>1844.2513705199999</v>
      </c>
      <c r="M163" s="35">
        <v>818.08117311000001</v>
      </c>
      <c r="N163" s="35">
        <v>662.15822725999999</v>
      </c>
      <c r="O163" s="35">
        <v>509.84262677999999</v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ht="15.5">
      <c r="A164" s="63">
        <v>41516</v>
      </c>
      <c r="B164" s="33">
        <v>862.69829493999998</v>
      </c>
      <c r="C164" s="35">
        <v>1020.31914484</v>
      </c>
      <c r="D164" s="35">
        <v>1610.60748257</v>
      </c>
      <c r="E164" s="35">
        <v>4941.8749496500004</v>
      </c>
      <c r="F164" s="35">
        <v>479.40872524000002</v>
      </c>
      <c r="G164" s="35">
        <v>1269.3938650600001</v>
      </c>
      <c r="H164" s="35">
        <v>886.14736903999994</v>
      </c>
      <c r="I164" s="35">
        <v>1745.3363431299999</v>
      </c>
      <c r="J164" s="35">
        <v>136.71329399000001</v>
      </c>
      <c r="K164" s="35">
        <v>592.45005180999999</v>
      </c>
      <c r="L164" s="35">
        <v>1739.4703936000001</v>
      </c>
      <c r="M164" s="35">
        <v>799.09830316</v>
      </c>
      <c r="N164" s="35">
        <v>622.31129583999996</v>
      </c>
      <c r="O164" s="35">
        <v>470.98537098000003</v>
      </c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ht="15.5">
      <c r="A165" s="63">
        <v>41486</v>
      </c>
      <c r="B165" s="33">
        <v>867.99522106999996</v>
      </c>
      <c r="C165" s="35">
        <v>1002.48660449</v>
      </c>
      <c r="D165" s="35">
        <v>1649.70202952</v>
      </c>
      <c r="E165" s="35">
        <v>5054.4937338500004</v>
      </c>
      <c r="F165" s="35">
        <v>487.41124589999998</v>
      </c>
      <c r="G165" s="35">
        <v>1276.67457399</v>
      </c>
      <c r="H165" s="35">
        <v>892.71942779000005</v>
      </c>
      <c r="I165" s="35">
        <v>1719.3908638099999</v>
      </c>
      <c r="J165" s="35">
        <v>135.61675152999999</v>
      </c>
      <c r="K165" s="35">
        <v>575.76352305</v>
      </c>
      <c r="L165" s="35">
        <v>1758.4984265999999</v>
      </c>
      <c r="M165" s="35">
        <v>831.62194199999999</v>
      </c>
      <c r="N165" s="35">
        <v>630.38796837999996</v>
      </c>
      <c r="O165" s="35">
        <v>483.31477906999999</v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ht="15.5">
      <c r="A166" s="63">
        <v>41453</v>
      </c>
      <c r="B166" s="33">
        <v>826.53928555000005</v>
      </c>
      <c r="C166" s="35">
        <v>961.35621862000005</v>
      </c>
      <c r="D166" s="35">
        <v>1582.14411451</v>
      </c>
      <c r="E166" s="35">
        <v>4797.6267211699997</v>
      </c>
      <c r="F166" s="35">
        <v>451.79170132000002</v>
      </c>
      <c r="G166" s="35">
        <v>1267.1801387600001</v>
      </c>
      <c r="H166" s="35">
        <v>839.73884723000003</v>
      </c>
      <c r="I166" s="35">
        <v>1660.51147382</v>
      </c>
      <c r="J166" s="35">
        <v>130.09757353000001</v>
      </c>
      <c r="K166" s="35">
        <v>551.78366401999995</v>
      </c>
      <c r="L166" s="35">
        <v>1692.1463702799999</v>
      </c>
      <c r="M166" s="35">
        <v>796.99622009999996</v>
      </c>
      <c r="N166" s="35">
        <v>581.30366193999998</v>
      </c>
      <c r="O166" s="35">
        <v>429.24841705</v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ht="15.5">
      <c r="A167" s="63">
        <v>41425</v>
      </c>
      <c r="B167" s="33">
        <v>871.78656537999996</v>
      </c>
      <c r="C167" s="35">
        <v>1045.2398393200001</v>
      </c>
      <c r="D167" s="35">
        <v>1650.7905640700001</v>
      </c>
      <c r="E167" s="35">
        <v>5017.7915610800001</v>
      </c>
      <c r="F167" s="35">
        <v>489.93597282000002</v>
      </c>
      <c r="G167" s="35">
        <v>1300.5097663700001</v>
      </c>
      <c r="H167" s="35">
        <v>890.47928110999999</v>
      </c>
      <c r="I167" s="35">
        <v>1760.56977291</v>
      </c>
      <c r="J167" s="35">
        <v>134.55538336000001</v>
      </c>
      <c r="K167" s="35">
        <v>557.62490502000003</v>
      </c>
      <c r="L167" s="35">
        <v>1771.9258158499999</v>
      </c>
      <c r="M167" s="35">
        <v>809.67253547999996</v>
      </c>
      <c r="N167" s="35">
        <v>579.56953567999994</v>
      </c>
      <c r="O167" s="35">
        <v>457.59446401999998</v>
      </c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ht="15.5">
      <c r="A168" s="63">
        <v>41394</v>
      </c>
      <c r="B168" s="33">
        <v>853.24652810999999</v>
      </c>
      <c r="C168" s="35">
        <v>1017.90458997</v>
      </c>
      <c r="D168" s="35">
        <v>1630.02683355</v>
      </c>
      <c r="E168" s="35">
        <v>4811.1747447099997</v>
      </c>
      <c r="F168" s="35">
        <v>471.03018642000001</v>
      </c>
      <c r="G168" s="35">
        <v>1292.6720108300001</v>
      </c>
      <c r="H168" s="35">
        <v>854.34240130000001</v>
      </c>
      <c r="I168" s="35">
        <v>1722.56928496</v>
      </c>
      <c r="J168" s="35">
        <v>132.73990907999999</v>
      </c>
      <c r="K168" s="35">
        <v>566.39680454999996</v>
      </c>
      <c r="L168" s="35">
        <v>1778.7847535200001</v>
      </c>
      <c r="M168" s="35">
        <v>765.81358307999994</v>
      </c>
      <c r="N168" s="35">
        <v>576.89650439000002</v>
      </c>
      <c r="O168" s="35">
        <v>403.76302140000001</v>
      </c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 ht="15.5">
      <c r="A169" s="63">
        <v>41362</v>
      </c>
      <c r="B169" s="33">
        <v>838.55480566999995</v>
      </c>
      <c r="C169" s="35">
        <v>1034.5936211000001</v>
      </c>
      <c r="D169" s="35">
        <v>1633.0540406600001</v>
      </c>
      <c r="E169" s="35">
        <v>4768.7953442799999</v>
      </c>
      <c r="F169" s="35">
        <v>447.25013167999998</v>
      </c>
      <c r="G169" s="35">
        <v>1254.0199532399999</v>
      </c>
      <c r="H169" s="35">
        <v>863.47338505000005</v>
      </c>
      <c r="I169" s="35">
        <v>1708.8156513900001</v>
      </c>
      <c r="J169" s="35">
        <v>131.87677056000001</v>
      </c>
      <c r="K169" s="35">
        <v>542.45671599000002</v>
      </c>
      <c r="L169" s="35">
        <v>1670.3608003700001</v>
      </c>
      <c r="M169" s="35">
        <v>775.96677356999999</v>
      </c>
      <c r="N169" s="35">
        <v>575.03603011999996</v>
      </c>
      <c r="O169" s="35">
        <v>392.25685155000002</v>
      </c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 ht="15.5">
      <c r="A170" s="63">
        <v>41333</v>
      </c>
      <c r="B170" s="33">
        <v>824.4</v>
      </c>
      <c r="C170" s="35">
        <v>1066.8499999999999</v>
      </c>
      <c r="D170" s="35">
        <v>1570.64</v>
      </c>
      <c r="E170" s="35">
        <v>4576.12</v>
      </c>
      <c r="F170" s="35">
        <v>456.05</v>
      </c>
      <c r="G170" s="35">
        <v>1180.31</v>
      </c>
      <c r="H170" s="35">
        <v>849.73</v>
      </c>
      <c r="I170" s="35">
        <v>1692.56</v>
      </c>
      <c r="J170" s="35">
        <v>130.56</v>
      </c>
      <c r="K170" s="35">
        <v>504.4</v>
      </c>
      <c r="L170" s="35">
        <v>1635.1</v>
      </c>
      <c r="M170" s="35">
        <v>751.74</v>
      </c>
      <c r="N170" s="35">
        <v>549.67999999999995</v>
      </c>
      <c r="O170" s="35">
        <v>410.98</v>
      </c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ht="15.5">
      <c r="A171" s="63">
        <v>41305</v>
      </c>
      <c r="B171" s="33">
        <v>816.53</v>
      </c>
      <c r="C171" s="35">
        <v>1074.33</v>
      </c>
      <c r="D171" s="35">
        <v>1520.27</v>
      </c>
      <c r="E171" s="35">
        <v>4514.76</v>
      </c>
      <c r="F171" s="35">
        <v>459.4</v>
      </c>
      <c r="G171" s="35">
        <v>1134.6199999999999</v>
      </c>
      <c r="H171" s="35">
        <v>814.95</v>
      </c>
      <c r="I171" s="35">
        <v>1737.39</v>
      </c>
      <c r="J171" s="35">
        <v>127.7</v>
      </c>
      <c r="K171" s="35">
        <v>533.89</v>
      </c>
      <c r="L171" s="35">
        <v>1653.75</v>
      </c>
      <c r="M171" s="35">
        <v>728.61</v>
      </c>
      <c r="N171" s="35">
        <v>531.17999999999995</v>
      </c>
      <c r="O171" s="35">
        <v>409.04</v>
      </c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ht="15.5">
      <c r="A172" s="63">
        <v>41274</v>
      </c>
      <c r="B172" s="33">
        <v>794.74</v>
      </c>
      <c r="C172" s="35">
        <v>1078.07</v>
      </c>
      <c r="D172" s="35">
        <v>1480.54</v>
      </c>
      <c r="E172" s="35">
        <v>4383.2700000000004</v>
      </c>
      <c r="F172" s="35">
        <v>435.5</v>
      </c>
      <c r="G172" s="35">
        <v>1093.2</v>
      </c>
      <c r="H172" s="35">
        <v>800.08</v>
      </c>
      <c r="I172" s="35">
        <v>1710.07</v>
      </c>
      <c r="J172" s="35">
        <v>121.74</v>
      </c>
      <c r="K172" s="35">
        <v>511.43</v>
      </c>
      <c r="L172" s="35">
        <v>1697.01</v>
      </c>
      <c r="M172" s="35">
        <v>699.19</v>
      </c>
      <c r="N172" s="35">
        <v>526.91999999999996</v>
      </c>
      <c r="O172" s="35">
        <v>395.17</v>
      </c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 ht="15.5">
      <c r="A173" s="63">
        <v>41243</v>
      </c>
      <c r="B173" s="33">
        <v>782.32</v>
      </c>
      <c r="C173" s="35">
        <v>1030.56</v>
      </c>
      <c r="D173" s="35">
        <v>1484.23</v>
      </c>
      <c r="E173" s="35">
        <v>4327.1099999999997</v>
      </c>
      <c r="F173" s="35">
        <v>423.78</v>
      </c>
      <c r="G173" s="35">
        <v>1083.2</v>
      </c>
      <c r="H173" s="35">
        <v>778.85</v>
      </c>
      <c r="I173" s="35">
        <v>1717.24</v>
      </c>
      <c r="J173" s="35">
        <v>118.97</v>
      </c>
      <c r="K173" s="35">
        <v>516.66999999999996</v>
      </c>
      <c r="L173" s="35">
        <v>1667.05</v>
      </c>
      <c r="M173" s="35">
        <v>681.63</v>
      </c>
      <c r="N173" s="35">
        <v>512.78</v>
      </c>
      <c r="O173" s="35">
        <v>375.57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 ht="15.5">
      <c r="A174" s="63">
        <v>41213</v>
      </c>
      <c r="B174" s="33">
        <v>765.2</v>
      </c>
      <c r="C174" s="35">
        <v>1011.69</v>
      </c>
      <c r="D174" s="35">
        <v>1409.12</v>
      </c>
      <c r="E174" s="35">
        <v>3948.81</v>
      </c>
      <c r="F174" s="35">
        <v>410.2</v>
      </c>
      <c r="G174" s="35">
        <v>1076.0899999999999</v>
      </c>
      <c r="H174" s="35">
        <v>752.22</v>
      </c>
      <c r="I174" s="35">
        <v>1744.66</v>
      </c>
      <c r="J174" s="35">
        <v>109.27</v>
      </c>
      <c r="K174" s="35">
        <v>523.95000000000005</v>
      </c>
      <c r="L174" s="35">
        <v>1742.49</v>
      </c>
      <c r="M174" s="35">
        <v>645.76</v>
      </c>
      <c r="N174" s="35">
        <v>494.94</v>
      </c>
      <c r="O174" s="35">
        <v>352.83</v>
      </c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 ht="15.5">
      <c r="A175" s="63">
        <v>41180</v>
      </c>
      <c r="B175" s="33">
        <v>758.91</v>
      </c>
      <c r="C175" s="35">
        <v>1009.9</v>
      </c>
      <c r="D175" s="35">
        <v>1395.93</v>
      </c>
      <c r="E175" s="35">
        <v>3751.36</v>
      </c>
      <c r="F175" s="35">
        <v>392.74</v>
      </c>
      <c r="G175" s="35">
        <v>1085.45</v>
      </c>
      <c r="H175" s="35">
        <v>742.58</v>
      </c>
      <c r="I175" s="35">
        <v>1763.04</v>
      </c>
      <c r="J175" s="35">
        <v>107.6</v>
      </c>
      <c r="K175" s="35">
        <v>556.49</v>
      </c>
      <c r="L175" s="35">
        <v>1729.04</v>
      </c>
      <c r="M175" s="35">
        <v>635.05999999999995</v>
      </c>
      <c r="N175" s="35">
        <v>498.82</v>
      </c>
      <c r="O175" s="35">
        <v>343.8</v>
      </c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 ht="15.5">
      <c r="A176" s="63">
        <v>41152</v>
      </c>
      <c r="B176" s="33">
        <v>752.1</v>
      </c>
      <c r="C176" s="35">
        <v>968.74</v>
      </c>
      <c r="D176" s="35">
        <v>1420.22</v>
      </c>
      <c r="E176" s="35">
        <v>3971.64</v>
      </c>
      <c r="F176" s="35">
        <v>378.82</v>
      </c>
      <c r="G176" s="35">
        <v>1075.55</v>
      </c>
      <c r="H176" s="35">
        <v>730.72</v>
      </c>
      <c r="I176" s="35">
        <v>1790.03</v>
      </c>
      <c r="J176" s="35">
        <v>107.95</v>
      </c>
      <c r="K176" s="35">
        <v>561.86</v>
      </c>
      <c r="L176" s="35">
        <v>1707.57</v>
      </c>
      <c r="M176" s="35">
        <v>630.32000000000005</v>
      </c>
      <c r="N176" s="35">
        <v>496.89</v>
      </c>
      <c r="O176" s="35">
        <v>345.15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ht="15.5">
      <c r="A177" s="63">
        <v>41121</v>
      </c>
      <c r="B177" s="33">
        <v>736.27</v>
      </c>
      <c r="C177" s="35">
        <v>964.5</v>
      </c>
      <c r="D177" s="35">
        <v>1416.05</v>
      </c>
      <c r="E177" s="35">
        <v>3843.94</v>
      </c>
      <c r="F177" s="35">
        <v>357.38</v>
      </c>
      <c r="G177" s="35">
        <v>1088.6199999999999</v>
      </c>
      <c r="H177" s="35">
        <v>718.76</v>
      </c>
      <c r="I177" s="35">
        <v>1735.55</v>
      </c>
      <c r="J177" s="35">
        <v>107.39</v>
      </c>
      <c r="K177" s="35">
        <v>549.6</v>
      </c>
      <c r="L177" s="35">
        <v>1630.41</v>
      </c>
      <c r="M177" s="35">
        <v>624.71</v>
      </c>
      <c r="N177" s="35">
        <v>481.56</v>
      </c>
      <c r="O177" s="35">
        <v>347.74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ht="15.5">
      <c r="A178" s="63">
        <v>41089</v>
      </c>
      <c r="B178" s="33">
        <v>706.49</v>
      </c>
      <c r="C178" s="35">
        <v>919.98</v>
      </c>
      <c r="D178" s="35">
        <v>1325.38</v>
      </c>
      <c r="E178" s="35">
        <v>3669.75</v>
      </c>
      <c r="F178" s="35">
        <v>352.25</v>
      </c>
      <c r="G178" s="35">
        <v>1017.92</v>
      </c>
      <c r="H178" s="35">
        <v>687.92</v>
      </c>
      <c r="I178" s="35">
        <v>1669.86</v>
      </c>
      <c r="J178" s="35">
        <v>98.29</v>
      </c>
      <c r="K178" s="35">
        <v>542.84</v>
      </c>
      <c r="L178" s="35">
        <v>1664.94</v>
      </c>
      <c r="M178" s="35">
        <v>593.55999999999995</v>
      </c>
      <c r="N178" s="35">
        <v>457.24</v>
      </c>
      <c r="O178" s="35">
        <v>314.54000000000002</v>
      </c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ht="15.5">
      <c r="A179" s="63">
        <v>41060</v>
      </c>
      <c r="B179" s="33">
        <v>670.79</v>
      </c>
      <c r="C179" s="35">
        <v>896.7</v>
      </c>
      <c r="D179" s="35">
        <v>1299.06</v>
      </c>
      <c r="E179" s="35">
        <v>3710.64</v>
      </c>
      <c r="F179" s="35">
        <v>320.26</v>
      </c>
      <c r="G179" s="35">
        <v>969.84</v>
      </c>
      <c r="H179" s="35">
        <v>665.71</v>
      </c>
      <c r="I179" s="35">
        <v>1582.05</v>
      </c>
      <c r="J179" s="35">
        <v>97.69</v>
      </c>
      <c r="K179" s="35">
        <v>500.37</v>
      </c>
      <c r="L179" s="35">
        <v>1519.99</v>
      </c>
      <c r="M179" s="35">
        <v>563.38</v>
      </c>
      <c r="N179" s="35">
        <v>429.75</v>
      </c>
      <c r="O179" s="35">
        <v>325.41000000000003</v>
      </c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ht="15.5">
      <c r="A180" s="63">
        <v>41029</v>
      </c>
      <c r="B180" s="33">
        <v>713.71</v>
      </c>
      <c r="C180" s="35">
        <v>1005.74</v>
      </c>
      <c r="D180" s="35">
        <v>1341.43</v>
      </c>
      <c r="E180" s="35">
        <v>3852.36</v>
      </c>
      <c r="F180" s="35">
        <v>354.41</v>
      </c>
      <c r="G180" s="35">
        <v>980.42</v>
      </c>
      <c r="H180" s="35">
        <v>717.04</v>
      </c>
      <c r="I180" s="35">
        <v>1719.27</v>
      </c>
      <c r="J180" s="35">
        <v>102.82</v>
      </c>
      <c r="K180" s="35">
        <v>512.79</v>
      </c>
      <c r="L180" s="35">
        <v>1599.89</v>
      </c>
      <c r="M180" s="35">
        <v>581.99</v>
      </c>
      <c r="N180" s="35">
        <v>447.71</v>
      </c>
      <c r="O180" s="35">
        <v>359.99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ht="15.5">
      <c r="A181" s="63">
        <v>40998</v>
      </c>
      <c r="B181" s="33">
        <v>725.4</v>
      </c>
      <c r="C181" s="35">
        <v>991.7</v>
      </c>
      <c r="D181" s="35">
        <v>1319.23</v>
      </c>
      <c r="E181" s="35">
        <v>3844.44</v>
      </c>
      <c r="F181" s="35">
        <v>377.68</v>
      </c>
      <c r="G181" s="35">
        <v>958.1</v>
      </c>
      <c r="H181" s="35">
        <v>730.42</v>
      </c>
      <c r="I181" s="35">
        <v>1737.21</v>
      </c>
      <c r="J181" s="35">
        <v>111.01</v>
      </c>
      <c r="K181" s="35">
        <v>532.41</v>
      </c>
      <c r="L181" s="35">
        <v>1660.28</v>
      </c>
      <c r="M181" s="35">
        <v>579.72</v>
      </c>
      <c r="N181" s="35">
        <v>452.47</v>
      </c>
      <c r="O181" s="35">
        <v>357.7</v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ht="15.5">
      <c r="A182" s="63">
        <v>40968</v>
      </c>
      <c r="B182" s="33">
        <v>726.38</v>
      </c>
      <c r="C182" s="35">
        <v>1030.5</v>
      </c>
      <c r="D182" s="35">
        <v>1295.51</v>
      </c>
      <c r="E182" s="35">
        <v>3780.38</v>
      </c>
      <c r="F182" s="35">
        <v>379.67</v>
      </c>
      <c r="G182" s="35">
        <v>937.19</v>
      </c>
      <c r="H182" s="35">
        <v>732.61</v>
      </c>
      <c r="I182" s="35">
        <v>1803.5</v>
      </c>
      <c r="J182" s="35">
        <v>107.4</v>
      </c>
      <c r="K182" s="35">
        <v>530.05999999999995</v>
      </c>
      <c r="L182" s="35">
        <v>1650.54</v>
      </c>
      <c r="M182" s="35">
        <v>549.99</v>
      </c>
      <c r="N182" s="35">
        <v>454.32</v>
      </c>
      <c r="O182" s="35">
        <v>363.23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ht="15.5">
      <c r="A183" s="63">
        <v>40939</v>
      </c>
      <c r="B183" s="33">
        <v>697.54</v>
      </c>
      <c r="C183" s="35">
        <v>997.37</v>
      </c>
      <c r="D183" s="35">
        <v>1227.82</v>
      </c>
      <c r="E183" s="35">
        <v>3601.95</v>
      </c>
      <c r="F183" s="35">
        <v>360.02</v>
      </c>
      <c r="G183" s="35">
        <v>923.74</v>
      </c>
      <c r="H183" s="35">
        <v>692.8</v>
      </c>
      <c r="I183" s="35">
        <v>1731.45</v>
      </c>
      <c r="J183" s="35">
        <v>100.25</v>
      </c>
      <c r="K183" s="35">
        <v>528.19000000000005</v>
      </c>
      <c r="L183" s="35">
        <v>1619.15</v>
      </c>
      <c r="M183" s="35">
        <v>532.76</v>
      </c>
      <c r="N183" s="35">
        <v>444.72</v>
      </c>
      <c r="O183" s="35">
        <v>339.93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ht="15.5">
      <c r="A184" s="63">
        <v>40907</v>
      </c>
      <c r="B184" s="33">
        <v>669.12</v>
      </c>
      <c r="C184" s="35">
        <v>898.84</v>
      </c>
      <c r="D184" s="35">
        <v>1182.17</v>
      </c>
      <c r="E184" s="35">
        <v>3264.02</v>
      </c>
      <c r="F184" s="35">
        <v>326.77999999999997</v>
      </c>
      <c r="G184" s="35">
        <v>937.11</v>
      </c>
      <c r="H184" s="35">
        <v>643.79999999999995</v>
      </c>
      <c r="I184" s="35">
        <v>1719.23</v>
      </c>
      <c r="J184" s="35">
        <v>95.99</v>
      </c>
      <c r="K184" s="35">
        <v>542.19000000000005</v>
      </c>
      <c r="L184" s="35">
        <v>1620.03</v>
      </c>
      <c r="M184" s="35">
        <v>500.89</v>
      </c>
      <c r="N184" s="35">
        <v>439.48</v>
      </c>
      <c r="O184" s="35">
        <v>280.88</v>
      </c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ht="15.5">
      <c r="A185" s="63">
        <v>40877</v>
      </c>
      <c r="B185" s="33">
        <v>657.2</v>
      </c>
      <c r="C185" s="35">
        <v>904.36</v>
      </c>
      <c r="D185" s="35">
        <v>1155.75</v>
      </c>
      <c r="E185" s="35">
        <v>3355.11</v>
      </c>
      <c r="F185" s="35">
        <v>324.33</v>
      </c>
      <c r="G185" s="35">
        <v>870.74</v>
      </c>
      <c r="H185" s="35">
        <v>636.1</v>
      </c>
      <c r="I185" s="35">
        <v>1649.34</v>
      </c>
      <c r="J185" s="35">
        <v>99.55</v>
      </c>
      <c r="K185" s="35">
        <v>540.17999999999995</v>
      </c>
      <c r="L185" s="35">
        <v>1649.73</v>
      </c>
      <c r="M185" s="35">
        <v>493.33</v>
      </c>
      <c r="N185" s="35">
        <v>431.97</v>
      </c>
      <c r="O185" s="35">
        <v>294.54000000000002</v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ht="15.5">
      <c r="A186" s="63">
        <v>40847</v>
      </c>
      <c r="B186" s="33">
        <v>665</v>
      </c>
      <c r="C186" s="35">
        <v>905.53</v>
      </c>
      <c r="D186" s="35">
        <v>1153.31</v>
      </c>
      <c r="E186" s="35">
        <v>3415.24</v>
      </c>
      <c r="F186" s="35">
        <v>347.19</v>
      </c>
      <c r="G186" s="35">
        <v>861.79</v>
      </c>
      <c r="H186" s="35">
        <v>645.6</v>
      </c>
      <c r="I186" s="35">
        <v>1629.48</v>
      </c>
      <c r="J186" s="35">
        <v>101.69</v>
      </c>
      <c r="K186" s="35">
        <v>538.91999999999996</v>
      </c>
      <c r="L186" s="35">
        <v>1650.52</v>
      </c>
      <c r="M186" s="35">
        <v>504.96</v>
      </c>
      <c r="N186" s="35">
        <v>425.25</v>
      </c>
      <c r="O186" s="35">
        <v>311.01</v>
      </c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ht="15.5">
      <c r="A187" s="63">
        <v>40816</v>
      </c>
      <c r="B187" s="33">
        <v>616.5</v>
      </c>
      <c r="C187" s="35">
        <v>797.29</v>
      </c>
      <c r="D187" s="35">
        <v>1069.8599999999999</v>
      </c>
      <c r="E187" s="35">
        <v>2937.37</v>
      </c>
      <c r="F187" s="35">
        <v>323.2</v>
      </c>
      <c r="G187" s="35">
        <v>846.46</v>
      </c>
      <c r="H187" s="35">
        <v>584.88</v>
      </c>
      <c r="I187" s="35">
        <v>1438.36</v>
      </c>
      <c r="J187" s="35">
        <v>92.46</v>
      </c>
      <c r="K187" s="35">
        <v>516.37</v>
      </c>
      <c r="L187" s="35">
        <v>1634.29</v>
      </c>
      <c r="M187" s="35">
        <v>465.09</v>
      </c>
      <c r="N187" s="35">
        <v>401.01</v>
      </c>
      <c r="O187" s="35">
        <v>268.37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ht="15.5">
      <c r="A188" s="63">
        <v>40786</v>
      </c>
      <c r="B188" s="33">
        <v>647.54999999999995</v>
      </c>
      <c r="C188" s="35">
        <v>926.65</v>
      </c>
      <c r="D188" s="35">
        <v>1122.3</v>
      </c>
      <c r="E188" s="35">
        <v>3350.28</v>
      </c>
      <c r="F188" s="35">
        <v>345.66</v>
      </c>
      <c r="G188" s="35">
        <v>839.55</v>
      </c>
      <c r="H188" s="35">
        <v>645.55999999999995</v>
      </c>
      <c r="I188" s="35">
        <v>1473.63</v>
      </c>
      <c r="J188" s="35">
        <v>95.33</v>
      </c>
      <c r="K188" s="35">
        <v>511.24</v>
      </c>
      <c r="L188" s="35">
        <v>1617.84</v>
      </c>
      <c r="M188" s="35">
        <v>486.61</v>
      </c>
      <c r="N188" s="35">
        <v>419.6</v>
      </c>
      <c r="O188" s="35">
        <v>306.95</v>
      </c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ht="15.5">
      <c r="A189" s="63">
        <v>40753</v>
      </c>
      <c r="B189" s="33">
        <v>722.55</v>
      </c>
      <c r="C189" s="35">
        <v>1074.67</v>
      </c>
      <c r="D189" s="35">
        <v>1214.21</v>
      </c>
      <c r="E189" s="35">
        <v>3636.27</v>
      </c>
      <c r="F189" s="35">
        <v>407.01</v>
      </c>
      <c r="G189" s="35">
        <v>889.4</v>
      </c>
      <c r="H189" s="35">
        <v>732.68</v>
      </c>
      <c r="I189" s="35">
        <v>1627.88</v>
      </c>
      <c r="J189" s="35">
        <v>101.96</v>
      </c>
      <c r="K189" s="35">
        <v>554.45000000000005</v>
      </c>
      <c r="L189" s="35">
        <v>1795.19</v>
      </c>
      <c r="M189" s="35">
        <v>549.88</v>
      </c>
      <c r="N189" s="35">
        <v>449.71</v>
      </c>
      <c r="O189" s="35">
        <v>391.74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ht="15.5">
      <c r="A190" s="63">
        <v>40724</v>
      </c>
      <c r="B190" s="33">
        <v>742.71</v>
      </c>
      <c r="C190" s="35">
        <v>1105.9000000000001</v>
      </c>
      <c r="D190" s="35">
        <v>1203.97</v>
      </c>
      <c r="E190" s="35">
        <v>3574.95</v>
      </c>
      <c r="F190" s="35">
        <v>433.59</v>
      </c>
      <c r="G190" s="35">
        <v>868.79</v>
      </c>
      <c r="H190" s="35">
        <v>785.47</v>
      </c>
      <c r="I190" s="35">
        <v>1628.45</v>
      </c>
      <c r="J190" s="35">
        <v>108.24</v>
      </c>
      <c r="K190" s="35">
        <v>554.54999999999995</v>
      </c>
      <c r="L190" s="35">
        <v>1881.66</v>
      </c>
      <c r="M190" s="35">
        <v>574.85</v>
      </c>
      <c r="N190" s="35">
        <v>476.98</v>
      </c>
      <c r="O190" s="35">
        <v>406.12</v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ht="15.5">
      <c r="A191" s="63">
        <v>40694</v>
      </c>
      <c r="B191" s="33">
        <v>763.11</v>
      </c>
      <c r="C191" s="35">
        <v>1119.6600000000001</v>
      </c>
      <c r="D191" s="35">
        <v>1211.52</v>
      </c>
      <c r="E191" s="35">
        <v>3504.59</v>
      </c>
      <c r="F191" s="35">
        <v>453.44</v>
      </c>
      <c r="G191" s="35">
        <v>898.31</v>
      </c>
      <c r="H191" s="35">
        <v>805</v>
      </c>
      <c r="I191" s="35">
        <v>1682.18</v>
      </c>
      <c r="J191" s="35">
        <v>111.83</v>
      </c>
      <c r="K191" s="35">
        <v>562.45000000000005</v>
      </c>
      <c r="L191" s="35">
        <v>1926.16</v>
      </c>
      <c r="M191" s="35">
        <v>589.98</v>
      </c>
      <c r="N191" s="35">
        <v>480.13</v>
      </c>
      <c r="O191" s="35">
        <v>376.37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ht="15.5">
      <c r="A192" s="63">
        <v>40662</v>
      </c>
      <c r="B192" s="33">
        <v>763.83</v>
      </c>
      <c r="C192" s="35">
        <v>1143.6099999999999</v>
      </c>
      <c r="D192" s="35">
        <v>1176.8699999999999</v>
      </c>
      <c r="E192" s="35">
        <v>3399.17</v>
      </c>
      <c r="F192" s="35">
        <v>462.4</v>
      </c>
      <c r="G192" s="35">
        <v>835.34</v>
      </c>
      <c r="H192" s="35">
        <v>816.54</v>
      </c>
      <c r="I192" s="35">
        <v>1722.94</v>
      </c>
      <c r="J192" s="35">
        <v>115.14</v>
      </c>
      <c r="K192" s="35">
        <v>567.02</v>
      </c>
      <c r="L192" s="35">
        <v>1968.39</v>
      </c>
      <c r="M192" s="35">
        <v>584.91</v>
      </c>
      <c r="N192" s="35">
        <v>481.68</v>
      </c>
      <c r="O192" s="35">
        <v>390.1</v>
      </c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ht="15.5">
      <c r="A193" s="63">
        <v>40633</v>
      </c>
      <c r="B193" s="33">
        <v>738.13</v>
      </c>
      <c r="C193" s="35">
        <v>1100.72</v>
      </c>
      <c r="D193" s="35">
        <v>1114.97</v>
      </c>
      <c r="E193" s="35">
        <v>3189.66</v>
      </c>
      <c r="F193" s="35">
        <v>448.08</v>
      </c>
      <c r="G193" s="35">
        <v>791.47</v>
      </c>
      <c r="H193" s="35">
        <v>782.78</v>
      </c>
      <c r="I193" s="35">
        <v>1715.31</v>
      </c>
      <c r="J193" s="35">
        <v>111.21</v>
      </c>
      <c r="K193" s="35">
        <v>567.44000000000005</v>
      </c>
      <c r="L193" s="35">
        <v>1907.82</v>
      </c>
      <c r="M193" s="35">
        <v>575.26</v>
      </c>
      <c r="N193" s="35">
        <v>473.36</v>
      </c>
      <c r="O193" s="35">
        <v>353.69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ht="15.5">
      <c r="A194" s="63">
        <v>40602</v>
      </c>
      <c r="B194" s="33">
        <v>763.93</v>
      </c>
      <c r="C194" s="35">
        <v>1124.56</v>
      </c>
      <c r="D194" s="35">
        <v>1129.8699999999999</v>
      </c>
      <c r="E194" s="35">
        <v>3248.67</v>
      </c>
      <c r="F194" s="35">
        <v>480.9</v>
      </c>
      <c r="G194" s="35">
        <v>818.99</v>
      </c>
      <c r="H194" s="35">
        <v>791.23</v>
      </c>
      <c r="I194" s="35">
        <v>1764.03</v>
      </c>
      <c r="J194" s="35">
        <v>114.35</v>
      </c>
      <c r="K194" s="35">
        <v>576.13</v>
      </c>
      <c r="L194" s="35">
        <v>1970.08</v>
      </c>
      <c r="M194" s="35">
        <v>606.4</v>
      </c>
      <c r="N194" s="35">
        <v>494.27</v>
      </c>
      <c r="O194" s="35">
        <v>365.51</v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ht="15.5">
      <c r="A195" s="63">
        <v>40574</v>
      </c>
      <c r="B195" s="33">
        <v>745.29</v>
      </c>
      <c r="C195" s="35">
        <v>1089.3</v>
      </c>
      <c r="D195" s="35">
        <v>1109.93</v>
      </c>
      <c r="E195" s="35">
        <v>3184.74</v>
      </c>
      <c r="F195" s="35">
        <v>466.63</v>
      </c>
      <c r="G195" s="35">
        <v>791.65</v>
      </c>
      <c r="H195" s="35">
        <v>777.38</v>
      </c>
      <c r="I195" s="35">
        <v>1696.27</v>
      </c>
      <c r="J195" s="35">
        <v>111.99</v>
      </c>
      <c r="K195" s="35">
        <v>568.76</v>
      </c>
      <c r="L195" s="35">
        <v>1938.72</v>
      </c>
      <c r="M195" s="35">
        <v>608.83000000000004</v>
      </c>
      <c r="N195" s="35">
        <v>481.19</v>
      </c>
      <c r="O195" s="35">
        <v>369.86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ht="15.5">
      <c r="A196" s="63">
        <v>40543</v>
      </c>
      <c r="B196" s="33">
        <v>731.28</v>
      </c>
      <c r="C196" s="35">
        <v>1140.3399999999999</v>
      </c>
      <c r="D196" s="35">
        <v>1161.93</v>
      </c>
      <c r="E196" s="35">
        <v>3368.71</v>
      </c>
      <c r="F196" s="35">
        <v>431.33</v>
      </c>
      <c r="G196" s="35">
        <v>803.31</v>
      </c>
      <c r="H196" s="35">
        <v>765.56</v>
      </c>
      <c r="I196" s="35">
        <v>1616.42</v>
      </c>
      <c r="J196" s="35">
        <v>105.1</v>
      </c>
      <c r="K196" s="35">
        <v>545.13</v>
      </c>
      <c r="L196" s="35">
        <v>1857.99</v>
      </c>
      <c r="M196" s="35">
        <v>614.04</v>
      </c>
      <c r="N196" s="35">
        <v>471.34</v>
      </c>
      <c r="O196" s="35">
        <v>362.79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ht="15.5">
      <c r="A197" s="63">
        <v>40512</v>
      </c>
      <c r="B197" s="33">
        <v>693.91</v>
      </c>
      <c r="C197" s="35">
        <v>1044.95</v>
      </c>
      <c r="D197" s="35">
        <v>1112.9000000000001</v>
      </c>
      <c r="E197" s="35">
        <v>3225.07</v>
      </c>
      <c r="F197" s="35">
        <v>410.38</v>
      </c>
      <c r="G197" s="35">
        <v>781.41</v>
      </c>
      <c r="H197" s="35">
        <v>710.43</v>
      </c>
      <c r="I197" s="35">
        <v>1496.1</v>
      </c>
      <c r="J197" s="35">
        <v>97.18</v>
      </c>
      <c r="K197" s="35">
        <v>538.66999999999996</v>
      </c>
      <c r="L197" s="35">
        <v>1772.48</v>
      </c>
      <c r="M197" s="35">
        <v>585.49</v>
      </c>
      <c r="N197" s="35">
        <v>445.85</v>
      </c>
      <c r="O197" s="35">
        <v>351.87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ht="15.5">
      <c r="A198" s="63">
        <v>40480</v>
      </c>
      <c r="B198" s="33">
        <v>704.1</v>
      </c>
      <c r="C198" s="35">
        <v>999.75</v>
      </c>
      <c r="D198" s="35">
        <v>1078.72</v>
      </c>
      <c r="E198" s="35">
        <v>3106.49</v>
      </c>
      <c r="F198" s="35">
        <v>445.97</v>
      </c>
      <c r="G198" s="35">
        <v>783.25</v>
      </c>
      <c r="H198" s="35">
        <v>691.3</v>
      </c>
      <c r="I198" s="35">
        <v>1494.67</v>
      </c>
      <c r="J198" s="35">
        <v>99.11</v>
      </c>
      <c r="K198" s="35">
        <v>567.84</v>
      </c>
      <c r="L198" s="35">
        <v>1869.89</v>
      </c>
      <c r="M198" s="35">
        <v>564.21</v>
      </c>
      <c r="N198" s="35">
        <v>459.95</v>
      </c>
      <c r="O198" s="35">
        <v>329.15</v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ht="15.5">
      <c r="A199" s="63">
        <v>40451</v>
      </c>
      <c r="B199" s="33">
        <v>686.85</v>
      </c>
      <c r="C199" s="35">
        <v>946.56</v>
      </c>
      <c r="D199" s="35">
        <v>1060.92</v>
      </c>
      <c r="E199" s="35">
        <v>3054.33</v>
      </c>
      <c r="F199" s="35">
        <v>440.82</v>
      </c>
      <c r="G199" s="35">
        <v>779.08</v>
      </c>
      <c r="H199" s="35">
        <v>676.55</v>
      </c>
      <c r="I199" s="35">
        <v>1453.5</v>
      </c>
      <c r="J199" s="35">
        <v>97.44</v>
      </c>
      <c r="K199" s="35">
        <v>536.25</v>
      </c>
      <c r="L199" s="35">
        <v>1768.47</v>
      </c>
      <c r="M199" s="35">
        <v>542.54</v>
      </c>
      <c r="N199" s="35">
        <v>450.53</v>
      </c>
      <c r="O199" s="35">
        <v>310.72000000000003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ht="15.5">
      <c r="A200" s="63">
        <v>40421</v>
      </c>
      <c r="B200" s="33">
        <v>663.11</v>
      </c>
      <c r="C200" s="35">
        <v>877.48</v>
      </c>
      <c r="D200" s="35">
        <v>1007.19</v>
      </c>
      <c r="E200" s="35">
        <v>2703.12</v>
      </c>
      <c r="F200" s="35">
        <v>434.66</v>
      </c>
      <c r="G200" s="35">
        <v>779.09</v>
      </c>
      <c r="H200" s="35">
        <v>628.20000000000005</v>
      </c>
      <c r="I200" s="35">
        <v>1387.09</v>
      </c>
      <c r="J200" s="35">
        <v>89.79</v>
      </c>
      <c r="K200" s="35">
        <v>539.48</v>
      </c>
      <c r="L200" s="35">
        <v>1766.22</v>
      </c>
      <c r="M200" s="35">
        <v>519.48</v>
      </c>
      <c r="N200" s="35">
        <v>440.35</v>
      </c>
      <c r="O200" s="35">
        <v>264.99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ht="15.5">
      <c r="A201" s="63">
        <v>40389</v>
      </c>
      <c r="B201" s="33">
        <v>672.61</v>
      </c>
      <c r="C201" s="35">
        <v>892.54</v>
      </c>
      <c r="D201" s="35">
        <v>1001.78</v>
      </c>
      <c r="E201" s="35">
        <v>2714.32</v>
      </c>
      <c r="F201" s="35">
        <v>456.05</v>
      </c>
      <c r="G201" s="35">
        <v>735.8</v>
      </c>
      <c r="H201" s="35">
        <v>659.49</v>
      </c>
      <c r="I201" s="35">
        <v>1411.32</v>
      </c>
      <c r="J201" s="35">
        <v>96.51</v>
      </c>
      <c r="K201" s="35">
        <v>522.66999999999996</v>
      </c>
      <c r="L201" s="35">
        <v>1779.81</v>
      </c>
      <c r="M201" s="35">
        <v>533.16999999999996</v>
      </c>
      <c r="N201" s="35">
        <v>448.62</v>
      </c>
      <c r="O201" s="35">
        <v>277.99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ht="15.5">
      <c r="A202" s="63">
        <v>40359</v>
      </c>
      <c r="B202" s="33">
        <v>639.75</v>
      </c>
      <c r="C202" s="35">
        <v>849.41</v>
      </c>
      <c r="D202" s="35">
        <v>997.95</v>
      </c>
      <c r="E202" s="35">
        <v>2593.84</v>
      </c>
      <c r="F202" s="35">
        <v>405.57</v>
      </c>
      <c r="G202" s="35">
        <v>775.89</v>
      </c>
      <c r="H202" s="35">
        <v>637.79</v>
      </c>
      <c r="I202" s="35">
        <v>1318.24</v>
      </c>
      <c r="J202" s="35">
        <v>97.35</v>
      </c>
      <c r="K202" s="35">
        <v>483.91</v>
      </c>
      <c r="L202" s="35">
        <v>1677.96</v>
      </c>
      <c r="M202" s="35">
        <v>500.63</v>
      </c>
      <c r="N202" s="35">
        <v>420.77</v>
      </c>
      <c r="O202" s="35">
        <v>267.02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ht="15.5">
      <c r="A203" s="63">
        <v>40329</v>
      </c>
      <c r="B203" s="33">
        <v>644.03</v>
      </c>
      <c r="C203" s="35">
        <v>867.29</v>
      </c>
      <c r="D203" s="35">
        <v>955.35</v>
      </c>
      <c r="E203" s="35">
        <v>2471.4699999999998</v>
      </c>
      <c r="F203" s="35">
        <v>407.18</v>
      </c>
      <c r="G203" s="35">
        <v>741.44</v>
      </c>
      <c r="H203" s="35">
        <v>632.98</v>
      </c>
      <c r="I203" s="35">
        <v>1451.39</v>
      </c>
      <c r="J203" s="35">
        <v>97.77</v>
      </c>
      <c r="K203" s="35">
        <v>472.36</v>
      </c>
      <c r="L203" s="35">
        <v>1746.22</v>
      </c>
      <c r="M203" s="35">
        <v>512.86</v>
      </c>
      <c r="N203" s="35">
        <v>415.27</v>
      </c>
      <c r="O203" s="35">
        <v>256.79000000000002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ht="15.5">
      <c r="A204" s="63">
        <v>40298</v>
      </c>
      <c r="B204" s="33">
        <v>676.75</v>
      </c>
      <c r="C204" s="35">
        <v>919.24</v>
      </c>
      <c r="D204" s="35">
        <v>971.28</v>
      </c>
      <c r="E204" s="35">
        <v>2513.04</v>
      </c>
      <c r="F204" s="35">
        <v>441.73</v>
      </c>
      <c r="G204" s="35">
        <v>758.32</v>
      </c>
      <c r="H204" s="35">
        <v>672.26</v>
      </c>
      <c r="I204" s="35">
        <v>1565.73</v>
      </c>
      <c r="J204" s="35">
        <v>103.99</v>
      </c>
      <c r="K204" s="35">
        <v>486.04</v>
      </c>
      <c r="L204" s="35">
        <v>1846.78</v>
      </c>
      <c r="M204" s="35">
        <v>550.66999999999996</v>
      </c>
      <c r="N204" s="35">
        <v>438.63</v>
      </c>
      <c r="O204" s="35">
        <v>262.06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ht="15.5">
      <c r="A205" s="63">
        <v>40268</v>
      </c>
      <c r="B205" s="33">
        <v>682.21</v>
      </c>
      <c r="C205" s="35">
        <v>957.75</v>
      </c>
      <c r="D205" s="35">
        <v>959.7</v>
      </c>
      <c r="E205" s="35">
        <v>2508.39</v>
      </c>
      <c r="F205" s="35">
        <v>454.87</v>
      </c>
      <c r="G205" s="35">
        <v>771.05</v>
      </c>
      <c r="H205" s="35">
        <v>653.64</v>
      </c>
      <c r="I205" s="35">
        <v>1554.55</v>
      </c>
      <c r="J205" s="35">
        <v>107.15</v>
      </c>
      <c r="K205" s="35">
        <v>495.62</v>
      </c>
      <c r="L205" s="35">
        <v>1884</v>
      </c>
      <c r="M205" s="35">
        <v>534.89</v>
      </c>
      <c r="N205" s="35">
        <v>429.07</v>
      </c>
      <c r="O205" s="35">
        <v>245.26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ht="15.5">
      <c r="A206" s="63">
        <v>40235</v>
      </c>
      <c r="B206" s="33">
        <v>633.79999999999995</v>
      </c>
      <c r="C206" s="35">
        <v>848.4</v>
      </c>
      <c r="D206" s="35">
        <v>899.93</v>
      </c>
      <c r="E206" s="35">
        <v>2333.66</v>
      </c>
      <c r="F206" s="35">
        <v>419.66</v>
      </c>
      <c r="G206" s="35">
        <v>745.91</v>
      </c>
      <c r="H206" s="35">
        <v>597.53</v>
      </c>
      <c r="I206" s="35">
        <v>1455.4</v>
      </c>
      <c r="J206" s="35">
        <v>95.76</v>
      </c>
      <c r="K206" s="35">
        <v>472.34</v>
      </c>
      <c r="L206" s="35">
        <v>1801.83</v>
      </c>
      <c r="M206" s="35">
        <v>488.45</v>
      </c>
      <c r="N206" s="35">
        <v>388.8</v>
      </c>
      <c r="O206" s="35">
        <v>214.12</v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ht="15.5">
      <c r="A207" s="63">
        <v>40207</v>
      </c>
      <c r="B207" s="33">
        <v>635.86</v>
      </c>
      <c r="C207" s="35">
        <v>839.31</v>
      </c>
      <c r="D207" s="35">
        <v>895.19</v>
      </c>
      <c r="E207" s="35">
        <v>2310.15</v>
      </c>
      <c r="F207" s="35">
        <v>421.16</v>
      </c>
      <c r="G207" s="35">
        <v>736.04</v>
      </c>
      <c r="H207" s="35">
        <v>599.72</v>
      </c>
      <c r="I207" s="35">
        <v>1484.49</v>
      </c>
      <c r="J207" s="35">
        <v>96.6</v>
      </c>
      <c r="K207" s="35">
        <v>474.74</v>
      </c>
      <c r="L207" s="35">
        <v>1837.1</v>
      </c>
      <c r="M207" s="35">
        <v>477.65</v>
      </c>
      <c r="N207" s="35">
        <v>394.03</v>
      </c>
      <c r="O207" s="35">
        <v>233.03</v>
      </c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ht="15.5">
      <c r="A208" s="63">
        <v>40178</v>
      </c>
      <c r="B208" s="33">
        <v>654.67999999999995</v>
      </c>
      <c r="C208" s="35">
        <v>898.14</v>
      </c>
      <c r="D208" s="35">
        <v>893.46</v>
      </c>
      <c r="E208" s="35">
        <v>2272</v>
      </c>
      <c r="F208" s="35">
        <v>445.44</v>
      </c>
      <c r="G208" s="35">
        <v>729.83</v>
      </c>
      <c r="H208" s="35">
        <v>609.91</v>
      </c>
      <c r="I208" s="35">
        <v>1536.14</v>
      </c>
      <c r="J208" s="35">
        <v>91.6</v>
      </c>
      <c r="K208" s="35">
        <v>500.59</v>
      </c>
      <c r="L208" s="35">
        <v>1934.47</v>
      </c>
      <c r="M208" s="35">
        <v>465.07</v>
      </c>
      <c r="N208" s="35">
        <v>402.19</v>
      </c>
      <c r="O208" s="35">
        <v>251.65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ht="15.5">
      <c r="A209" s="63">
        <v>40147</v>
      </c>
      <c r="B209" s="33">
        <v>616.39</v>
      </c>
      <c r="C209" s="35">
        <v>816.48</v>
      </c>
      <c r="D209" s="35">
        <v>824.33</v>
      </c>
      <c r="E209" s="35">
        <v>2122.94</v>
      </c>
      <c r="F209" s="35">
        <v>432.89</v>
      </c>
      <c r="G209" s="35">
        <v>683.74</v>
      </c>
      <c r="H209" s="35">
        <v>569.58000000000004</v>
      </c>
      <c r="I209" s="35">
        <v>1430.72</v>
      </c>
      <c r="J209" s="35">
        <v>87.08</v>
      </c>
      <c r="K209" s="35">
        <v>482.82</v>
      </c>
      <c r="L209" s="35">
        <v>1781.45</v>
      </c>
      <c r="M209" s="35">
        <v>433.02</v>
      </c>
      <c r="N209" s="35">
        <v>367.28</v>
      </c>
      <c r="O209" s="35">
        <v>236.89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ht="15.5">
      <c r="A210" s="63">
        <v>40116</v>
      </c>
      <c r="B210" s="33">
        <v>608.86</v>
      </c>
      <c r="C210" s="35">
        <v>738.82</v>
      </c>
      <c r="D210" s="35">
        <v>825.89</v>
      </c>
      <c r="E210" s="35">
        <v>2048.91</v>
      </c>
      <c r="F210" s="35">
        <v>439.97</v>
      </c>
      <c r="G210" s="35">
        <v>671.72</v>
      </c>
      <c r="H210" s="35">
        <v>557.61</v>
      </c>
      <c r="I210" s="35">
        <v>1420.68</v>
      </c>
      <c r="J210" s="35">
        <v>88.11</v>
      </c>
      <c r="K210" s="35">
        <v>473.34</v>
      </c>
      <c r="L210" s="35">
        <v>1760.54</v>
      </c>
      <c r="M210" s="35">
        <v>419.99</v>
      </c>
      <c r="N210" s="35">
        <v>367.42</v>
      </c>
      <c r="O210" s="35">
        <v>245.84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ht="15.5">
      <c r="A211" s="63">
        <v>40086</v>
      </c>
      <c r="B211" s="33">
        <v>622.66</v>
      </c>
      <c r="C211" s="35">
        <v>740.65</v>
      </c>
      <c r="D211" s="35">
        <v>806.26</v>
      </c>
      <c r="E211" s="35">
        <v>2050.7399999999998</v>
      </c>
      <c r="F211" s="35">
        <v>465.94</v>
      </c>
      <c r="G211" s="35">
        <v>671.96</v>
      </c>
      <c r="H211" s="35">
        <v>580.77</v>
      </c>
      <c r="I211" s="35">
        <v>1393.14</v>
      </c>
      <c r="J211" s="35">
        <v>96.14</v>
      </c>
      <c r="K211" s="35">
        <v>475.84</v>
      </c>
      <c r="L211" s="35">
        <v>1883.69</v>
      </c>
      <c r="M211" s="35">
        <v>454.7</v>
      </c>
      <c r="N211" s="35">
        <v>380.28</v>
      </c>
      <c r="O211" s="35">
        <v>251.52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ht="15.5">
      <c r="A212" s="63">
        <v>40056</v>
      </c>
      <c r="B212" s="33">
        <v>606</v>
      </c>
      <c r="C212" s="35">
        <v>717.78</v>
      </c>
      <c r="D212" s="35">
        <v>780.74</v>
      </c>
      <c r="E212" s="35">
        <v>1993.86</v>
      </c>
      <c r="F212" s="35">
        <v>452.41</v>
      </c>
      <c r="G212" s="35">
        <v>661.77</v>
      </c>
      <c r="H212" s="35">
        <v>560.28</v>
      </c>
      <c r="I212" s="35">
        <v>1365.66</v>
      </c>
      <c r="J212" s="35">
        <v>93.15</v>
      </c>
      <c r="K212" s="35">
        <v>461.37</v>
      </c>
      <c r="L212" s="35">
        <v>1853.58</v>
      </c>
      <c r="M212" s="35">
        <v>432.07</v>
      </c>
      <c r="N212" s="35">
        <v>365.37</v>
      </c>
      <c r="O212" s="35">
        <v>241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ht="15.5">
      <c r="A213" s="63">
        <v>40025</v>
      </c>
      <c r="B213" s="33">
        <v>575.36</v>
      </c>
      <c r="C213" s="35">
        <v>713.45</v>
      </c>
      <c r="D213" s="35">
        <v>778.27</v>
      </c>
      <c r="E213" s="35">
        <v>1858.43</v>
      </c>
      <c r="F213" s="35">
        <v>404.17</v>
      </c>
      <c r="G213" s="35">
        <v>652.54</v>
      </c>
      <c r="H213" s="35">
        <v>526.28</v>
      </c>
      <c r="I213" s="35">
        <v>1308.77</v>
      </c>
      <c r="J213" s="35">
        <v>88.85</v>
      </c>
      <c r="K213" s="35">
        <v>446.7</v>
      </c>
      <c r="L213" s="35">
        <v>1724.5</v>
      </c>
      <c r="M213" s="35">
        <v>393.54</v>
      </c>
      <c r="N213" s="35">
        <v>344.99</v>
      </c>
      <c r="O213" s="35">
        <v>263.8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ht="15.5">
      <c r="A214" s="63">
        <v>39994</v>
      </c>
      <c r="B214" s="33">
        <v>525.22</v>
      </c>
      <c r="C214" s="35">
        <v>623.96</v>
      </c>
      <c r="D214" s="35">
        <v>700.87</v>
      </c>
      <c r="E214" s="35">
        <v>1636.1</v>
      </c>
      <c r="F214" s="35">
        <v>354.66</v>
      </c>
      <c r="G214" s="35">
        <v>598.76</v>
      </c>
      <c r="H214" s="35">
        <v>475.52</v>
      </c>
      <c r="I214" s="35">
        <v>1277.8499999999999</v>
      </c>
      <c r="J214" s="35">
        <v>85.66</v>
      </c>
      <c r="K214" s="35">
        <v>412.96</v>
      </c>
      <c r="L214" s="35">
        <v>1667.29</v>
      </c>
      <c r="M214" s="35">
        <v>391.64</v>
      </c>
      <c r="N214" s="35">
        <v>319.07</v>
      </c>
      <c r="O214" s="35">
        <v>228.51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ht="15.5">
      <c r="A215" s="63">
        <v>39962</v>
      </c>
      <c r="B215" s="33">
        <v>530.74</v>
      </c>
      <c r="C215" s="35">
        <v>651.04</v>
      </c>
      <c r="D215" s="35">
        <v>685.99</v>
      </c>
      <c r="E215" s="35">
        <v>1685.3</v>
      </c>
      <c r="F215" s="35">
        <v>362.52</v>
      </c>
      <c r="G215" s="35">
        <v>586.88</v>
      </c>
      <c r="H215" s="35">
        <v>480.1</v>
      </c>
      <c r="I215" s="35">
        <v>1337.12</v>
      </c>
      <c r="J215" s="35">
        <v>86.59</v>
      </c>
      <c r="K215" s="35">
        <v>393.72</v>
      </c>
      <c r="L215" s="35">
        <v>1709.23</v>
      </c>
      <c r="M215" s="35">
        <v>413.11</v>
      </c>
      <c r="N215" s="35">
        <v>332.88</v>
      </c>
      <c r="O215" s="35">
        <v>223.64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ht="15.5">
      <c r="A216" s="63">
        <v>39933</v>
      </c>
      <c r="B216" s="33">
        <v>504.19</v>
      </c>
      <c r="C216" s="35">
        <v>584.4</v>
      </c>
      <c r="D216" s="35">
        <v>659.59</v>
      </c>
      <c r="E216" s="35">
        <v>1620.41</v>
      </c>
      <c r="F216" s="35">
        <v>337.18</v>
      </c>
      <c r="G216" s="35">
        <v>575.61</v>
      </c>
      <c r="H216" s="35">
        <v>475.32</v>
      </c>
      <c r="I216" s="35">
        <v>1218.04</v>
      </c>
      <c r="J216" s="35">
        <v>85.75</v>
      </c>
      <c r="K216" s="35">
        <v>387.09</v>
      </c>
      <c r="L216" s="35">
        <v>1619.75</v>
      </c>
      <c r="M216" s="35">
        <v>416.8</v>
      </c>
      <c r="N216" s="35">
        <v>332.59</v>
      </c>
      <c r="O216" s="35">
        <v>230.78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ht="15.5">
      <c r="A217" s="63">
        <v>39903</v>
      </c>
      <c r="B217" s="33">
        <v>439.36</v>
      </c>
      <c r="C217" s="35">
        <v>493.91</v>
      </c>
      <c r="D217" s="35">
        <v>596.53</v>
      </c>
      <c r="E217" s="35">
        <v>1389.18</v>
      </c>
      <c r="F217" s="35">
        <v>253.75</v>
      </c>
      <c r="G217" s="35">
        <v>571.01</v>
      </c>
      <c r="H217" s="35">
        <v>390.49</v>
      </c>
      <c r="I217" s="35">
        <v>1144.58</v>
      </c>
      <c r="J217" s="35">
        <v>71.959999999999994</v>
      </c>
      <c r="K217" s="35">
        <v>384.19</v>
      </c>
      <c r="L217" s="35">
        <v>1451.11</v>
      </c>
      <c r="M217" s="35">
        <v>343.59</v>
      </c>
      <c r="N217" s="35">
        <v>299.26</v>
      </c>
      <c r="O217" s="35">
        <v>178.48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ht="15.5">
      <c r="A218" s="63">
        <v>39871</v>
      </c>
      <c r="B218" s="33">
        <v>428.4</v>
      </c>
      <c r="C218" s="35">
        <v>463.77</v>
      </c>
      <c r="D218" s="35">
        <v>598.12</v>
      </c>
      <c r="E218" s="35">
        <v>1299.94</v>
      </c>
      <c r="F218" s="35">
        <v>231.29</v>
      </c>
      <c r="G218" s="35">
        <v>555.41</v>
      </c>
      <c r="H218" s="35">
        <v>379.23</v>
      </c>
      <c r="I218" s="35">
        <v>1144.79</v>
      </c>
      <c r="J218" s="35">
        <v>66.97</v>
      </c>
      <c r="K218" s="35">
        <v>391.74</v>
      </c>
      <c r="L218" s="35">
        <v>1491.51</v>
      </c>
      <c r="M218" s="35">
        <v>349.05</v>
      </c>
      <c r="N218" s="35">
        <v>304.13</v>
      </c>
      <c r="O218" s="35">
        <v>155.19</v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ht="15.5">
      <c r="A219" s="63">
        <v>39843</v>
      </c>
      <c r="B219" s="33">
        <v>472.59</v>
      </c>
      <c r="C219" s="35">
        <v>482.83</v>
      </c>
      <c r="D219" s="35">
        <v>644.59</v>
      </c>
      <c r="E219" s="35">
        <v>1356.25</v>
      </c>
      <c r="F219" s="35">
        <v>283.36</v>
      </c>
      <c r="G219" s="35">
        <v>620.25</v>
      </c>
      <c r="H219" s="35">
        <v>414.6</v>
      </c>
      <c r="I219" s="35">
        <v>1214.73</v>
      </c>
      <c r="J219" s="35">
        <v>75.47</v>
      </c>
      <c r="K219" s="35">
        <v>397.11</v>
      </c>
      <c r="L219" s="35">
        <v>1690.95</v>
      </c>
      <c r="M219" s="35">
        <v>372.93</v>
      </c>
      <c r="N219" s="35">
        <v>320.56</v>
      </c>
      <c r="O219" s="35">
        <v>185.15</v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ht="15.5">
      <c r="A220" s="63">
        <v>39813</v>
      </c>
      <c r="B220" s="33">
        <v>491.68</v>
      </c>
      <c r="C220" s="35">
        <v>501.54</v>
      </c>
      <c r="D220" s="35">
        <v>652.45000000000005</v>
      </c>
      <c r="E220" s="35">
        <v>1532.78</v>
      </c>
      <c r="F220" s="35">
        <v>318.06</v>
      </c>
      <c r="G220" s="35">
        <v>619.34</v>
      </c>
      <c r="H220" s="35">
        <v>440.18</v>
      </c>
      <c r="I220" s="35">
        <v>1179.83</v>
      </c>
      <c r="J220" s="35">
        <v>76.05</v>
      </c>
      <c r="K220" s="35">
        <v>423.17</v>
      </c>
      <c r="L220" s="35">
        <v>1787.99</v>
      </c>
      <c r="M220" s="35">
        <v>382.84</v>
      </c>
      <c r="N220" s="35">
        <v>325.94</v>
      </c>
      <c r="O220" s="35">
        <v>208.05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ht="15.5">
      <c r="A221" s="63">
        <v>39780</v>
      </c>
      <c r="B221" s="33">
        <v>510.52</v>
      </c>
      <c r="C221" s="35">
        <v>525.83000000000004</v>
      </c>
      <c r="D221" s="35">
        <v>672.89</v>
      </c>
      <c r="E221" s="35">
        <v>1494.67</v>
      </c>
      <c r="F221" s="35">
        <v>341.53</v>
      </c>
      <c r="G221" s="35">
        <v>628.33000000000004</v>
      </c>
      <c r="H221" s="35">
        <v>430.25</v>
      </c>
      <c r="I221" s="35">
        <v>1309.54</v>
      </c>
      <c r="J221" s="35">
        <v>78.39</v>
      </c>
      <c r="K221" s="35">
        <v>432.24</v>
      </c>
      <c r="L221" s="35">
        <v>1775.71</v>
      </c>
      <c r="M221" s="35">
        <v>380.05</v>
      </c>
      <c r="N221" s="35">
        <v>335.05</v>
      </c>
      <c r="O221" s="35">
        <v>212.59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ht="15.5">
      <c r="A222" s="63">
        <v>39752</v>
      </c>
      <c r="B222" s="33">
        <v>547.02</v>
      </c>
      <c r="C222" s="35">
        <v>585.01</v>
      </c>
      <c r="D222" s="35">
        <v>752.28</v>
      </c>
      <c r="E222" s="35">
        <v>1585.92</v>
      </c>
      <c r="F222" s="35">
        <v>385.38</v>
      </c>
      <c r="G222" s="35">
        <v>688.62</v>
      </c>
      <c r="H222" s="35">
        <v>437.86</v>
      </c>
      <c r="I222" s="35">
        <v>1339.9</v>
      </c>
      <c r="J222" s="35">
        <v>83.85</v>
      </c>
      <c r="K222" s="35">
        <v>412.35</v>
      </c>
      <c r="L222" s="35">
        <v>1872.09</v>
      </c>
      <c r="M222" s="35">
        <v>380.28</v>
      </c>
      <c r="N222" s="35">
        <v>332.55</v>
      </c>
      <c r="O222" s="35">
        <v>303.56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1:30" ht="15.5">
      <c r="A223" s="63">
        <v>39721</v>
      </c>
      <c r="B223" s="33">
        <v>630.55999999999995</v>
      </c>
      <c r="C223" s="35">
        <v>746.88</v>
      </c>
      <c r="D223" s="35">
        <v>796.56</v>
      </c>
      <c r="E223" s="35">
        <v>1811.41</v>
      </c>
      <c r="F223" s="35">
        <v>507.79</v>
      </c>
      <c r="G223" s="35">
        <v>667.35</v>
      </c>
      <c r="H223" s="35">
        <v>553.84</v>
      </c>
      <c r="I223" s="35">
        <v>1372.52</v>
      </c>
      <c r="J223" s="35">
        <v>99.47</v>
      </c>
      <c r="K223" s="35">
        <v>447.34</v>
      </c>
      <c r="L223" s="35">
        <v>2117.67</v>
      </c>
      <c r="M223" s="35">
        <v>460.15</v>
      </c>
      <c r="N223" s="35">
        <v>362.46</v>
      </c>
      <c r="O223" s="35">
        <v>290.67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1:30" ht="15.5">
      <c r="A224" s="63">
        <v>39689</v>
      </c>
      <c r="B224" s="33">
        <v>707.06</v>
      </c>
      <c r="C224" s="35">
        <v>997.1</v>
      </c>
      <c r="D224" s="35">
        <v>818.85</v>
      </c>
      <c r="E224" s="35">
        <v>1993.97</v>
      </c>
      <c r="F224" s="35">
        <v>565</v>
      </c>
      <c r="G224" s="35">
        <v>698.47</v>
      </c>
      <c r="H224" s="35">
        <v>655.61</v>
      </c>
      <c r="I224" s="35">
        <v>1588.34</v>
      </c>
      <c r="J224" s="35">
        <v>121.37</v>
      </c>
      <c r="K224" s="35">
        <v>477.01</v>
      </c>
      <c r="L224" s="35">
        <v>2320.29</v>
      </c>
      <c r="M224" s="35">
        <v>519.66999999999996</v>
      </c>
      <c r="N224" s="35">
        <v>412.8</v>
      </c>
      <c r="O224" s="35">
        <v>295.56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1:30" ht="15.5">
      <c r="A225" s="63">
        <v>39660</v>
      </c>
      <c r="B225" s="33">
        <v>694.75</v>
      </c>
      <c r="C225" s="35">
        <v>1027.03</v>
      </c>
      <c r="D225" s="35">
        <v>785.83</v>
      </c>
      <c r="E225" s="35">
        <v>1954.31</v>
      </c>
      <c r="F225" s="35">
        <v>555.27</v>
      </c>
      <c r="G225" s="35">
        <v>679.23</v>
      </c>
      <c r="H225" s="35">
        <v>642.79999999999995</v>
      </c>
      <c r="I225" s="35">
        <v>1557.02</v>
      </c>
      <c r="J225" s="35">
        <v>117.78</v>
      </c>
      <c r="K225" s="35">
        <v>470.56</v>
      </c>
      <c r="L225" s="35">
        <v>2335.5100000000002</v>
      </c>
      <c r="M225" s="35">
        <v>508.85</v>
      </c>
      <c r="N225" s="35">
        <v>396.89</v>
      </c>
      <c r="O225" s="35">
        <v>287.52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 spans="1:30" ht="15.5">
      <c r="A226" s="63">
        <v>39629</v>
      </c>
      <c r="B226" s="33">
        <v>707.9</v>
      </c>
      <c r="C226" s="35">
        <v>1134.4100000000001</v>
      </c>
      <c r="D226" s="35">
        <v>785.61</v>
      </c>
      <c r="E226" s="35">
        <v>1932.27</v>
      </c>
      <c r="F226" s="35">
        <v>545.70000000000005</v>
      </c>
      <c r="G226" s="35">
        <v>651.16</v>
      </c>
      <c r="H226" s="35">
        <v>658.07</v>
      </c>
      <c r="I226" s="35">
        <v>1740.45</v>
      </c>
      <c r="J226" s="35">
        <v>108.63</v>
      </c>
      <c r="K226" s="35">
        <v>484.33</v>
      </c>
      <c r="L226" s="35">
        <v>2371.2399999999998</v>
      </c>
      <c r="M226" s="35">
        <v>507.98</v>
      </c>
      <c r="N226" s="35">
        <v>383.13</v>
      </c>
      <c r="O226" s="35">
        <v>280.31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 spans="1:30" ht="15.5">
      <c r="A227" s="63">
        <v>39598</v>
      </c>
      <c r="B227" s="33">
        <v>787.22</v>
      </c>
      <c r="C227" s="35">
        <v>1171.22</v>
      </c>
      <c r="D227" s="35">
        <v>894.33</v>
      </c>
      <c r="E227" s="35">
        <v>2179.0100000000002</v>
      </c>
      <c r="F227" s="35">
        <v>643.75</v>
      </c>
      <c r="G227" s="35">
        <v>654.9</v>
      </c>
      <c r="H227" s="35">
        <v>758.99</v>
      </c>
      <c r="I227" s="35">
        <v>1822.35</v>
      </c>
      <c r="J227" s="35">
        <v>127.88</v>
      </c>
      <c r="K227" s="35">
        <v>523.59</v>
      </c>
      <c r="L227" s="35">
        <v>2565.23</v>
      </c>
      <c r="M227" s="35">
        <v>573.94000000000005</v>
      </c>
      <c r="N227" s="35">
        <v>452.09</v>
      </c>
      <c r="O227" s="35">
        <v>326.83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1:30" ht="15.5">
      <c r="A228" s="63">
        <v>39568</v>
      </c>
      <c r="B228" s="33">
        <v>779.94</v>
      </c>
      <c r="C228" s="35">
        <v>1117.94</v>
      </c>
      <c r="D228" s="35">
        <v>887.05</v>
      </c>
      <c r="E228" s="35">
        <v>2085.0100000000002</v>
      </c>
      <c r="F228" s="35">
        <v>672.5</v>
      </c>
      <c r="G228" s="35">
        <v>647.07000000000005</v>
      </c>
      <c r="H228" s="35">
        <v>732.04</v>
      </c>
      <c r="I228" s="35">
        <v>1732.3</v>
      </c>
      <c r="J228" s="35">
        <v>124.15</v>
      </c>
      <c r="K228" s="35">
        <v>514.91</v>
      </c>
      <c r="L228" s="35">
        <v>2442.2399999999998</v>
      </c>
      <c r="M228" s="35">
        <v>569.02</v>
      </c>
      <c r="N228" s="35">
        <v>447.21</v>
      </c>
      <c r="O228" s="35">
        <v>330.73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1:30" ht="15.5">
      <c r="A229" s="63">
        <v>39538</v>
      </c>
      <c r="B229" s="33">
        <v>731.79</v>
      </c>
      <c r="C229" s="35">
        <v>1003.54</v>
      </c>
      <c r="D229" s="35">
        <v>875.28</v>
      </c>
      <c r="E229" s="35">
        <v>2031.17</v>
      </c>
      <c r="F229" s="35">
        <v>632.37</v>
      </c>
      <c r="G229" s="35">
        <v>635.41</v>
      </c>
      <c r="H229" s="35">
        <v>695.29</v>
      </c>
      <c r="I229" s="35">
        <v>1485.37</v>
      </c>
      <c r="J229" s="35">
        <v>115.27</v>
      </c>
      <c r="K229" s="35">
        <v>485.44</v>
      </c>
      <c r="L229" s="35">
        <v>2306.52</v>
      </c>
      <c r="M229" s="35">
        <v>531.71</v>
      </c>
      <c r="N229" s="35">
        <v>428.71</v>
      </c>
      <c r="O229" s="35">
        <v>331.19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1:30" ht="15.5">
      <c r="A230" s="63">
        <v>39507</v>
      </c>
      <c r="B230" s="33">
        <v>759.79</v>
      </c>
      <c r="C230" s="35">
        <v>1049.6300000000001</v>
      </c>
      <c r="D230" s="35">
        <v>874.46</v>
      </c>
      <c r="E230" s="35">
        <v>2050.92</v>
      </c>
      <c r="F230" s="35">
        <v>634.84</v>
      </c>
      <c r="G230" s="35">
        <v>664.67</v>
      </c>
      <c r="H230" s="35">
        <v>724.51</v>
      </c>
      <c r="I230" s="35">
        <v>1603.3</v>
      </c>
      <c r="J230" s="35">
        <v>129.85</v>
      </c>
      <c r="K230" s="35">
        <v>539.4</v>
      </c>
      <c r="L230" s="35">
        <v>2435.09</v>
      </c>
      <c r="M230" s="35">
        <v>555.26</v>
      </c>
      <c r="N230" s="35">
        <v>455.76</v>
      </c>
      <c r="O230" s="35">
        <v>318.24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1:30" ht="15.5">
      <c r="A231" s="63">
        <v>39478</v>
      </c>
      <c r="B231" s="33">
        <v>765.93</v>
      </c>
      <c r="C231" s="35">
        <v>984</v>
      </c>
      <c r="D231" s="35">
        <v>873.18</v>
      </c>
      <c r="E231" s="35">
        <v>2050.1799999999998</v>
      </c>
      <c r="F231" s="35">
        <v>652.85</v>
      </c>
      <c r="G231" s="35">
        <v>678.84</v>
      </c>
      <c r="H231" s="35">
        <v>710</v>
      </c>
      <c r="I231" s="35">
        <v>1546.49</v>
      </c>
      <c r="J231" s="35">
        <v>134.28</v>
      </c>
      <c r="K231" s="35">
        <v>581.54999999999995</v>
      </c>
      <c r="L231" s="35">
        <v>2475.2800000000002</v>
      </c>
      <c r="M231" s="35">
        <v>583.54</v>
      </c>
      <c r="N231" s="35">
        <v>474.57</v>
      </c>
      <c r="O231" s="35">
        <v>318.74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1:30" ht="15.5">
      <c r="A232" s="63">
        <v>39447</v>
      </c>
      <c r="B232" s="33">
        <v>866.08</v>
      </c>
      <c r="C232" s="35">
        <v>1083.22</v>
      </c>
      <c r="D232" s="35">
        <v>993.83</v>
      </c>
      <c r="E232" s="35">
        <v>2451.2800000000002</v>
      </c>
      <c r="F232" s="35">
        <v>749.75</v>
      </c>
      <c r="G232" s="35">
        <v>726.34</v>
      </c>
      <c r="H232" s="35">
        <v>820.88</v>
      </c>
      <c r="I232" s="35">
        <v>1811.03</v>
      </c>
      <c r="J232" s="35">
        <v>148.58000000000001</v>
      </c>
      <c r="K232" s="35">
        <v>631.69000000000005</v>
      </c>
      <c r="L232" s="35">
        <v>2762.64</v>
      </c>
      <c r="M232" s="35">
        <v>641.54999999999995</v>
      </c>
      <c r="N232" s="35">
        <v>533.69000000000005</v>
      </c>
      <c r="O232" s="35">
        <v>374.43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1:30" ht="15.5">
      <c r="A233" s="63">
        <v>39416</v>
      </c>
      <c r="B233" s="33">
        <v>878.32</v>
      </c>
      <c r="C233" s="35">
        <v>1086.8399999999999</v>
      </c>
      <c r="D233" s="35">
        <v>1002.27</v>
      </c>
      <c r="E233" s="35">
        <v>2414.06</v>
      </c>
      <c r="F233" s="35">
        <v>769.65</v>
      </c>
      <c r="G233" s="35">
        <v>760.87</v>
      </c>
      <c r="H233" s="35">
        <v>831.99</v>
      </c>
      <c r="I233" s="35">
        <v>1760.29</v>
      </c>
      <c r="J233" s="35">
        <v>152.85</v>
      </c>
      <c r="K233" s="35">
        <v>644.78</v>
      </c>
      <c r="L233" s="35">
        <v>2762.86</v>
      </c>
      <c r="M233" s="35">
        <v>669.06</v>
      </c>
      <c r="N233" s="35">
        <v>529.95000000000005</v>
      </c>
      <c r="O233" s="35">
        <v>390.44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ht="15.5">
      <c r="A234" s="63">
        <v>39386</v>
      </c>
      <c r="B234" s="33">
        <v>918.43</v>
      </c>
      <c r="C234" s="35">
        <v>1118.5</v>
      </c>
      <c r="D234" s="35">
        <v>1043.69</v>
      </c>
      <c r="E234" s="35">
        <v>2497.16</v>
      </c>
      <c r="F234" s="35">
        <v>832.24</v>
      </c>
      <c r="G234" s="35">
        <v>738.51</v>
      </c>
      <c r="H234" s="35">
        <v>869.05</v>
      </c>
      <c r="I234" s="35">
        <v>1843.61</v>
      </c>
      <c r="J234" s="35">
        <v>164.27</v>
      </c>
      <c r="K234" s="35">
        <v>654.23</v>
      </c>
      <c r="L234" s="35">
        <v>2732.61</v>
      </c>
      <c r="M234" s="35">
        <v>771.16</v>
      </c>
      <c r="N234" s="35">
        <v>565.09</v>
      </c>
      <c r="O234" s="35">
        <v>450.74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1:30" ht="15.5">
      <c r="A235" s="63">
        <v>39353</v>
      </c>
      <c r="B235" s="33">
        <v>891.98</v>
      </c>
      <c r="C235" s="35">
        <v>1095.2</v>
      </c>
      <c r="D235" s="35">
        <v>996.91</v>
      </c>
      <c r="E235" s="35">
        <v>2444.85</v>
      </c>
      <c r="F235" s="35">
        <v>814.27</v>
      </c>
      <c r="G235" s="35">
        <v>759.38</v>
      </c>
      <c r="H235" s="35">
        <v>837.98</v>
      </c>
      <c r="I235" s="35">
        <v>1773.54</v>
      </c>
      <c r="J235" s="35">
        <v>173.26</v>
      </c>
      <c r="K235" s="35">
        <v>605.74</v>
      </c>
      <c r="L235" s="35">
        <v>2593.36</v>
      </c>
      <c r="M235" s="35">
        <v>728.44</v>
      </c>
      <c r="N235" s="35">
        <v>554.92999999999995</v>
      </c>
      <c r="O235" s="35">
        <v>402.8</v>
      </c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ht="15.5">
      <c r="A236" s="63">
        <v>39325</v>
      </c>
      <c r="B236" s="33">
        <v>885.64</v>
      </c>
      <c r="C236" s="35">
        <v>1023</v>
      </c>
      <c r="D236" s="35">
        <v>982.89</v>
      </c>
      <c r="E236" s="35">
        <v>2347.4299999999998</v>
      </c>
      <c r="F236" s="35">
        <v>822.56</v>
      </c>
      <c r="G236" s="35">
        <v>768.82</v>
      </c>
      <c r="H236" s="35">
        <v>855.63</v>
      </c>
      <c r="I236" s="35">
        <v>1739.26</v>
      </c>
      <c r="J236" s="35">
        <v>166.22</v>
      </c>
      <c r="K236" s="35">
        <v>578.91</v>
      </c>
      <c r="L236" s="35">
        <v>2520.69</v>
      </c>
      <c r="M236" s="35">
        <v>768.87</v>
      </c>
      <c r="N236" s="35">
        <v>577.6</v>
      </c>
      <c r="O236" s="35">
        <v>383.24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 ht="15.5">
      <c r="A237" s="63">
        <v>39294</v>
      </c>
      <c r="B237" s="33">
        <v>892.23</v>
      </c>
      <c r="C237" s="35">
        <v>1033.3800000000001</v>
      </c>
      <c r="D237" s="35">
        <v>970.36</v>
      </c>
      <c r="E237" s="35">
        <v>2373.33</v>
      </c>
      <c r="F237" s="35">
        <v>848.41</v>
      </c>
      <c r="G237" s="35">
        <v>772.86</v>
      </c>
      <c r="H237" s="35">
        <v>873.24</v>
      </c>
      <c r="I237" s="35">
        <v>1783.62</v>
      </c>
      <c r="J237" s="35">
        <v>160.41</v>
      </c>
      <c r="K237" s="35">
        <v>548.77</v>
      </c>
      <c r="L237" s="35">
        <v>2455.1</v>
      </c>
      <c r="M237" s="35">
        <v>780.29</v>
      </c>
      <c r="N237" s="35">
        <v>584.25</v>
      </c>
      <c r="O237" s="35">
        <v>389.22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 ht="15.5">
      <c r="A238" s="63">
        <v>39262</v>
      </c>
      <c r="B238" s="33">
        <v>923.64</v>
      </c>
      <c r="C238" s="35">
        <v>1053.49</v>
      </c>
      <c r="D238" s="35">
        <v>989.35</v>
      </c>
      <c r="E238" s="35">
        <v>2427.66</v>
      </c>
      <c r="F238" s="35">
        <v>881.79</v>
      </c>
      <c r="G238" s="35">
        <v>795.58</v>
      </c>
      <c r="H238" s="35">
        <v>911.24</v>
      </c>
      <c r="I238" s="35">
        <v>1858.36</v>
      </c>
      <c r="J238" s="35">
        <v>164.29</v>
      </c>
      <c r="K238" s="35">
        <v>575.66999999999996</v>
      </c>
      <c r="L238" s="35">
        <v>2564.16</v>
      </c>
      <c r="M238" s="35">
        <v>814.6</v>
      </c>
      <c r="N238" s="35">
        <v>604.27</v>
      </c>
      <c r="O238" s="35">
        <v>392.37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 ht="15.5">
      <c r="A239" s="63">
        <v>39233</v>
      </c>
      <c r="B239" s="33">
        <v>926.27</v>
      </c>
      <c r="C239" s="35">
        <v>1008.08</v>
      </c>
      <c r="D239" s="35">
        <v>986.61</v>
      </c>
      <c r="E239" s="35">
        <v>2483.84</v>
      </c>
      <c r="F239" s="35">
        <v>912.24</v>
      </c>
      <c r="G239" s="35">
        <v>812.79</v>
      </c>
      <c r="H239" s="35">
        <v>908.38</v>
      </c>
      <c r="I239" s="35">
        <v>1722.41</v>
      </c>
      <c r="J239" s="35">
        <v>159.41</v>
      </c>
      <c r="K239" s="35">
        <v>569.76</v>
      </c>
      <c r="L239" s="35">
        <v>2591.13</v>
      </c>
      <c r="M239" s="35">
        <v>856.56</v>
      </c>
      <c r="N239" s="35">
        <v>617.39</v>
      </c>
      <c r="O239" s="35">
        <v>382.43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ht="15.5">
      <c r="A240" s="63">
        <v>39202</v>
      </c>
      <c r="B240" s="33">
        <v>895.3</v>
      </c>
      <c r="C240" s="35">
        <v>929.69</v>
      </c>
      <c r="D240" s="35">
        <v>953.98</v>
      </c>
      <c r="E240" s="35">
        <v>2427.35</v>
      </c>
      <c r="F240" s="35">
        <v>900.33</v>
      </c>
      <c r="G240" s="35">
        <v>824.29</v>
      </c>
      <c r="H240" s="35">
        <v>854.83</v>
      </c>
      <c r="I240" s="35">
        <v>1629.86</v>
      </c>
      <c r="J240" s="35">
        <v>153.25</v>
      </c>
      <c r="K240" s="35">
        <v>541.62</v>
      </c>
      <c r="L240" s="35">
        <v>2433.5300000000002</v>
      </c>
      <c r="M240" s="35">
        <v>834.71</v>
      </c>
      <c r="N240" s="35">
        <v>579.01</v>
      </c>
      <c r="O240" s="35">
        <v>356.76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 ht="15.5">
      <c r="A241" s="63">
        <v>39171</v>
      </c>
      <c r="B241" s="33">
        <v>860.22</v>
      </c>
      <c r="C241" s="35">
        <v>907.27</v>
      </c>
      <c r="D241" s="35">
        <v>922.69</v>
      </c>
      <c r="E241" s="35">
        <v>2300.56</v>
      </c>
      <c r="F241" s="35">
        <v>858.8</v>
      </c>
      <c r="G241" s="35">
        <v>803.43</v>
      </c>
      <c r="H241" s="35">
        <v>803.64</v>
      </c>
      <c r="I241" s="35">
        <v>1594.55</v>
      </c>
      <c r="J241" s="35">
        <v>144.38</v>
      </c>
      <c r="K241" s="35">
        <v>514.96</v>
      </c>
      <c r="L241" s="35">
        <v>2352.91</v>
      </c>
      <c r="M241" s="35">
        <v>819.52</v>
      </c>
      <c r="N241" s="35">
        <v>570.86</v>
      </c>
      <c r="O241" s="35">
        <v>340.93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ht="15.5">
      <c r="A242" s="63">
        <v>39141</v>
      </c>
      <c r="B242" s="33">
        <v>836.66</v>
      </c>
      <c r="C242" s="35">
        <v>840.64</v>
      </c>
      <c r="D242" s="35">
        <v>871.07</v>
      </c>
      <c r="E242" s="35">
        <v>2244.21</v>
      </c>
      <c r="F242" s="35">
        <v>848.39</v>
      </c>
      <c r="G242" s="35">
        <v>804.18</v>
      </c>
      <c r="H242" s="35">
        <v>775.49</v>
      </c>
      <c r="I242" s="35">
        <v>1533.97</v>
      </c>
      <c r="J242" s="35">
        <v>143</v>
      </c>
      <c r="K242" s="35">
        <v>528.65</v>
      </c>
      <c r="L242" s="35">
        <v>2244.52</v>
      </c>
      <c r="M242" s="35">
        <v>782.13</v>
      </c>
      <c r="N242" s="35">
        <v>559.28</v>
      </c>
      <c r="O242" s="35">
        <v>308.38</v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1:30" ht="15.5">
      <c r="A243" s="63">
        <v>39113</v>
      </c>
      <c r="B243" s="33">
        <v>853.31</v>
      </c>
      <c r="C243" s="35">
        <v>843.33</v>
      </c>
      <c r="D243" s="35">
        <v>871.94</v>
      </c>
      <c r="E243" s="35">
        <v>2247.52</v>
      </c>
      <c r="F243" s="35">
        <v>873.58</v>
      </c>
      <c r="G243" s="35">
        <v>818.08</v>
      </c>
      <c r="H243" s="35">
        <v>789.4</v>
      </c>
      <c r="I243" s="35">
        <v>1582.05</v>
      </c>
      <c r="J243" s="35">
        <v>147.83000000000001</v>
      </c>
      <c r="K243" s="35">
        <v>544.66999999999996</v>
      </c>
      <c r="L243" s="35">
        <v>2285.88</v>
      </c>
      <c r="M243" s="35">
        <v>797.95</v>
      </c>
      <c r="N243" s="35">
        <v>570.6</v>
      </c>
      <c r="O243" s="35">
        <v>294.22000000000003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ht="15.5">
      <c r="A244" s="63">
        <v>39080</v>
      </c>
      <c r="B244" s="33">
        <v>835.89</v>
      </c>
      <c r="C244" s="35">
        <v>827.18</v>
      </c>
      <c r="D244" s="35">
        <v>846.13</v>
      </c>
      <c r="E244" s="35">
        <v>2204.23</v>
      </c>
      <c r="F244" s="35">
        <v>851.56</v>
      </c>
      <c r="G244" s="35">
        <v>796.93</v>
      </c>
      <c r="H244" s="35">
        <v>749.94</v>
      </c>
      <c r="I244" s="35">
        <v>1637.26</v>
      </c>
      <c r="J244" s="35">
        <v>148.83000000000001</v>
      </c>
      <c r="K244" s="35">
        <v>529.59</v>
      </c>
      <c r="L244" s="35">
        <v>2279.04</v>
      </c>
      <c r="M244" s="35">
        <v>767.13</v>
      </c>
      <c r="N244" s="35">
        <v>549.27</v>
      </c>
      <c r="O244" s="35">
        <v>283.83999999999997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ht="15.5">
      <c r="A245" s="63">
        <v>39051</v>
      </c>
      <c r="B245" s="33">
        <v>806.04</v>
      </c>
      <c r="C245" s="35">
        <v>791.26</v>
      </c>
      <c r="D245" s="35">
        <v>816.8</v>
      </c>
      <c r="E245" s="35">
        <v>2110.9499999999998</v>
      </c>
      <c r="F245" s="35">
        <v>814.53</v>
      </c>
      <c r="G245" s="35">
        <v>795.5</v>
      </c>
      <c r="H245" s="35">
        <v>707.24</v>
      </c>
      <c r="I245" s="35">
        <v>1626.18</v>
      </c>
      <c r="J245" s="35">
        <v>143.52000000000001</v>
      </c>
      <c r="K245" s="35">
        <v>505.34</v>
      </c>
      <c r="L245" s="35">
        <v>2180.7399999999998</v>
      </c>
      <c r="M245" s="35">
        <v>721.5</v>
      </c>
      <c r="N245" s="35">
        <v>541.89</v>
      </c>
      <c r="O245" s="35">
        <v>270.29000000000002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1:30" ht="15.5">
      <c r="A246" s="63">
        <v>39021</v>
      </c>
      <c r="B246" s="33">
        <v>808.84</v>
      </c>
      <c r="C246" s="35">
        <v>801.06</v>
      </c>
      <c r="D246" s="35">
        <v>808.2</v>
      </c>
      <c r="E246" s="35">
        <v>2127.1999999999998</v>
      </c>
      <c r="F246" s="35">
        <v>828.37</v>
      </c>
      <c r="G246" s="35">
        <v>822.28</v>
      </c>
      <c r="H246" s="35">
        <v>696.83</v>
      </c>
      <c r="I246" s="35">
        <v>1616.32</v>
      </c>
      <c r="J246" s="35">
        <v>143.82</v>
      </c>
      <c r="K246" s="35">
        <v>502.09</v>
      </c>
      <c r="L246" s="35">
        <v>2110.88</v>
      </c>
      <c r="M246" s="35">
        <v>702.34</v>
      </c>
      <c r="N246" s="35">
        <v>546.26</v>
      </c>
      <c r="O246" s="35">
        <v>272.04000000000002</v>
      </c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1:30" ht="15.5">
      <c r="A247" s="63"/>
      <c r="B247" s="33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1:30"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1:30"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1:30"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 spans="1:30"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6:30"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 spans="16:30"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 spans="16:30"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 spans="16:30"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</sheetData>
  <sortState xmlns:xlrd2="http://schemas.microsoft.com/office/spreadsheetml/2017/richdata2" ref="AM7:AN16">
    <sortCondition descending="1" ref="AM7:AM16"/>
  </sortState>
  <mergeCells count="2">
    <mergeCell ref="D1:L1"/>
    <mergeCell ref="D2:L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/>
  </sheetPr>
  <dimension ref="A1:IE247"/>
  <sheetViews>
    <sheetView zoomScale="70" zoomScaleNormal="70" workbookViewId="0">
      <selection activeCell="A6" sqref="A6:IE7"/>
    </sheetView>
  </sheetViews>
  <sheetFormatPr defaultColWidth="9.1796875" defaultRowHeight="14.5"/>
  <cols>
    <col min="1" max="1" width="12.453125" bestFit="1" customWidth="1"/>
    <col min="2" max="2" width="11.453125" hidden="1" customWidth="1"/>
    <col min="3" max="14" width="0" hidden="1" customWidth="1"/>
    <col min="15" max="15" width="3.453125" style="7" hidden="1" customWidth="1"/>
    <col min="16" max="16" width="12.453125" hidden="1" customWidth="1"/>
    <col min="17" max="18" width="8.54296875" hidden="1" customWidth="1"/>
    <col min="19" max="19" width="10.1796875" hidden="1" customWidth="1"/>
    <col min="20" max="26" width="8.54296875" hidden="1" customWidth="1"/>
    <col min="27" max="29" width="10.1796875" hidden="1" customWidth="1"/>
    <col min="30" max="30" width="3.54296875" style="6" hidden="1" customWidth="1"/>
    <col min="31" max="31" width="12.453125" bestFit="1" customWidth="1"/>
    <col min="32" max="41" width="6.54296875" style="1" customWidth="1"/>
    <col min="42" max="44" width="7.54296875" style="1" customWidth="1"/>
    <col min="45" max="57" width="6.54296875" style="1" hidden="1" customWidth="1"/>
    <col min="58" max="58" width="12.54296875" style="12" hidden="1" customWidth="1"/>
    <col min="59" max="71" width="6.54296875" hidden="1" customWidth="1"/>
    <col min="72" max="72" width="3.54296875" style="6" hidden="1" customWidth="1"/>
    <col min="73" max="73" width="12.54296875" hidden="1" customWidth="1"/>
    <col min="74" max="99" width="6.54296875" style="1" hidden="1" customWidth="1"/>
    <col min="100" max="100" width="12.54296875" style="12" hidden="1" customWidth="1"/>
    <col min="101" max="113" width="6.54296875" hidden="1" customWidth="1"/>
    <col min="114" max="114" width="3.54296875" style="6" hidden="1" customWidth="1"/>
    <col min="115" max="115" width="12.54296875" hidden="1" customWidth="1"/>
    <col min="116" max="141" width="6.54296875" hidden="1" customWidth="1"/>
    <col min="142" max="142" width="13.1796875" style="12" hidden="1" customWidth="1"/>
    <col min="143" max="155" width="6.54296875" hidden="1" customWidth="1"/>
    <col min="156" max="156" width="3.54296875" style="6" hidden="1" customWidth="1"/>
    <col min="157" max="157" width="12.54296875" hidden="1" customWidth="1"/>
    <col min="158" max="170" width="6.54296875" customWidth="1"/>
    <col min="171" max="183" width="6.54296875" hidden="1" customWidth="1"/>
    <col min="184" max="184" width="12.54296875" style="12" hidden="1" customWidth="1"/>
    <col min="185" max="197" width="6.54296875" hidden="1" customWidth="1"/>
    <col min="198" max="198" width="3.54296875" style="6" hidden="1" customWidth="1"/>
    <col min="199" max="199" width="12.54296875" hidden="1" customWidth="1"/>
    <col min="200" max="212" width="6.54296875" customWidth="1"/>
    <col min="213" max="222" width="6.54296875" hidden="1" customWidth="1"/>
    <col min="223" max="223" width="9.1796875" hidden="1" customWidth="1"/>
    <col min="224" max="225" width="13.54296875" hidden="1" customWidth="1"/>
    <col min="226" max="226" width="12.54296875" style="12" hidden="1" customWidth="1"/>
    <col min="227" max="239" width="6.54296875" hidden="1" customWidth="1"/>
    <col min="240" max="16384" width="9.1796875" style="7"/>
  </cols>
  <sheetData>
    <row r="1" spans="1:239" customFormat="1">
      <c r="A1" t="s">
        <v>125</v>
      </c>
      <c r="AF1" t="s">
        <v>126</v>
      </c>
    </row>
    <row r="2" spans="1:239" customFormat="1">
      <c r="A2">
        <v>60</v>
      </c>
      <c r="AF2" t="s">
        <v>127</v>
      </c>
    </row>
    <row r="3" spans="1:239" customFormat="1">
      <c r="AF3" t="s">
        <v>128</v>
      </c>
    </row>
    <row r="4" spans="1:239" customFormat="1"/>
    <row r="5" spans="1:239" customFormat="1"/>
    <row r="6" spans="1:239" ht="29">
      <c r="A6" s="8"/>
      <c r="B6" s="14" t="s">
        <v>1</v>
      </c>
      <c r="C6" s="14" t="s">
        <v>43</v>
      </c>
      <c r="D6" s="14" t="s">
        <v>63</v>
      </c>
      <c r="E6" s="14" t="s">
        <v>2</v>
      </c>
      <c r="F6" s="14" t="s">
        <v>23</v>
      </c>
      <c r="G6" s="14" t="s">
        <v>24</v>
      </c>
      <c r="H6" s="14" t="s">
        <v>25</v>
      </c>
      <c r="I6" s="14" t="s">
        <v>3</v>
      </c>
      <c r="J6" s="14" t="s">
        <v>4</v>
      </c>
      <c r="K6" s="14" t="s">
        <v>5</v>
      </c>
      <c r="L6" s="14" t="s">
        <v>45</v>
      </c>
      <c r="M6" s="14" t="s">
        <v>47</v>
      </c>
      <c r="N6" s="14" t="s">
        <v>62</v>
      </c>
      <c r="P6" s="8"/>
      <c r="Q6" s="14" t="s">
        <v>1</v>
      </c>
      <c r="R6" s="14" t="s">
        <v>43</v>
      </c>
      <c r="S6" s="14" t="s">
        <v>63</v>
      </c>
      <c r="T6" s="14" t="s">
        <v>2</v>
      </c>
      <c r="U6" s="14" t="s">
        <v>23</v>
      </c>
      <c r="V6" s="14" t="s">
        <v>24</v>
      </c>
      <c r="W6" s="14" t="s">
        <v>25</v>
      </c>
      <c r="X6" s="14" t="s">
        <v>3</v>
      </c>
      <c r="Y6" s="14" t="s">
        <v>4</v>
      </c>
      <c r="Z6" s="14" t="s">
        <v>5</v>
      </c>
      <c r="AA6" s="14" t="s">
        <v>45</v>
      </c>
      <c r="AB6" s="14" t="s">
        <v>47</v>
      </c>
      <c r="AC6" s="14" t="s">
        <v>62</v>
      </c>
      <c r="AE6" s="8"/>
      <c r="AF6" s="21" t="s">
        <v>1</v>
      </c>
      <c r="AG6" s="21" t="s">
        <v>43</v>
      </c>
      <c r="AH6" s="21" t="s">
        <v>63</v>
      </c>
      <c r="AI6" s="21" t="s">
        <v>2</v>
      </c>
      <c r="AJ6" s="21" t="s">
        <v>23</v>
      </c>
      <c r="AK6" s="21" t="s">
        <v>24</v>
      </c>
      <c r="AL6" s="21" t="s">
        <v>25</v>
      </c>
      <c r="AM6" s="21" t="s">
        <v>3</v>
      </c>
      <c r="AN6" s="21" t="s">
        <v>4</v>
      </c>
      <c r="AO6" s="21" t="s">
        <v>5</v>
      </c>
      <c r="AP6" s="21" t="s">
        <v>45</v>
      </c>
      <c r="AQ6" s="21" t="s">
        <v>47</v>
      </c>
      <c r="AR6" s="21" t="s">
        <v>62</v>
      </c>
      <c r="AS6" s="70" t="s">
        <v>1</v>
      </c>
      <c r="AT6" s="70" t="s">
        <v>43</v>
      </c>
      <c r="AU6" s="70" t="s">
        <v>63</v>
      </c>
      <c r="AV6" s="70" t="s">
        <v>2</v>
      </c>
      <c r="AW6" s="70" t="s">
        <v>23</v>
      </c>
      <c r="AX6" s="70" t="s">
        <v>24</v>
      </c>
      <c r="AY6" s="70" t="s">
        <v>25</v>
      </c>
      <c r="AZ6" s="70" t="s">
        <v>3</v>
      </c>
      <c r="BA6" s="70" t="s">
        <v>4</v>
      </c>
      <c r="BB6" s="70" t="s">
        <v>5</v>
      </c>
      <c r="BC6" s="70" t="s">
        <v>45</v>
      </c>
      <c r="BD6" s="70" t="s">
        <v>47</v>
      </c>
      <c r="BE6" s="70" t="s">
        <v>62</v>
      </c>
      <c r="BG6" s="9"/>
      <c r="BH6" s="8"/>
      <c r="BI6" s="8"/>
      <c r="BJ6" s="9"/>
      <c r="BK6" s="8"/>
      <c r="BL6" s="8"/>
      <c r="BM6" s="8"/>
      <c r="BN6" s="8"/>
      <c r="BO6" s="8"/>
      <c r="BP6" s="8"/>
      <c r="BQ6" s="8"/>
      <c r="BR6" s="8"/>
      <c r="BS6" s="8"/>
      <c r="BU6" s="8"/>
      <c r="BV6" s="10" t="s">
        <v>1</v>
      </c>
      <c r="BW6" s="10" t="s">
        <v>43</v>
      </c>
      <c r="BX6" s="10" t="s">
        <v>63</v>
      </c>
      <c r="BY6" s="10" t="s">
        <v>2</v>
      </c>
      <c r="BZ6" s="10" t="s">
        <v>23</v>
      </c>
      <c r="CA6" s="10" t="s">
        <v>24</v>
      </c>
      <c r="CB6" s="10" t="s">
        <v>25</v>
      </c>
      <c r="CC6" s="10" t="s">
        <v>3</v>
      </c>
      <c r="CD6" s="10" t="s">
        <v>4</v>
      </c>
      <c r="CE6" s="10" t="s">
        <v>5</v>
      </c>
      <c r="CF6" s="10" t="s">
        <v>45</v>
      </c>
      <c r="CG6" s="10" t="s">
        <v>47</v>
      </c>
      <c r="CH6" s="10" t="s">
        <v>62</v>
      </c>
      <c r="CI6" s="70" t="s">
        <v>1</v>
      </c>
      <c r="CJ6" s="70" t="s">
        <v>43</v>
      </c>
      <c r="CK6" s="70" t="s">
        <v>63</v>
      </c>
      <c r="CL6" s="70" t="s">
        <v>2</v>
      </c>
      <c r="CM6" s="70" t="s">
        <v>23</v>
      </c>
      <c r="CN6" s="70" t="s">
        <v>24</v>
      </c>
      <c r="CO6" s="70" t="s">
        <v>25</v>
      </c>
      <c r="CP6" s="70" t="s">
        <v>3</v>
      </c>
      <c r="CQ6" s="70" t="s">
        <v>4</v>
      </c>
      <c r="CR6" s="70" t="s">
        <v>5</v>
      </c>
      <c r="CS6" s="70" t="s">
        <v>45</v>
      </c>
      <c r="CT6" s="70" t="s">
        <v>47</v>
      </c>
      <c r="CU6" s="70" t="s">
        <v>62</v>
      </c>
      <c r="CW6" s="9"/>
      <c r="CX6" s="8"/>
      <c r="CY6" s="8"/>
      <c r="CZ6" s="9"/>
      <c r="DA6" s="8"/>
      <c r="DB6" s="8"/>
      <c r="DC6" s="8"/>
      <c r="DD6" s="8"/>
      <c r="DE6" s="8"/>
      <c r="DF6" s="8"/>
      <c r="DG6" s="8"/>
      <c r="DH6" s="8"/>
      <c r="DI6" s="8"/>
      <c r="DK6" s="8"/>
      <c r="DL6" s="10" t="s">
        <v>1</v>
      </c>
      <c r="DM6" s="10" t="s">
        <v>43</v>
      </c>
      <c r="DN6" s="10" t="s">
        <v>63</v>
      </c>
      <c r="DO6" s="10" t="s">
        <v>2</v>
      </c>
      <c r="DP6" s="10" t="s">
        <v>23</v>
      </c>
      <c r="DQ6" s="10" t="s">
        <v>24</v>
      </c>
      <c r="DR6" s="10" t="s">
        <v>25</v>
      </c>
      <c r="DS6" s="10" t="s">
        <v>3</v>
      </c>
      <c r="DT6" s="10" t="s">
        <v>4</v>
      </c>
      <c r="DU6" s="10" t="s">
        <v>5</v>
      </c>
      <c r="DV6" s="10" t="s">
        <v>45</v>
      </c>
      <c r="DW6" s="10" t="s">
        <v>47</v>
      </c>
      <c r="DX6" s="10" t="s">
        <v>62</v>
      </c>
      <c r="DY6" s="70" t="s">
        <v>1</v>
      </c>
      <c r="DZ6" s="70" t="s">
        <v>43</v>
      </c>
      <c r="EA6" s="70" t="s">
        <v>63</v>
      </c>
      <c r="EB6" s="70" t="s">
        <v>2</v>
      </c>
      <c r="EC6" s="70" t="s">
        <v>23</v>
      </c>
      <c r="ED6" s="70" t="s">
        <v>24</v>
      </c>
      <c r="EE6" s="70" t="s">
        <v>25</v>
      </c>
      <c r="EF6" s="70" t="s">
        <v>3</v>
      </c>
      <c r="EG6" s="70" t="s">
        <v>4</v>
      </c>
      <c r="EH6" s="70" t="s">
        <v>5</v>
      </c>
      <c r="EI6" s="70" t="s">
        <v>45</v>
      </c>
      <c r="EJ6" s="70" t="s">
        <v>47</v>
      </c>
      <c r="EK6" s="70" t="s">
        <v>62</v>
      </c>
      <c r="EM6" s="9"/>
      <c r="EN6" s="8"/>
      <c r="EO6" s="8"/>
      <c r="EP6" s="9"/>
      <c r="EQ6" s="8"/>
      <c r="ER6" s="8"/>
      <c r="ES6" s="8"/>
      <c r="ET6" s="8"/>
      <c r="EU6" s="8"/>
      <c r="EV6" s="8"/>
      <c r="EW6" s="8"/>
      <c r="EX6" s="8"/>
      <c r="EY6" s="8"/>
      <c r="FA6" s="8"/>
      <c r="FB6" s="10" t="s">
        <v>1</v>
      </c>
      <c r="FC6" s="10" t="s">
        <v>43</v>
      </c>
      <c r="FD6" s="10" t="s">
        <v>63</v>
      </c>
      <c r="FE6" s="10" t="s">
        <v>2</v>
      </c>
      <c r="FF6" s="10" t="s">
        <v>23</v>
      </c>
      <c r="FG6" s="10" t="s">
        <v>24</v>
      </c>
      <c r="FH6" s="10" t="s">
        <v>25</v>
      </c>
      <c r="FI6" s="10" t="s">
        <v>3</v>
      </c>
      <c r="FJ6" s="10" t="s">
        <v>4</v>
      </c>
      <c r="FK6" s="10" t="s">
        <v>5</v>
      </c>
      <c r="FL6" s="10" t="s">
        <v>45</v>
      </c>
      <c r="FM6" s="10" t="s">
        <v>47</v>
      </c>
      <c r="FN6" s="10" t="s">
        <v>62</v>
      </c>
      <c r="FO6" s="70" t="s">
        <v>1</v>
      </c>
      <c r="FP6" s="70" t="s">
        <v>43</v>
      </c>
      <c r="FQ6" s="70" t="s">
        <v>63</v>
      </c>
      <c r="FR6" s="70" t="s">
        <v>2</v>
      </c>
      <c r="FS6" s="70" t="s">
        <v>23</v>
      </c>
      <c r="FT6" s="70" t="s">
        <v>24</v>
      </c>
      <c r="FU6" s="70" t="s">
        <v>25</v>
      </c>
      <c r="FV6" s="70" t="s">
        <v>3</v>
      </c>
      <c r="FW6" s="70" t="s">
        <v>4</v>
      </c>
      <c r="FX6" s="70" t="s">
        <v>5</v>
      </c>
      <c r="FY6" s="70" t="s">
        <v>45</v>
      </c>
      <c r="FZ6" s="70" t="s">
        <v>47</v>
      </c>
      <c r="GA6" s="70" t="s">
        <v>62</v>
      </c>
      <c r="GC6" s="9"/>
      <c r="GD6" s="8"/>
      <c r="GE6" s="8"/>
      <c r="GF6" s="9"/>
      <c r="GG6" s="8"/>
      <c r="GH6" s="8"/>
      <c r="GI6" s="8"/>
      <c r="GJ6" s="8"/>
      <c r="GK6" s="8"/>
      <c r="GL6" s="8"/>
      <c r="GM6" s="8"/>
      <c r="GN6" s="8"/>
      <c r="GO6" s="8"/>
      <c r="GQ6" s="8"/>
      <c r="GR6" s="10" t="s">
        <v>1</v>
      </c>
      <c r="GS6" s="10" t="s">
        <v>43</v>
      </c>
      <c r="GT6" s="10" t="s">
        <v>63</v>
      </c>
      <c r="GU6" s="10" t="s">
        <v>2</v>
      </c>
      <c r="GV6" s="10" t="s">
        <v>23</v>
      </c>
      <c r="GW6" s="10" t="s">
        <v>24</v>
      </c>
      <c r="GX6" s="10" t="s">
        <v>25</v>
      </c>
      <c r="GY6" s="10" t="s">
        <v>3</v>
      </c>
      <c r="GZ6" s="10" t="s">
        <v>4</v>
      </c>
      <c r="HA6" s="10" t="s">
        <v>5</v>
      </c>
      <c r="HB6" s="10" t="s">
        <v>45</v>
      </c>
      <c r="HC6" s="10" t="s">
        <v>47</v>
      </c>
      <c r="HD6" s="10" t="s">
        <v>62</v>
      </c>
      <c r="HE6" s="70" t="s">
        <v>1</v>
      </c>
      <c r="HF6" s="70" t="s">
        <v>43</v>
      </c>
      <c r="HG6" s="70" t="s">
        <v>63</v>
      </c>
      <c r="HH6" s="70" t="s">
        <v>2</v>
      </c>
      <c r="HI6" s="70" t="s">
        <v>23</v>
      </c>
      <c r="HJ6" s="70" t="s">
        <v>24</v>
      </c>
      <c r="HK6" s="70" t="s">
        <v>25</v>
      </c>
      <c r="HL6" s="70" t="s">
        <v>3</v>
      </c>
      <c r="HM6" s="70" t="s">
        <v>4</v>
      </c>
      <c r="HN6" s="70" t="s">
        <v>5</v>
      </c>
      <c r="HO6" s="70" t="s">
        <v>45</v>
      </c>
      <c r="HP6" s="70" t="s">
        <v>47</v>
      </c>
      <c r="HQ6" s="70" t="s">
        <v>62</v>
      </c>
      <c r="HS6" s="9"/>
      <c r="HT6" s="8"/>
      <c r="HU6" s="8"/>
      <c r="HV6" s="9"/>
      <c r="HW6" s="8"/>
      <c r="HX6" s="8"/>
      <c r="HY6" s="8"/>
      <c r="HZ6" s="8"/>
      <c r="IA6" s="8"/>
      <c r="IB6" s="8"/>
      <c r="IC6" s="8"/>
      <c r="ID6" s="8"/>
      <c r="IE6" s="8"/>
    </row>
    <row r="7" spans="1:23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E7" s="8"/>
      <c r="AF7" s="22" t="s">
        <v>48</v>
      </c>
      <c r="AG7" s="22" t="s">
        <v>49</v>
      </c>
      <c r="AH7" s="22" t="s">
        <v>50</v>
      </c>
      <c r="AI7" s="22" t="s">
        <v>51</v>
      </c>
      <c r="AJ7" s="22" t="s">
        <v>52</v>
      </c>
      <c r="AK7" s="22" t="s">
        <v>53</v>
      </c>
      <c r="AL7" s="22" t="s">
        <v>54</v>
      </c>
      <c r="AM7" s="22" t="s">
        <v>55</v>
      </c>
      <c r="AN7" s="22" t="s">
        <v>56</v>
      </c>
      <c r="AO7" s="22" t="s">
        <v>57</v>
      </c>
      <c r="AP7" s="22" t="s">
        <v>58</v>
      </c>
      <c r="AQ7" s="22" t="s">
        <v>59</v>
      </c>
      <c r="AR7" s="22" t="s">
        <v>60</v>
      </c>
      <c r="AS7" s="71" t="s">
        <v>41</v>
      </c>
      <c r="AT7" s="71" t="s">
        <v>41</v>
      </c>
      <c r="AU7" s="71" t="s">
        <v>41</v>
      </c>
      <c r="AV7" s="71" t="s">
        <v>41</v>
      </c>
      <c r="AW7" s="71" t="s">
        <v>41</v>
      </c>
      <c r="AX7" s="71" t="s">
        <v>41</v>
      </c>
      <c r="AY7" s="71" t="s">
        <v>41</v>
      </c>
      <c r="AZ7" s="71" t="s">
        <v>41</v>
      </c>
      <c r="BA7" s="71" t="s">
        <v>41</v>
      </c>
      <c r="BB7" s="71" t="s">
        <v>41</v>
      </c>
      <c r="BC7" s="71" t="s">
        <v>41</v>
      </c>
      <c r="BD7" s="71" t="s">
        <v>41</v>
      </c>
      <c r="BE7" s="71" t="s">
        <v>41</v>
      </c>
      <c r="BG7" s="9"/>
      <c r="BH7" s="8"/>
      <c r="BI7" s="8"/>
      <c r="BJ7" s="9"/>
      <c r="BK7" s="8"/>
      <c r="BL7" s="8"/>
      <c r="BM7" s="8"/>
      <c r="BN7" s="8"/>
      <c r="BO7" s="8"/>
      <c r="BP7" s="8"/>
      <c r="BQ7" s="8"/>
      <c r="BR7" s="8"/>
      <c r="BS7" s="8"/>
      <c r="BU7" s="8"/>
      <c r="BV7" s="11" t="s">
        <v>48</v>
      </c>
      <c r="BW7" s="11" t="s">
        <v>49</v>
      </c>
      <c r="BX7" s="11" t="s">
        <v>50</v>
      </c>
      <c r="BY7" s="11" t="s">
        <v>51</v>
      </c>
      <c r="BZ7" s="11" t="s">
        <v>52</v>
      </c>
      <c r="CA7" s="11" t="s">
        <v>53</v>
      </c>
      <c r="CB7" s="11" t="s">
        <v>54</v>
      </c>
      <c r="CC7" s="11" t="s">
        <v>55</v>
      </c>
      <c r="CD7" s="11" t="s">
        <v>56</v>
      </c>
      <c r="CE7" s="11" t="s">
        <v>57</v>
      </c>
      <c r="CF7" s="11" t="s">
        <v>58</v>
      </c>
      <c r="CG7" s="11" t="s">
        <v>59</v>
      </c>
      <c r="CH7" s="11" t="s">
        <v>60</v>
      </c>
      <c r="CI7" s="71" t="s">
        <v>41</v>
      </c>
      <c r="CJ7" s="71" t="s">
        <v>41</v>
      </c>
      <c r="CK7" s="71" t="s">
        <v>41</v>
      </c>
      <c r="CL7" s="71" t="s">
        <v>41</v>
      </c>
      <c r="CM7" s="71" t="s">
        <v>41</v>
      </c>
      <c r="CN7" s="71" t="s">
        <v>41</v>
      </c>
      <c r="CO7" s="71" t="s">
        <v>41</v>
      </c>
      <c r="CP7" s="71" t="s">
        <v>41</v>
      </c>
      <c r="CQ7" s="71" t="s">
        <v>41</v>
      </c>
      <c r="CR7" s="71" t="s">
        <v>41</v>
      </c>
      <c r="CS7" s="71" t="s">
        <v>41</v>
      </c>
      <c r="CT7" s="71" t="s">
        <v>41</v>
      </c>
      <c r="CU7" s="71" t="s">
        <v>41</v>
      </c>
      <c r="CW7" s="9"/>
      <c r="CX7" s="8"/>
      <c r="CY7" s="8"/>
      <c r="CZ7" s="9"/>
      <c r="DA7" s="8"/>
      <c r="DB7" s="8"/>
      <c r="DC7" s="8"/>
      <c r="DD7" s="8"/>
      <c r="DE7" s="8"/>
      <c r="DF7" s="8"/>
      <c r="DG7" s="8"/>
      <c r="DH7" s="8"/>
      <c r="DI7" s="8"/>
      <c r="DK7" s="8"/>
      <c r="DL7" s="11" t="s">
        <v>48</v>
      </c>
      <c r="DM7" s="11" t="s">
        <v>49</v>
      </c>
      <c r="DN7" s="11" t="s">
        <v>50</v>
      </c>
      <c r="DO7" s="11" t="s">
        <v>51</v>
      </c>
      <c r="DP7" s="11" t="s">
        <v>52</v>
      </c>
      <c r="DQ7" s="11" t="s">
        <v>53</v>
      </c>
      <c r="DR7" s="11" t="s">
        <v>54</v>
      </c>
      <c r="DS7" s="11" t="s">
        <v>55</v>
      </c>
      <c r="DT7" s="11" t="s">
        <v>56</v>
      </c>
      <c r="DU7" s="11" t="s">
        <v>57</v>
      </c>
      <c r="DV7" s="11" t="s">
        <v>58</v>
      </c>
      <c r="DW7" s="11" t="s">
        <v>59</v>
      </c>
      <c r="DX7" s="11" t="s">
        <v>60</v>
      </c>
      <c r="DY7" s="71" t="s">
        <v>41</v>
      </c>
      <c r="DZ7" s="71" t="s">
        <v>41</v>
      </c>
      <c r="EA7" s="71" t="s">
        <v>41</v>
      </c>
      <c r="EB7" s="71" t="s">
        <v>41</v>
      </c>
      <c r="EC7" s="71" t="s">
        <v>41</v>
      </c>
      <c r="ED7" s="71" t="s">
        <v>41</v>
      </c>
      <c r="EE7" s="71" t="s">
        <v>41</v>
      </c>
      <c r="EF7" s="71" t="s">
        <v>41</v>
      </c>
      <c r="EG7" s="71" t="s">
        <v>41</v>
      </c>
      <c r="EH7" s="71" t="s">
        <v>41</v>
      </c>
      <c r="EI7" s="71" t="s">
        <v>41</v>
      </c>
      <c r="EJ7" s="71" t="s">
        <v>41</v>
      </c>
      <c r="EK7" s="71" t="s">
        <v>41</v>
      </c>
      <c r="EM7" s="9"/>
      <c r="EN7" s="8"/>
      <c r="EO7" s="8"/>
      <c r="EP7" s="9"/>
      <c r="EQ7" s="8"/>
      <c r="ER7" s="8"/>
      <c r="ES7" s="8"/>
      <c r="ET7" s="8"/>
      <c r="EU7" s="8"/>
      <c r="EV7" s="8"/>
      <c r="EW7" s="8"/>
      <c r="EX7" s="8"/>
      <c r="EY7" s="8"/>
      <c r="FA7" s="8"/>
      <c r="FB7" s="11" t="s">
        <v>48</v>
      </c>
      <c r="FC7" s="11" t="s">
        <v>49</v>
      </c>
      <c r="FD7" s="11" t="s">
        <v>50</v>
      </c>
      <c r="FE7" s="11" t="s">
        <v>51</v>
      </c>
      <c r="FF7" s="11" t="s">
        <v>52</v>
      </c>
      <c r="FG7" s="11" t="s">
        <v>53</v>
      </c>
      <c r="FH7" s="11" t="s">
        <v>54</v>
      </c>
      <c r="FI7" s="11" t="s">
        <v>55</v>
      </c>
      <c r="FJ7" s="11" t="s">
        <v>56</v>
      </c>
      <c r="FK7" s="11" t="s">
        <v>57</v>
      </c>
      <c r="FL7" s="11" t="s">
        <v>58</v>
      </c>
      <c r="FM7" s="11" t="s">
        <v>59</v>
      </c>
      <c r="FN7" s="11" t="s">
        <v>60</v>
      </c>
      <c r="FO7" s="71" t="s">
        <v>41</v>
      </c>
      <c r="FP7" s="71" t="s">
        <v>41</v>
      </c>
      <c r="FQ7" s="71" t="s">
        <v>41</v>
      </c>
      <c r="FR7" s="71" t="s">
        <v>41</v>
      </c>
      <c r="FS7" s="71" t="s">
        <v>41</v>
      </c>
      <c r="FT7" s="71" t="s">
        <v>41</v>
      </c>
      <c r="FU7" s="71" t="s">
        <v>41</v>
      </c>
      <c r="FV7" s="71" t="s">
        <v>41</v>
      </c>
      <c r="FW7" s="71" t="s">
        <v>41</v>
      </c>
      <c r="FX7" s="71" t="s">
        <v>41</v>
      </c>
      <c r="FY7" s="71" t="s">
        <v>41</v>
      </c>
      <c r="FZ7" s="71" t="s">
        <v>41</v>
      </c>
      <c r="GA7" s="71" t="s">
        <v>41</v>
      </c>
      <c r="GC7" s="9"/>
      <c r="GD7" s="8"/>
      <c r="GE7" s="8"/>
      <c r="GF7" s="9"/>
      <c r="GG7" s="8"/>
      <c r="GH7" s="8"/>
      <c r="GI7" s="8"/>
      <c r="GJ7" s="8"/>
      <c r="GK7" s="8"/>
      <c r="GL7" s="8"/>
      <c r="GM7" s="8"/>
      <c r="GN7" s="8"/>
      <c r="GO7" s="8"/>
      <c r="GQ7" s="8"/>
      <c r="GR7" s="11" t="s">
        <v>48</v>
      </c>
      <c r="GS7" s="11" t="s">
        <v>49</v>
      </c>
      <c r="GT7" s="11" t="s">
        <v>50</v>
      </c>
      <c r="GU7" s="11" t="s">
        <v>51</v>
      </c>
      <c r="GV7" s="11" t="s">
        <v>52</v>
      </c>
      <c r="GW7" s="11" t="s">
        <v>53</v>
      </c>
      <c r="GX7" s="11" t="s">
        <v>54</v>
      </c>
      <c r="GY7" s="11" t="s">
        <v>55</v>
      </c>
      <c r="GZ7" s="11" t="s">
        <v>56</v>
      </c>
      <c r="HA7" s="11" t="s">
        <v>57</v>
      </c>
      <c r="HB7" s="11" t="s">
        <v>58</v>
      </c>
      <c r="HC7" s="11" t="s">
        <v>59</v>
      </c>
      <c r="HD7" s="11" t="s">
        <v>60</v>
      </c>
      <c r="HE7" s="71" t="s">
        <v>41</v>
      </c>
      <c r="HF7" s="71" t="s">
        <v>41</v>
      </c>
      <c r="HG7" s="71" t="s">
        <v>41</v>
      </c>
      <c r="HH7" s="71" t="s">
        <v>41</v>
      </c>
      <c r="HI7" s="71" t="s">
        <v>41</v>
      </c>
      <c r="HJ7" s="71" t="s">
        <v>41</v>
      </c>
      <c r="HK7" s="71" t="s">
        <v>41</v>
      </c>
      <c r="HL7" s="71" t="s">
        <v>41</v>
      </c>
      <c r="HM7" s="71" t="s">
        <v>41</v>
      </c>
      <c r="HN7" s="71" t="s">
        <v>41</v>
      </c>
      <c r="HO7" s="71" t="s">
        <v>41</v>
      </c>
      <c r="HP7" s="71" t="s">
        <v>41</v>
      </c>
      <c r="HQ7" s="71" t="s">
        <v>41</v>
      </c>
      <c r="HS7" s="9"/>
      <c r="HT7" s="8"/>
      <c r="HU7" s="8"/>
      <c r="HV7" s="9"/>
      <c r="HW7" s="8"/>
      <c r="HX7" s="8"/>
      <c r="HY7" s="8"/>
      <c r="HZ7" s="8"/>
      <c r="IA7" s="8"/>
      <c r="IB7" s="8"/>
      <c r="IC7" s="8"/>
      <c r="ID7" s="8"/>
      <c r="IE7" s="8"/>
    </row>
    <row r="8" spans="1:239">
      <c r="A8" s="13">
        <f t="shared" ref="A8:A71" si="0">AE8</f>
        <v>46295</v>
      </c>
      <c r="O8"/>
      <c r="AD8"/>
      <c r="AE8" s="4">
        <f t="array" ref="AE8:AE247">_xll.FDS(AF7,"JULIAN(FMA_NDEBT_EBITDA(LTM,0,-20AY,M,EUR,""PORTAGG"",""MEANR"").dates)")</f>
        <v>46295</v>
      </c>
      <c r="AF8" s="1">
        <f t="array" ref="AF8:AF247">_xll.FDS(AF7,"FMA_NDEBT_EBITDA(LTM,0,-20AY,M,EUR,""PORTAGG"",""MEANR"")")</f>
        <v>1.5176704255976801</v>
      </c>
      <c r="AG8" s="1">
        <f t="array" ref="AG8:AG247">_xll.FDS(AG7,"FMA_NDEBT_EBITDA(LTM,0,-20AY,M,EUR,""PORTAGG"",""MEANR"")")</f>
        <v>2.57610997405245</v>
      </c>
      <c r="AH8" s="1">
        <f t="array" ref="AH8:AH247">_xll.FDS(AH7,"FMA_NDEBT_EBITDA(LTM,0,-20AY,M,EUR,""PORTAGG"",""MEANR"")")</f>
        <v>0.73907005410195004</v>
      </c>
      <c r="AI8" s="1">
        <f t="array" ref="AI8:AI247">_xll.FDS(AI7,"FMA_NDEBT_EBITDA(LTM,0,-20AY,M,EUR,""PORTAGG"",""MEANR"")")</f>
        <v>10.1169600671914</v>
      </c>
      <c r="AJ8" s="1">
        <f t="array" ref="AJ8:AJ247">_xll.FDS(AJ7,"FMA_NDEBT_EBITDA(LTM,0,-20AY,M,EUR,""PORTAGG"",""MEANR"")")</f>
        <v>1.5089101960176601</v>
      </c>
      <c r="AK8" s="1">
        <f t="array" ref="AK8:AK247">_xll.FDS(AK7,"FMA_NDEBT_EBITDA(LTM,0,-20AY,M,EUR,""PORTAGG"",""MEANR"")")</f>
        <v>1.6366060733174099</v>
      </c>
      <c r="AL8" s="1">
        <f t="array" ref="AL8:AL247">_xll.FDS(AL7,"FMA_NDEBT_EBITDA(LTM,0,-20AY,M,EUR,""PORTAGG"",""MEANR"")")</f>
        <v>0.75166268540331904</v>
      </c>
      <c r="AM8" s="1">
        <f t="array" ref="AM8:AM247">_xll.FDS(AM7,"FMA_NDEBT_EBITDA(LTM,0,-20AY,M,EUR,""PORTAGG"",""MEANR"")")</f>
        <v>0.43980775067068301</v>
      </c>
      <c r="AN8" s="1">
        <f t="array" ref="AN8:AN247">_xll.FDS(AN7,"FMA_NDEBT_EBITDA(LTM,0,-20AY,M,EUR,""PORTAGG"",""MEANR"")")</f>
        <v>2.6984758477398998</v>
      </c>
      <c r="AO8" s="1">
        <f t="array" ref="AO8:AO247">_xll.FDS(AO7,"FMA_NDEBT_EBITDA(LTM,0,-20AY,M,EUR,""PORTAGG"",""MEANR"")")</f>
        <v>3.8202382685026199</v>
      </c>
      <c r="AP8" s="1">
        <f t="array" ref="AP8:AP247">_xll.FDS(AP7,"FMA_NDEBT_EBITDA(LTM,0,-20AY,M,EUR,""PORTAGG"",""MEANR"")")</f>
        <v>2.2702260327082802</v>
      </c>
      <c r="AQ8" s="1">
        <f t="array" ref="AQ8:AQ247">_xll.FDS(AQ7,"FMA_NDEBT_EBITDA(LTM,0,-20AY,M,EUR,""PORTAGG"",""MEANR"")")</f>
        <v>1.3799431189398901</v>
      </c>
      <c r="AR8" s="1">
        <f t="array" ref="AR8:AR247">_xll.FDS(AR7,"FMA_NDEBT_EBITDA(LTM,0,-20AY,M,EUR,""PORTAGG"",""MEANR"")")</f>
        <v>5.6573716795401801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T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DJ8"/>
      <c r="EL8"/>
      <c r="EZ8"/>
      <c r="FB8">
        <f t="array" ref="FB8:FB247">_xll.FDS(FB7,"FMA_FCF_DEBT(LTM,0,-20AY,M,""PORTAGG"")")</f>
        <v>10.980834316825399</v>
      </c>
      <c r="FC8">
        <f t="array" ref="FC8:FC247">_xll.FDS(FC7,"FMA_FCF_DEBT(LTM,0,-20AY,M,""PORTAGG"")")</f>
        <v>17.981573383159699</v>
      </c>
      <c r="FD8">
        <f t="array" ref="FD8:FD247">_xll.FDS(FD7,"FMA_FCF_DEBT(LTM,0,-20AY,M,""PORTAGG"")")</f>
        <v>33.200840371974003</v>
      </c>
      <c r="FE8">
        <f t="array" ref="FE8:FE247">_xll.FDS(FE7,"FMA_FCF_DEBT(LTM,0,-20AY,M,""PORTAGG"")")</f>
        <v>2.80150137888059</v>
      </c>
      <c r="FF8">
        <f t="array" ref="FF8:FF247">_xll.FDS(FF7,"FMA_FCF_DEBT(LTM,0,-20AY,M,""PORTAGG"")")</f>
        <v>28.807422942082599</v>
      </c>
      <c r="FG8">
        <f t="array" ref="FG8:FG247">_xll.FDS(FG7,"FMA_FCF_DEBT(LTM,0,-20AY,M,""PORTAGG"")")</f>
        <v>22.892463840116601</v>
      </c>
      <c r="FH8">
        <f t="array" ref="FH8:FH247">_xll.FDS(FH7,"FMA_FCF_DEBT(LTM,0,-20AY,M,""PORTAGG"")")</f>
        <v>26.597811276200702</v>
      </c>
      <c r="FI8">
        <f t="array" ref="FI8:FI247">_xll.FDS(FI7,"FMA_FCF_DEBT(LTM,0,-20AY,M,""PORTAGG"")")</f>
        <v>51.010860412277097</v>
      </c>
      <c r="FJ8">
        <f t="array" ref="FJ8:FJ247">_xll.FDS(FJ7,"FMA_FCF_DEBT(LTM,0,-20AY,M,""PORTAGG"")")</f>
        <v>14.7729926412526</v>
      </c>
      <c r="FK8">
        <f t="array" ref="FK8:FK247">_xll.FDS(FK7,"FMA_FCF_DEBT(LTM,0,-20AY,M,""PORTAGG"")")</f>
        <v>-0.77896413875396997</v>
      </c>
      <c r="FL8">
        <f t="array" ref="FL8:FL247">_xll.FDS(FL7,"FMA_FCF_DEBT(LTM,0,-20AY,M,""PORTAGG"")")</f>
        <v>12.5302144187881</v>
      </c>
      <c r="FM8">
        <f t="array" ref="FM8:FM247">_xll.FDS(FM7,"FMA_FCF_DEBT(LTM,0,-20AY,M,""PORTAGG"")")</f>
        <v>36.153504305502103</v>
      </c>
      <c r="FN8">
        <f t="array" ref="FN8:FN247">_xll.FDS(FN7,"FMA_FCF_DEBT(LTM,0,-20AY,M,""PORTAGG"")")</f>
        <v>1.9678021676829301E-2</v>
      </c>
      <c r="GB8"/>
      <c r="GP8"/>
      <c r="GR8">
        <f t="array" ref="GR8:GR247">_xll.FDS(FB7,"FMA_DEBT_EQ(LTM,0,-20AY,M,""PORTAGG"")")</f>
        <v>57.789196483216202</v>
      </c>
      <c r="GS8">
        <f t="array" ref="GS8:GS247">_xll.FDS(FC7,"FMA_DEBT_EQ(LTM,0,-20AY,M,""PORTAGG"")")</f>
        <v>115.952805472337</v>
      </c>
      <c r="GT8">
        <f t="array" ref="GT8:GT247">_xll.FDS(FD7,"FMA_DEBT_EQ(LTM,0,-20AY,M,""PORTAGG"")")</f>
        <v>58.5191416861162</v>
      </c>
      <c r="GU8">
        <f t="array" ref="GU8:GU247">_xll.FDS(FE7,"FMA_DEBT_EQ(LTM,0,-20AY,M,""PORTAGG"")")</f>
        <v>417.95205491114098</v>
      </c>
      <c r="GV8">
        <f t="array" ref="GV8:GV247">_xll.FDS(FF7,"FMA_DEBT_EQ(LTM,0,-20AY,M,""PORTAGG"")")</f>
        <v>66.839496144205</v>
      </c>
      <c r="GW8">
        <f t="array" ref="GW8:GW247">_xll.FDS(FG7,"FMA_DEBT_EQ(LTM,0,-20AY,M,""PORTAGG"")")</f>
        <v>85.294826159221103</v>
      </c>
      <c r="GX8">
        <f t="array" ref="GX8:GX247">_xll.FDS(FH7,"FMA_DEBT_EQ(LTM,0,-20AY,M,""PORTAGG"")")</f>
        <v>62.418637394978703</v>
      </c>
      <c r="GY8">
        <f t="array" ref="GY8:GY247">_xll.FDS(FI7,"FMA_DEBT_EQ(LTM,0,-20AY,M,""PORTAGG"")")</f>
        <v>42.505911901393098</v>
      </c>
      <c r="GZ8">
        <f t="array" ref="GZ8:GZ247">_xll.FDS(FJ7,"FMA_DEBT_EQ(LTM,0,-20AY,M,""PORTAGG"")")</f>
        <v>168.09142629961499</v>
      </c>
      <c r="HA8">
        <f t="array" ref="HA8:HA247">_xll.FDS(FK7,"FMA_DEBT_EQ(LTM,0,-20AY,M,""PORTAGG"")")</f>
        <v>161.16846685592299</v>
      </c>
      <c r="HB8">
        <f t="array" ref="HB8:HB247">_xll.FDS(FL7,"FMA_DEBT_EQ(LTM,0,-20AY,M,""PORTAGG"")")</f>
        <v>140.78827820610101</v>
      </c>
      <c r="HC8">
        <f t="array" ref="HC8:HC247">_xll.FDS(FM7,"FMA_DEBT_EQ(LTM,0,-20AY,M,""PORTAGG"")")</f>
        <v>52.438497434768202</v>
      </c>
      <c r="HD8">
        <f t="array" ref="HD8:HD247">_xll.FDS(FN7,"FMA_DEBT_EQ(LTM,0,-20AY,M,""PORTAGG"")")</f>
        <v>135.79482085004099</v>
      </c>
      <c r="HR8"/>
    </row>
    <row r="9" spans="1:239">
      <c r="A9" s="13">
        <f t="shared" si="0"/>
        <v>46265</v>
      </c>
      <c r="O9"/>
      <c r="AD9"/>
      <c r="AE9" s="4">
        <v>46265</v>
      </c>
      <c r="AF9" s="5">
        <v>1.4958885888284199</v>
      </c>
      <c r="AG9" s="1">
        <v>2.5440042305879098</v>
      </c>
      <c r="AH9" s="1">
        <v>0.73071810335089205</v>
      </c>
      <c r="AI9" s="1">
        <v>9.0843148880699403</v>
      </c>
      <c r="AJ9" s="1">
        <v>1.49084821851503</v>
      </c>
      <c r="AK9" s="1">
        <v>1.64103062733684</v>
      </c>
      <c r="AL9" s="1">
        <v>0.75666042681651202</v>
      </c>
      <c r="AM9" s="1">
        <v>0.40727222697814203</v>
      </c>
      <c r="AN9" s="1">
        <v>2.6529653485887299</v>
      </c>
      <c r="AO9" s="1">
        <v>3.7598591321413002</v>
      </c>
      <c r="AP9" s="1">
        <v>2.3172619276263902</v>
      </c>
      <c r="AQ9" s="1">
        <v>1.36092387751684</v>
      </c>
      <c r="AR9" s="1">
        <v>5.6212023947060503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T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DJ9"/>
      <c r="EL9"/>
      <c r="EZ9"/>
      <c r="FB9">
        <v>11.2010927421871</v>
      </c>
      <c r="FC9">
        <v>18.2148017310417</v>
      </c>
      <c r="FD9">
        <v>33.345146594097599</v>
      </c>
      <c r="FE9">
        <v>3.0450564455185698</v>
      </c>
      <c r="FF9">
        <v>29.163508999490698</v>
      </c>
      <c r="FG9">
        <v>23.038333057220999</v>
      </c>
      <c r="FH9">
        <v>25.723957754389101</v>
      </c>
      <c r="FI9">
        <v>52.970629421240503</v>
      </c>
      <c r="FJ9">
        <v>15.331863242648099</v>
      </c>
      <c r="FK9">
        <v>-0.76047408516415305</v>
      </c>
      <c r="FL9">
        <v>12.8188785951686</v>
      </c>
      <c r="FM9">
        <v>36.783963574307101</v>
      </c>
      <c r="FN9">
        <v>-0.13866191389389601</v>
      </c>
      <c r="GB9"/>
      <c r="GP9"/>
      <c r="GR9">
        <v>57.436565454119297</v>
      </c>
      <c r="GS9">
        <v>116.046168172153</v>
      </c>
      <c r="GT9">
        <v>58.440357208363203</v>
      </c>
      <c r="GU9">
        <v>379.55647742782202</v>
      </c>
      <c r="GV9">
        <v>66.892741111944403</v>
      </c>
      <c r="GW9">
        <v>85.425094890250605</v>
      </c>
      <c r="GX9">
        <v>63.651527327764001</v>
      </c>
      <c r="GY9">
        <v>41.161623888885003</v>
      </c>
      <c r="GZ9">
        <v>169.13375640022301</v>
      </c>
      <c r="HA9">
        <v>160.57266866519399</v>
      </c>
      <c r="HB9">
        <v>152.512444873687</v>
      </c>
      <c r="HC9">
        <v>52.496003094863198</v>
      </c>
      <c r="HD9">
        <v>133.42290574189201</v>
      </c>
      <c r="HR9"/>
    </row>
    <row r="10" spans="1:239">
      <c r="A10" s="13">
        <f t="shared" si="0"/>
        <v>46234</v>
      </c>
      <c r="O10"/>
      <c r="AD10"/>
      <c r="AE10" s="4">
        <v>46234</v>
      </c>
      <c r="AF10" s="1">
        <v>1.54966097561408</v>
      </c>
      <c r="AG10" s="1">
        <v>2.3739773009628702</v>
      </c>
      <c r="AH10" s="1">
        <v>0.64841657071424796</v>
      </c>
      <c r="AI10" s="1">
        <v>14.720224035530499</v>
      </c>
      <c r="AJ10" s="1">
        <v>1.4573265195315499</v>
      </c>
      <c r="AK10" s="1">
        <v>1.56727527485929</v>
      </c>
      <c r="AL10" s="1">
        <v>0.92742092319028602</v>
      </c>
      <c r="AM10" s="1">
        <v>0.34525446226964202</v>
      </c>
      <c r="AN10" s="1">
        <v>2.4989075735211101</v>
      </c>
      <c r="AO10" s="1">
        <v>3.5698621821852998</v>
      </c>
      <c r="AP10" s="1">
        <v>2.1405821339387701</v>
      </c>
      <c r="AQ10" s="1">
        <v>0.81608864248694202</v>
      </c>
      <c r="AR10" s="1">
        <v>5.2738347015975497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T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DJ10"/>
      <c r="EL10"/>
      <c r="EZ10"/>
      <c r="FB10">
        <v>13.1197803916412</v>
      </c>
      <c r="FC10">
        <v>17.198369695644001</v>
      </c>
      <c r="FD10">
        <v>32.427220329887298</v>
      </c>
      <c r="FE10">
        <v>3.0630080707117</v>
      </c>
      <c r="FF10">
        <v>27.2361363425346</v>
      </c>
      <c r="FG10">
        <v>21.347510087646199</v>
      </c>
      <c r="FH10">
        <v>16.7409859350951</v>
      </c>
      <c r="FI10">
        <v>52.925016814305501</v>
      </c>
      <c r="FJ10">
        <v>15.4898381467739</v>
      </c>
      <c r="FK10">
        <v>-2.5823742796776599</v>
      </c>
      <c r="FL10">
        <v>13.6226382264751</v>
      </c>
      <c r="FM10">
        <v>43.098771991967297</v>
      </c>
      <c r="FN10">
        <v>-0.12250747845844601</v>
      </c>
      <c r="GB10"/>
      <c r="GP10"/>
      <c r="GR10">
        <v>54.087346990638601</v>
      </c>
      <c r="GS10">
        <v>109.815592497298</v>
      </c>
      <c r="GT10">
        <v>56.160841237946002</v>
      </c>
      <c r="GU10">
        <v>429.20429894754602</v>
      </c>
      <c r="GV10">
        <v>68.1543325651092</v>
      </c>
      <c r="GW10">
        <v>84.921896591731795</v>
      </c>
      <c r="GX10">
        <v>65.526107751449899</v>
      </c>
      <c r="GY10">
        <v>36.871490894269598</v>
      </c>
      <c r="GZ10">
        <v>156.038133503968</v>
      </c>
      <c r="HA10">
        <v>158.248269195213</v>
      </c>
      <c r="HB10">
        <v>145.071348534994</v>
      </c>
      <c r="HC10">
        <v>43.755561577520901</v>
      </c>
      <c r="HD10">
        <v>125.417860322623</v>
      </c>
      <c r="HR10"/>
    </row>
    <row r="11" spans="1:239">
      <c r="A11" s="13">
        <f t="shared" si="0"/>
        <v>46203</v>
      </c>
      <c r="O11"/>
      <c r="AD11"/>
      <c r="AE11" s="4">
        <v>46203</v>
      </c>
      <c r="AF11" s="1">
        <v>1.56635579553724</v>
      </c>
      <c r="AG11" s="1">
        <v>2.3929996994340001</v>
      </c>
      <c r="AH11" s="1">
        <v>0.65288539207749796</v>
      </c>
      <c r="AI11" s="1">
        <v>14.796833843632699</v>
      </c>
      <c r="AJ11" s="1">
        <v>1.46749778469016</v>
      </c>
      <c r="AK11" s="1">
        <v>1.5740811887191899</v>
      </c>
      <c r="AL11" s="1">
        <v>0.93988340727199704</v>
      </c>
      <c r="AM11" s="1">
        <v>0.345624768513001</v>
      </c>
      <c r="AN11" s="1">
        <v>2.5152695679789301</v>
      </c>
      <c r="AO11" s="1">
        <v>3.5956492321784501</v>
      </c>
      <c r="AP11" s="1">
        <v>2.1590125002606402</v>
      </c>
      <c r="AQ11" s="1">
        <v>0.82235370984586997</v>
      </c>
      <c r="AR11" s="1">
        <v>5.3045246136900097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T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DJ11"/>
      <c r="EL11"/>
      <c r="EZ11"/>
      <c r="FB11">
        <v>12.9874111708505</v>
      </c>
      <c r="FC11">
        <v>17.0615871269748</v>
      </c>
      <c r="FD11">
        <v>32.260867895699398</v>
      </c>
      <c r="FE11">
        <v>3.0461691367406498</v>
      </c>
      <c r="FF11">
        <v>27.0305922036281</v>
      </c>
      <c r="FG11">
        <v>21.270114252896501</v>
      </c>
      <c r="FH11">
        <v>16.614473855438501</v>
      </c>
      <c r="FI11">
        <v>52.599707344339201</v>
      </c>
      <c r="FJ11">
        <v>15.391272061271501</v>
      </c>
      <c r="FK11">
        <v>-2.5709932968816198</v>
      </c>
      <c r="FL11">
        <v>13.5417545248016</v>
      </c>
      <c r="FM11">
        <v>42.778770128679298</v>
      </c>
      <c r="FN11">
        <v>-6.6935884229069403E-2</v>
      </c>
      <c r="GB11"/>
      <c r="GP11"/>
      <c r="GR11">
        <v>54.160591893708101</v>
      </c>
      <c r="GS11">
        <v>109.79700977077199</v>
      </c>
      <c r="GT11">
        <v>56.189226309571403</v>
      </c>
      <c r="GU11">
        <v>429.783703300365</v>
      </c>
      <c r="GV11">
        <v>68.133603057157799</v>
      </c>
      <c r="GW11">
        <v>84.918594146654598</v>
      </c>
      <c r="GX11">
        <v>65.558614147538407</v>
      </c>
      <c r="GY11">
        <v>36.835388868713203</v>
      </c>
      <c r="GZ11">
        <v>156.02916660966801</v>
      </c>
      <c r="HA11">
        <v>158.20322129173201</v>
      </c>
      <c r="HB11">
        <v>144.867699025154</v>
      </c>
      <c r="HC11">
        <v>43.752855906040899</v>
      </c>
      <c r="HD11">
        <v>125.50957663970399</v>
      </c>
      <c r="HR11"/>
    </row>
    <row r="12" spans="1:239">
      <c r="A12" s="13">
        <f t="shared" si="0"/>
        <v>46171</v>
      </c>
      <c r="O12"/>
      <c r="AD12"/>
      <c r="AE12" s="4">
        <v>46171</v>
      </c>
      <c r="AF12" s="1">
        <v>1.5910127145628701</v>
      </c>
      <c r="AG12" s="1">
        <v>2.3477670926809702</v>
      </c>
      <c r="AH12" s="1">
        <v>0.66236561667799698</v>
      </c>
      <c r="AI12" s="1">
        <v>14.705528173343801</v>
      </c>
      <c r="AJ12" s="1">
        <v>1.44663990577576</v>
      </c>
      <c r="AK12" s="1">
        <v>1.54467758115911</v>
      </c>
      <c r="AL12" s="1">
        <v>0.93041117076202895</v>
      </c>
      <c r="AM12" s="1">
        <v>0.33595650934033899</v>
      </c>
      <c r="AN12" s="1">
        <v>2.4939495692557099</v>
      </c>
      <c r="AO12" s="1">
        <v>3.5680089688002301</v>
      </c>
      <c r="AP12" s="1">
        <v>2.1259314313575399</v>
      </c>
      <c r="AQ12" s="1">
        <v>0.80657927145381303</v>
      </c>
      <c r="AR12" s="1">
        <v>5.2348719942263298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T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DJ12"/>
      <c r="EL12"/>
      <c r="EZ12"/>
      <c r="FB12">
        <v>12.715536843076601</v>
      </c>
      <c r="FC12">
        <v>17.444294114642499</v>
      </c>
      <c r="FD12">
        <v>32.350159241208097</v>
      </c>
      <c r="FE12">
        <v>3.0655825363537699</v>
      </c>
      <c r="FF12">
        <v>27.5315043450255</v>
      </c>
      <c r="FG12">
        <v>21.699828182774301</v>
      </c>
      <c r="FH12">
        <v>16.848305536857399</v>
      </c>
      <c r="FI12">
        <v>53.736395762822703</v>
      </c>
      <c r="FJ12">
        <v>15.5201870040733</v>
      </c>
      <c r="FK12">
        <v>-2.62116486343111</v>
      </c>
      <c r="FL12">
        <v>13.819197559470201</v>
      </c>
      <c r="FM12">
        <v>43.296613343286602</v>
      </c>
      <c r="FN12">
        <v>-7.62692723283456E-2</v>
      </c>
      <c r="GB12"/>
      <c r="GP12"/>
      <c r="GR12">
        <v>53.967091779483802</v>
      </c>
      <c r="GS12">
        <v>109.910869669222</v>
      </c>
      <c r="GT12">
        <v>56.571692208135303</v>
      </c>
      <c r="GU12">
        <v>430.49075997604399</v>
      </c>
      <c r="GV12">
        <v>68.271698494672194</v>
      </c>
      <c r="GW12">
        <v>85.781216410965399</v>
      </c>
      <c r="GX12">
        <v>65.684083396774994</v>
      </c>
      <c r="GY12">
        <v>35.697571497417997</v>
      </c>
      <c r="GZ12">
        <v>156.277125560142</v>
      </c>
      <c r="HA12">
        <v>158.36555441279799</v>
      </c>
      <c r="HB12">
        <v>144.19261491226101</v>
      </c>
      <c r="HC12">
        <v>43.235061117289597</v>
      </c>
      <c r="HD12">
        <v>125.50620157516801</v>
      </c>
      <c r="HR12"/>
    </row>
    <row r="13" spans="1:239">
      <c r="A13" s="13">
        <f t="shared" si="0"/>
        <v>46142</v>
      </c>
      <c r="O13"/>
      <c r="AD13"/>
      <c r="AE13" s="4">
        <v>46142</v>
      </c>
      <c r="AF13" s="1">
        <v>1.63733413833357</v>
      </c>
      <c r="AG13" s="1">
        <v>2.37639595789719</v>
      </c>
      <c r="AH13" s="1">
        <v>0.67874175690967797</v>
      </c>
      <c r="AI13" s="1">
        <v>10.5807101040918</v>
      </c>
      <c r="AJ13" s="1">
        <v>1.29640123256784</v>
      </c>
      <c r="AK13" s="1">
        <v>1.48898633939332</v>
      </c>
      <c r="AL13" s="1">
        <v>0.97648598990778401</v>
      </c>
      <c r="AM13" s="1">
        <v>0.225547929601774</v>
      </c>
      <c r="AN13" s="1">
        <v>2.6352967958899698</v>
      </c>
      <c r="AO13" s="1">
        <v>3.5377353125031199</v>
      </c>
      <c r="AP13" s="1">
        <v>2.0439264046354699</v>
      </c>
      <c r="AQ13" s="1">
        <v>0.78729105215679596</v>
      </c>
      <c r="AR13" s="1">
        <v>4.6193552599444798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T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DJ13"/>
      <c r="EL13"/>
      <c r="EZ13"/>
      <c r="FB13">
        <v>12.1648458435152</v>
      </c>
      <c r="FC13">
        <v>17.287172802463601</v>
      </c>
      <c r="FD13">
        <v>32.0064948351651</v>
      </c>
      <c r="FE13">
        <v>3.0086454262522002</v>
      </c>
      <c r="FF13">
        <v>30.448076463916699</v>
      </c>
      <c r="FG13">
        <v>22.205138040382401</v>
      </c>
      <c r="FH13">
        <v>19.062255645732598</v>
      </c>
      <c r="FI13">
        <v>57.923960351219499</v>
      </c>
      <c r="FJ13">
        <v>15.1755067669441</v>
      </c>
      <c r="FK13">
        <v>-2.8833321284895401</v>
      </c>
      <c r="FL13">
        <v>14.1804334013825</v>
      </c>
      <c r="FM13">
        <v>43.390681888420602</v>
      </c>
      <c r="FN13">
        <v>0.31850235671976501</v>
      </c>
      <c r="GB13"/>
      <c r="GP13"/>
      <c r="GR13">
        <v>54.063532607939301</v>
      </c>
      <c r="GS13">
        <v>110.02454157965499</v>
      </c>
      <c r="GT13">
        <v>58.065247077015798</v>
      </c>
      <c r="GU13">
        <v>403.25133160421001</v>
      </c>
      <c r="GV13">
        <v>63.785937169013401</v>
      </c>
      <c r="GW13">
        <v>85.805929320325106</v>
      </c>
      <c r="GX13">
        <v>67.178753316268498</v>
      </c>
      <c r="GY13">
        <v>37.523611739860399</v>
      </c>
      <c r="GZ13">
        <v>160.30063652527701</v>
      </c>
      <c r="HA13">
        <v>157.80769107394499</v>
      </c>
      <c r="HB13">
        <v>150.502269708391</v>
      </c>
      <c r="HC13">
        <v>43.2239841083654</v>
      </c>
      <c r="HD13">
        <v>125.164979875727</v>
      </c>
      <c r="HR13"/>
    </row>
    <row r="14" spans="1:239">
      <c r="A14" s="13">
        <f t="shared" si="0"/>
        <v>46112</v>
      </c>
      <c r="O14"/>
      <c r="AD14"/>
      <c r="AE14" s="4">
        <v>46112</v>
      </c>
      <c r="AF14" s="1">
        <v>1.67416888978578</v>
      </c>
      <c r="AG14" s="1">
        <v>2.4247003832517402</v>
      </c>
      <c r="AH14" s="1">
        <v>0.69115486397272397</v>
      </c>
      <c r="AI14" s="1">
        <v>10.7549141662787</v>
      </c>
      <c r="AJ14" s="1">
        <v>1.32382374108446</v>
      </c>
      <c r="AK14" s="1">
        <v>1.5202942210235899</v>
      </c>
      <c r="AL14" s="1">
        <v>0.99877185286300096</v>
      </c>
      <c r="AM14" s="1">
        <v>0.233690834902301</v>
      </c>
      <c r="AN14" s="1">
        <v>2.6859784489719698</v>
      </c>
      <c r="AO14" s="1">
        <v>3.6043074560105701</v>
      </c>
      <c r="AP14" s="1">
        <v>2.0178223674054498</v>
      </c>
      <c r="AQ14" s="1">
        <v>0.80630539305707805</v>
      </c>
      <c r="AR14" s="1">
        <v>4.6948728775667297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T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DJ14"/>
      <c r="EL14"/>
      <c r="EZ14"/>
      <c r="FB14">
        <v>11.876507096742101</v>
      </c>
      <c r="FC14">
        <v>16.0980315326984</v>
      </c>
      <c r="FD14">
        <v>31.4358621233444</v>
      </c>
      <c r="FE14">
        <v>2.9580350323029601</v>
      </c>
      <c r="FF14">
        <v>29.807883327674499</v>
      </c>
      <c r="FG14">
        <v>21.733452171592798</v>
      </c>
      <c r="FH14">
        <v>18.6337906881766</v>
      </c>
      <c r="FI14">
        <v>57.132191808562403</v>
      </c>
      <c r="FJ14">
        <v>14.864233902758899</v>
      </c>
      <c r="FK14">
        <v>-2.8315055286154101</v>
      </c>
      <c r="FL14">
        <v>13.949690795588401</v>
      </c>
      <c r="FM14">
        <v>42.453714502224997</v>
      </c>
      <c r="FN14">
        <v>0.31680308242497501</v>
      </c>
      <c r="GB14"/>
      <c r="GP14"/>
      <c r="GR14">
        <v>54.096800084144903</v>
      </c>
      <c r="GS14">
        <v>109.665645519826</v>
      </c>
      <c r="GT14">
        <v>58.040887526635103</v>
      </c>
      <c r="GU14">
        <v>403.93375087981798</v>
      </c>
      <c r="GV14">
        <v>63.769462485670999</v>
      </c>
      <c r="GW14">
        <v>85.840125894682302</v>
      </c>
      <c r="GX14">
        <v>67.092584311736701</v>
      </c>
      <c r="GY14">
        <v>37.600899060494598</v>
      </c>
      <c r="GZ14">
        <v>159.96725844051599</v>
      </c>
      <c r="HA14">
        <v>157.813203655943</v>
      </c>
      <c r="HB14">
        <v>150.78356303021999</v>
      </c>
      <c r="HC14">
        <v>43.271680368187397</v>
      </c>
      <c r="HD14">
        <v>125.13540179328101</v>
      </c>
      <c r="HR14"/>
    </row>
    <row r="15" spans="1:239">
      <c r="A15" s="13">
        <f t="shared" si="0"/>
        <v>46080</v>
      </c>
      <c r="O15"/>
      <c r="AD15"/>
      <c r="AE15" s="4">
        <v>46080</v>
      </c>
      <c r="AF15" s="1">
        <v>1.67347397452997</v>
      </c>
      <c r="AG15" s="1">
        <v>2.3921999627997499</v>
      </c>
      <c r="AH15" s="1">
        <v>0.67055099481696701</v>
      </c>
      <c r="AI15" s="1">
        <v>10.552088244845001</v>
      </c>
      <c r="AJ15" s="1">
        <v>1.3109203537310099</v>
      </c>
      <c r="AK15" s="1">
        <v>1.5008272995229299</v>
      </c>
      <c r="AL15" s="1">
        <v>0.99640603874697697</v>
      </c>
      <c r="AM15" s="1">
        <v>0.22099271971364801</v>
      </c>
      <c r="AN15" s="1">
        <v>2.6436078187493699</v>
      </c>
      <c r="AO15" s="1">
        <v>3.5641890084747501</v>
      </c>
      <c r="AP15" s="1">
        <v>2.0589565997930799</v>
      </c>
      <c r="AQ15" s="1">
        <v>1.1333482563220401</v>
      </c>
      <c r="AR15" s="1">
        <v>4.6579541438481602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T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DJ15"/>
      <c r="EL15"/>
      <c r="EZ15"/>
      <c r="FB15">
        <v>11.834920832621799</v>
      </c>
      <c r="FC15">
        <v>16.280641715693001</v>
      </c>
      <c r="FD15">
        <v>32.045455217728602</v>
      </c>
      <c r="FE15">
        <v>4.0105854623421999</v>
      </c>
      <c r="FF15">
        <v>30.112365751886902</v>
      </c>
      <c r="FG15">
        <v>22.074523149976599</v>
      </c>
      <c r="FH15">
        <v>18.775746869307699</v>
      </c>
      <c r="FI15">
        <v>58.458365204863298</v>
      </c>
      <c r="FJ15">
        <v>14.9811647468049</v>
      </c>
      <c r="FK15">
        <v>-2.93704270018823</v>
      </c>
      <c r="FL15">
        <v>13.896842702425699</v>
      </c>
      <c r="FM15">
        <v>30.279627183229401</v>
      </c>
      <c r="FN15">
        <v>0.26653501661295798</v>
      </c>
      <c r="GB15"/>
      <c r="GP15"/>
      <c r="GR15">
        <v>54.605771656132497</v>
      </c>
      <c r="GS15">
        <v>109.508998677943</v>
      </c>
      <c r="GT15">
        <v>57.522001263119499</v>
      </c>
      <c r="GU15">
        <v>493.48064402090898</v>
      </c>
      <c r="GV15">
        <v>63.7942749631219</v>
      </c>
      <c r="GW15">
        <v>85.640363447794101</v>
      </c>
      <c r="GX15">
        <v>67.033530092633598</v>
      </c>
      <c r="GY15">
        <v>37.282149659731303</v>
      </c>
      <c r="GZ15">
        <v>159.231858387638</v>
      </c>
      <c r="HA15">
        <v>157.15330297730301</v>
      </c>
      <c r="HB15">
        <v>154.89216547712601</v>
      </c>
      <c r="HC15">
        <v>63.095348836394201</v>
      </c>
      <c r="HD15">
        <v>124.61008497778199</v>
      </c>
      <c r="HR15"/>
    </row>
    <row r="16" spans="1:239">
      <c r="A16" s="13">
        <f t="shared" si="0"/>
        <v>46052</v>
      </c>
      <c r="O16"/>
      <c r="AD16"/>
      <c r="AE16" s="4">
        <v>46052</v>
      </c>
      <c r="AF16" s="1">
        <v>1.6167843068903101</v>
      </c>
      <c r="AG16" s="1">
        <v>2.63183187383212</v>
      </c>
      <c r="AH16" s="1">
        <v>0.82320616259818502</v>
      </c>
      <c r="AI16" s="1">
        <v>14.1211642998492</v>
      </c>
      <c r="AJ16" s="1">
        <v>1.33181533873665</v>
      </c>
      <c r="AK16" s="1">
        <v>1.6913822946613499</v>
      </c>
      <c r="AL16" s="1">
        <v>0.91012050903243502</v>
      </c>
      <c r="AM16" s="1">
        <v>0.37695021611136498</v>
      </c>
      <c r="AN16" s="1">
        <v>2.5894850099673898</v>
      </c>
      <c r="AO16" s="1">
        <v>3.4525748247235102</v>
      </c>
      <c r="AP16" s="1">
        <v>2.0687214241718199</v>
      </c>
      <c r="AQ16" s="1">
        <v>1.4254467477546999</v>
      </c>
      <c r="AR16" s="1">
        <v>3.8354444564246801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T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DJ16"/>
      <c r="EL16"/>
      <c r="EZ16"/>
      <c r="FB16">
        <v>11.2451227563354</v>
      </c>
      <c r="FC16">
        <v>16.5115226411348</v>
      </c>
      <c r="FD16">
        <v>30.933835349935201</v>
      </c>
      <c r="FE16">
        <v>4.77881729536871</v>
      </c>
      <c r="FF16">
        <v>31.830897918969999</v>
      </c>
      <c r="FG16">
        <v>20.936575064605002</v>
      </c>
      <c r="FH16">
        <v>20.187460921354699</v>
      </c>
      <c r="FI16">
        <v>54.563119679464897</v>
      </c>
      <c r="FJ16">
        <v>15.1516324201492</v>
      </c>
      <c r="FK16">
        <v>-2.4851531732279901</v>
      </c>
      <c r="FL16">
        <v>14.1329320907184</v>
      </c>
      <c r="FM16">
        <v>28.5733445075882</v>
      </c>
      <c r="FN16">
        <v>1.94514608839281</v>
      </c>
      <c r="GB16"/>
      <c r="GP16"/>
      <c r="GR16">
        <v>56.508639256797402</v>
      </c>
      <c r="GS16">
        <v>115.68277239282899</v>
      </c>
      <c r="GT16">
        <v>61.020291093965398</v>
      </c>
      <c r="GU16">
        <v>542.616952367723</v>
      </c>
      <c r="GV16">
        <v>65.506409476139794</v>
      </c>
      <c r="GW16">
        <v>90.093550947265399</v>
      </c>
      <c r="GX16">
        <v>65.284652926030006</v>
      </c>
      <c r="GY16">
        <v>36.124964051694597</v>
      </c>
      <c r="GZ16">
        <v>151.325509308498</v>
      </c>
      <c r="HA16">
        <v>160.57587695036599</v>
      </c>
      <c r="HB16">
        <v>156.34183243645799</v>
      </c>
      <c r="HC16">
        <v>64.128431946537802</v>
      </c>
      <c r="HD16">
        <v>121.541535536184</v>
      </c>
      <c r="HR16"/>
    </row>
    <row r="17" spans="1:226">
      <c r="A17" s="13">
        <f t="shared" si="0"/>
        <v>46022</v>
      </c>
      <c r="O17"/>
      <c r="AD17"/>
      <c r="AE17" s="4">
        <v>46022</v>
      </c>
      <c r="AF17" s="1">
        <v>1.5932828847655001</v>
      </c>
      <c r="AG17" s="1">
        <v>2.5930838818134498</v>
      </c>
      <c r="AH17" s="1">
        <v>0.81324900355672802</v>
      </c>
      <c r="AI17" s="1">
        <v>14.1676545549021</v>
      </c>
      <c r="AJ17" s="1">
        <v>1.31484743560914</v>
      </c>
      <c r="AK17" s="1">
        <v>1.6807963684904299</v>
      </c>
      <c r="AL17" s="1">
        <v>0.89429478202314405</v>
      </c>
      <c r="AM17" s="1">
        <v>0.37068819984190698</v>
      </c>
      <c r="AN17" s="1">
        <v>2.5550248295245201</v>
      </c>
      <c r="AO17" s="1">
        <v>3.4061742580019101</v>
      </c>
      <c r="AP17" s="1">
        <v>2.0364782499660099</v>
      </c>
      <c r="AQ17" s="1">
        <v>1.3993882935874</v>
      </c>
      <c r="AR17" s="1">
        <v>3.79288631603051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T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DJ17"/>
      <c r="EL17"/>
      <c r="EZ17"/>
      <c r="FB17">
        <v>11.406430697654001</v>
      </c>
      <c r="FC17">
        <v>16.762670333178299</v>
      </c>
      <c r="FD17">
        <v>31.2632276886672</v>
      </c>
      <c r="FE17">
        <v>4.7766159666521197</v>
      </c>
      <c r="FF17">
        <v>32.235546605941103</v>
      </c>
      <c r="FG17">
        <v>21.232996473685901</v>
      </c>
      <c r="FH17">
        <v>20.522331349070001</v>
      </c>
      <c r="FI17">
        <v>55.309935925772102</v>
      </c>
      <c r="FJ17">
        <v>15.3531311385143</v>
      </c>
      <c r="FK17">
        <v>-2.5381479804451699</v>
      </c>
      <c r="FL17">
        <v>14.329417309382601</v>
      </c>
      <c r="FM17">
        <v>29.077862848741798</v>
      </c>
      <c r="FN17">
        <v>1.9806255865542299</v>
      </c>
      <c r="GB17"/>
      <c r="GP17"/>
      <c r="GR17">
        <v>56.508973247560803</v>
      </c>
      <c r="GS17">
        <v>115.746334636135</v>
      </c>
      <c r="GT17">
        <v>61.011759071824699</v>
      </c>
      <c r="GU17">
        <v>545.31483025823502</v>
      </c>
      <c r="GV17">
        <v>65.508324516474602</v>
      </c>
      <c r="GW17">
        <v>90.728785109891206</v>
      </c>
      <c r="GX17">
        <v>65.409695886146494</v>
      </c>
      <c r="GY17">
        <v>36.075755167388103</v>
      </c>
      <c r="GZ17">
        <v>151.38482292852299</v>
      </c>
      <c r="HA17">
        <v>160.66395570429</v>
      </c>
      <c r="HB17">
        <v>156.12853812381201</v>
      </c>
      <c r="HC17">
        <v>64.093624859159902</v>
      </c>
      <c r="HD17">
        <v>121.479651394608</v>
      </c>
      <c r="HR17"/>
    </row>
    <row r="18" spans="1:226">
      <c r="A18" s="13">
        <f t="shared" si="0"/>
        <v>45989</v>
      </c>
      <c r="O18"/>
      <c r="AD18"/>
      <c r="AE18" s="4">
        <v>45989</v>
      </c>
      <c r="AF18" s="1">
        <v>1.6109956564574901</v>
      </c>
      <c r="AG18" s="1">
        <v>2.6338816501689499</v>
      </c>
      <c r="AH18" s="1">
        <v>0.82141389390330799</v>
      </c>
      <c r="AI18" s="1">
        <v>14.298990417511501</v>
      </c>
      <c r="AJ18" s="1">
        <v>1.3312353810433</v>
      </c>
      <c r="AK18" s="1">
        <v>1.6938372621377999</v>
      </c>
      <c r="AL18" s="1">
        <v>0.911328129883758</v>
      </c>
      <c r="AM18" s="1">
        <v>0.374250638535717</v>
      </c>
      <c r="AN18" s="1">
        <v>2.5786769808128498</v>
      </c>
      <c r="AO18" s="1">
        <v>3.4446459179295101</v>
      </c>
      <c r="AP18" s="1">
        <v>2.1057214423966202</v>
      </c>
      <c r="AQ18" s="1">
        <v>1.41953254871151</v>
      </c>
      <c r="AR18" s="1">
        <v>3.8357879477154899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T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DJ18"/>
      <c r="EL18"/>
      <c r="EZ18"/>
      <c r="FB18">
        <v>11.291090626349201</v>
      </c>
      <c r="FC18">
        <v>16.3990325246175</v>
      </c>
      <c r="FD18">
        <v>30.803594967236599</v>
      </c>
      <c r="FE18">
        <v>4.7325176372913802</v>
      </c>
      <c r="FF18">
        <v>31.795945664636601</v>
      </c>
      <c r="FG18">
        <v>21.0022100377494</v>
      </c>
      <c r="FH18">
        <v>20.185592412055101</v>
      </c>
      <c r="FI18">
        <v>54.483306747578297</v>
      </c>
      <c r="FJ18">
        <v>15.102678740257501</v>
      </c>
      <c r="FK18">
        <v>-2.6003261524825101</v>
      </c>
      <c r="FL18">
        <v>13.949350266573999</v>
      </c>
      <c r="FM18">
        <v>28.7542776115789</v>
      </c>
      <c r="FN18">
        <v>1.9643037197425699</v>
      </c>
      <c r="GB18"/>
      <c r="GP18"/>
      <c r="GR18">
        <v>56.592085230621301</v>
      </c>
      <c r="GS18">
        <v>117.195683971118</v>
      </c>
      <c r="GT18">
        <v>60.931106550569503</v>
      </c>
      <c r="GU18">
        <v>545.597636296357</v>
      </c>
      <c r="GV18">
        <v>65.540467835024799</v>
      </c>
      <c r="GW18">
        <v>90.622317163619599</v>
      </c>
      <c r="GX18">
        <v>65.479745117908294</v>
      </c>
      <c r="GY18">
        <v>36.138156852567199</v>
      </c>
      <c r="GZ18">
        <v>150.443851970167</v>
      </c>
      <c r="HA18">
        <v>160.468456216302</v>
      </c>
      <c r="HB18">
        <v>159.23590416980301</v>
      </c>
      <c r="HC18">
        <v>64.151346158506598</v>
      </c>
      <c r="HD18">
        <v>121.847574165271</v>
      </c>
      <c r="HR18"/>
    </row>
    <row r="19" spans="1:226">
      <c r="A19" s="13">
        <f t="shared" si="0"/>
        <v>45961</v>
      </c>
      <c r="O19"/>
      <c r="AD19"/>
      <c r="AE19" s="4">
        <v>45961</v>
      </c>
      <c r="AF19" s="1">
        <v>1.68063741818961</v>
      </c>
      <c r="AG19" s="1">
        <v>2.6537638763106601</v>
      </c>
      <c r="AH19" s="1">
        <v>0.78429787589445299</v>
      </c>
      <c r="AI19" s="1">
        <v>9.8053667589370797</v>
      </c>
      <c r="AJ19" s="1">
        <v>1.39213694840021</v>
      </c>
      <c r="AK19" s="1">
        <v>1.7469499230765499</v>
      </c>
      <c r="AL19" s="1">
        <v>0.94321025896422495</v>
      </c>
      <c r="AM19" s="1">
        <v>0.334514723203924</v>
      </c>
      <c r="AN19" s="1">
        <v>2.5979126641952499</v>
      </c>
      <c r="AO19" s="1">
        <v>3.4428556734287401</v>
      </c>
      <c r="AP19" s="1">
        <v>2.1112121532154902</v>
      </c>
      <c r="AQ19" s="1">
        <v>1.4266518249754001</v>
      </c>
      <c r="AR19" s="1">
        <v>4.0699873621421903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T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DJ19"/>
      <c r="EL19"/>
      <c r="EZ19"/>
      <c r="FB19">
        <v>10.267257087844801</v>
      </c>
      <c r="FC19">
        <v>16.651101257881201</v>
      </c>
      <c r="FD19">
        <v>30.6376954967822</v>
      </c>
      <c r="FE19">
        <v>6.0577832427737102</v>
      </c>
      <c r="FF19">
        <v>31.705200223447601</v>
      </c>
      <c r="FG19">
        <v>20.4498253258201</v>
      </c>
      <c r="FH19">
        <v>19.756890654169599</v>
      </c>
      <c r="FI19">
        <v>54.0324053340765</v>
      </c>
      <c r="FJ19">
        <v>15.543784940964599</v>
      </c>
      <c r="FK19">
        <v>-2.9691975783833602</v>
      </c>
      <c r="FL19">
        <v>14.3004810426684</v>
      </c>
      <c r="FM19">
        <v>28.507135270068002</v>
      </c>
      <c r="FN19">
        <v>1.55088513341551</v>
      </c>
      <c r="GB19"/>
      <c r="GP19"/>
      <c r="GR19">
        <v>58.268056007022103</v>
      </c>
      <c r="GS19">
        <v>117.635614145245</v>
      </c>
      <c r="GT19">
        <v>59.945017267136798</v>
      </c>
      <c r="GU19">
        <v>481.30877630940802</v>
      </c>
      <c r="GV19">
        <v>65.588931460822096</v>
      </c>
      <c r="GW19">
        <v>92.445262721787998</v>
      </c>
      <c r="GX19">
        <v>64.292822822932706</v>
      </c>
      <c r="GY19">
        <v>36.473071552991598</v>
      </c>
      <c r="GZ19">
        <v>161.426423718704</v>
      </c>
      <c r="HA19">
        <v>161.72925104087699</v>
      </c>
      <c r="HB19">
        <v>163.251295627215</v>
      </c>
      <c r="HC19">
        <v>64.299008869268306</v>
      </c>
      <c r="HD19">
        <v>123.789577209246</v>
      </c>
      <c r="HR19"/>
    </row>
    <row r="20" spans="1:226">
      <c r="A20" s="13">
        <f t="shared" si="0"/>
        <v>45930</v>
      </c>
      <c r="O20"/>
      <c r="AD20"/>
      <c r="AE20" s="4">
        <v>45930</v>
      </c>
      <c r="AF20" s="1">
        <v>1.6386287264705399</v>
      </c>
      <c r="AG20" s="1">
        <v>2.5970623921756402</v>
      </c>
      <c r="AH20" s="1">
        <v>0.761951121862807</v>
      </c>
      <c r="AI20" s="1">
        <v>9.5496695128937201</v>
      </c>
      <c r="AJ20" s="1">
        <v>1.35553304435642</v>
      </c>
      <c r="AK20" s="1">
        <v>1.69517971750286</v>
      </c>
      <c r="AL20" s="1">
        <v>0.91975725259511099</v>
      </c>
      <c r="AM20" s="1">
        <v>0.325280080578155</v>
      </c>
      <c r="AN20" s="1">
        <v>2.5291960363769301</v>
      </c>
      <c r="AO20" s="1">
        <v>3.35659680064142</v>
      </c>
      <c r="AP20" s="1">
        <v>2.0933871450361798</v>
      </c>
      <c r="AQ20" s="1">
        <v>1.39078658619965</v>
      </c>
      <c r="AR20" s="1">
        <v>3.9625523546658799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T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DJ20"/>
      <c r="EL20"/>
      <c r="EZ20"/>
      <c r="FB20">
        <v>10.530656951963399</v>
      </c>
      <c r="FC20">
        <v>16.425690889901301</v>
      </c>
      <c r="FD20">
        <v>31.430351251232</v>
      </c>
      <c r="FE20">
        <v>6.2201092336201</v>
      </c>
      <c r="FF20">
        <v>32.555350677648697</v>
      </c>
      <c r="FG20">
        <v>21.052197699003699</v>
      </c>
      <c r="FH20">
        <v>20.2326051655802</v>
      </c>
      <c r="FI20">
        <v>55.490256453883802</v>
      </c>
      <c r="FJ20">
        <v>15.958235198713799</v>
      </c>
      <c r="FK20">
        <v>-3.0492768854801602</v>
      </c>
      <c r="FL20">
        <v>15.166612104402301</v>
      </c>
      <c r="FM20">
        <v>29.2312384821645</v>
      </c>
      <c r="FN20">
        <v>1.6061991668446101</v>
      </c>
      <c r="GB20"/>
      <c r="GP20"/>
      <c r="GR20">
        <v>58.282521260509803</v>
      </c>
      <c r="GS20">
        <v>117.520672562626</v>
      </c>
      <c r="GT20">
        <v>59.919201758563602</v>
      </c>
      <c r="GU20">
        <v>481.41878663262099</v>
      </c>
      <c r="GV20">
        <v>65.636584754514203</v>
      </c>
      <c r="GW20">
        <v>92.335498420834895</v>
      </c>
      <c r="GX20">
        <v>64.352697798647995</v>
      </c>
      <c r="GY20">
        <v>36.480180243045901</v>
      </c>
      <c r="GZ20">
        <v>161.132043252899</v>
      </c>
      <c r="HA20">
        <v>161.683633987251</v>
      </c>
      <c r="HB20">
        <v>161.76862300822799</v>
      </c>
      <c r="HC20">
        <v>64.335448994586997</v>
      </c>
      <c r="HD20">
        <v>123.743212257537</v>
      </c>
      <c r="HR20"/>
    </row>
    <row r="21" spans="1:226">
      <c r="A21" s="13">
        <f t="shared" si="0"/>
        <v>45898</v>
      </c>
      <c r="O21"/>
      <c r="AD21"/>
      <c r="AE21" s="4">
        <v>45898</v>
      </c>
      <c r="AF21" s="1">
        <v>1.74567258656001</v>
      </c>
      <c r="AG21" s="1">
        <v>2.6734427668436802</v>
      </c>
      <c r="AH21" s="1">
        <v>0.82361634370480197</v>
      </c>
      <c r="AI21" s="1">
        <v>9.9147966076075509</v>
      </c>
      <c r="AJ21" s="1">
        <v>1.38171173490203</v>
      </c>
      <c r="AK21" s="1">
        <v>1.77638389847167</v>
      </c>
      <c r="AL21" s="1">
        <v>0.93625944341376999</v>
      </c>
      <c r="AM21" s="1">
        <v>0.33529117742939601</v>
      </c>
      <c r="AN21" s="1">
        <v>2.6177332468087902</v>
      </c>
      <c r="AO21" s="1">
        <v>3.4697441523982402</v>
      </c>
      <c r="AP21" s="1">
        <v>2.17857441740352</v>
      </c>
      <c r="AQ21" s="1">
        <v>1.4416607730800799</v>
      </c>
      <c r="AR21" s="1">
        <v>4.1299966464807598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T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DJ21"/>
      <c r="EL21"/>
      <c r="EZ21"/>
      <c r="FB21">
        <v>9.4630578444905709</v>
      </c>
      <c r="FC21">
        <v>15.9532809260436</v>
      </c>
      <c r="FD21">
        <v>29.9744140079004</v>
      </c>
      <c r="FE21">
        <v>5.9917245812157498</v>
      </c>
      <c r="FF21">
        <v>31.718454691320101</v>
      </c>
      <c r="FG21">
        <v>19.7593095810543</v>
      </c>
      <c r="FH21">
        <v>19.7409024463376</v>
      </c>
      <c r="FI21">
        <v>53.504606336531801</v>
      </c>
      <c r="FJ21">
        <v>15.453718748173801</v>
      </c>
      <c r="FK21">
        <v>-2.9458976176093001</v>
      </c>
      <c r="FL21">
        <v>14.569037092622599</v>
      </c>
      <c r="FM21">
        <v>28.2400354707578</v>
      </c>
      <c r="FN21">
        <v>1.5381461860130501</v>
      </c>
      <c r="GB21"/>
      <c r="GP21"/>
      <c r="GR21">
        <v>60.337395303522001</v>
      </c>
      <c r="GS21">
        <v>117.21760744135599</v>
      </c>
      <c r="GT21">
        <v>60.802784193064497</v>
      </c>
      <c r="GU21">
        <v>483.06451203000898</v>
      </c>
      <c r="GV21">
        <v>65.288445766012501</v>
      </c>
      <c r="GW21">
        <v>91.2763954551328</v>
      </c>
      <c r="GX21">
        <v>63.963141614107798</v>
      </c>
      <c r="GY21">
        <v>36.316399148436901</v>
      </c>
      <c r="GZ21">
        <v>160.929658820566</v>
      </c>
      <c r="HA21">
        <v>161.12326049199299</v>
      </c>
      <c r="HB21">
        <v>162.85470241298299</v>
      </c>
      <c r="HC21">
        <v>64.459585106373197</v>
      </c>
      <c r="HD21">
        <v>124.869432360921</v>
      </c>
      <c r="HR21"/>
    </row>
    <row r="22" spans="1:226">
      <c r="A22" s="13">
        <f t="shared" si="0"/>
        <v>45869</v>
      </c>
      <c r="O22"/>
      <c r="AD22"/>
      <c r="AE22" s="4">
        <v>45869</v>
      </c>
      <c r="AF22" s="1">
        <v>1.5387830488669401</v>
      </c>
      <c r="AG22" s="1">
        <v>2.4876037747094801</v>
      </c>
      <c r="AH22" s="1">
        <v>0.77264250612639895</v>
      </c>
      <c r="AI22" s="1">
        <v>14.602254462042399</v>
      </c>
      <c r="AJ22" s="1">
        <v>1.4574527795504</v>
      </c>
      <c r="AK22" s="1">
        <v>1.5682621046548599</v>
      </c>
      <c r="AL22" s="1">
        <v>0.86716048889154296</v>
      </c>
      <c r="AM22" s="1">
        <v>0.162598389306712</v>
      </c>
      <c r="AN22" s="1">
        <v>2.5235572748959401</v>
      </c>
      <c r="AO22" s="1">
        <v>3.2089867370954099</v>
      </c>
      <c r="AP22" s="1">
        <v>2.1999025655634301</v>
      </c>
      <c r="AQ22" s="1">
        <v>1.0329842251992101</v>
      </c>
      <c r="AR22" s="1">
        <v>3.43900586665458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T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DJ22"/>
      <c r="EL22"/>
      <c r="EZ22"/>
      <c r="FB22">
        <v>12.9174875298411</v>
      </c>
      <c r="FC22">
        <v>17.835399307478198</v>
      </c>
      <c r="FD22">
        <v>30.150059904380399</v>
      </c>
      <c r="FE22">
        <v>4.2015878639578199</v>
      </c>
      <c r="FF22">
        <v>30.714573599617101</v>
      </c>
      <c r="FG22">
        <v>20.703627500675701</v>
      </c>
      <c r="FH22">
        <v>22.8898432981672</v>
      </c>
      <c r="FI22">
        <v>52.829116331096401</v>
      </c>
      <c r="FJ22">
        <v>15.698881022037</v>
      </c>
      <c r="FK22">
        <v>-0.41449578798365999</v>
      </c>
      <c r="FL22">
        <v>15.760741397091801</v>
      </c>
      <c r="FM22">
        <v>32.203202455601499</v>
      </c>
      <c r="FN22">
        <v>3.0900668533064</v>
      </c>
      <c r="GB22"/>
      <c r="GP22"/>
      <c r="GR22">
        <v>53.829090746441302</v>
      </c>
      <c r="GS22">
        <v>107.02469680444899</v>
      </c>
      <c r="GT22">
        <v>59.1700084885669</v>
      </c>
      <c r="GU22">
        <v>552.30315779123998</v>
      </c>
      <c r="GV22">
        <v>64.231577966374701</v>
      </c>
      <c r="GW22">
        <v>86.480076926988005</v>
      </c>
      <c r="GX22">
        <v>61.018871816718203</v>
      </c>
      <c r="GY22">
        <v>34.531140004578198</v>
      </c>
      <c r="GZ22">
        <v>150.18150217399699</v>
      </c>
      <c r="HA22">
        <v>155.97238764635799</v>
      </c>
      <c r="HB22">
        <v>157.33250962488401</v>
      </c>
      <c r="HC22">
        <v>55.175781706625997</v>
      </c>
      <c r="HD22">
        <v>114.680972603924</v>
      </c>
      <c r="HR22"/>
    </row>
    <row r="23" spans="1:226">
      <c r="A23" s="13">
        <f t="shared" si="0"/>
        <v>45838</v>
      </c>
      <c r="O23"/>
      <c r="AD23"/>
      <c r="AE23" s="4">
        <v>45838</v>
      </c>
      <c r="AF23" s="1">
        <v>1.5537169636111201</v>
      </c>
      <c r="AG23" s="1">
        <v>2.5105868970013101</v>
      </c>
      <c r="AH23" s="1">
        <v>0.77973306495712902</v>
      </c>
      <c r="AI23" s="1">
        <v>14.728109216380499</v>
      </c>
      <c r="AJ23" s="1">
        <v>1.47078502924409</v>
      </c>
      <c r="AK23" s="1">
        <v>1.58281823692632</v>
      </c>
      <c r="AL23" s="1">
        <v>0.88014251379546005</v>
      </c>
      <c r="AM23" s="1">
        <v>0.161266942195085</v>
      </c>
      <c r="AN23" s="1">
        <v>2.5470190963701</v>
      </c>
      <c r="AO23" s="1">
        <v>3.2395369512765302</v>
      </c>
      <c r="AP23" s="1">
        <v>2.21888003746212</v>
      </c>
      <c r="AQ23" s="1">
        <v>1.0369610703411201</v>
      </c>
      <c r="AR23" s="1">
        <v>3.4698764229505001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T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DJ23"/>
      <c r="EL23"/>
      <c r="EZ23"/>
      <c r="FB23">
        <v>12.7654496893943</v>
      </c>
      <c r="FC23">
        <v>17.662079836665001</v>
      </c>
      <c r="FD23">
        <v>29.888051957209601</v>
      </c>
      <c r="FE23">
        <v>4.1594078433131996</v>
      </c>
      <c r="FF23">
        <v>30.428510632128098</v>
      </c>
      <c r="FG23">
        <v>20.5085975189177</v>
      </c>
      <c r="FH23">
        <v>22.636385731974801</v>
      </c>
      <c r="FI23">
        <v>52.394358117992198</v>
      </c>
      <c r="FJ23">
        <v>15.5560668943031</v>
      </c>
      <c r="FK23">
        <v>-0.43687644357244299</v>
      </c>
      <c r="FL23">
        <v>15.6629985514216</v>
      </c>
      <c r="FM23">
        <v>31.961001755944601</v>
      </c>
      <c r="FN23">
        <v>3.0628818033396499</v>
      </c>
      <c r="GB23"/>
      <c r="GP23"/>
      <c r="GR23">
        <v>53.800008600212301</v>
      </c>
      <c r="GS23">
        <v>107.001062546575</v>
      </c>
      <c r="GT23">
        <v>59.162306920221098</v>
      </c>
      <c r="GU23">
        <v>553.58344766871903</v>
      </c>
      <c r="GV23">
        <v>64.171842955973403</v>
      </c>
      <c r="GW23">
        <v>86.434732561083393</v>
      </c>
      <c r="GX23">
        <v>61.028277985289101</v>
      </c>
      <c r="GY23">
        <v>34.467218682027202</v>
      </c>
      <c r="GZ23">
        <v>150.390328120937</v>
      </c>
      <c r="HA23">
        <v>156.107136002652</v>
      </c>
      <c r="HB23">
        <v>156.724392519444</v>
      </c>
      <c r="HC23">
        <v>55.065439660125101</v>
      </c>
      <c r="HD23">
        <v>114.676097680748</v>
      </c>
      <c r="HR23"/>
    </row>
    <row r="24" spans="1:226">
      <c r="A24" s="13">
        <f t="shared" si="0"/>
        <v>45807</v>
      </c>
      <c r="O24"/>
      <c r="AD24"/>
      <c r="AE24" s="4">
        <v>45807</v>
      </c>
      <c r="AF24" s="1">
        <v>1.54472466840724</v>
      </c>
      <c r="AG24" s="1">
        <v>2.4704365174868199</v>
      </c>
      <c r="AH24" s="1">
        <v>0.78732810882639603</v>
      </c>
      <c r="AI24" s="1">
        <v>14.0207588773692</v>
      </c>
      <c r="AJ24" s="1">
        <v>1.4512437638795801</v>
      </c>
      <c r="AK24" s="1">
        <v>1.5414343374346</v>
      </c>
      <c r="AL24" s="1">
        <v>0.86123801534488797</v>
      </c>
      <c r="AM24" s="1">
        <v>0.167498680585251</v>
      </c>
      <c r="AN24" s="1">
        <v>2.4983588505049701</v>
      </c>
      <c r="AO24" s="1">
        <v>3.1814745162182398</v>
      </c>
      <c r="AP24" s="1">
        <v>2.1601066569616498</v>
      </c>
      <c r="AQ24" s="1">
        <v>1.21754605607105</v>
      </c>
      <c r="AR24" s="1">
        <v>3.4303811116556799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T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DJ24"/>
      <c r="EL24"/>
      <c r="EZ24"/>
      <c r="FB24">
        <v>12.9621167561771</v>
      </c>
      <c r="FC24">
        <v>18.019131919275299</v>
      </c>
      <c r="FD24">
        <v>30.2712672879214</v>
      </c>
      <c r="FE24">
        <v>4.4326868957066203</v>
      </c>
      <c r="FF24">
        <v>30.913274977793499</v>
      </c>
      <c r="FG24">
        <v>20.757881531011702</v>
      </c>
      <c r="FH24">
        <v>23.104320941472899</v>
      </c>
      <c r="FI24">
        <v>52.800916375919499</v>
      </c>
      <c r="FJ24">
        <v>15.815751354176401</v>
      </c>
      <c r="FK24">
        <v>-0.54368734695194698</v>
      </c>
      <c r="FL24">
        <v>16.252765045726999</v>
      </c>
      <c r="FM24">
        <v>35.858226124194701</v>
      </c>
      <c r="FN24">
        <v>3.4727422910056598</v>
      </c>
      <c r="GB24"/>
      <c r="GP24"/>
      <c r="GR24">
        <v>54.375422176476299</v>
      </c>
      <c r="GS24">
        <v>106.8939021355</v>
      </c>
      <c r="GT24">
        <v>59.860328316503001</v>
      </c>
      <c r="GU24">
        <v>527.071392608569</v>
      </c>
      <c r="GV24">
        <v>64.201397304544003</v>
      </c>
      <c r="GW24">
        <v>85.817012084669301</v>
      </c>
      <c r="GX24">
        <v>61.130704055928398</v>
      </c>
      <c r="GY24">
        <v>34.488106410408101</v>
      </c>
      <c r="GZ24">
        <v>149.56708033695801</v>
      </c>
      <c r="HA24">
        <v>155.50202621000301</v>
      </c>
      <c r="HB24">
        <v>157.04367905809701</v>
      </c>
      <c r="HC24">
        <v>58.571347224420698</v>
      </c>
      <c r="HD24">
        <v>114.160767955235</v>
      </c>
      <c r="HR24"/>
    </row>
    <row r="25" spans="1:226">
      <c r="A25" s="13">
        <f t="shared" si="0"/>
        <v>45777</v>
      </c>
      <c r="O25"/>
      <c r="AD25"/>
      <c r="AE25" s="4">
        <v>45777</v>
      </c>
      <c r="AF25" s="1">
        <v>1.6642921379989</v>
      </c>
      <c r="AG25" s="1">
        <v>2.48056549088462</v>
      </c>
      <c r="AH25" s="1">
        <v>0.78858790698374304</v>
      </c>
      <c r="AI25" s="1">
        <v>9.3919261335938007</v>
      </c>
      <c r="AJ25" s="1">
        <v>1.4044756037411601</v>
      </c>
      <c r="AK25" s="1">
        <v>1.5050931709231601</v>
      </c>
      <c r="AL25" s="1">
        <v>0.86117825505040901</v>
      </c>
      <c r="AM25" s="1">
        <v>0.17760126774753399</v>
      </c>
      <c r="AN25" s="1">
        <v>2.7395611343700699</v>
      </c>
      <c r="AO25" s="1">
        <v>3.1462249273029901</v>
      </c>
      <c r="AP25" s="1">
        <v>2.0741136216656302</v>
      </c>
      <c r="AQ25" s="1">
        <v>1.21637308748615</v>
      </c>
      <c r="AR25" s="1">
        <v>3.20211525689056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T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DJ25"/>
      <c r="EL25"/>
      <c r="EZ25"/>
      <c r="FB25">
        <v>12.8280865697633</v>
      </c>
      <c r="FC25">
        <v>17.901116947713898</v>
      </c>
      <c r="FD25">
        <v>29.977222625129102</v>
      </c>
      <c r="FE25">
        <v>5.0063804067474003</v>
      </c>
      <c r="FF25">
        <v>28.694020470250202</v>
      </c>
      <c r="FG25">
        <v>20.723410190004699</v>
      </c>
      <c r="FH25">
        <v>23.6712692028573</v>
      </c>
      <c r="FI25">
        <v>48.803092591493503</v>
      </c>
      <c r="FJ25">
        <v>15.468982392656001</v>
      </c>
      <c r="FK25">
        <v>0.19237575384292099</v>
      </c>
      <c r="FL25">
        <v>15.5178015679132</v>
      </c>
      <c r="FM25">
        <v>35.735805857233998</v>
      </c>
      <c r="FN25">
        <v>2.6156944394023398</v>
      </c>
      <c r="GB25"/>
      <c r="GP25"/>
      <c r="GR25">
        <v>54.324301566462402</v>
      </c>
      <c r="GS25">
        <v>107.50620403839</v>
      </c>
      <c r="GT25">
        <v>63.678364264133499</v>
      </c>
      <c r="GU25">
        <v>508.64200020579699</v>
      </c>
      <c r="GV25">
        <v>62.894414885118003</v>
      </c>
      <c r="GW25">
        <v>83.537734671563896</v>
      </c>
      <c r="GX25">
        <v>61.904938249656503</v>
      </c>
      <c r="GY25">
        <v>35.398311009191801</v>
      </c>
      <c r="GZ25">
        <v>153.993260618546</v>
      </c>
      <c r="HA25">
        <v>155.20054834740901</v>
      </c>
      <c r="HB25">
        <v>155.924240619241</v>
      </c>
      <c r="HC25">
        <v>58.7461010955587</v>
      </c>
      <c r="HD25">
        <v>117.085880241079</v>
      </c>
      <c r="HR25"/>
    </row>
    <row r="26" spans="1:226">
      <c r="A26" s="13">
        <f t="shared" si="0"/>
        <v>45747</v>
      </c>
      <c r="O26"/>
      <c r="AD26"/>
      <c r="AE26" s="4">
        <v>45747</v>
      </c>
      <c r="AF26" s="1">
        <v>1.6693212055098801</v>
      </c>
      <c r="AG26" s="1">
        <v>2.47259543710897</v>
      </c>
      <c r="AH26" s="1">
        <v>0.79219103118730805</v>
      </c>
      <c r="AI26" s="1">
        <v>9.4431202597930408</v>
      </c>
      <c r="AJ26" s="1">
        <v>1.4088010686352499</v>
      </c>
      <c r="AK26" s="1">
        <v>1.5086666137889799</v>
      </c>
      <c r="AL26" s="1">
        <v>0.86401716857365096</v>
      </c>
      <c r="AM26" s="1">
        <v>0.17390348270314901</v>
      </c>
      <c r="AN26" s="1">
        <v>2.7544031310755699</v>
      </c>
      <c r="AO26" s="1">
        <v>3.1609831855838002</v>
      </c>
      <c r="AP26" s="1">
        <v>2.03810193757861</v>
      </c>
      <c r="AQ26" s="1">
        <v>1.21656179257757</v>
      </c>
      <c r="AR26" s="1">
        <v>3.2201906550289401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T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DJ26"/>
      <c r="EL26"/>
      <c r="EZ26"/>
      <c r="FB26">
        <v>12.765331484326399</v>
      </c>
      <c r="FC26">
        <v>18.5913462136592</v>
      </c>
      <c r="FD26">
        <v>29.842402728300499</v>
      </c>
      <c r="FE26">
        <v>4.9767304632778</v>
      </c>
      <c r="FF26">
        <v>28.604265409691799</v>
      </c>
      <c r="FG26">
        <v>20.649417661864</v>
      </c>
      <c r="FH26">
        <v>23.5505699282058</v>
      </c>
      <c r="FI26">
        <v>48.628145647601997</v>
      </c>
      <c r="FJ26">
        <v>15.381236163841701</v>
      </c>
      <c r="FK26">
        <v>0.19526183462846899</v>
      </c>
      <c r="FL26">
        <v>16.077366611252</v>
      </c>
      <c r="FM26">
        <v>35.682679604753098</v>
      </c>
      <c r="FN26">
        <v>2.5988880831857499</v>
      </c>
      <c r="GB26"/>
      <c r="GP26"/>
      <c r="GR26">
        <v>54.274552068513898</v>
      </c>
      <c r="GS26">
        <v>106.746614137718</v>
      </c>
      <c r="GT26">
        <v>63.600331149901898</v>
      </c>
      <c r="GU26">
        <v>509.08509512836298</v>
      </c>
      <c r="GV26">
        <v>62.894565540088401</v>
      </c>
      <c r="GW26">
        <v>83.577372756953096</v>
      </c>
      <c r="GX26">
        <v>61.921067368668901</v>
      </c>
      <c r="GY26">
        <v>35.326789785196802</v>
      </c>
      <c r="GZ26">
        <v>154.62467057118201</v>
      </c>
      <c r="HA26">
        <v>155.21547693475199</v>
      </c>
      <c r="HB26">
        <v>153.06219283992701</v>
      </c>
      <c r="HC26">
        <v>58.69696175248</v>
      </c>
      <c r="HD26">
        <v>117.113204632364</v>
      </c>
      <c r="HR26"/>
    </row>
    <row r="27" spans="1:226">
      <c r="A27" s="13">
        <f t="shared" si="0"/>
        <v>45716</v>
      </c>
      <c r="O27"/>
      <c r="AD27"/>
      <c r="AE27" s="4">
        <v>45716</v>
      </c>
      <c r="AF27" s="1">
        <v>1.6267955524776101</v>
      </c>
      <c r="AG27" s="1">
        <v>2.4252231886208699</v>
      </c>
      <c r="AH27" s="1">
        <v>0.76195534144831401</v>
      </c>
      <c r="AI27" s="1">
        <v>9.3084239502937702</v>
      </c>
      <c r="AJ27" s="1">
        <v>1.38502950794437</v>
      </c>
      <c r="AK27" s="1">
        <v>1.4726855969971899</v>
      </c>
      <c r="AL27" s="1">
        <v>0.86372658741597297</v>
      </c>
      <c r="AM27" s="1">
        <v>-1.8959211554520499E-2</v>
      </c>
      <c r="AN27" s="1">
        <v>2.7150895398802799</v>
      </c>
      <c r="AO27" s="1">
        <v>3.1365213756797998</v>
      </c>
      <c r="AP27" s="1">
        <v>1.9238394212329999</v>
      </c>
      <c r="AQ27" s="1">
        <v>1.44913979513592</v>
      </c>
      <c r="AR27" s="1">
        <v>3.1936080235666999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T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DJ27"/>
      <c r="EL27"/>
      <c r="EZ27"/>
      <c r="FB27">
        <v>12.953200166176501</v>
      </c>
      <c r="FC27">
        <v>18.936729109149098</v>
      </c>
      <c r="FD27">
        <v>30.696597846822598</v>
      </c>
      <c r="FE27">
        <v>5.0484200479657702</v>
      </c>
      <c r="FF27">
        <v>29.065644394106801</v>
      </c>
      <c r="FG27">
        <v>20.7335373045156</v>
      </c>
      <c r="FH27">
        <v>23.791305618412199</v>
      </c>
      <c r="FI27">
        <v>50.546131373132802</v>
      </c>
      <c r="FJ27">
        <v>15.653349148143899</v>
      </c>
      <c r="FK27">
        <v>1.5304898457586999E-3</v>
      </c>
      <c r="FL27">
        <v>17.142981319885202</v>
      </c>
      <c r="FM27">
        <v>36.358894356232199</v>
      </c>
      <c r="FN27">
        <v>2.8698210909713602</v>
      </c>
      <c r="GB27"/>
      <c r="GP27"/>
      <c r="GR27">
        <v>53.968384141528503</v>
      </c>
      <c r="GS27">
        <v>106.47570611751399</v>
      </c>
      <c r="GT27">
        <v>63.059058036885801</v>
      </c>
      <c r="GU27">
        <v>509.153550596613</v>
      </c>
      <c r="GV27">
        <v>63.010571469692799</v>
      </c>
      <c r="GW27">
        <v>82.001356580032095</v>
      </c>
      <c r="GX27">
        <v>62.351866565690898</v>
      </c>
      <c r="GY27">
        <v>31.2755088496266</v>
      </c>
      <c r="GZ27">
        <v>154.19446493576399</v>
      </c>
      <c r="HA27">
        <v>155.837565899732</v>
      </c>
      <c r="HB27">
        <v>134.749902096239</v>
      </c>
      <c r="HC27">
        <v>81.946005549247005</v>
      </c>
      <c r="HD27">
        <v>117.457763511124</v>
      </c>
      <c r="HR27"/>
    </row>
    <row r="28" spans="1:226">
      <c r="A28" s="13">
        <f t="shared" si="0"/>
        <v>45688</v>
      </c>
      <c r="O28"/>
      <c r="AD28"/>
      <c r="AE28" s="4">
        <v>45688</v>
      </c>
      <c r="AF28" s="1">
        <v>1.4923092455378899</v>
      </c>
      <c r="AG28" s="1">
        <v>2.4039923692174301</v>
      </c>
      <c r="AH28" s="1">
        <v>0.83930860846092503</v>
      </c>
      <c r="AI28" s="1">
        <v>8.1972611605885692</v>
      </c>
      <c r="AJ28" s="1">
        <v>1.4735958508948901</v>
      </c>
      <c r="AK28" s="1">
        <v>1.76996841078615</v>
      </c>
      <c r="AL28" s="1">
        <v>0.76433602362971897</v>
      </c>
      <c r="AM28" s="1">
        <v>0.21349567849759299</v>
      </c>
      <c r="AN28" s="1">
        <v>2.6180577074593798</v>
      </c>
      <c r="AO28" s="1">
        <v>3.0364547481946298</v>
      </c>
      <c r="AP28" s="1">
        <v>2.0640378407106601</v>
      </c>
      <c r="AQ28" s="1">
        <v>1.7238569292641499</v>
      </c>
      <c r="AR28" s="1">
        <v>2.7630281915878601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T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DJ28"/>
      <c r="EL28"/>
      <c r="EZ28"/>
      <c r="FB28">
        <v>14.530863596224799</v>
      </c>
      <c r="FC28">
        <v>18.526200622511698</v>
      </c>
      <c r="FD28">
        <v>29.695546067976199</v>
      </c>
      <c r="FE28">
        <v>4.3463903980723098</v>
      </c>
      <c r="FF28">
        <v>27.242784982536101</v>
      </c>
      <c r="FG28">
        <v>19.368790905177701</v>
      </c>
      <c r="FH28">
        <v>25.781328669239301</v>
      </c>
      <c r="FI28">
        <v>40.664895101088703</v>
      </c>
      <c r="FJ28">
        <v>16.679651924085601</v>
      </c>
      <c r="FK28">
        <v>-4.9783762040254802E-2</v>
      </c>
      <c r="FL28">
        <v>15.308527072135901</v>
      </c>
      <c r="FM28">
        <v>27.510386096437699</v>
      </c>
      <c r="FN28">
        <v>4.0830548988305999</v>
      </c>
      <c r="GB28"/>
      <c r="GP28"/>
      <c r="GR28">
        <v>53.187592992609702</v>
      </c>
      <c r="GS28">
        <v>108.750072084873</v>
      </c>
      <c r="GT28">
        <v>66.171774699811195</v>
      </c>
      <c r="GU28">
        <v>447.62749068950802</v>
      </c>
      <c r="GV28">
        <v>65.024448209477001</v>
      </c>
      <c r="GW28">
        <v>86.762177292251494</v>
      </c>
      <c r="GX28">
        <v>59.907324739176701</v>
      </c>
      <c r="GY28">
        <v>34.2252342701346</v>
      </c>
      <c r="GZ28">
        <v>148.11390039585501</v>
      </c>
      <c r="HA28">
        <v>158.908382057952</v>
      </c>
      <c r="HB28">
        <v>134.71688607951199</v>
      </c>
      <c r="HC28">
        <v>82.4239044110424</v>
      </c>
      <c r="HD28">
        <v>109.777918074638</v>
      </c>
      <c r="HR28"/>
    </row>
    <row r="29" spans="1:226">
      <c r="A29" s="13">
        <f t="shared" si="0"/>
        <v>45657</v>
      </c>
      <c r="O29"/>
      <c r="AD29"/>
      <c r="AE29" s="4">
        <v>45657</v>
      </c>
      <c r="AF29" s="1">
        <v>1.4903215998189201</v>
      </c>
      <c r="AG29" s="1">
        <v>2.3967322193356102</v>
      </c>
      <c r="AH29" s="1">
        <v>0.84326659306243701</v>
      </c>
      <c r="AI29" s="1">
        <v>8.2285067875712894</v>
      </c>
      <c r="AJ29" s="1">
        <v>1.46954726441953</v>
      </c>
      <c r="AK29" s="1">
        <v>1.7679255951469199</v>
      </c>
      <c r="AL29" s="1">
        <v>0.76207383218761005</v>
      </c>
      <c r="AM29" s="1">
        <v>0.214471083587401</v>
      </c>
      <c r="AN29" s="1">
        <v>2.6192349331974301</v>
      </c>
      <c r="AO29" s="1">
        <v>3.0430637672017999</v>
      </c>
      <c r="AP29" s="1">
        <v>2.0560083885005902</v>
      </c>
      <c r="AQ29" s="1">
        <v>1.71672441209537</v>
      </c>
      <c r="AR29" s="1">
        <v>2.7759438678118999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T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DJ29"/>
      <c r="EL29"/>
      <c r="EZ29"/>
      <c r="FB29">
        <v>14.5647893959803</v>
      </c>
      <c r="FC29">
        <v>18.577486146498899</v>
      </c>
      <c r="FD29">
        <v>29.6277246719341</v>
      </c>
      <c r="FE29">
        <v>4.3296297944078797</v>
      </c>
      <c r="FF29">
        <v>27.2747052249603</v>
      </c>
      <c r="FG29">
        <v>19.381102940861101</v>
      </c>
      <c r="FH29">
        <v>25.871933676514399</v>
      </c>
      <c r="FI29">
        <v>40.511089024882502</v>
      </c>
      <c r="FJ29">
        <v>16.678117997672999</v>
      </c>
      <c r="FK29">
        <v>-6.1876464385713599E-2</v>
      </c>
      <c r="FL29">
        <v>15.343681919784601</v>
      </c>
      <c r="FM29">
        <v>27.595987312421599</v>
      </c>
      <c r="FN29">
        <v>4.0747437388690804</v>
      </c>
      <c r="GB29"/>
      <c r="GP29"/>
      <c r="GR29">
        <v>53.196479287758997</v>
      </c>
      <c r="GS29">
        <v>108.74784406968401</v>
      </c>
      <c r="GT29">
        <v>66.150470562593895</v>
      </c>
      <c r="GU29">
        <v>449.36632701037701</v>
      </c>
      <c r="GV29">
        <v>65.003893954325306</v>
      </c>
      <c r="GW29">
        <v>86.753191435666295</v>
      </c>
      <c r="GX29">
        <v>59.904618142057402</v>
      </c>
      <c r="GY29">
        <v>34.2262204656774</v>
      </c>
      <c r="GZ29">
        <v>148.40696864722801</v>
      </c>
      <c r="HA29">
        <v>159.07538517542801</v>
      </c>
      <c r="HB29">
        <v>134.420023768943</v>
      </c>
      <c r="HC29">
        <v>82.293119502179806</v>
      </c>
      <c r="HD29">
        <v>109.767558814884</v>
      </c>
      <c r="HR29"/>
    </row>
    <row r="30" spans="1:226">
      <c r="A30" s="13">
        <f t="shared" si="0"/>
        <v>45625</v>
      </c>
      <c r="O30"/>
      <c r="AD30"/>
      <c r="AE30" s="4">
        <v>45625</v>
      </c>
      <c r="AF30" s="1">
        <v>1.5159826091458699</v>
      </c>
      <c r="AG30" s="1">
        <v>2.4393806969038199</v>
      </c>
      <c r="AH30" s="1">
        <v>0.84655266911066795</v>
      </c>
      <c r="AI30" s="1">
        <v>8.2579206327290091</v>
      </c>
      <c r="AJ30" s="1">
        <v>1.48874142620312</v>
      </c>
      <c r="AK30" s="1">
        <v>1.79568058001081</v>
      </c>
      <c r="AL30" s="1">
        <v>0.77922793923136702</v>
      </c>
      <c r="AM30" s="1">
        <v>0.21797014728056199</v>
      </c>
      <c r="AN30" s="1">
        <v>2.6518971681653198</v>
      </c>
      <c r="AO30" s="1">
        <v>3.0829420106726499</v>
      </c>
      <c r="AP30" s="1">
        <v>2.0865877256844598</v>
      </c>
      <c r="AQ30" s="1">
        <v>1.79107777045335</v>
      </c>
      <c r="AR30" s="1">
        <v>2.76523293547229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T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DJ30"/>
      <c r="EL30"/>
      <c r="EZ30"/>
      <c r="FB30">
        <v>14.3277311614887</v>
      </c>
      <c r="FC30">
        <v>18.237619843720999</v>
      </c>
      <c r="FD30">
        <v>29.423420134707801</v>
      </c>
      <c r="FE30">
        <v>4.3162725516558798</v>
      </c>
      <c r="FF30">
        <v>26.9546860543831</v>
      </c>
      <c r="FG30">
        <v>19.002830574427399</v>
      </c>
      <c r="FH30">
        <v>25.2948098183833</v>
      </c>
      <c r="FI30">
        <v>40.315486082994603</v>
      </c>
      <c r="FJ30">
        <v>16.494922809858899</v>
      </c>
      <c r="FK30">
        <v>-0.101843498356894</v>
      </c>
      <c r="FL30">
        <v>15.140346959399199</v>
      </c>
      <c r="FM30">
        <v>27.241849846097502</v>
      </c>
      <c r="FN30">
        <v>3.8378883201849501</v>
      </c>
      <c r="GB30"/>
      <c r="GP30"/>
      <c r="GR30">
        <v>53.099319367339497</v>
      </c>
      <c r="GS30">
        <v>108.92085490266599</v>
      </c>
      <c r="GT30">
        <v>66.056890688630702</v>
      </c>
      <c r="GU30">
        <v>446.81666055178403</v>
      </c>
      <c r="GV30">
        <v>65.054834437576901</v>
      </c>
      <c r="GW30">
        <v>87.157638842604797</v>
      </c>
      <c r="GX30">
        <v>59.9294369690585</v>
      </c>
      <c r="GY30">
        <v>34.199475643898303</v>
      </c>
      <c r="GZ30">
        <v>148.19766650023001</v>
      </c>
      <c r="HA30">
        <v>159.22749583351899</v>
      </c>
      <c r="HB30">
        <v>133.87441260998</v>
      </c>
      <c r="HC30">
        <v>87.100841413897797</v>
      </c>
      <c r="HD30">
        <v>109.61822597859801</v>
      </c>
      <c r="HR30"/>
    </row>
    <row r="31" spans="1:226">
      <c r="A31" s="13">
        <f t="shared" si="0"/>
        <v>45596</v>
      </c>
      <c r="O31"/>
      <c r="AD31"/>
      <c r="AE31" s="4">
        <v>45596</v>
      </c>
      <c r="AF31" s="1">
        <v>1.5509608748991399</v>
      </c>
      <c r="AG31" s="1">
        <v>2.5155104369772299</v>
      </c>
      <c r="AH31" s="1">
        <v>0.79913970932701694</v>
      </c>
      <c r="AI31" s="1">
        <v>9.3662719633359295</v>
      </c>
      <c r="AJ31" s="1">
        <v>1.59130119912712</v>
      </c>
      <c r="AK31" s="1">
        <v>1.7758143416398</v>
      </c>
      <c r="AL31" s="1">
        <v>0.75675734043349996</v>
      </c>
      <c r="AM31" s="1">
        <v>0.158861393392869</v>
      </c>
      <c r="AN31" s="1">
        <v>2.7808384502249202</v>
      </c>
      <c r="AO31" s="1">
        <v>3.08806705133069</v>
      </c>
      <c r="AP31" s="1">
        <v>2.0945690788635098</v>
      </c>
      <c r="AQ31" s="1">
        <v>1.78403433600524</v>
      </c>
      <c r="AR31" s="1">
        <v>2.9898197916246998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T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DJ31"/>
      <c r="EL31"/>
      <c r="EZ31"/>
      <c r="FB31">
        <v>15.9132126924824</v>
      </c>
      <c r="FC31">
        <v>17.651263419663799</v>
      </c>
      <c r="FD31">
        <v>30.850797252190599</v>
      </c>
      <c r="FE31">
        <v>5.0530428279099997</v>
      </c>
      <c r="FF31">
        <v>26.0235983178517</v>
      </c>
      <c r="FG31">
        <v>18.6056504675614</v>
      </c>
      <c r="FH31">
        <v>26.293471238738999</v>
      </c>
      <c r="FI31">
        <v>41.437557489474003</v>
      </c>
      <c r="FJ31">
        <v>14.1587915286377</v>
      </c>
      <c r="FK31">
        <v>1.39316595233546</v>
      </c>
      <c r="FL31">
        <v>15.2131228563489</v>
      </c>
      <c r="FM31">
        <v>27.196778201177999</v>
      </c>
      <c r="FN31">
        <v>4.25545607387361</v>
      </c>
      <c r="GB31"/>
      <c r="GP31"/>
      <c r="GR31">
        <v>53.3911559787309</v>
      </c>
      <c r="GS31">
        <v>111.83630460993299</v>
      </c>
      <c r="GT31">
        <v>64.606830802223897</v>
      </c>
      <c r="GU31">
        <v>482.78089852940701</v>
      </c>
      <c r="GV31">
        <v>66.035583368896894</v>
      </c>
      <c r="GW31">
        <v>88.831599055828605</v>
      </c>
      <c r="GX31">
        <v>59.202992721869897</v>
      </c>
      <c r="GY31">
        <v>33.605144485260702</v>
      </c>
      <c r="GZ31">
        <v>160.53592187026501</v>
      </c>
      <c r="HA31">
        <v>161.792518146688</v>
      </c>
      <c r="HB31">
        <v>134.57198140476899</v>
      </c>
      <c r="HC31">
        <v>87.109679654174798</v>
      </c>
      <c r="HD31">
        <v>117.65899553809101</v>
      </c>
      <c r="HR31"/>
    </row>
    <row r="32" spans="1:226">
      <c r="A32" s="13">
        <f t="shared" si="0"/>
        <v>45565</v>
      </c>
      <c r="O32"/>
      <c r="AD32"/>
      <c r="AE32" s="4">
        <v>45565</v>
      </c>
      <c r="AF32" s="1">
        <v>1.5348572553291799</v>
      </c>
      <c r="AG32" s="1">
        <v>2.4975402780015399</v>
      </c>
      <c r="AH32" s="1">
        <v>0.79723925842292998</v>
      </c>
      <c r="AI32" s="1">
        <v>9.2857203280668408</v>
      </c>
      <c r="AJ32" s="1">
        <v>1.5782333005759901</v>
      </c>
      <c r="AK32" s="1">
        <v>1.7585917853630699</v>
      </c>
      <c r="AL32" s="1">
        <v>0.74625326918693402</v>
      </c>
      <c r="AM32" s="1">
        <v>0.15722399495946399</v>
      </c>
      <c r="AN32" s="1">
        <v>2.7520197775027699</v>
      </c>
      <c r="AO32" s="1">
        <v>3.0607510167560901</v>
      </c>
      <c r="AP32" s="1">
        <v>2.1167500755088202</v>
      </c>
      <c r="AQ32" s="1">
        <v>1.7604015877399199</v>
      </c>
      <c r="AR32" s="1">
        <v>2.9653140964708999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T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DJ32"/>
      <c r="EL32"/>
      <c r="EZ32"/>
      <c r="FB32">
        <v>16.050149279989601</v>
      </c>
      <c r="FC32">
        <v>18.003595857027399</v>
      </c>
      <c r="FD32">
        <v>31.0985151317395</v>
      </c>
      <c r="FE32">
        <v>5.0955079338017404</v>
      </c>
      <c r="FF32">
        <v>26.215642348370299</v>
      </c>
      <c r="FG32">
        <v>18.7815540928909</v>
      </c>
      <c r="FH32">
        <v>26.657545821851599</v>
      </c>
      <c r="FI32">
        <v>41.754801696993198</v>
      </c>
      <c r="FJ32">
        <v>14.310263215867</v>
      </c>
      <c r="FK32">
        <v>1.40356512274076</v>
      </c>
      <c r="FL32">
        <v>15.806941140152301</v>
      </c>
      <c r="FM32">
        <v>27.559204715099401</v>
      </c>
      <c r="FN32">
        <v>4.3089335187518403</v>
      </c>
      <c r="GB32"/>
      <c r="GP32"/>
      <c r="GR32">
        <v>53.448773796853899</v>
      </c>
      <c r="GS32">
        <v>111.378706504089</v>
      </c>
      <c r="GT32">
        <v>64.667001286995301</v>
      </c>
      <c r="GU32">
        <v>483.529149490404</v>
      </c>
      <c r="GV32">
        <v>66.090379327010496</v>
      </c>
      <c r="GW32">
        <v>88.878367671451699</v>
      </c>
      <c r="GX32">
        <v>59.231522752657902</v>
      </c>
      <c r="GY32">
        <v>33.611828419269699</v>
      </c>
      <c r="GZ32">
        <v>160.60148902972799</v>
      </c>
      <c r="HA32">
        <v>161.78421837194799</v>
      </c>
      <c r="HB32">
        <v>133.24859933135301</v>
      </c>
      <c r="HC32">
        <v>87.099445834895107</v>
      </c>
      <c r="HD32">
        <v>117.59494063392</v>
      </c>
      <c r="HR32"/>
    </row>
    <row r="33" spans="1:226">
      <c r="A33" s="13">
        <f t="shared" si="0"/>
        <v>45534</v>
      </c>
      <c r="O33"/>
      <c r="AD33"/>
      <c r="AE33" s="4">
        <v>45534</v>
      </c>
      <c r="AF33" s="1">
        <v>1.5304092533986</v>
      </c>
      <c r="AG33" s="1">
        <v>2.49303810523715</v>
      </c>
      <c r="AH33" s="1">
        <v>0.79966806890729103</v>
      </c>
      <c r="AI33" s="1">
        <v>9.2636098629270993</v>
      </c>
      <c r="AJ33" s="1">
        <v>1.57391797764571</v>
      </c>
      <c r="AK33" s="1">
        <v>1.72182826261678</v>
      </c>
      <c r="AL33" s="1">
        <v>0.74181957027447298</v>
      </c>
      <c r="AM33" s="1">
        <v>0.154594981980404</v>
      </c>
      <c r="AN33" s="1">
        <v>2.7669205042990299</v>
      </c>
      <c r="AO33" s="1">
        <v>3.0421344712101601</v>
      </c>
      <c r="AP33" s="1">
        <v>2.0995399800531498</v>
      </c>
      <c r="AQ33" s="1">
        <v>1.75295534718624</v>
      </c>
      <c r="AR33" s="1">
        <v>2.9059399332667901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T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DJ33"/>
      <c r="EL33"/>
      <c r="EZ33"/>
      <c r="FB33">
        <v>16.007136249043501</v>
      </c>
      <c r="FC33">
        <v>17.978994817218801</v>
      </c>
      <c r="FD33">
        <v>31.184125218016199</v>
      </c>
      <c r="FE33">
        <v>5.1035502529946797</v>
      </c>
      <c r="FF33">
        <v>26.437719423975299</v>
      </c>
      <c r="FG33">
        <v>18.802683643294198</v>
      </c>
      <c r="FH33">
        <v>26.690839067965499</v>
      </c>
      <c r="FI33">
        <v>41.175398933497902</v>
      </c>
      <c r="FJ33">
        <v>14.2343914935217</v>
      </c>
      <c r="FK33">
        <v>1.4256666615165501</v>
      </c>
      <c r="FL33">
        <v>16.185310608120002</v>
      </c>
      <c r="FM33">
        <v>27.653810803526301</v>
      </c>
      <c r="FN33">
        <v>4.66746027545119</v>
      </c>
      <c r="GB33"/>
      <c r="GP33"/>
      <c r="GR33">
        <v>53.8755829887535</v>
      </c>
      <c r="GS33">
        <v>111.865744950587</v>
      </c>
      <c r="GT33">
        <v>64.706490902236396</v>
      </c>
      <c r="GU33">
        <v>480.54290560654402</v>
      </c>
      <c r="GV33">
        <v>66.320632239389894</v>
      </c>
      <c r="GW33">
        <v>86.304340017524197</v>
      </c>
      <c r="GX33">
        <v>59.3809339733737</v>
      </c>
      <c r="GY33">
        <v>33.732292388186501</v>
      </c>
      <c r="GZ33">
        <v>163.17197288092501</v>
      </c>
      <c r="HA33">
        <v>162.04040104043699</v>
      </c>
      <c r="HB33">
        <v>131.131281354256</v>
      </c>
      <c r="HC33">
        <v>86.500947635417106</v>
      </c>
      <c r="HD33">
        <v>118.303331495885</v>
      </c>
      <c r="HR33"/>
    </row>
    <row r="34" spans="1:226">
      <c r="A34" s="13">
        <f t="shared" si="0"/>
        <v>45504</v>
      </c>
      <c r="O34"/>
      <c r="AD34"/>
      <c r="AE34" s="4">
        <v>45504</v>
      </c>
      <c r="AF34" s="1">
        <v>1.3763666942661399</v>
      </c>
      <c r="AG34" s="1">
        <v>2.3315583839006599</v>
      </c>
      <c r="AH34" s="1">
        <v>0.69316628423411797</v>
      </c>
      <c r="AI34" s="1">
        <v>9.4609873441837706</v>
      </c>
      <c r="AJ34" s="1">
        <v>1.5165141356812799</v>
      </c>
      <c r="AK34" s="1">
        <v>1.5313736278747601</v>
      </c>
      <c r="AL34" s="1">
        <v>0.75411723335473901</v>
      </c>
      <c r="AM34" s="1">
        <v>7.4132516362063305E-2</v>
      </c>
      <c r="AN34" s="1">
        <v>2.81318531035632</v>
      </c>
      <c r="AO34" s="1">
        <v>2.9243466236980802</v>
      </c>
      <c r="AP34" s="1">
        <v>2.1653860375623002</v>
      </c>
      <c r="AQ34" s="1">
        <v>1.52913304368602</v>
      </c>
      <c r="AR34" s="1">
        <v>2.52291822890421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T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DJ34"/>
      <c r="EL34"/>
      <c r="EZ34"/>
      <c r="FB34">
        <v>18.632641418227202</v>
      </c>
      <c r="FC34">
        <v>18.383198874028501</v>
      </c>
      <c r="FD34">
        <v>30.2804820814324</v>
      </c>
      <c r="FE34">
        <v>5.63765221873778</v>
      </c>
      <c r="FF34">
        <v>25.696067819259</v>
      </c>
      <c r="FG34">
        <v>19.481442079860301</v>
      </c>
      <c r="FH34">
        <v>25.914529360706901</v>
      </c>
      <c r="FI34">
        <v>36.140755208126599</v>
      </c>
      <c r="FJ34">
        <v>13.3624109268394</v>
      </c>
      <c r="FK34">
        <v>2.19818273840017</v>
      </c>
      <c r="FL34">
        <v>16.063270442001699</v>
      </c>
      <c r="FM34">
        <v>30.2246211964477</v>
      </c>
      <c r="FN34">
        <v>6.4135840337229899</v>
      </c>
      <c r="GB34"/>
      <c r="GP34"/>
      <c r="GR34">
        <v>49.431886475557697</v>
      </c>
      <c r="GS34">
        <v>104.35582988321801</v>
      </c>
      <c r="GT34">
        <v>63.2358997127482</v>
      </c>
      <c r="GU34">
        <v>493.62401575873503</v>
      </c>
      <c r="GV34">
        <v>64.514797389567605</v>
      </c>
      <c r="GW34">
        <v>83.176492408289903</v>
      </c>
      <c r="GX34">
        <v>57.227001739813403</v>
      </c>
      <c r="GY34">
        <v>35.064446346162399</v>
      </c>
      <c r="GZ34">
        <v>151.02601398116801</v>
      </c>
      <c r="HA34">
        <v>160.73487046634901</v>
      </c>
      <c r="HB34">
        <v>130.78367440670999</v>
      </c>
      <c r="HC34">
        <v>79.065266417402995</v>
      </c>
      <c r="HD34">
        <v>110.746907349232</v>
      </c>
      <c r="HR34"/>
    </row>
    <row r="35" spans="1:226">
      <c r="A35" s="13">
        <f t="shared" si="0"/>
        <v>45471</v>
      </c>
      <c r="O35"/>
      <c r="AD35"/>
      <c r="AE35" s="4">
        <v>45471</v>
      </c>
      <c r="AF35" s="1">
        <v>1.3663863610206799</v>
      </c>
      <c r="AG35" s="1">
        <v>2.30978735153868</v>
      </c>
      <c r="AH35" s="1">
        <v>0.687821528282617</v>
      </c>
      <c r="AI35" s="1">
        <v>9.3844637192634508</v>
      </c>
      <c r="AJ35" s="1">
        <v>1.5012919745125901</v>
      </c>
      <c r="AK35" s="1">
        <v>1.51558753270962</v>
      </c>
      <c r="AL35" s="1">
        <v>0.75385651969217904</v>
      </c>
      <c r="AM35" s="1">
        <v>7.2607648472220496E-2</v>
      </c>
      <c r="AN35" s="1">
        <v>2.7905050947597401</v>
      </c>
      <c r="AO35" s="1">
        <v>2.9141797110160201</v>
      </c>
      <c r="AP35" s="1">
        <v>2.1527663388454399</v>
      </c>
      <c r="AQ35" s="1">
        <v>1.5187626234710701</v>
      </c>
      <c r="AR35" s="1">
        <v>2.5134821109943202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T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DJ35"/>
      <c r="EL35"/>
      <c r="EZ35"/>
      <c r="FB35">
        <v>18.784460566426901</v>
      </c>
      <c r="FC35">
        <v>18.507223697015601</v>
      </c>
      <c r="FD35">
        <v>30.534278289466901</v>
      </c>
      <c r="FE35">
        <v>5.6820762202403499</v>
      </c>
      <c r="FF35">
        <v>25.9555650905668</v>
      </c>
      <c r="FG35">
        <v>19.692364272860601</v>
      </c>
      <c r="FH35">
        <v>26.1105117991575</v>
      </c>
      <c r="FI35">
        <v>36.658956140575597</v>
      </c>
      <c r="FJ35">
        <v>13.468097213107299</v>
      </c>
      <c r="FK35">
        <v>2.1824616489215098</v>
      </c>
      <c r="FL35">
        <v>16.192824592740401</v>
      </c>
      <c r="FM35">
        <v>30.420453287129401</v>
      </c>
      <c r="FN35">
        <v>6.4438702305556097</v>
      </c>
      <c r="GB35"/>
      <c r="GP35"/>
      <c r="GR35">
        <v>49.484211138758901</v>
      </c>
      <c r="GS35">
        <v>104.323920013763</v>
      </c>
      <c r="GT35">
        <v>63.249267207302999</v>
      </c>
      <c r="GU35">
        <v>496.79887365562303</v>
      </c>
      <c r="GV35">
        <v>64.482644530163498</v>
      </c>
      <c r="GW35">
        <v>83.190487015949998</v>
      </c>
      <c r="GX35">
        <v>57.231960353393802</v>
      </c>
      <c r="GY35">
        <v>35.049860663349797</v>
      </c>
      <c r="GZ35">
        <v>151.20971403188099</v>
      </c>
      <c r="HA35">
        <v>161.08235276136401</v>
      </c>
      <c r="HB35">
        <v>131.13278177747901</v>
      </c>
      <c r="HC35">
        <v>79.137145660907606</v>
      </c>
      <c r="HD35">
        <v>110.88048938549601</v>
      </c>
      <c r="HR35"/>
    </row>
    <row r="36" spans="1:226">
      <c r="A36" s="13">
        <f t="shared" si="0"/>
        <v>45443</v>
      </c>
      <c r="O36"/>
      <c r="AD36"/>
      <c r="AE36" s="4">
        <v>45443</v>
      </c>
      <c r="AF36" s="1">
        <v>1.34038591198988</v>
      </c>
      <c r="AG36" s="1">
        <v>2.305098862276</v>
      </c>
      <c r="AH36" s="1">
        <v>0.68840659745499699</v>
      </c>
      <c r="AI36" s="1">
        <v>9.3488634261974308</v>
      </c>
      <c r="AJ36" s="1">
        <v>1.4968391175790801</v>
      </c>
      <c r="AK36" s="1">
        <v>1.5087437895522799</v>
      </c>
      <c r="AL36" s="1">
        <v>0.74629166704503103</v>
      </c>
      <c r="AM36" s="1">
        <v>7.3809228633444399E-2</v>
      </c>
      <c r="AN36" s="1">
        <v>2.7789559419235901</v>
      </c>
      <c r="AO36" s="1">
        <v>2.8497930021208502</v>
      </c>
      <c r="AP36" s="1">
        <v>2.1751340038553302</v>
      </c>
      <c r="AQ36" s="1">
        <v>1.4946220700758299</v>
      </c>
      <c r="AR36" s="1">
        <v>2.34381919657746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T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DJ36"/>
      <c r="EL36"/>
      <c r="EZ36"/>
      <c r="FB36">
        <v>19.289331221290102</v>
      </c>
      <c r="FC36">
        <v>18.570484385006001</v>
      </c>
      <c r="FD36">
        <v>30.6154965542543</v>
      </c>
      <c r="FE36">
        <v>5.7037991812871498</v>
      </c>
      <c r="FF36">
        <v>26.0537913078206</v>
      </c>
      <c r="FG36">
        <v>19.615377935677401</v>
      </c>
      <c r="FH36">
        <v>26.4319173573911</v>
      </c>
      <c r="FI36">
        <v>36.584658832934799</v>
      </c>
      <c r="FJ36">
        <v>13.381515557269299</v>
      </c>
      <c r="FK36">
        <v>2.3528474211002002</v>
      </c>
      <c r="FL36">
        <v>16.536793705179399</v>
      </c>
      <c r="FM36">
        <v>30.953408648085599</v>
      </c>
      <c r="FN36">
        <v>6.8552714590107398</v>
      </c>
      <c r="GB36"/>
      <c r="GP36"/>
      <c r="GR36">
        <v>49.593783741693898</v>
      </c>
      <c r="GS36">
        <v>104.35066065974399</v>
      </c>
      <c r="GT36">
        <v>63.362609434309597</v>
      </c>
      <c r="GU36">
        <v>495.96692529935302</v>
      </c>
      <c r="GV36">
        <v>64.684795804089902</v>
      </c>
      <c r="GW36">
        <v>83.808930447657602</v>
      </c>
      <c r="GX36">
        <v>56.966398263601697</v>
      </c>
      <c r="GY36">
        <v>35.122770554756897</v>
      </c>
      <c r="GZ36">
        <v>150.628937360679</v>
      </c>
      <c r="HA36">
        <v>161.172906837965</v>
      </c>
      <c r="HB36">
        <v>128.10250929305101</v>
      </c>
      <c r="HC36">
        <v>79.507911899294996</v>
      </c>
      <c r="HD36">
        <v>107.853621056482</v>
      </c>
      <c r="HR36"/>
    </row>
    <row r="37" spans="1:226">
      <c r="A37" s="13">
        <f t="shared" si="0"/>
        <v>45412</v>
      </c>
      <c r="O37"/>
      <c r="AD37"/>
      <c r="AE37" s="4">
        <v>45412</v>
      </c>
      <c r="AF37" s="1">
        <v>1.38348730073967</v>
      </c>
      <c r="AG37" s="1">
        <v>2.3506387715294901</v>
      </c>
      <c r="AH37" s="1">
        <v>0.68273344916844503</v>
      </c>
      <c r="AI37" s="1">
        <v>11.2096373013019</v>
      </c>
      <c r="AJ37" s="1">
        <v>1.3759215614793501</v>
      </c>
      <c r="AK37" s="1">
        <v>1.41308066207891</v>
      </c>
      <c r="AL37" s="1">
        <v>0.65460212589066002</v>
      </c>
      <c r="AM37" s="1">
        <v>0.136362269817936</v>
      </c>
      <c r="AN37" s="1">
        <v>2.9017391419332301</v>
      </c>
      <c r="AO37" s="1">
        <v>2.8044909116476502</v>
      </c>
      <c r="AP37" s="1">
        <v>2.0640080472606299</v>
      </c>
      <c r="AQ37" s="1">
        <v>1.50914830199261</v>
      </c>
      <c r="AR37" s="1">
        <v>2.1730213272716901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T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DJ37"/>
      <c r="EL37"/>
      <c r="EZ37"/>
      <c r="FB37">
        <v>20.759363249488398</v>
      </c>
      <c r="FC37">
        <v>18.252139633523299</v>
      </c>
      <c r="FD37">
        <v>31.131584668671799</v>
      </c>
      <c r="FE37">
        <v>2.7062048640812799</v>
      </c>
      <c r="FF37">
        <v>27.196271846888699</v>
      </c>
      <c r="FG37">
        <v>20.3825838350872</v>
      </c>
      <c r="FH37">
        <v>30.3519647737496</v>
      </c>
      <c r="FI37">
        <v>38.414907543023297</v>
      </c>
      <c r="FJ37">
        <v>12.036843510050399</v>
      </c>
      <c r="FK37">
        <v>2.3431113100481</v>
      </c>
      <c r="FL37">
        <v>16.3858430960851</v>
      </c>
      <c r="FM37">
        <v>30.6805415995908</v>
      </c>
      <c r="FN37">
        <v>8.1778398914564203</v>
      </c>
      <c r="GB37"/>
      <c r="GP37"/>
      <c r="GR37">
        <v>50.408035758511197</v>
      </c>
      <c r="GS37">
        <v>104.537228289514</v>
      </c>
      <c r="GT37">
        <v>63.467791256116598</v>
      </c>
      <c r="GU37">
        <v>578.61624126665197</v>
      </c>
      <c r="GV37">
        <v>63.556746736713897</v>
      </c>
      <c r="GW37">
        <v>83.264450719093801</v>
      </c>
      <c r="GX37">
        <v>57.116075488069598</v>
      </c>
      <c r="GY37">
        <v>34.312517518062499</v>
      </c>
      <c r="GZ37">
        <v>164.52510044955901</v>
      </c>
      <c r="HA37">
        <v>162.713011434034</v>
      </c>
      <c r="HB37">
        <v>128.52348390386101</v>
      </c>
      <c r="HC37">
        <v>79.6300991102854</v>
      </c>
      <c r="HD37">
        <v>107.225303587702</v>
      </c>
      <c r="HR37"/>
    </row>
    <row r="38" spans="1:226">
      <c r="A38" s="13">
        <f t="shared" si="0"/>
        <v>45379</v>
      </c>
      <c r="O38"/>
      <c r="AD38"/>
      <c r="AE38" s="4">
        <v>45379</v>
      </c>
      <c r="AF38" s="1">
        <v>1.3821224793164799</v>
      </c>
      <c r="AG38" s="1">
        <v>2.3509305939825902</v>
      </c>
      <c r="AH38" s="1">
        <v>0.67388709413123205</v>
      </c>
      <c r="AI38" s="1">
        <v>11.146637518341301</v>
      </c>
      <c r="AJ38" s="1">
        <v>1.37348001627567</v>
      </c>
      <c r="AK38" s="1">
        <v>1.4062253634188</v>
      </c>
      <c r="AL38" s="1">
        <v>0.65257975186706796</v>
      </c>
      <c r="AM38" s="1">
        <v>0.13519749899591199</v>
      </c>
      <c r="AN38" s="1">
        <v>2.88926759362265</v>
      </c>
      <c r="AO38" s="1">
        <v>2.7950934636986799</v>
      </c>
      <c r="AP38" s="1">
        <v>2.0255923189740099</v>
      </c>
      <c r="AQ38" s="1">
        <v>1.5072555856638501</v>
      </c>
      <c r="AR38" s="1">
        <v>2.1600845062331202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T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DJ38"/>
      <c r="EL38"/>
      <c r="EZ38"/>
      <c r="FB38">
        <v>20.7910193360505</v>
      </c>
      <c r="FC38">
        <v>18.260424534276499</v>
      </c>
      <c r="FD38">
        <v>31.13400372401</v>
      </c>
      <c r="FE38">
        <v>2.72141287719344</v>
      </c>
      <c r="FF38">
        <v>27.218485662070101</v>
      </c>
      <c r="FG38">
        <v>20.491847500754499</v>
      </c>
      <c r="FH38">
        <v>30.3939303193408</v>
      </c>
      <c r="FI38">
        <v>38.837853762644798</v>
      </c>
      <c r="FJ38">
        <v>12.089763582650599</v>
      </c>
      <c r="FK38">
        <v>2.3525426908896501</v>
      </c>
      <c r="FL38">
        <v>16.463844419206399</v>
      </c>
      <c r="FM38">
        <v>30.721096141998601</v>
      </c>
      <c r="FN38">
        <v>8.2262849431540399</v>
      </c>
      <c r="GB38"/>
      <c r="GP38"/>
      <c r="GR38">
        <v>50.4401805820155</v>
      </c>
      <c r="GS38">
        <v>103.66000810172601</v>
      </c>
      <c r="GT38">
        <v>63.3249544590496</v>
      </c>
      <c r="GU38">
        <v>577.59519241959401</v>
      </c>
      <c r="GV38">
        <v>63.562983565840099</v>
      </c>
      <c r="GW38">
        <v>83.193483675060705</v>
      </c>
      <c r="GX38">
        <v>57.1410360261522</v>
      </c>
      <c r="GY38">
        <v>34.2781682196945</v>
      </c>
      <c r="GZ38">
        <v>164.384303002363</v>
      </c>
      <c r="HA38">
        <v>162.657803687306</v>
      </c>
      <c r="HB38">
        <v>127.048025214774</v>
      </c>
      <c r="HC38">
        <v>79.759870760541801</v>
      </c>
      <c r="HD38">
        <v>107.22809477342</v>
      </c>
      <c r="HR38"/>
    </row>
    <row r="39" spans="1:226">
      <c r="A39" s="13">
        <f t="shared" si="0"/>
        <v>45351</v>
      </c>
      <c r="O39"/>
      <c r="AD39"/>
      <c r="AE39" s="4">
        <v>45351</v>
      </c>
      <c r="AF39" s="1">
        <v>1.4027880878524399</v>
      </c>
      <c r="AG39" s="1">
        <v>2.3731707402396101</v>
      </c>
      <c r="AH39" s="1">
        <v>0.68018191724786803</v>
      </c>
      <c r="AI39" s="1">
        <v>11.3196151051361</v>
      </c>
      <c r="AJ39" s="1">
        <v>1.3935058939223599</v>
      </c>
      <c r="AK39" s="1">
        <v>1.4185754425817101</v>
      </c>
      <c r="AL39" s="1">
        <v>0.65529339170072698</v>
      </c>
      <c r="AM39" s="1">
        <v>0.13812535775642901</v>
      </c>
      <c r="AN39" s="1">
        <v>2.9249039287124798</v>
      </c>
      <c r="AO39" s="1">
        <v>2.8232566242014601</v>
      </c>
      <c r="AP39" s="1">
        <v>2.0476985528858398</v>
      </c>
      <c r="AQ39" s="1">
        <v>1.5081685422064299</v>
      </c>
      <c r="AR39" s="1">
        <v>2.1907700509094399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T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DJ39"/>
      <c r="EL39"/>
      <c r="EZ39"/>
      <c r="FB39">
        <v>20.521755599861699</v>
      </c>
      <c r="FC39">
        <v>18.116713810758998</v>
      </c>
      <c r="FD39">
        <v>30.6951140462502</v>
      </c>
      <c r="FE39">
        <v>2.6805012949142899</v>
      </c>
      <c r="FF39">
        <v>26.762713184165602</v>
      </c>
      <c r="FG39">
        <v>20.367653928270101</v>
      </c>
      <c r="FH39">
        <v>30.249781768701499</v>
      </c>
      <c r="FI39">
        <v>38.251754649786498</v>
      </c>
      <c r="FJ39">
        <v>12.0117038597686</v>
      </c>
      <c r="FK39">
        <v>2.3562978710143598</v>
      </c>
      <c r="FL39">
        <v>16.761524058396699</v>
      </c>
      <c r="FM39">
        <v>30.709836432531102</v>
      </c>
      <c r="FN39">
        <v>8.112563329196</v>
      </c>
      <c r="GB39"/>
      <c r="GP39"/>
      <c r="GR39">
        <v>50.474804862709703</v>
      </c>
      <c r="GS39">
        <v>102.83047156562399</v>
      </c>
      <c r="GT39">
        <v>62.709798769867099</v>
      </c>
      <c r="GU39">
        <v>576.29045727716596</v>
      </c>
      <c r="GV39">
        <v>63.513398674332102</v>
      </c>
      <c r="GW39">
        <v>82.743988615836898</v>
      </c>
      <c r="GX39">
        <v>56.8691231929118</v>
      </c>
      <c r="GY39">
        <v>34.268799489389998</v>
      </c>
      <c r="GZ39">
        <v>164.94456387112601</v>
      </c>
      <c r="HA39">
        <v>162.64596648505099</v>
      </c>
      <c r="HB39">
        <v>123.369748175213</v>
      </c>
      <c r="HC39">
        <v>78.132582789720004</v>
      </c>
      <c r="HD39">
        <v>107.04949268947099</v>
      </c>
      <c r="HR39"/>
    </row>
    <row r="40" spans="1:226">
      <c r="A40" s="13">
        <f t="shared" si="0"/>
        <v>45322</v>
      </c>
      <c r="O40"/>
      <c r="AD40"/>
      <c r="AE40" s="4">
        <v>45322</v>
      </c>
      <c r="AF40" s="1">
        <v>1.20074536371065</v>
      </c>
      <c r="AG40" s="1">
        <v>2.5229122423874202</v>
      </c>
      <c r="AH40" s="1">
        <v>0.65722017654158305</v>
      </c>
      <c r="AI40" s="1">
        <v>16.663722724314098</v>
      </c>
      <c r="AJ40" s="1">
        <v>1.4902148675264</v>
      </c>
      <c r="AK40" s="1">
        <v>1.5910714796255301</v>
      </c>
      <c r="AL40" s="1">
        <v>0.63485826347152197</v>
      </c>
      <c r="AM40" s="1">
        <v>0.226252754653129</v>
      </c>
      <c r="AN40" s="1">
        <v>2.8568367149244902</v>
      </c>
      <c r="AO40" s="1">
        <v>2.9206380841859301</v>
      </c>
      <c r="AP40" s="1">
        <v>2.2147532352125001</v>
      </c>
      <c r="AQ40" s="1">
        <v>1.6536836431369999</v>
      </c>
      <c r="AR40" s="1">
        <v>2.3152954024615902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T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DJ40"/>
      <c r="EL40"/>
      <c r="EZ40"/>
      <c r="FB40">
        <v>24.502931329046199</v>
      </c>
      <c r="FC40">
        <v>15.445976135617199</v>
      </c>
      <c r="FD40">
        <v>26.437728660026799</v>
      </c>
      <c r="FE40">
        <v>2.6441346995775201</v>
      </c>
      <c r="FF40">
        <v>24.764221216116201</v>
      </c>
      <c r="FG40">
        <v>19.356259367506599</v>
      </c>
      <c r="FH40">
        <v>33.8423049809928</v>
      </c>
      <c r="FI40">
        <v>41.249458656926301</v>
      </c>
      <c r="FJ40">
        <v>10.632650100069201</v>
      </c>
      <c r="FK40">
        <v>5.0061180915836498</v>
      </c>
      <c r="FL40">
        <v>17.775367633960499</v>
      </c>
      <c r="FM40">
        <v>28.209009411500102</v>
      </c>
      <c r="FN40">
        <v>7.5322103416148796</v>
      </c>
      <c r="GB40"/>
      <c r="GP40"/>
      <c r="GR40">
        <v>49.782537187587003</v>
      </c>
      <c r="GS40">
        <v>100.37428499961899</v>
      </c>
      <c r="GT40">
        <v>61.950669033988703</v>
      </c>
      <c r="GU40">
        <v>654.63652640890098</v>
      </c>
      <c r="GV40">
        <v>65.425266067370401</v>
      </c>
      <c r="GW40">
        <v>83.233463837790893</v>
      </c>
      <c r="GX40">
        <v>55.4790734425953</v>
      </c>
      <c r="GY40">
        <v>36.429058909152303</v>
      </c>
      <c r="GZ40">
        <v>154.90194503331</v>
      </c>
      <c r="HA40">
        <v>161.154419003134</v>
      </c>
      <c r="HB40">
        <v>117.400518728115</v>
      </c>
      <c r="HC40">
        <v>79.022128122974806</v>
      </c>
      <c r="HD40">
        <v>111.261864039822</v>
      </c>
      <c r="HR40"/>
    </row>
    <row r="41" spans="1:226">
      <c r="A41" s="13">
        <f t="shared" si="0"/>
        <v>45289</v>
      </c>
      <c r="O41"/>
      <c r="AD41"/>
      <c r="AE41" s="4">
        <v>45289</v>
      </c>
      <c r="AF41" s="1">
        <v>1.1824868663897701</v>
      </c>
      <c r="AG41" s="1">
        <v>2.47215490679047</v>
      </c>
      <c r="AH41" s="1">
        <v>0.65041263308789299</v>
      </c>
      <c r="AI41" s="1">
        <v>16.513789153169</v>
      </c>
      <c r="AJ41" s="1">
        <v>1.46331740807255</v>
      </c>
      <c r="AK41" s="1">
        <v>1.56368077996706</v>
      </c>
      <c r="AL41" s="1">
        <v>0.623009150563682</v>
      </c>
      <c r="AM41" s="1">
        <v>0.22196260716114999</v>
      </c>
      <c r="AN41" s="1">
        <v>2.8118179290677099</v>
      </c>
      <c r="AO41" s="1">
        <v>2.8880184547647101</v>
      </c>
      <c r="AP41" s="1">
        <v>2.1780127990873801</v>
      </c>
      <c r="AQ41" s="1">
        <v>1.62374219189629</v>
      </c>
      <c r="AR41" s="1">
        <v>2.2972070959007498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T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DJ41"/>
      <c r="EL41"/>
      <c r="EZ41"/>
      <c r="FB41">
        <v>24.8868772456504</v>
      </c>
      <c r="FC41">
        <v>15.6947272814072</v>
      </c>
      <c r="FD41">
        <v>26.840513697511401</v>
      </c>
      <c r="FE41">
        <v>2.66632153690436</v>
      </c>
      <c r="FF41">
        <v>25.205551252767901</v>
      </c>
      <c r="FG41">
        <v>19.675458509532799</v>
      </c>
      <c r="FH41">
        <v>34.502239552153704</v>
      </c>
      <c r="FI41">
        <v>41.703717521717003</v>
      </c>
      <c r="FJ41">
        <v>10.830348304233899</v>
      </c>
      <c r="FK41">
        <v>5.0600784728705701</v>
      </c>
      <c r="FL41">
        <v>18.170467589441401</v>
      </c>
      <c r="FM41">
        <v>28.693415000057598</v>
      </c>
      <c r="FN41">
        <v>7.5416147503599502</v>
      </c>
      <c r="GB41"/>
      <c r="GP41"/>
      <c r="GR41">
        <v>49.828215246144097</v>
      </c>
      <c r="GS41">
        <v>100.317903437109</v>
      </c>
      <c r="GT41">
        <v>61.951440957546097</v>
      </c>
      <c r="GU41">
        <v>655.13530774326398</v>
      </c>
      <c r="GV41">
        <v>65.355591753695194</v>
      </c>
      <c r="GW41">
        <v>83.272962934497897</v>
      </c>
      <c r="GX41">
        <v>55.556944677274799</v>
      </c>
      <c r="GY41">
        <v>36.4104400536119</v>
      </c>
      <c r="GZ41">
        <v>154.76414643360999</v>
      </c>
      <c r="HA41">
        <v>161.26290607280799</v>
      </c>
      <c r="HB41">
        <v>118.387949660678</v>
      </c>
      <c r="HC41">
        <v>78.946267330993706</v>
      </c>
      <c r="HD41">
        <v>111.4475826636</v>
      </c>
      <c r="HR41"/>
    </row>
    <row r="42" spans="1:226">
      <c r="A42" s="13">
        <f t="shared" si="0"/>
        <v>45260</v>
      </c>
      <c r="O42"/>
      <c r="AD42"/>
      <c r="AE42" s="4">
        <v>45260</v>
      </c>
      <c r="AF42" s="1">
        <v>1.14198517510507</v>
      </c>
      <c r="AG42" s="1">
        <v>2.4437093264071401</v>
      </c>
      <c r="AH42" s="1">
        <v>0.64095953295129804</v>
      </c>
      <c r="AI42" s="1">
        <v>16.350536104703501</v>
      </c>
      <c r="AJ42" s="1">
        <v>1.45187067892699</v>
      </c>
      <c r="AK42" s="1">
        <v>1.58081043467785</v>
      </c>
      <c r="AL42" s="1">
        <v>0.60886306059117301</v>
      </c>
      <c r="AM42" s="1">
        <v>0.22186697258264301</v>
      </c>
      <c r="AN42" s="1">
        <v>2.7836751675807498</v>
      </c>
      <c r="AO42" s="1">
        <v>2.84738980529584</v>
      </c>
      <c r="AP42" s="1">
        <v>2.1603702336280102</v>
      </c>
      <c r="AQ42" s="1">
        <v>1.6039431561353901</v>
      </c>
      <c r="AR42" s="1">
        <v>2.2460018646106601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T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DJ42"/>
      <c r="EL42"/>
      <c r="EZ42"/>
      <c r="FB42">
        <v>25.560856108667</v>
      </c>
      <c r="FC42">
        <v>15.9062573187207</v>
      </c>
      <c r="FD42">
        <v>27.045639342435098</v>
      </c>
      <c r="FE42">
        <v>2.6902407208338501</v>
      </c>
      <c r="FF42">
        <v>25.390715996241799</v>
      </c>
      <c r="FG42">
        <v>19.349198570400301</v>
      </c>
      <c r="FH42">
        <v>35.068900157411797</v>
      </c>
      <c r="FI42">
        <v>41.957833647117099</v>
      </c>
      <c r="FJ42">
        <v>10.9421640747293</v>
      </c>
      <c r="FK42">
        <v>5.1620943633415104</v>
      </c>
      <c r="FL42">
        <v>18.340327804992899</v>
      </c>
      <c r="FM42">
        <v>28.988276161616501</v>
      </c>
      <c r="FN42">
        <v>7.7851636737062098</v>
      </c>
      <c r="GB42"/>
      <c r="GP42"/>
      <c r="GR42">
        <v>49.056123747528602</v>
      </c>
      <c r="GS42">
        <v>100.38246571136</v>
      </c>
      <c r="GT42">
        <v>62.152745313324303</v>
      </c>
      <c r="GU42">
        <v>649.27248355854397</v>
      </c>
      <c r="GV42">
        <v>65.480368730837199</v>
      </c>
      <c r="GW42">
        <v>84.9694448554947</v>
      </c>
      <c r="GX42">
        <v>55.672847729873098</v>
      </c>
      <c r="GY42">
        <v>36.399530074270501</v>
      </c>
      <c r="GZ42">
        <v>154.53374191001001</v>
      </c>
      <c r="HA42">
        <v>161.862063272184</v>
      </c>
      <c r="HB42">
        <v>118.33793952051001</v>
      </c>
      <c r="HC42">
        <v>78.155084277253394</v>
      </c>
      <c r="HD42">
        <v>110.22478426790499</v>
      </c>
      <c r="HR42"/>
    </row>
    <row r="43" spans="1:226">
      <c r="A43" s="13">
        <f t="shared" si="0"/>
        <v>45230</v>
      </c>
      <c r="O43"/>
      <c r="AD43"/>
      <c r="AE43" s="4">
        <v>45230</v>
      </c>
      <c r="AF43" s="1">
        <v>1.13658350954343</v>
      </c>
      <c r="AG43" s="1">
        <v>2.4962410696201198</v>
      </c>
      <c r="AH43" s="1">
        <v>0.61835286219428298</v>
      </c>
      <c r="AI43" s="1">
        <v>10.190540946671801</v>
      </c>
      <c r="AJ43" s="1">
        <v>1.5667551487275799</v>
      </c>
      <c r="AK43" s="1">
        <v>1.5674711806708901</v>
      </c>
      <c r="AL43" s="1">
        <v>0.573808550609052</v>
      </c>
      <c r="AM43" s="1">
        <v>0.12587882238918799</v>
      </c>
      <c r="AN43" s="1">
        <v>2.9134830577103301</v>
      </c>
      <c r="AO43" s="1">
        <v>2.9571771626607699</v>
      </c>
      <c r="AP43" s="1">
        <v>2.3809271022659901</v>
      </c>
      <c r="AQ43" s="1">
        <v>1.6298943705433</v>
      </c>
      <c r="AR43" s="1">
        <v>2.2700776950126098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T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DJ43"/>
      <c r="EL43"/>
      <c r="EZ43"/>
      <c r="FB43">
        <v>23.957645114296501</v>
      </c>
      <c r="FC43">
        <v>15.3396091128908</v>
      </c>
      <c r="FD43">
        <v>26.5445542695652</v>
      </c>
      <c r="FE43">
        <v>3.80419677532158</v>
      </c>
      <c r="FF43">
        <v>22.994441401509398</v>
      </c>
      <c r="FG43">
        <v>20.563746740837502</v>
      </c>
      <c r="FH43">
        <v>40.047008650159597</v>
      </c>
      <c r="FI43">
        <v>39.381826051901697</v>
      </c>
      <c r="FJ43">
        <v>10.428393948437099</v>
      </c>
      <c r="FK43">
        <v>1.9602612775497501</v>
      </c>
      <c r="FL43">
        <v>17.478773837616501</v>
      </c>
      <c r="FM43">
        <v>28.6813064511588</v>
      </c>
      <c r="FN43">
        <v>9.19335637103263</v>
      </c>
      <c r="GB43"/>
      <c r="GP43"/>
      <c r="GR43">
        <v>50.190078352411398</v>
      </c>
      <c r="GS43">
        <v>101.110779693686</v>
      </c>
      <c r="GT43">
        <v>62.352169933914503</v>
      </c>
      <c r="GU43">
        <v>538.91896582789502</v>
      </c>
      <c r="GV43">
        <v>66.549978647188098</v>
      </c>
      <c r="GW43">
        <v>86.131443215553105</v>
      </c>
      <c r="GX43">
        <v>56.697510606576401</v>
      </c>
      <c r="GY43">
        <v>38.146490047035599</v>
      </c>
      <c r="GZ43">
        <v>160.12868391837</v>
      </c>
      <c r="HA43">
        <v>162.10405390281201</v>
      </c>
      <c r="HB43">
        <v>125.510776407951</v>
      </c>
      <c r="HC43">
        <v>78.417437308575302</v>
      </c>
      <c r="HD43">
        <v>111.75333841966</v>
      </c>
      <c r="HR43"/>
    </row>
    <row r="44" spans="1:226">
      <c r="A44" s="13">
        <f t="shared" si="0"/>
        <v>45198</v>
      </c>
      <c r="O44"/>
      <c r="AD44"/>
      <c r="AE44" s="4">
        <v>45198</v>
      </c>
      <c r="AF44" s="1">
        <v>1.13906753575359</v>
      </c>
      <c r="AG44" s="1">
        <v>2.5090866352212</v>
      </c>
      <c r="AH44" s="1">
        <v>0.62107728900411896</v>
      </c>
      <c r="AI44" s="1">
        <v>10.2311874292986</v>
      </c>
      <c r="AJ44" s="1">
        <v>1.5949825642248801</v>
      </c>
      <c r="AK44" s="1">
        <v>1.5759542750014699</v>
      </c>
      <c r="AL44" s="1">
        <v>0.574026678736695</v>
      </c>
      <c r="AM44" s="1">
        <v>0.12849370979746599</v>
      </c>
      <c r="AN44" s="1">
        <v>2.9208097830556898</v>
      </c>
      <c r="AO44" s="1">
        <v>2.9715407188978</v>
      </c>
      <c r="AP44" s="1">
        <v>2.26350396525639</v>
      </c>
      <c r="AQ44" s="1">
        <v>1.6342474552192301</v>
      </c>
      <c r="AR44" s="1">
        <v>2.2706195409037901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T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DJ44"/>
      <c r="EL44"/>
      <c r="EZ44"/>
      <c r="FB44">
        <v>23.854812495303999</v>
      </c>
      <c r="FC44">
        <v>15.392474413136</v>
      </c>
      <c r="FD44">
        <v>26.387963681381599</v>
      </c>
      <c r="FE44">
        <v>3.7885281578213901</v>
      </c>
      <c r="FF44">
        <v>22.532781832243</v>
      </c>
      <c r="FG44">
        <v>20.4623577152121</v>
      </c>
      <c r="FH44">
        <v>39.922944346591102</v>
      </c>
      <c r="FI44">
        <v>39.205975691168398</v>
      </c>
      <c r="FJ44">
        <v>10.3932065263733</v>
      </c>
      <c r="FK44">
        <v>1.9441824469114499</v>
      </c>
      <c r="FL44">
        <v>16.405271241491</v>
      </c>
      <c r="FM44">
        <v>28.603099188824402</v>
      </c>
      <c r="FN44">
        <v>9.2543481920128094</v>
      </c>
      <c r="GB44"/>
      <c r="GP44"/>
      <c r="GR44">
        <v>50.124304304689304</v>
      </c>
      <c r="GS44">
        <v>101.443767964057</v>
      </c>
      <c r="GT44">
        <v>62.339953026717403</v>
      </c>
      <c r="GU44">
        <v>535.48008293905798</v>
      </c>
      <c r="GV44">
        <v>67.858855835295202</v>
      </c>
      <c r="GW44">
        <v>86.152036006832901</v>
      </c>
      <c r="GX44">
        <v>56.671775882561398</v>
      </c>
      <c r="GY44">
        <v>38.151762540951097</v>
      </c>
      <c r="GZ44">
        <v>159.84156309467599</v>
      </c>
      <c r="HA44">
        <v>162.334274081367</v>
      </c>
      <c r="HB44">
        <v>125.42497471615999</v>
      </c>
      <c r="HC44">
        <v>78.5115556200887</v>
      </c>
      <c r="HD44">
        <v>111.525016966379</v>
      </c>
      <c r="HR44"/>
    </row>
    <row r="45" spans="1:226">
      <c r="A45" s="13">
        <f t="shared" si="0"/>
        <v>45169</v>
      </c>
      <c r="O45"/>
      <c r="AD45"/>
      <c r="AE45" s="4">
        <v>45169</v>
      </c>
      <c r="AF45" s="1">
        <v>1.1690199435362201</v>
      </c>
      <c r="AG45" s="1">
        <v>2.5276571639865102</v>
      </c>
      <c r="AH45" s="1">
        <v>0.63301480252494302</v>
      </c>
      <c r="AI45" s="1">
        <v>10.3068304378252</v>
      </c>
      <c r="AJ45" s="1">
        <v>1.6132804582697</v>
      </c>
      <c r="AK45" s="1">
        <v>1.5854594086424501</v>
      </c>
      <c r="AL45" s="1">
        <v>0.58192885910653602</v>
      </c>
      <c r="AM45" s="1">
        <v>0.187719475768201</v>
      </c>
      <c r="AN45" s="1">
        <v>2.9324711352436701</v>
      </c>
      <c r="AO45" s="1">
        <v>2.9894305799571299</v>
      </c>
      <c r="AP45" s="1">
        <v>2.2567229003904399</v>
      </c>
      <c r="AQ45" s="1">
        <v>1.6507683029817599</v>
      </c>
      <c r="AR45" s="1">
        <v>2.3521366199438201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T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DJ45"/>
      <c r="EL45"/>
      <c r="EZ45"/>
      <c r="FB45">
        <v>23.1368127206905</v>
      </c>
      <c r="FC45">
        <v>15.2394298730441</v>
      </c>
      <c r="FD45">
        <v>25.935874821857102</v>
      </c>
      <c r="FE45">
        <v>3.7648446691877999</v>
      </c>
      <c r="FF45">
        <v>22.2438004916003</v>
      </c>
      <c r="FG45">
        <v>20.204646513735302</v>
      </c>
      <c r="FH45">
        <v>39.662012396239497</v>
      </c>
      <c r="FI45">
        <v>38.403293073708397</v>
      </c>
      <c r="FJ45">
        <v>10.2667868575636</v>
      </c>
      <c r="FK45">
        <v>1.97052194870255</v>
      </c>
      <c r="FL45">
        <v>16.693876914727699</v>
      </c>
      <c r="FM45">
        <v>28.233490535974799</v>
      </c>
      <c r="FN45">
        <v>8.99767541923101</v>
      </c>
      <c r="GB45"/>
      <c r="GP45"/>
      <c r="GR45">
        <v>50.379270556501702</v>
      </c>
      <c r="GS45">
        <v>101.465471693563</v>
      </c>
      <c r="GT45">
        <v>62.403774276249798</v>
      </c>
      <c r="GU45">
        <v>540.06733053721996</v>
      </c>
      <c r="GV45">
        <v>67.992615123912302</v>
      </c>
      <c r="GW45">
        <v>86.006784162034407</v>
      </c>
      <c r="GX45">
        <v>56.634402730381701</v>
      </c>
      <c r="GY45">
        <v>37.9956440323528</v>
      </c>
      <c r="GZ45">
        <v>159.68398488437401</v>
      </c>
      <c r="HA45">
        <v>162.32745197620901</v>
      </c>
      <c r="HB45">
        <v>126.193840193312</v>
      </c>
      <c r="HC45">
        <v>77.725920942712506</v>
      </c>
      <c r="HD45">
        <v>112.594022881228</v>
      </c>
      <c r="HR45"/>
    </row>
    <row r="46" spans="1:226">
      <c r="A46" s="13">
        <f t="shared" si="0"/>
        <v>45138</v>
      </c>
      <c r="O46"/>
      <c r="AD46"/>
      <c r="AE46" s="4">
        <v>45138</v>
      </c>
      <c r="AF46" s="1">
        <v>0.89016284271433399</v>
      </c>
      <c r="AG46" s="1">
        <v>2.3101326498602401</v>
      </c>
      <c r="AH46" s="1">
        <v>0.55423940014442696</v>
      </c>
      <c r="AI46" s="1">
        <v>16.517469745091901</v>
      </c>
      <c r="AJ46" s="1">
        <v>1.52098589329555</v>
      </c>
      <c r="AK46" s="1">
        <v>1.3450243490017699</v>
      </c>
      <c r="AL46" s="1">
        <v>0.48070189988082501</v>
      </c>
      <c r="AM46" s="1">
        <v>0.290303380435044</v>
      </c>
      <c r="AN46" s="1">
        <v>2.7331142022150998</v>
      </c>
      <c r="AO46" s="1">
        <v>3.2358132412581599</v>
      </c>
      <c r="AP46" s="1">
        <v>2.4408188258035102</v>
      </c>
      <c r="AQ46" s="1">
        <v>1.32330584836744</v>
      </c>
      <c r="AR46" s="1">
        <v>2.2241173073379299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T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DJ46"/>
      <c r="EL46"/>
      <c r="EZ46"/>
      <c r="FB46">
        <v>24.542373978100201</v>
      </c>
      <c r="FC46">
        <v>15.9790272024562</v>
      </c>
      <c r="FD46">
        <v>30.866585658858401</v>
      </c>
      <c r="FE46">
        <v>1.2940575867125601</v>
      </c>
      <c r="FF46">
        <v>23.712191299531199</v>
      </c>
      <c r="FG46">
        <v>20.690705910713898</v>
      </c>
      <c r="FH46">
        <v>45.882303238903198</v>
      </c>
      <c r="FI46">
        <v>42.709956459939697</v>
      </c>
      <c r="FJ46">
        <v>10.731001185741601</v>
      </c>
      <c r="FK46">
        <v>1.92907452406222</v>
      </c>
      <c r="FL46">
        <v>17.302185403208899</v>
      </c>
      <c r="FM46">
        <v>27.479561161728299</v>
      </c>
      <c r="FN46">
        <v>10.3992797193694</v>
      </c>
      <c r="GB46"/>
      <c r="GP46"/>
      <c r="GR46">
        <v>47.367126563031903</v>
      </c>
      <c r="GS46">
        <v>95.436774202586406</v>
      </c>
      <c r="GT46">
        <v>60.288884142400001</v>
      </c>
      <c r="GU46">
        <v>664.749032272519</v>
      </c>
      <c r="GV46">
        <v>66.662819925071801</v>
      </c>
      <c r="GW46">
        <v>81.953597493850395</v>
      </c>
      <c r="GX46">
        <v>55.578072616439599</v>
      </c>
      <c r="GY46">
        <v>39.376491516409999</v>
      </c>
      <c r="GZ46">
        <v>148.08900967504499</v>
      </c>
      <c r="HA46">
        <v>158.05119260145401</v>
      </c>
      <c r="HB46">
        <v>126.287830591736</v>
      </c>
      <c r="HC46">
        <v>73.229122612922495</v>
      </c>
      <c r="HD46">
        <v>108.08547228833601</v>
      </c>
      <c r="HR46"/>
    </row>
    <row r="47" spans="1:226">
      <c r="A47" s="13">
        <f t="shared" si="0"/>
        <v>45107</v>
      </c>
      <c r="O47"/>
      <c r="AD47"/>
      <c r="AE47" s="4">
        <v>45107</v>
      </c>
      <c r="AF47" s="1">
        <v>0.91267548564351597</v>
      </c>
      <c r="AG47" s="1">
        <v>2.3638311504499399</v>
      </c>
      <c r="AH47" s="1">
        <v>0.57143022808199795</v>
      </c>
      <c r="AI47" s="1">
        <v>16.9787881048521</v>
      </c>
      <c r="AJ47" s="1">
        <v>1.56157783032731</v>
      </c>
      <c r="AK47" s="1">
        <v>1.3834729871515199</v>
      </c>
      <c r="AL47" s="1">
        <v>0.49306482720253603</v>
      </c>
      <c r="AM47" s="1">
        <v>0.302456678063727</v>
      </c>
      <c r="AN47" s="1">
        <v>2.8032734152817902</v>
      </c>
      <c r="AO47" s="1">
        <v>3.3201320800677401</v>
      </c>
      <c r="AP47" s="1">
        <v>2.48693423129839</v>
      </c>
      <c r="AQ47" s="1">
        <v>1.34855677068602</v>
      </c>
      <c r="AR47" s="1">
        <v>2.2766812179027398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T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DJ47"/>
      <c r="EL47"/>
      <c r="EZ47"/>
      <c r="FB47">
        <v>23.9078199388393</v>
      </c>
      <c r="FC47">
        <v>15.5698876121139</v>
      </c>
      <c r="FD47">
        <v>30.045249846789901</v>
      </c>
      <c r="FE47">
        <v>1.24801014533824</v>
      </c>
      <c r="FF47">
        <v>23.056183213951901</v>
      </c>
      <c r="FG47">
        <v>20.118060910344902</v>
      </c>
      <c r="FH47">
        <v>44.8291637698755</v>
      </c>
      <c r="FI47">
        <v>41.918846111424401</v>
      </c>
      <c r="FJ47">
        <v>10.460579556358701</v>
      </c>
      <c r="FK47">
        <v>1.8684248868975799</v>
      </c>
      <c r="FL47">
        <v>17.013131548837698</v>
      </c>
      <c r="FM47">
        <v>26.932141570156599</v>
      </c>
      <c r="FN47">
        <v>10.118163832837901</v>
      </c>
      <c r="GB47"/>
      <c r="GP47"/>
      <c r="GR47">
        <v>47.354735659762298</v>
      </c>
      <c r="GS47">
        <v>95.398517540885393</v>
      </c>
      <c r="GT47">
        <v>60.2803536726557</v>
      </c>
      <c r="GU47">
        <v>663.97932249209396</v>
      </c>
      <c r="GV47">
        <v>66.558590369070401</v>
      </c>
      <c r="GW47">
        <v>81.910652468886198</v>
      </c>
      <c r="GX47">
        <v>55.631720334021999</v>
      </c>
      <c r="GY47">
        <v>39.380379540165499</v>
      </c>
      <c r="GZ47">
        <v>148.173129725314</v>
      </c>
      <c r="HA47">
        <v>158.235899375435</v>
      </c>
      <c r="HB47">
        <v>125.780334341046</v>
      </c>
      <c r="HC47">
        <v>73.237764190077996</v>
      </c>
      <c r="HD47">
        <v>108.03391896222099</v>
      </c>
      <c r="HR47"/>
    </row>
    <row r="48" spans="1:226">
      <c r="A48" s="13">
        <f t="shared" si="0"/>
        <v>45077</v>
      </c>
      <c r="O48"/>
      <c r="AD48"/>
      <c r="AE48" s="4">
        <v>45077</v>
      </c>
      <c r="AF48" s="1">
        <v>0.91937723225727297</v>
      </c>
      <c r="AG48" s="1">
        <v>2.3757802934007501</v>
      </c>
      <c r="AH48" s="1">
        <v>0.59757792966740197</v>
      </c>
      <c r="AI48" s="1">
        <v>17.162854048595701</v>
      </c>
      <c r="AJ48" s="1">
        <v>1.57032089439883</v>
      </c>
      <c r="AK48" s="1">
        <v>1.40243933861143</v>
      </c>
      <c r="AL48" s="1">
        <v>0.49492081228955798</v>
      </c>
      <c r="AM48" s="1">
        <v>0.30057977097222199</v>
      </c>
      <c r="AN48" s="1">
        <v>2.8029710471862002</v>
      </c>
      <c r="AO48" s="1">
        <v>3.3366318634586798</v>
      </c>
      <c r="AP48" s="1">
        <v>2.5351467881187499</v>
      </c>
      <c r="AQ48" s="1">
        <v>1.3599359505591599</v>
      </c>
      <c r="AR48" s="1">
        <v>2.26469499938595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T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DJ48"/>
      <c r="EL48"/>
      <c r="EZ48"/>
      <c r="FB48">
        <v>23.745830810842499</v>
      </c>
      <c r="FC48">
        <v>15.4726005503842</v>
      </c>
      <c r="FD48">
        <v>29.382632459104201</v>
      </c>
      <c r="FE48">
        <v>1.21774516263032</v>
      </c>
      <c r="FF48">
        <v>22.948849714388</v>
      </c>
      <c r="FG48">
        <v>20.160506622906901</v>
      </c>
      <c r="FH48">
        <v>44.5806333197499</v>
      </c>
      <c r="FI48">
        <v>41.7497983596406</v>
      </c>
      <c r="FJ48">
        <v>10.4831264942418</v>
      </c>
      <c r="FK48">
        <v>1.95007330029044</v>
      </c>
      <c r="FL48">
        <v>16.8310570129753</v>
      </c>
      <c r="FM48">
        <v>26.8481763114609</v>
      </c>
      <c r="FN48">
        <v>10.1275855640486</v>
      </c>
      <c r="GB48"/>
      <c r="GP48"/>
      <c r="GR48">
        <v>47.432196824020103</v>
      </c>
      <c r="GS48">
        <v>95.432806004325499</v>
      </c>
      <c r="GT48">
        <v>60.752913092039599</v>
      </c>
      <c r="GU48">
        <v>661.66725040781603</v>
      </c>
      <c r="GV48">
        <v>66.717877587116902</v>
      </c>
      <c r="GW48">
        <v>82.039283944146902</v>
      </c>
      <c r="GX48">
        <v>55.762107246512599</v>
      </c>
      <c r="GY48">
        <v>39.444492609862301</v>
      </c>
      <c r="GZ48">
        <v>146.47735476547999</v>
      </c>
      <c r="HA48">
        <v>159.675102861608</v>
      </c>
      <c r="HB48">
        <v>127.897152876213</v>
      </c>
      <c r="HC48">
        <v>74.075825046415403</v>
      </c>
      <c r="HD48">
        <v>107.827306458099</v>
      </c>
      <c r="HR48"/>
    </row>
    <row r="49" spans="1:226">
      <c r="A49" s="13">
        <f t="shared" si="0"/>
        <v>45044</v>
      </c>
      <c r="O49"/>
      <c r="AD49"/>
      <c r="AE49" s="4">
        <v>45044</v>
      </c>
      <c r="AF49" s="1">
        <v>0.88215584134678204</v>
      </c>
      <c r="AG49" s="1">
        <v>2.2921831145068001</v>
      </c>
      <c r="AH49" s="1">
        <v>0.59523230701800001</v>
      </c>
      <c r="AI49" s="1">
        <v>11.0726166411328</v>
      </c>
      <c r="AJ49" s="1">
        <v>1.4235307909261501</v>
      </c>
      <c r="AK49" s="1">
        <v>1.3548267754675201</v>
      </c>
      <c r="AL49" s="1">
        <v>0.46178501224558499</v>
      </c>
      <c r="AM49" s="1">
        <v>0.35710502280304701</v>
      </c>
      <c r="AN49" s="1">
        <v>3.0134888713352899</v>
      </c>
      <c r="AO49" s="1">
        <v>3.9977520645568601</v>
      </c>
      <c r="AP49" s="1">
        <v>2.4303570148404199</v>
      </c>
      <c r="AQ49" s="1">
        <v>1.3356814145399301</v>
      </c>
      <c r="AR49" s="1">
        <v>2.1676134144699599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T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DJ49"/>
      <c r="EL49"/>
      <c r="EZ49"/>
      <c r="FB49">
        <v>24.279942210702298</v>
      </c>
      <c r="FC49">
        <v>16.150783217064902</v>
      </c>
      <c r="FD49">
        <v>30.636234796502801</v>
      </c>
      <c r="FE49">
        <v>1.10024328132982</v>
      </c>
      <c r="FF49">
        <v>25.410421183012801</v>
      </c>
      <c r="FG49">
        <v>19.935838104844901</v>
      </c>
      <c r="FH49">
        <v>45.007551908894001</v>
      </c>
      <c r="FI49">
        <v>38.203163746161501</v>
      </c>
      <c r="FJ49">
        <v>10.490046185348</v>
      </c>
      <c r="FK49">
        <v>0.655419405323865</v>
      </c>
      <c r="FL49">
        <v>16.813831496195899</v>
      </c>
      <c r="FM49">
        <v>27.4065089095632</v>
      </c>
      <c r="FN49">
        <v>10.383547272395401</v>
      </c>
      <c r="GB49"/>
      <c r="GP49"/>
      <c r="GR49">
        <v>47.0758048811566</v>
      </c>
      <c r="GS49">
        <v>93.473901906542295</v>
      </c>
      <c r="GT49">
        <v>59.447891419887299</v>
      </c>
      <c r="GU49">
        <v>604.02377875036598</v>
      </c>
      <c r="GV49">
        <v>64.555245632059993</v>
      </c>
      <c r="GW49">
        <v>81.469196255043698</v>
      </c>
      <c r="GX49">
        <v>58.161091117994701</v>
      </c>
      <c r="GY49">
        <v>41.895854902416602</v>
      </c>
      <c r="GZ49">
        <v>169.45583916381901</v>
      </c>
      <c r="HA49">
        <v>181.25531832658899</v>
      </c>
      <c r="HB49">
        <v>127.30512009864999</v>
      </c>
      <c r="HC49">
        <v>74.161068267274004</v>
      </c>
      <c r="HD49">
        <v>110.12989806237999</v>
      </c>
      <c r="HR49"/>
    </row>
    <row r="50" spans="1:226">
      <c r="A50" s="13">
        <f t="shared" si="0"/>
        <v>45016</v>
      </c>
      <c r="O50"/>
      <c r="AD50"/>
      <c r="AE50" s="4">
        <v>45016</v>
      </c>
      <c r="AF50" s="1">
        <v>0.89531738848401599</v>
      </c>
      <c r="AG50" s="1">
        <v>2.3478197762766402</v>
      </c>
      <c r="AH50" s="1">
        <v>0.60648630051964203</v>
      </c>
      <c r="AI50" s="1">
        <v>11.294148351295</v>
      </c>
      <c r="AJ50" s="1">
        <v>1.4483165877520201</v>
      </c>
      <c r="AK50" s="1">
        <v>1.3741673823848499</v>
      </c>
      <c r="AL50" s="1">
        <v>0.46609362122908199</v>
      </c>
      <c r="AM50" s="1">
        <v>0.36169895197200902</v>
      </c>
      <c r="AN50" s="1">
        <v>3.05912418898229</v>
      </c>
      <c r="AO50" s="1">
        <v>4.0608727463382204</v>
      </c>
      <c r="AP50" s="1">
        <v>2.4257186995673798</v>
      </c>
      <c r="AQ50" s="1">
        <v>1.3501344706318401</v>
      </c>
      <c r="AR50" s="1">
        <v>2.1884848994445401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T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DJ50"/>
      <c r="EL50"/>
      <c r="EZ50"/>
      <c r="FB50">
        <v>23.932836949760699</v>
      </c>
      <c r="FC50">
        <v>15.791302433117201</v>
      </c>
      <c r="FD50">
        <v>30.066940900818501</v>
      </c>
      <c r="FE50">
        <v>1.06641855470475</v>
      </c>
      <c r="FF50">
        <v>24.973143244348702</v>
      </c>
      <c r="FG50">
        <v>19.652908031032201</v>
      </c>
      <c r="FH50">
        <v>44.499831095773096</v>
      </c>
      <c r="FI50">
        <v>37.560590349313998</v>
      </c>
      <c r="FJ50">
        <v>10.3389724215303</v>
      </c>
      <c r="FK50">
        <v>0.64530107388916302</v>
      </c>
      <c r="FL50">
        <v>16.807772326321199</v>
      </c>
      <c r="FM50">
        <v>27.0559712304951</v>
      </c>
      <c r="FN50">
        <v>10.264891217917301</v>
      </c>
      <c r="GB50"/>
      <c r="GP50"/>
      <c r="GR50">
        <v>47.183849325425797</v>
      </c>
      <c r="GS50">
        <v>95.200922737878798</v>
      </c>
      <c r="GT50">
        <v>59.404328541517003</v>
      </c>
      <c r="GU50">
        <v>602.69426875794295</v>
      </c>
      <c r="GV50">
        <v>64.566334399550101</v>
      </c>
      <c r="GW50">
        <v>81.520461592876302</v>
      </c>
      <c r="GX50">
        <v>58.157568827752101</v>
      </c>
      <c r="GY50">
        <v>41.8932322376142</v>
      </c>
      <c r="GZ50">
        <v>169.738568200515</v>
      </c>
      <c r="HA50">
        <v>181.25702425344599</v>
      </c>
      <c r="HB50">
        <v>125.55672759332499</v>
      </c>
      <c r="HC50">
        <v>74.057794463356203</v>
      </c>
      <c r="HD50">
        <v>111.14579526852999</v>
      </c>
      <c r="HR50"/>
    </row>
    <row r="51" spans="1:226">
      <c r="A51" s="13">
        <f t="shared" si="0"/>
        <v>44985</v>
      </c>
      <c r="O51"/>
      <c r="AD51"/>
      <c r="AE51" s="4">
        <v>44985</v>
      </c>
      <c r="AF51" s="1">
        <v>0.913870492228813</v>
      </c>
      <c r="AG51" s="1">
        <v>2.3070626065785098</v>
      </c>
      <c r="AH51" s="1">
        <v>0.60218719834989898</v>
      </c>
      <c r="AI51" s="1">
        <v>10.865307877398701</v>
      </c>
      <c r="AJ51" s="1">
        <v>1.45715464336272</v>
      </c>
      <c r="AK51" s="1">
        <v>1.3558835477436699</v>
      </c>
      <c r="AL51" s="1">
        <v>0.45969645978151202</v>
      </c>
      <c r="AM51" s="1">
        <v>0.36837474866837699</v>
      </c>
      <c r="AN51" s="1">
        <v>3.0462572395035199</v>
      </c>
      <c r="AO51" s="1">
        <v>4.0679692541617198</v>
      </c>
      <c r="AP51" s="1">
        <v>2.5170870589821299</v>
      </c>
      <c r="AQ51" s="1">
        <v>1.33635140204592</v>
      </c>
      <c r="AR51" s="1">
        <v>2.2267830194907599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T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DJ51"/>
      <c r="EL51"/>
      <c r="EZ51"/>
      <c r="FB51">
        <v>23.718287497539499</v>
      </c>
      <c r="FC51">
        <v>15.8998366776532</v>
      </c>
      <c r="FD51">
        <v>30.079174459257398</v>
      </c>
      <c r="FE51">
        <v>1.31970176804365</v>
      </c>
      <c r="FF51">
        <v>24.799181826365601</v>
      </c>
      <c r="FG51">
        <v>19.7938476922508</v>
      </c>
      <c r="FH51">
        <v>44.957110631572696</v>
      </c>
      <c r="FI51">
        <v>36.888461358262703</v>
      </c>
      <c r="FJ51">
        <v>10.424156424389301</v>
      </c>
      <c r="FK51">
        <v>0.60332482294203205</v>
      </c>
      <c r="FL51">
        <v>15.3334877375102</v>
      </c>
      <c r="FM51">
        <v>27.281861337353199</v>
      </c>
      <c r="FN51">
        <v>10.269888778062199</v>
      </c>
      <c r="GB51"/>
      <c r="GP51"/>
      <c r="GR51">
        <v>47.411593061153397</v>
      </c>
      <c r="GS51">
        <v>93.199914726960898</v>
      </c>
      <c r="GT51">
        <v>59.401582052913099</v>
      </c>
      <c r="GU51">
        <v>423.54153770735797</v>
      </c>
      <c r="GV51">
        <v>64.793420808186397</v>
      </c>
      <c r="GW51">
        <v>80.770139735197006</v>
      </c>
      <c r="GX51">
        <v>58.134647662649698</v>
      </c>
      <c r="GY51">
        <v>41.832842570894002</v>
      </c>
      <c r="GZ51">
        <v>167.701017374054</v>
      </c>
      <c r="HA51">
        <v>180.43714103401501</v>
      </c>
      <c r="HB51">
        <v>141.37807722993301</v>
      </c>
      <c r="HC51">
        <v>73.974740577806898</v>
      </c>
      <c r="HD51">
        <v>113.316686569239</v>
      </c>
      <c r="HR51"/>
    </row>
    <row r="52" spans="1:226">
      <c r="A52" s="13">
        <f t="shared" si="0"/>
        <v>44957</v>
      </c>
      <c r="O52"/>
      <c r="AD52"/>
      <c r="AE52" s="4">
        <v>44957</v>
      </c>
      <c r="AF52" s="1">
        <v>0.93824847751888496</v>
      </c>
      <c r="AG52" s="1">
        <v>2.6179228621992201</v>
      </c>
      <c r="AH52" s="1">
        <v>0.66276847242046399</v>
      </c>
      <c r="AI52" s="1">
        <v>14.079006257586601</v>
      </c>
      <c r="AJ52" s="1">
        <v>1.65858233202581</v>
      </c>
      <c r="AK52" s="1">
        <v>1.55984406554069</v>
      </c>
      <c r="AL52" s="1">
        <v>0.575603136381592</v>
      </c>
      <c r="AM52" s="1">
        <v>0.73625628655708997</v>
      </c>
      <c r="AN52" s="1">
        <v>3.1793397562558101</v>
      </c>
      <c r="AO52" s="1">
        <v>4.6832794293954603</v>
      </c>
      <c r="AP52" s="1">
        <v>2.8352165617449399</v>
      </c>
      <c r="AQ52" s="1">
        <v>1.7318233230928</v>
      </c>
      <c r="AR52" s="1">
        <v>2.6533309432113601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T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DJ52"/>
      <c r="EL52"/>
      <c r="EZ52"/>
      <c r="FB52">
        <v>22.198703632573</v>
      </c>
      <c r="FC52">
        <v>15.571864774798099</v>
      </c>
      <c r="FD52">
        <v>32.958800995494798</v>
      </c>
      <c r="FE52">
        <v>2.1354128893476099</v>
      </c>
      <c r="FF52">
        <v>25.211051253711599</v>
      </c>
      <c r="FG52">
        <v>17.1152339799762</v>
      </c>
      <c r="FH52">
        <v>36.322634661202699</v>
      </c>
      <c r="FI52">
        <v>33.883034293275301</v>
      </c>
      <c r="FJ52">
        <v>9.7961493177873606</v>
      </c>
      <c r="FK52">
        <v>-0.50187547120377696</v>
      </c>
      <c r="FL52">
        <v>17.390902854481599</v>
      </c>
      <c r="FM52">
        <v>24.029323151948901</v>
      </c>
      <c r="FN52">
        <v>11.0970543434485</v>
      </c>
      <c r="GB52"/>
      <c r="GP52"/>
      <c r="GR52">
        <v>47.765294093510398</v>
      </c>
      <c r="GS52">
        <v>98.071841123850405</v>
      </c>
      <c r="GT52">
        <v>63.206911770763099</v>
      </c>
      <c r="GU52">
        <v>477.139249029707</v>
      </c>
      <c r="GV52">
        <v>66.599263016380704</v>
      </c>
      <c r="GW52">
        <v>84.234670785474094</v>
      </c>
      <c r="GX52">
        <v>58.070127379773503</v>
      </c>
      <c r="GY52">
        <v>43.766258555717698</v>
      </c>
      <c r="GZ52">
        <v>165.298342187771</v>
      </c>
      <c r="HA52">
        <v>210.48064513339099</v>
      </c>
      <c r="HB52">
        <v>129.564723086432</v>
      </c>
      <c r="HC52">
        <v>75.548420407320606</v>
      </c>
      <c r="HD52">
        <v>118.71170003612799</v>
      </c>
      <c r="HR52"/>
    </row>
    <row r="53" spans="1:226">
      <c r="A53" s="13">
        <f t="shared" si="0"/>
        <v>44925</v>
      </c>
      <c r="O53"/>
      <c r="AD53"/>
      <c r="AE53" s="4">
        <v>44925</v>
      </c>
      <c r="AF53" s="1">
        <v>0.93451773195881505</v>
      </c>
      <c r="AG53" s="1">
        <v>2.60732302665307</v>
      </c>
      <c r="AH53" s="1">
        <v>0.65872596968328501</v>
      </c>
      <c r="AI53" s="1">
        <v>12.8467540107549</v>
      </c>
      <c r="AJ53" s="1">
        <v>1.6483883030427899</v>
      </c>
      <c r="AK53" s="1">
        <v>1.5509289275891001</v>
      </c>
      <c r="AL53" s="1">
        <v>0.575272526552842</v>
      </c>
      <c r="AM53" s="1">
        <v>0.739501929763143</v>
      </c>
      <c r="AN53" s="1">
        <v>3.16748156407896</v>
      </c>
      <c r="AO53" s="1">
        <v>4.6696838306708797</v>
      </c>
      <c r="AP53" s="1">
        <v>2.8309936001706699</v>
      </c>
      <c r="AQ53" s="1">
        <v>1.7306542630832</v>
      </c>
      <c r="AR53" s="1">
        <v>2.6371700264770199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T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DJ53"/>
      <c r="EL53"/>
      <c r="EZ53"/>
      <c r="FB53">
        <v>22.258342255535599</v>
      </c>
      <c r="FC53">
        <v>15.607932323583</v>
      </c>
      <c r="FD53">
        <v>33.2504755855092</v>
      </c>
      <c r="FE53">
        <v>2.5364170461883502</v>
      </c>
      <c r="FF53">
        <v>25.3846017353349</v>
      </c>
      <c r="FG53">
        <v>17.204974865890701</v>
      </c>
      <c r="FH53">
        <v>36.3624996118604</v>
      </c>
      <c r="FI53">
        <v>33.974164815166702</v>
      </c>
      <c r="FJ53">
        <v>9.8288632770766</v>
      </c>
      <c r="FK53">
        <v>-0.67754852043549296</v>
      </c>
      <c r="FL53">
        <v>17.485093444543502</v>
      </c>
      <c r="FM53">
        <v>24.057732300001</v>
      </c>
      <c r="FN53">
        <v>11.1676557769753</v>
      </c>
      <c r="GB53"/>
      <c r="GP53"/>
      <c r="GR53">
        <v>47.733757084778098</v>
      </c>
      <c r="GS53">
        <v>98.1169896816793</v>
      </c>
      <c r="GT53">
        <v>63.238621395132199</v>
      </c>
      <c r="GU53">
        <v>455.99994332413598</v>
      </c>
      <c r="GV53">
        <v>66.644809632919205</v>
      </c>
      <c r="GW53">
        <v>84.175439551179494</v>
      </c>
      <c r="GX53">
        <v>58.126170362232401</v>
      </c>
      <c r="GY53">
        <v>43.250133015722803</v>
      </c>
      <c r="GZ53">
        <v>165.21017524224001</v>
      </c>
      <c r="HA53">
        <v>207.00948836854499</v>
      </c>
      <c r="HB53">
        <v>129.95323533726901</v>
      </c>
      <c r="HC53">
        <v>75.666068310296893</v>
      </c>
      <c r="HD53">
        <v>118.705942574606</v>
      </c>
      <c r="HR53"/>
    </row>
    <row r="54" spans="1:226">
      <c r="A54" s="13">
        <f t="shared" si="0"/>
        <v>44895</v>
      </c>
      <c r="O54"/>
      <c r="AD54"/>
      <c r="AE54" s="4">
        <v>44895</v>
      </c>
      <c r="AF54" s="1">
        <v>0.91009580853468497</v>
      </c>
      <c r="AG54" s="1">
        <v>2.5448817765276202</v>
      </c>
      <c r="AH54" s="1">
        <v>0.64176347262936995</v>
      </c>
      <c r="AI54" s="1">
        <v>12.591046288348</v>
      </c>
      <c r="AJ54" s="1">
        <v>1.6095749595153299</v>
      </c>
      <c r="AK54" s="1">
        <v>1.51758952982608</v>
      </c>
      <c r="AL54" s="1">
        <v>0.56113121988631798</v>
      </c>
      <c r="AM54" s="1">
        <v>0.72349358841337597</v>
      </c>
      <c r="AN54" s="1">
        <v>3.1057894536783799</v>
      </c>
      <c r="AO54" s="1">
        <v>4.6059484580894603</v>
      </c>
      <c r="AP54" s="1">
        <v>2.7535313120864302</v>
      </c>
      <c r="AQ54" s="1">
        <v>1.6770364693081501</v>
      </c>
      <c r="AR54" s="1">
        <v>2.5961049900430302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T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DJ54"/>
      <c r="EL54"/>
      <c r="EZ54"/>
      <c r="FB54">
        <v>23.013076256070899</v>
      </c>
      <c r="FC54">
        <v>15.9981288751286</v>
      </c>
      <c r="FD54">
        <v>33.766175820380496</v>
      </c>
      <c r="FE54">
        <v>2.5691567413745702</v>
      </c>
      <c r="FF54">
        <v>25.950994385477902</v>
      </c>
      <c r="FG54">
        <v>17.463040866083901</v>
      </c>
      <c r="FH54">
        <v>37.279570474896097</v>
      </c>
      <c r="FI54">
        <v>34.541980926648797</v>
      </c>
      <c r="FJ54">
        <v>10.0220207053249</v>
      </c>
      <c r="FK54">
        <v>-0.72610465885650499</v>
      </c>
      <c r="FL54">
        <v>17.972725001516199</v>
      </c>
      <c r="FM54">
        <v>24.636706367606799</v>
      </c>
      <c r="FN54">
        <v>11.3654931447374</v>
      </c>
      <c r="GB54"/>
      <c r="GP54"/>
      <c r="GR54">
        <v>47.672667615634701</v>
      </c>
      <c r="GS54">
        <v>98.283139017559094</v>
      </c>
      <c r="GT54">
        <v>63.171468394016202</v>
      </c>
      <c r="GU54">
        <v>458.12995517544499</v>
      </c>
      <c r="GV54">
        <v>66.375316218503102</v>
      </c>
      <c r="GW54">
        <v>84.0612927255291</v>
      </c>
      <c r="GX54">
        <v>58.1813953182454</v>
      </c>
      <c r="GY54">
        <v>43.149854122106703</v>
      </c>
      <c r="GZ54">
        <v>165.28343964150201</v>
      </c>
      <c r="HA54">
        <v>207.95257165931901</v>
      </c>
      <c r="HB54">
        <v>131.64371871710799</v>
      </c>
      <c r="HC54">
        <v>75.307622526418697</v>
      </c>
      <c r="HD54">
        <v>118.647957619916</v>
      </c>
      <c r="HR54"/>
    </row>
    <row r="55" spans="1:226">
      <c r="A55" s="13">
        <f t="shared" si="0"/>
        <v>44865</v>
      </c>
      <c r="O55"/>
      <c r="AD55"/>
      <c r="AE55" s="4">
        <v>44865</v>
      </c>
      <c r="AF55" s="1">
        <v>0.90630075084393302</v>
      </c>
      <c r="AG55" s="1">
        <v>2.56133852695777</v>
      </c>
      <c r="AH55" s="1">
        <v>0.59107159444783697</v>
      </c>
      <c r="AI55" s="1">
        <v>11.5670222351393</v>
      </c>
      <c r="AJ55" s="1">
        <v>1.6453924718356601</v>
      </c>
      <c r="AK55" s="1">
        <v>1.6562595776159199</v>
      </c>
      <c r="AL55" s="1">
        <v>0.66289074354185196</v>
      </c>
      <c r="AM55" s="1">
        <v>0.73436220150176001</v>
      </c>
      <c r="AN55" s="1">
        <v>2.9443025146829198</v>
      </c>
      <c r="AO55" s="1">
        <v>4.2647118657773904</v>
      </c>
      <c r="AP55" s="1">
        <v>3.5294550198924801</v>
      </c>
      <c r="AQ55" s="1">
        <v>1.6735737201038099</v>
      </c>
      <c r="AR55" s="1">
        <v>2.7985263059109098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T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DJ55"/>
      <c r="EL55"/>
      <c r="EZ55"/>
      <c r="FB55">
        <v>23.5352042244606</v>
      </c>
      <c r="FC55">
        <v>16.526696925319001</v>
      </c>
      <c r="FD55">
        <v>37.1629656694613</v>
      </c>
      <c r="FE55">
        <v>1.9998361742058099</v>
      </c>
      <c r="FF55">
        <v>26.385770840599999</v>
      </c>
      <c r="FG55">
        <v>15.964949099854399</v>
      </c>
      <c r="FH55">
        <v>33.258767059230699</v>
      </c>
      <c r="FI55">
        <v>37.061401305174499</v>
      </c>
      <c r="FJ55">
        <v>11.3428794627965</v>
      </c>
      <c r="FK55">
        <v>1.6184535841760099</v>
      </c>
      <c r="FL55">
        <v>18.227768447229099</v>
      </c>
      <c r="FM55">
        <v>24.7221221086136</v>
      </c>
      <c r="FN55">
        <v>11.919901462392</v>
      </c>
      <c r="GB55"/>
      <c r="GP55"/>
      <c r="GR55">
        <v>49.047691256264997</v>
      </c>
      <c r="GS55">
        <v>98.656358745952801</v>
      </c>
      <c r="GT55">
        <v>61.381224408482502</v>
      </c>
      <c r="GU55">
        <v>451.20637399325199</v>
      </c>
      <c r="GV55">
        <v>65.931788993896504</v>
      </c>
      <c r="GW55">
        <v>88.047480103488198</v>
      </c>
      <c r="GX55">
        <v>61.072670184171699</v>
      </c>
      <c r="GY55">
        <v>42.840595706490099</v>
      </c>
      <c r="GZ55">
        <v>170.04966188366899</v>
      </c>
      <c r="HA55">
        <v>188.41781572355799</v>
      </c>
      <c r="HB55">
        <v>137.110547593409</v>
      </c>
      <c r="HC55">
        <v>75.421470012331596</v>
      </c>
      <c r="HD55">
        <v>124.324581979768</v>
      </c>
      <c r="HR55"/>
    </row>
    <row r="56" spans="1:226">
      <c r="A56" s="13">
        <f t="shared" si="0"/>
        <v>44834</v>
      </c>
      <c r="O56"/>
      <c r="AD56"/>
      <c r="AE56" s="4">
        <v>44834</v>
      </c>
      <c r="AF56" s="1">
        <v>0.92624478909318997</v>
      </c>
      <c r="AG56" s="1">
        <v>2.6381124825207798</v>
      </c>
      <c r="AH56" s="1">
        <v>0.59650967653484699</v>
      </c>
      <c r="AI56" s="1">
        <v>11.719188410257599</v>
      </c>
      <c r="AJ56" s="1">
        <v>1.68482775610867</v>
      </c>
      <c r="AK56" s="1">
        <v>1.6891576444737599</v>
      </c>
      <c r="AL56" s="1">
        <v>0.67779504526887302</v>
      </c>
      <c r="AM56" s="1">
        <v>0.74397747213455401</v>
      </c>
      <c r="AN56" s="1">
        <v>2.9942561230618101</v>
      </c>
      <c r="AO56" s="1">
        <v>4.3329897596176297</v>
      </c>
      <c r="AP56" s="1">
        <v>4.0232140705380601</v>
      </c>
      <c r="AQ56" s="1">
        <v>1.7249223369589699</v>
      </c>
      <c r="AR56" s="1">
        <v>2.8173327715888199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T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DJ56"/>
      <c r="EL56"/>
      <c r="EZ56"/>
      <c r="FB56">
        <v>22.965116444046501</v>
      </c>
      <c r="FC56">
        <v>16.182135973950199</v>
      </c>
      <c r="FD56">
        <v>36.616345150261303</v>
      </c>
      <c r="FE56">
        <v>2.0023428907399898</v>
      </c>
      <c r="FF56">
        <v>25.744180023019801</v>
      </c>
      <c r="FG56">
        <v>15.655185436836801</v>
      </c>
      <c r="FH56">
        <v>32.221552734877299</v>
      </c>
      <c r="FI56">
        <v>36.663539484029499</v>
      </c>
      <c r="FJ56">
        <v>11.1372649989677</v>
      </c>
      <c r="FK56">
        <v>1.5884640952247899</v>
      </c>
      <c r="FL56">
        <v>17.647653828262602</v>
      </c>
      <c r="FM56">
        <v>24.071952854428702</v>
      </c>
      <c r="FN56">
        <v>11.840194475068699</v>
      </c>
      <c r="GB56"/>
      <c r="GP56"/>
      <c r="GR56">
        <v>49.012855097225099</v>
      </c>
      <c r="GS56">
        <v>98.013676387213906</v>
      </c>
      <c r="GT56">
        <v>61.371347257176502</v>
      </c>
      <c r="GU56">
        <v>449.19572566181199</v>
      </c>
      <c r="GV56">
        <v>66.003443470207799</v>
      </c>
      <c r="GW56">
        <v>88.000250823635</v>
      </c>
      <c r="GX56">
        <v>61.0297314620042</v>
      </c>
      <c r="GY56">
        <v>42.826646520766801</v>
      </c>
      <c r="GZ56">
        <v>169.47012469432599</v>
      </c>
      <c r="HA56">
        <v>188.477992977572</v>
      </c>
      <c r="HB56">
        <v>137.73117689167199</v>
      </c>
      <c r="HC56">
        <v>75.676864653853599</v>
      </c>
      <c r="HD56">
        <v>124.313866636068</v>
      </c>
      <c r="HR56"/>
    </row>
    <row r="57" spans="1:226">
      <c r="A57" s="13">
        <f t="shared" si="0"/>
        <v>44804</v>
      </c>
      <c r="O57"/>
      <c r="AD57"/>
      <c r="AE57" s="4">
        <v>44804</v>
      </c>
      <c r="AF57" s="1">
        <v>0.92773334055400702</v>
      </c>
      <c r="AG57" s="1">
        <v>2.6009174910650601</v>
      </c>
      <c r="AH57" s="1">
        <v>0.60033409309925201</v>
      </c>
      <c r="AI57" s="1">
        <v>11.5986933315172</v>
      </c>
      <c r="AJ57" s="1">
        <v>1.74163758278633</v>
      </c>
      <c r="AK57" s="1">
        <v>1.64176451350898</v>
      </c>
      <c r="AL57" s="1">
        <v>0.66465576676905402</v>
      </c>
      <c r="AM57" s="1">
        <v>0.83471374623814498</v>
      </c>
      <c r="AN57" s="1">
        <v>2.95176180511874</v>
      </c>
      <c r="AO57" s="1">
        <v>4.2151351178513501</v>
      </c>
      <c r="AP57" s="1">
        <v>3.9288879738392701</v>
      </c>
      <c r="AQ57" s="1">
        <v>1.68281970065512</v>
      </c>
      <c r="AR57" s="1">
        <v>2.7639421920473901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T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DJ57"/>
      <c r="EL57"/>
      <c r="EZ57"/>
      <c r="FB57">
        <v>22.6592109822198</v>
      </c>
      <c r="FC57">
        <v>16.371514404091901</v>
      </c>
      <c r="FD57">
        <v>37.248521166932598</v>
      </c>
      <c r="FE57">
        <v>2.0298098413192101</v>
      </c>
      <c r="FF57">
        <v>24.903791331355599</v>
      </c>
      <c r="FG57">
        <v>16.400636574128399</v>
      </c>
      <c r="FH57">
        <v>32.804187941682898</v>
      </c>
      <c r="FI57">
        <v>30.801942794461901</v>
      </c>
      <c r="FJ57">
        <v>11.405673747723499</v>
      </c>
      <c r="FK57">
        <v>2.0010574410503401</v>
      </c>
      <c r="FL57">
        <v>18.0618762675225</v>
      </c>
      <c r="FM57">
        <v>24.6223878595254</v>
      </c>
      <c r="FN57">
        <v>12.0450256591608</v>
      </c>
      <c r="GB57"/>
      <c r="GP57"/>
      <c r="GR57">
        <v>48.918872166007198</v>
      </c>
      <c r="GS57">
        <v>97.8351316905798</v>
      </c>
      <c r="GT57">
        <v>61.574893135811202</v>
      </c>
      <c r="GU57">
        <v>452.88008599595901</v>
      </c>
      <c r="GV57">
        <v>68.126258789122005</v>
      </c>
      <c r="GW57">
        <v>86.672119195795304</v>
      </c>
      <c r="GX57">
        <v>61.074548401914598</v>
      </c>
      <c r="GY57">
        <v>46.162056870580599</v>
      </c>
      <c r="GZ57">
        <v>169.78539933538201</v>
      </c>
      <c r="HA57">
        <v>188.716926121813</v>
      </c>
      <c r="HB57">
        <v>135.96923872772601</v>
      </c>
      <c r="HC57">
        <v>74.888337816889404</v>
      </c>
      <c r="HD57">
        <v>123.433851925315</v>
      </c>
      <c r="HR57"/>
    </row>
    <row r="58" spans="1:226">
      <c r="A58" s="13">
        <f t="shared" si="0"/>
        <v>44771</v>
      </c>
      <c r="O58"/>
      <c r="AD58"/>
      <c r="AE58" s="4">
        <v>44771</v>
      </c>
      <c r="AF58" s="1">
        <v>0.86950366048355199</v>
      </c>
      <c r="AG58" s="1">
        <v>2.4155722832739701</v>
      </c>
      <c r="AH58" s="1">
        <v>0.50592101085996199</v>
      </c>
      <c r="AI58" s="1">
        <v>15.5193672548856</v>
      </c>
      <c r="AJ58" s="1">
        <v>1.68491425143468</v>
      </c>
      <c r="AK58" s="1">
        <v>1.6075787230954299</v>
      </c>
      <c r="AL58" s="1">
        <v>0.854844319990964</v>
      </c>
      <c r="AM58" s="1">
        <v>0.79171227688969203</v>
      </c>
      <c r="AN58" s="1">
        <v>2.6162817367185198</v>
      </c>
      <c r="AO58" s="1">
        <v>4.4461349226563902</v>
      </c>
      <c r="AP58" s="1">
        <v>5.6704727093362202</v>
      </c>
      <c r="AQ58" s="1">
        <v>1.4472542188227799</v>
      </c>
      <c r="AR58" s="1">
        <v>2.8596288175466702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T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DJ58"/>
      <c r="EL58"/>
      <c r="EZ58"/>
      <c r="FB58">
        <v>30.030545214714099</v>
      </c>
      <c r="FC58">
        <v>17.7751155472431</v>
      </c>
      <c r="FD58">
        <v>44.1111358523329</v>
      </c>
      <c r="FE58">
        <v>3.23220411748229</v>
      </c>
      <c r="FF58">
        <v>24.821878871786701</v>
      </c>
      <c r="FG58">
        <v>17.133879688709001</v>
      </c>
      <c r="FH58">
        <v>26.189333877218498</v>
      </c>
      <c r="FI58">
        <v>32.922860857140201</v>
      </c>
      <c r="FJ58">
        <v>11.433443160464201</v>
      </c>
      <c r="FK58">
        <v>1.29390125083594</v>
      </c>
      <c r="FL58">
        <v>11.771851255121099</v>
      </c>
      <c r="FM58">
        <v>27.7551856054301</v>
      </c>
      <c r="FN58">
        <v>11.359401478483401</v>
      </c>
      <c r="GB58"/>
      <c r="GP58"/>
      <c r="GR58">
        <v>49.4441156615556</v>
      </c>
      <c r="GS58">
        <v>93.152289184887394</v>
      </c>
      <c r="GT58">
        <v>59.522387161633198</v>
      </c>
      <c r="GU58">
        <v>456.39276922827202</v>
      </c>
      <c r="GV58">
        <v>71.953303570279601</v>
      </c>
      <c r="GW58">
        <v>87.858213415291303</v>
      </c>
      <c r="GX58">
        <v>66.605807090530305</v>
      </c>
      <c r="GY58">
        <v>46.853554882292002</v>
      </c>
      <c r="GZ58">
        <v>158.83386753516399</v>
      </c>
      <c r="HA58">
        <v>184.397296694641</v>
      </c>
      <c r="HB58">
        <v>141.96765238990699</v>
      </c>
      <c r="HC58">
        <v>76.512462436930406</v>
      </c>
      <c r="HD58">
        <v>129.60773828923899</v>
      </c>
      <c r="HR58"/>
    </row>
    <row r="59" spans="1:226">
      <c r="A59" s="13">
        <f t="shared" si="0"/>
        <v>44742</v>
      </c>
      <c r="O59"/>
      <c r="AD59"/>
      <c r="AE59" s="4">
        <v>44742</v>
      </c>
      <c r="AF59" s="1">
        <v>0.832721999376139</v>
      </c>
      <c r="AG59" s="1">
        <v>2.30694616000127</v>
      </c>
      <c r="AH59" s="1">
        <v>0.48369277681277301</v>
      </c>
      <c r="AI59" s="1">
        <v>14.903608406308599</v>
      </c>
      <c r="AJ59" s="1">
        <v>1.62743217919904</v>
      </c>
      <c r="AK59" s="1">
        <v>1.5413364507689999</v>
      </c>
      <c r="AL59" s="1">
        <v>0.81615535387626303</v>
      </c>
      <c r="AM59" s="1">
        <v>0.76012753036541902</v>
      </c>
      <c r="AN59" s="1">
        <v>2.5078030274429</v>
      </c>
      <c r="AO59" s="1">
        <v>4.3692310637874199</v>
      </c>
      <c r="AP59" s="1">
        <v>5.53253446955567</v>
      </c>
      <c r="AQ59" s="1">
        <v>1.3886960034789499</v>
      </c>
      <c r="AR59" s="1">
        <v>2.7483686244929002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T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DJ59"/>
      <c r="EL59"/>
      <c r="EZ59"/>
      <c r="FB59">
        <v>31.338852992063</v>
      </c>
      <c r="FC59">
        <v>18.6240647417861</v>
      </c>
      <c r="FD59">
        <v>46.022487248613203</v>
      </c>
      <c r="FE59">
        <v>3.3549551008894301</v>
      </c>
      <c r="FF59">
        <v>25.792225110251</v>
      </c>
      <c r="FG59">
        <v>17.893179264378102</v>
      </c>
      <c r="FH59">
        <v>27.707536468206801</v>
      </c>
      <c r="FI59">
        <v>34.284887677191399</v>
      </c>
      <c r="FJ59">
        <v>11.9423830797778</v>
      </c>
      <c r="FK59">
        <v>1.04125594752539</v>
      </c>
      <c r="FL59">
        <v>12.181409704847299</v>
      </c>
      <c r="FM59">
        <v>28.9337233072538</v>
      </c>
      <c r="FN59">
        <v>11.8192746889614</v>
      </c>
      <c r="GB59"/>
      <c r="GP59"/>
      <c r="GR59">
        <v>49.460604387470802</v>
      </c>
      <c r="GS59">
        <v>93.134045794490504</v>
      </c>
      <c r="GT59">
        <v>59.497039779278801</v>
      </c>
      <c r="GU59">
        <v>454.98705688737903</v>
      </c>
      <c r="GV59">
        <v>75.0680711018382</v>
      </c>
      <c r="GW59">
        <v>87.803303835369107</v>
      </c>
      <c r="GX59">
        <v>66.865384036469294</v>
      </c>
      <c r="GY59">
        <v>46.831913215758199</v>
      </c>
      <c r="GZ59">
        <v>158.72300638825499</v>
      </c>
      <c r="HA59">
        <v>184.79805322263101</v>
      </c>
      <c r="HB59">
        <v>143.01012295921501</v>
      </c>
      <c r="HC59">
        <v>76.641470260185301</v>
      </c>
      <c r="HD59">
        <v>129.69564988711201</v>
      </c>
      <c r="HR59"/>
    </row>
    <row r="60" spans="1:226">
      <c r="A60" s="13">
        <f t="shared" si="0"/>
        <v>44712</v>
      </c>
      <c r="O60"/>
      <c r="AD60"/>
      <c r="AE60" s="4">
        <v>44712</v>
      </c>
      <c r="AF60" s="1">
        <v>0.85712770263908</v>
      </c>
      <c r="AG60" s="1">
        <v>2.39504622697988</v>
      </c>
      <c r="AH60" s="1">
        <v>0.51922827360382695</v>
      </c>
      <c r="AI60" s="1">
        <v>15.428425670525</v>
      </c>
      <c r="AJ60" s="1">
        <v>1.68989910158754</v>
      </c>
      <c r="AK60" s="1">
        <v>1.5986492486246899</v>
      </c>
      <c r="AL60" s="1">
        <v>0.84185374555570702</v>
      </c>
      <c r="AM60" s="1">
        <v>0.78964354297551498</v>
      </c>
      <c r="AN60" s="1">
        <v>2.6034309191249099</v>
      </c>
      <c r="AO60" s="1">
        <v>4.5279240211633498</v>
      </c>
      <c r="AP60" s="1">
        <v>5.6459071555064799</v>
      </c>
      <c r="AQ60" s="1">
        <v>1.4369626817214101</v>
      </c>
      <c r="AR60" s="1">
        <v>2.8754939293042998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T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DJ60"/>
      <c r="EL60"/>
      <c r="EZ60"/>
      <c r="FB60">
        <v>30.463487592919101</v>
      </c>
      <c r="FC60">
        <v>17.980053757491302</v>
      </c>
      <c r="FD60">
        <v>44.007210178783403</v>
      </c>
      <c r="FE60">
        <v>3.2443410206788998</v>
      </c>
      <c r="FF60">
        <v>24.8621716169446</v>
      </c>
      <c r="FG60">
        <v>17.192517882665101</v>
      </c>
      <c r="FH60">
        <v>26.8725769652822</v>
      </c>
      <c r="FI60">
        <v>33.049777632418198</v>
      </c>
      <c r="FJ60">
        <v>11.4335240701375</v>
      </c>
      <c r="FK60">
        <v>0.99422266388319802</v>
      </c>
      <c r="FL60">
        <v>11.860343549252301</v>
      </c>
      <c r="FM60">
        <v>27.928443490359498</v>
      </c>
      <c r="FN60">
        <v>11.354190736398399</v>
      </c>
      <c r="GB60"/>
      <c r="GP60"/>
      <c r="GR60">
        <v>49.172536818492098</v>
      </c>
      <c r="GS60">
        <v>93.181842788980504</v>
      </c>
      <c r="GT60">
        <v>60.1588870862684</v>
      </c>
      <c r="GU60">
        <v>454.47587422280498</v>
      </c>
      <c r="GV60">
        <v>75.064208233684198</v>
      </c>
      <c r="GW60">
        <v>88.072453062278996</v>
      </c>
      <c r="GX60">
        <v>66.778673072433904</v>
      </c>
      <c r="GY60">
        <v>46.8822062971227</v>
      </c>
      <c r="GZ60">
        <v>159.381562934963</v>
      </c>
      <c r="HA60">
        <v>184.49516884176299</v>
      </c>
      <c r="HB60">
        <v>141.05140278141801</v>
      </c>
      <c r="HC60">
        <v>76.845774470498</v>
      </c>
      <c r="HD60">
        <v>130.08584794281001</v>
      </c>
      <c r="HR60"/>
    </row>
    <row r="61" spans="1:226">
      <c r="A61" s="13">
        <f t="shared" si="0"/>
        <v>44680</v>
      </c>
      <c r="O61"/>
      <c r="AD61"/>
      <c r="AE61" s="4">
        <v>44680</v>
      </c>
      <c r="AF61" s="1">
        <v>0.84542620130839496</v>
      </c>
      <c r="AG61" s="1">
        <v>2.3221471403025302</v>
      </c>
      <c r="AH61" s="1">
        <v>0.52873966673765305</v>
      </c>
      <c r="AI61" s="1">
        <v>11.5672972687096</v>
      </c>
      <c r="AJ61" s="1">
        <v>1.6074495896012599</v>
      </c>
      <c r="AK61" s="1">
        <v>1.55742795519179</v>
      </c>
      <c r="AL61" s="1">
        <v>1.0616577546576</v>
      </c>
      <c r="AM61" s="1">
        <v>0.59374866617240796</v>
      </c>
      <c r="AN61" s="1">
        <v>2.86314451721401</v>
      </c>
      <c r="AO61" s="1">
        <v>5.1422796611235801</v>
      </c>
      <c r="AP61" s="1">
        <v>7.1931418184189697</v>
      </c>
      <c r="AQ61" s="1">
        <v>1.42196003424171</v>
      </c>
      <c r="AR61" s="1">
        <v>2.8993301463022498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T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DJ61"/>
      <c r="EL61"/>
      <c r="EZ61"/>
      <c r="FB61">
        <v>32.7422018457614</v>
      </c>
      <c r="FC61">
        <v>18.2709300000705</v>
      </c>
      <c r="FD61">
        <v>46.0395265935583</v>
      </c>
      <c r="FE61">
        <v>5.5728030917465299</v>
      </c>
      <c r="FF61">
        <v>24.4473687114269</v>
      </c>
      <c r="FG61">
        <v>18.401056764008299</v>
      </c>
      <c r="FH61">
        <v>23.069213094622999</v>
      </c>
      <c r="FI61">
        <v>37.020640934583803</v>
      </c>
      <c r="FJ61">
        <v>11.324420607224299</v>
      </c>
      <c r="FK61">
        <v>2.6217224140486999</v>
      </c>
      <c r="FL61">
        <v>4.4777774418485397</v>
      </c>
      <c r="FM61">
        <v>28.309217028831299</v>
      </c>
      <c r="FN61">
        <v>12.1727224567987</v>
      </c>
      <c r="GB61"/>
      <c r="GP61"/>
      <c r="GR61">
        <v>48.492227975137602</v>
      </c>
      <c r="GS61">
        <v>92.797244550005203</v>
      </c>
      <c r="GT61">
        <v>59.768517511274702</v>
      </c>
      <c r="GU61">
        <v>418.67728366466901</v>
      </c>
      <c r="GV61">
        <v>71.353503930042606</v>
      </c>
      <c r="GW61">
        <v>88.269951585558303</v>
      </c>
      <c r="GX61">
        <v>68.571140053183399</v>
      </c>
      <c r="GY61">
        <v>45.577276554257402</v>
      </c>
      <c r="GZ61">
        <v>175.423432184528</v>
      </c>
      <c r="HA61">
        <v>180.30423301477501</v>
      </c>
      <c r="HB61">
        <v>147.55909291340899</v>
      </c>
      <c r="HC61">
        <v>76.886723486958601</v>
      </c>
      <c r="HD61">
        <v>139.48560937122201</v>
      </c>
      <c r="HR61"/>
    </row>
    <row r="62" spans="1:226">
      <c r="A62" s="13">
        <f t="shared" si="0"/>
        <v>44651</v>
      </c>
      <c r="O62"/>
      <c r="AD62"/>
      <c r="AE62" s="4">
        <v>44651</v>
      </c>
      <c r="AF62" s="1">
        <v>0.84229366128999195</v>
      </c>
      <c r="AG62" s="1">
        <v>2.3182943571416801</v>
      </c>
      <c r="AH62" s="1">
        <v>0.52904455232605696</v>
      </c>
      <c r="AI62" s="1">
        <v>11.5452060573186</v>
      </c>
      <c r="AJ62" s="1">
        <v>1.60176188302636</v>
      </c>
      <c r="AK62" s="1">
        <v>1.5530648319207301</v>
      </c>
      <c r="AL62" s="1">
        <v>1.06101752287009</v>
      </c>
      <c r="AM62" s="1">
        <v>0.59208689945855897</v>
      </c>
      <c r="AN62" s="1">
        <v>2.85268041642354</v>
      </c>
      <c r="AO62" s="1">
        <v>5.1325362985191099</v>
      </c>
      <c r="AP62" s="1">
        <v>8.1561598640209798</v>
      </c>
      <c r="AQ62" s="1">
        <v>1.4199122280549501</v>
      </c>
      <c r="AR62" s="1">
        <v>2.8919934783130499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T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DJ62"/>
      <c r="EL62"/>
      <c r="EZ62"/>
      <c r="FB62">
        <v>32.846666148180901</v>
      </c>
      <c r="FC62">
        <v>17.323763808164198</v>
      </c>
      <c r="FD62">
        <v>46.228205242624803</v>
      </c>
      <c r="FE62">
        <v>5.5827465921838799</v>
      </c>
      <c r="FF62">
        <v>24.582015982988601</v>
      </c>
      <c r="FG62">
        <v>18.451129345693101</v>
      </c>
      <c r="FH62">
        <v>23.093532933213499</v>
      </c>
      <c r="FI62">
        <v>37.113218959865598</v>
      </c>
      <c r="FJ62">
        <v>11.3793173810536</v>
      </c>
      <c r="FK62">
        <v>2.62522242891654</v>
      </c>
      <c r="FL62">
        <v>3.84011278730254</v>
      </c>
      <c r="FM62">
        <v>28.3683094270589</v>
      </c>
      <c r="FN62">
        <v>12.205560580918799</v>
      </c>
      <c r="GB62"/>
      <c r="GP62"/>
      <c r="GR62">
        <v>48.4450233186544</v>
      </c>
      <c r="GS62">
        <v>93.9842617549305</v>
      </c>
      <c r="GT62">
        <v>59.813924692370598</v>
      </c>
      <c r="GU62">
        <v>418.62528366884499</v>
      </c>
      <c r="GV62">
        <v>71.4021129488235</v>
      </c>
      <c r="GW62">
        <v>88.321211886395304</v>
      </c>
      <c r="GX62">
        <v>68.628931064158195</v>
      </c>
      <c r="GY62">
        <v>45.564328241978799</v>
      </c>
      <c r="GZ62">
        <v>174.94756048856999</v>
      </c>
      <c r="HA62">
        <v>180.29907405221101</v>
      </c>
      <c r="HB62">
        <v>149.864101428319</v>
      </c>
      <c r="HC62">
        <v>76.812068332118898</v>
      </c>
      <c r="HD62">
        <v>139.4110100083</v>
      </c>
      <c r="HR62"/>
    </row>
    <row r="63" spans="1:226">
      <c r="A63" s="13">
        <f t="shared" si="0"/>
        <v>44620</v>
      </c>
      <c r="O63"/>
      <c r="AD63"/>
      <c r="AE63" s="4">
        <v>44620</v>
      </c>
      <c r="AF63" s="1">
        <v>0.86100516953344997</v>
      </c>
      <c r="AG63" s="1">
        <v>2.3681357779709602</v>
      </c>
      <c r="AH63" s="1">
        <v>0.52206928757577198</v>
      </c>
      <c r="AI63" s="1">
        <v>11.746092537099599</v>
      </c>
      <c r="AJ63" s="1">
        <v>1.58611022850352</v>
      </c>
      <c r="AK63" s="1">
        <v>1.5735650630512701</v>
      </c>
      <c r="AL63" s="1">
        <v>1.0917117213177701</v>
      </c>
      <c r="AM63" s="1">
        <v>0.62772161176609798</v>
      </c>
      <c r="AN63" s="1">
        <v>2.9168302380547502</v>
      </c>
      <c r="AO63" s="1">
        <v>5.22076704947224</v>
      </c>
      <c r="AP63" s="1">
        <v>8.3664084055693202</v>
      </c>
      <c r="AQ63" s="1">
        <v>1.49588765068866</v>
      </c>
      <c r="AR63" s="1">
        <v>2.9295165356991002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T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DJ63"/>
      <c r="EL63"/>
      <c r="EZ63"/>
      <c r="FB63">
        <v>32.135450009404998</v>
      </c>
      <c r="FC63">
        <v>16.955568165420001</v>
      </c>
      <c r="FD63">
        <v>45.730675152281897</v>
      </c>
      <c r="FE63">
        <v>5.4917338995592404</v>
      </c>
      <c r="FF63">
        <v>24.090965584262001</v>
      </c>
      <c r="FG63">
        <v>18.222481247703801</v>
      </c>
      <c r="FH63">
        <v>22.477217418588399</v>
      </c>
      <c r="FI63">
        <v>36.600624236016102</v>
      </c>
      <c r="FJ63">
        <v>11.1233899809371</v>
      </c>
      <c r="FK63">
        <v>2.5543785292934502</v>
      </c>
      <c r="FL63">
        <v>3.7628800009082299</v>
      </c>
      <c r="FM63">
        <v>28.723612263266901</v>
      </c>
      <c r="FN63">
        <v>11.9706838620115</v>
      </c>
      <c r="GB63"/>
      <c r="GP63"/>
      <c r="GR63">
        <v>48.954263803258399</v>
      </c>
      <c r="GS63">
        <v>93.960309316216197</v>
      </c>
      <c r="GT63">
        <v>59.346317866089201</v>
      </c>
      <c r="GU63">
        <v>418.338003674991</v>
      </c>
      <c r="GV63">
        <v>70.647646742596905</v>
      </c>
      <c r="GW63">
        <v>88.0757779537402</v>
      </c>
      <c r="GX63">
        <v>68.847006556406498</v>
      </c>
      <c r="GY63">
        <v>46.1383696244826</v>
      </c>
      <c r="GZ63">
        <v>174.49799136789699</v>
      </c>
      <c r="HA63">
        <v>180.88006494284301</v>
      </c>
      <c r="HB63">
        <v>151.83344340350999</v>
      </c>
      <c r="HC63">
        <v>79.2228854760464</v>
      </c>
      <c r="HD63">
        <v>138.867923745702</v>
      </c>
      <c r="HR63"/>
    </row>
    <row r="64" spans="1:226">
      <c r="A64" s="13">
        <f t="shared" si="0"/>
        <v>44592</v>
      </c>
      <c r="O64"/>
      <c r="AD64"/>
      <c r="AE64" s="4">
        <v>44592</v>
      </c>
      <c r="AF64" s="1">
        <v>0.94989279659403003</v>
      </c>
      <c r="AG64" s="1">
        <v>2.5155979605364398</v>
      </c>
      <c r="AH64" s="1">
        <v>0.61568059116223806</v>
      </c>
      <c r="AI64" s="1">
        <v>13.586656611763701</v>
      </c>
      <c r="AJ64" s="1">
        <v>1.6249486321711599</v>
      </c>
      <c r="AK64" s="1">
        <v>1.7389029322709</v>
      </c>
      <c r="AL64" s="1">
        <v>1.43134039882828</v>
      </c>
      <c r="AM64" s="1">
        <v>0.740937327905975</v>
      </c>
      <c r="AN64" s="1">
        <v>2.4083476288493402</v>
      </c>
      <c r="AO64" s="1">
        <v>4.3829657917346498</v>
      </c>
      <c r="AP64" s="1">
        <v>11.631340387925199</v>
      </c>
      <c r="AQ64" s="1">
        <v>1.8782118166655499</v>
      </c>
      <c r="AR64" s="1">
        <v>3.24249733691699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T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DJ64"/>
      <c r="EL64"/>
      <c r="EZ64"/>
      <c r="FB64">
        <v>30.095305684607499</v>
      </c>
      <c r="FC64">
        <v>17.0857517111994</v>
      </c>
      <c r="FD64">
        <v>48.993587046027201</v>
      </c>
      <c r="FE64">
        <v>3.7789301505536801</v>
      </c>
      <c r="FF64">
        <v>24.4460175560124</v>
      </c>
      <c r="FG64">
        <v>20.823145287942499</v>
      </c>
      <c r="FH64">
        <v>17.959306330964399</v>
      </c>
      <c r="FI64">
        <v>36.922902476852897</v>
      </c>
      <c r="FJ64">
        <v>12.614607856740699</v>
      </c>
      <c r="FK64">
        <v>3.3966890506263598</v>
      </c>
      <c r="FL64">
        <v>1.4805215810485199</v>
      </c>
      <c r="FM64">
        <v>27.340025831948299</v>
      </c>
      <c r="FN64">
        <v>12.212535486761</v>
      </c>
      <c r="GB64"/>
      <c r="GP64"/>
      <c r="GR64">
        <v>52.620905026270599</v>
      </c>
      <c r="GS64">
        <v>103.558886763449</v>
      </c>
      <c r="GT64">
        <v>60.591185968653903</v>
      </c>
      <c r="GU64">
        <v>492.64377390301001</v>
      </c>
      <c r="GV64">
        <v>69.497521334885107</v>
      </c>
      <c r="GW64">
        <v>95.029743079566799</v>
      </c>
      <c r="GX64">
        <v>72.208985103670898</v>
      </c>
      <c r="GY64">
        <v>46.078740361501303</v>
      </c>
      <c r="GZ64">
        <v>162.28165262874899</v>
      </c>
      <c r="HA64">
        <v>178.72284641842401</v>
      </c>
      <c r="HB64">
        <v>155.10226749746599</v>
      </c>
      <c r="HC64">
        <v>89.750193528654904</v>
      </c>
      <c r="HD64">
        <v>145.498502284263</v>
      </c>
      <c r="HR64"/>
    </row>
    <row r="65" spans="1:226">
      <c r="A65" s="13">
        <f t="shared" si="0"/>
        <v>44561</v>
      </c>
      <c r="O65"/>
      <c r="AD65"/>
      <c r="AE65" s="4">
        <v>44561</v>
      </c>
      <c r="AF65" s="1">
        <v>0.75208160515859201</v>
      </c>
      <c r="AG65" s="1">
        <v>2.5514188055785301</v>
      </c>
      <c r="AH65" s="1">
        <v>0.62469372130893797</v>
      </c>
      <c r="AI65" s="1">
        <v>13.7497054961167</v>
      </c>
      <c r="AJ65" s="1">
        <v>1.65235834027655</v>
      </c>
      <c r="AK65" s="1">
        <v>1.7453109926445101</v>
      </c>
      <c r="AL65" s="1">
        <v>1.45686282737773</v>
      </c>
      <c r="AM65" s="1">
        <v>0.75122006661738305</v>
      </c>
      <c r="AN65" s="1">
        <v>2.44170593095527</v>
      </c>
      <c r="AO65" s="1">
        <v>4.4277652059167796</v>
      </c>
      <c r="AP65" s="1">
        <v>11.692595248800799</v>
      </c>
      <c r="AQ65" s="1">
        <v>1.9069895126430401</v>
      </c>
      <c r="AR65" s="1">
        <v>3.2713831241931701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T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DJ65"/>
      <c r="EL65"/>
      <c r="EZ65"/>
      <c r="FB65">
        <v>37.480572219245403</v>
      </c>
      <c r="FC65">
        <v>16.889074329190599</v>
      </c>
      <c r="FD65">
        <v>48.512171846069798</v>
      </c>
      <c r="FE65">
        <v>3.7331749647797201</v>
      </c>
      <c r="FF65">
        <v>23.988216839183799</v>
      </c>
      <c r="FG65">
        <v>20.658723942786398</v>
      </c>
      <c r="FH65">
        <v>17.619610501047401</v>
      </c>
      <c r="FI65">
        <v>36.4625616426869</v>
      </c>
      <c r="FJ65">
        <v>12.435630732032701</v>
      </c>
      <c r="FK65">
        <v>3.4097594984503998</v>
      </c>
      <c r="FL65">
        <v>1.62775278604143</v>
      </c>
      <c r="FM65">
        <v>26.925224813660702</v>
      </c>
      <c r="FN65">
        <v>12.145502807838101</v>
      </c>
      <c r="GB65"/>
      <c r="GP65"/>
      <c r="GR65">
        <v>51.039976496461499</v>
      </c>
      <c r="GS65">
        <v>103.42480530546</v>
      </c>
      <c r="GT65">
        <v>60.596944819243902</v>
      </c>
      <c r="GU65">
        <v>490.902308288575</v>
      </c>
      <c r="GV65">
        <v>69.6266101402733</v>
      </c>
      <c r="GW65">
        <v>94.452957393308296</v>
      </c>
      <c r="GX65">
        <v>72.666568630607898</v>
      </c>
      <c r="GY65">
        <v>45.985968491467197</v>
      </c>
      <c r="GZ65">
        <v>162.144952630283</v>
      </c>
      <c r="HA65">
        <v>181.72375974869101</v>
      </c>
      <c r="HB65">
        <v>155.41036403212499</v>
      </c>
      <c r="HC65">
        <v>89.738412258631001</v>
      </c>
      <c r="HD65">
        <v>145.17221209685999</v>
      </c>
      <c r="HR65"/>
    </row>
    <row r="66" spans="1:226">
      <c r="A66" s="13">
        <f t="shared" si="0"/>
        <v>44530</v>
      </c>
      <c r="O66"/>
      <c r="AD66"/>
      <c r="AE66" s="4">
        <v>44530</v>
      </c>
      <c r="AF66" s="1">
        <v>0.739325445176095</v>
      </c>
      <c r="AG66" s="1">
        <v>2.4962514404579399</v>
      </c>
      <c r="AH66" s="1">
        <v>0.58888709464591305</v>
      </c>
      <c r="AI66" s="1">
        <v>13.5827939495057</v>
      </c>
      <c r="AJ66" s="1">
        <v>1.62377989064062</v>
      </c>
      <c r="AK66" s="1">
        <v>1.7040524982910801</v>
      </c>
      <c r="AL66" s="1">
        <v>1.43600479948594</v>
      </c>
      <c r="AM66" s="1">
        <v>0.75502092951677802</v>
      </c>
      <c r="AN66" s="1">
        <v>2.3957976696871102</v>
      </c>
      <c r="AO66" s="1">
        <v>4.3485327660378701</v>
      </c>
      <c r="AP66" s="1">
        <v>11.612496283853201</v>
      </c>
      <c r="AQ66" s="1">
        <v>1.869108596876</v>
      </c>
      <c r="AR66" s="1">
        <v>3.2273733200899799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T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DJ66"/>
      <c r="EL66"/>
      <c r="EZ66"/>
      <c r="FB66">
        <v>38.082787572899797</v>
      </c>
      <c r="FC66">
        <v>17.3032805967174</v>
      </c>
      <c r="FD66">
        <v>50.588520948697401</v>
      </c>
      <c r="FE66">
        <v>3.7797849117820599</v>
      </c>
      <c r="FF66">
        <v>24.4181648027925</v>
      </c>
      <c r="FG66">
        <v>21.154253134734201</v>
      </c>
      <c r="FH66">
        <v>17.8597991002984</v>
      </c>
      <c r="FI66">
        <v>37.010735294236099</v>
      </c>
      <c r="FJ66">
        <v>12.627044359281699</v>
      </c>
      <c r="FK66">
        <v>3.47843071402795</v>
      </c>
      <c r="FL66">
        <v>1.65194560389411</v>
      </c>
      <c r="FM66">
        <v>27.338460947921899</v>
      </c>
      <c r="FN66">
        <v>12.3399977422114</v>
      </c>
      <c r="GB66"/>
      <c r="GP66"/>
      <c r="GR66">
        <v>50.942309641282499</v>
      </c>
      <c r="GS66">
        <v>103.220623910794</v>
      </c>
      <c r="GT66">
        <v>58.818656048354498</v>
      </c>
      <c r="GU66">
        <v>492.37608923518599</v>
      </c>
      <c r="GV66">
        <v>69.685257832305695</v>
      </c>
      <c r="GW66">
        <v>94.032351173000805</v>
      </c>
      <c r="GX66">
        <v>72.820960033158798</v>
      </c>
      <c r="GY66">
        <v>46.270290108009497</v>
      </c>
      <c r="GZ66">
        <v>161.26253009466399</v>
      </c>
      <c r="HA66">
        <v>182.08641260557101</v>
      </c>
      <c r="HB66">
        <v>157.92039427188999</v>
      </c>
      <c r="HC66">
        <v>88.712260357374205</v>
      </c>
      <c r="HD66">
        <v>145.02473081711599</v>
      </c>
      <c r="HR66"/>
    </row>
    <row r="67" spans="1:226">
      <c r="A67" s="13">
        <f t="shared" si="0"/>
        <v>44498</v>
      </c>
      <c r="O67"/>
      <c r="AD67"/>
      <c r="AE67" s="4">
        <v>44498</v>
      </c>
      <c r="AF67" s="1">
        <v>0.75639516237050297</v>
      </c>
      <c r="AG67" s="1">
        <v>2.5432216647295198</v>
      </c>
      <c r="AH67" s="1">
        <v>0.62016356904410297</v>
      </c>
      <c r="AI67" s="1">
        <v>9.7921381412062303</v>
      </c>
      <c r="AJ67" s="1">
        <v>1.7236738716767801</v>
      </c>
      <c r="AK67" s="1">
        <v>1.77765500819609</v>
      </c>
      <c r="AL67" s="1">
        <v>1.71528808812902</v>
      </c>
      <c r="AM67" s="1">
        <v>0.91267778018138102</v>
      </c>
      <c r="AN67" s="1">
        <v>2.4054786185767298</v>
      </c>
      <c r="AO67" s="1">
        <v>3.91407869943985</v>
      </c>
      <c r="AP67" s="1">
        <v>24.842207903857201</v>
      </c>
      <c r="AQ67" s="1">
        <v>1.9170206853884899</v>
      </c>
      <c r="AR67" s="1">
        <v>3.3180843345717999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T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DJ67"/>
      <c r="EL67"/>
      <c r="EZ67"/>
      <c r="FB67">
        <v>39.038188568444703</v>
      </c>
      <c r="FC67">
        <v>17.546616216370001</v>
      </c>
      <c r="FD67">
        <v>45.700767669301698</v>
      </c>
      <c r="FE67">
        <v>3.5533079114643198</v>
      </c>
      <c r="FF67">
        <v>22.962412318970401</v>
      </c>
      <c r="FG67">
        <v>21.7279034276504</v>
      </c>
      <c r="FH67">
        <v>14.673780108698701</v>
      </c>
      <c r="FI67">
        <v>34.325412847801601</v>
      </c>
      <c r="FJ67">
        <v>12.027114829355</v>
      </c>
      <c r="FK67">
        <v>4.2056599021224397</v>
      </c>
      <c r="FL67">
        <v>-6.9460577183023204</v>
      </c>
      <c r="FM67">
        <v>26.775276933423701</v>
      </c>
      <c r="FN67">
        <v>11.8278549611467</v>
      </c>
      <c r="GB67"/>
      <c r="GP67"/>
      <c r="GR67">
        <v>51.964490983633397</v>
      </c>
      <c r="GS67">
        <v>103.485066849075</v>
      </c>
      <c r="GT67">
        <v>59.482055144854897</v>
      </c>
      <c r="GU67">
        <v>422.15303324845001</v>
      </c>
      <c r="GV67">
        <v>73.983110986833196</v>
      </c>
      <c r="GW67">
        <v>96.259059541601701</v>
      </c>
      <c r="GX67">
        <v>74.390441868769798</v>
      </c>
      <c r="GY67">
        <v>49.782754650419903</v>
      </c>
      <c r="GZ67">
        <v>165.93297450128301</v>
      </c>
      <c r="HA67">
        <v>161.824082137077</v>
      </c>
      <c r="HB67">
        <v>166.41319423177799</v>
      </c>
      <c r="HC67">
        <v>88.846978163567798</v>
      </c>
      <c r="HD67">
        <v>152.66037220041699</v>
      </c>
      <c r="HR67"/>
    </row>
    <row r="68" spans="1:226">
      <c r="A68" s="13">
        <f t="shared" si="0"/>
        <v>44469</v>
      </c>
      <c r="O68"/>
      <c r="AD68"/>
      <c r="AE68" s="4">
        <v>44469</v>
      </c>
      <c r="AF68" s="1">
        <v>0.75976572748744697</v>
      </c>
      <c r="AG68" s="1">
        <v>2.5981193573294599</v>
      </c>
      <c r="AH68" s="1">
        <v>0.62060321410222496</v>
      </c>
      <c r="AI68" s="1">
        <v>9.7839840443711505</v>
      </c>
      <c r="AJ68" s="1">
        <v>1.73302669135311</v>
      </c>
      <c r="AK68" s="1">
        <v>1.7826636512593601</v>
      </c>
      <c r="AL68" s="1">
        <v>1.72119857078598</v>
      </c>
      <c r="AM68" s="1">
        <v>0.91305972336971797</v>
      </c>
      <c r="AN68" s="1">
        <v>2.4092234283187</v>
      </c>
      <c r="AO68" s="1">
        <v>3.9211288407104501</v>
      </c>
      <c r="AP68" s="1">
        <v>41.224443072581998</v>
      </c>
      <c r="AQ68" s="1">
        <v>1.92613280609593</v>
      </c>
      <c r="AR68" s="1">
        <v>3.3127856347133902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T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DJ68"/>
      <c r="EL68"/>
      <c r="EZ68"/>
      <c r="FB68">
        <v>38.848077426929201</v>
      </c>
      <c r="FC68">
        <v>17.070380771411902</v>
      </c>
      <c r="FD68">
        <v>45.560260206440503</v>
      </c>
      <c r="FE68">
        <v>3.5555435731617901</v>
      </c>
      <c r="FF68">
        <v>22.824040577130202</v>
      </c>
      <c r="FG68">
        <v>21.674078038426199</v>
      </c>
      <c r="FH68">
        <v>14.629713901543999</v>
      </c>
      <c r="FI68">
        <v>34.326280626455201</v>
      </c>
      <c r="FJ68">
        <v>12.0008530202551</v>
      </c>
      <c r="FK68">
        <v>4.1997369245768299</v>
      </c>
      <c r="FL68">
        <v>-8.5827907406543194</v>
      </c>
      <c r="FM68">
        <v>26.646395991615002</v>
      </c>
      <c r="FN68">
        <v>11.7937787006818</v>
      </c>
      <c r="GB68"/>
      <c r="GP68"/>
      <c r="GR68">
        <v>51.977196151242701</v>
      </c>
      <c r="GS68">
        <v>103.67137741735399</v>
      </c>
      <c r="GT68">
        <v>59.485986713930203</v>
      </c>
      <c r="GU68">
        <v>422.25349758761502</v>
      </c>
      <c r="GV68">
        <v>73.972489363932695</v>
      </c>
      <c r="GW68">
        <v>96.262828544288297</v>
      </c>
      <c r="GX68">
        <v>74.349494058719301</v>
      </c>
      <c r="GY68">
        <v>49.790015363803803</v>
      </c>
      <c r="GZ68">
        <v>165.90986052736599</v>
      </c>
      <c r="HA68">
        <v>161.86098021466</v>
      </c>
      <c r="HB68">
        <v>165.65646866694499</v>
      </c>
      <c r="HC68">
        <v>88.8583849394564</v>
      </c>
      <c r="HD68">
        <v>152.77153801095</v>
      </c>
      <c r="HR68"/>
    </row>
    <row r="69" spans="1:226">
      <c r="A69" s="13">
        <f t="shared" si="0"/>
        <v>44439</v>
      </c>
      <c r="O69"/>
      <c r="AD69"/>
      <c r="AE69" s="4">
        <v>44439</v>
      </c>
      <c r="AF69" s="1">
        <v>0.73058487749316303</v>
      </c>
      <c r="AG69" s="1">
        <v>2.5703502352438399</v>
      </c>
      <c r="AH69" s="1">
        <v>0.61286149652490995</v>
      </c>
      <c r="AI69" s="1">
        <v>9.6021232566677597</v>
      </c>
      <c r="AJ69" s="1">
        <v>1.6931887077894801</v>
      </c>
      <c r="AK69" s="1">
        <v>1.76645619285032</v>
      </c>
      <c r="AL69" s="1">
        <v>1.6659068599337099</v>
      </c>
      <c r="AM69" s="1">
        <v>0.91566326965738198</v>
      </c>
      <c r="AN69" s="1">
        <v>2.3725103333074302</v>
      </c>
      <c r="AO69" s="1">
        <v>3.8431785268655001</v>
      </c>
      <c r="AP69" s="1">
        <v>41.2438626548036</v>
      </c>
      <c r="AQ69" s="1">
        <v>1.9089700944375201</v>
      </c>
      <c r="AR69" s="1">
        <v>3.2726033506813099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T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DJ69"/>
      <c r="EL69"/>
      <c r="EZ69"/>
      <c r="FB69">
        <v>39.990849950386597</v>
      </c>
      <c r="FC69">
        <v>16.978942528157699</v>
      </c>
      <c r="FD69">
        <v>46.531842377025001</v>
      </c>
      <c r="FE69">
        <v>3.6228645398532802</v>
      </c>
      <c r="FF69">
        <v>23.367461224841499</v>
      </c>
      <c r="FG69">
        <v>22.156624830866299</v>
      </c>
      <c r="FH69">
        <v>15.0720822165474</v>
      </c>
      <c r="FI69">
        <v>34.796589230009999</v>
      </c>
      <c r="FJ69">
        <v>12.090685004386501</v>
      </c>
      <c r="FK69">
        <v>4.2975304284533404</v>
      </c>
      <c r="FL69">
        <v>-8.8233772718534098</v>
      </c>
      <c r="FM69">
        <v>27.9823691586002</v>
      </c>
      <c r="FN69">
        <v>12.106493818376499</v>
      </c>
      <c r="GB69"/>
      <c r="GP69"/>
      <c r="GR69">
        <v>51.467799809795899</v>
      </c>
      <c r="GS69">
        <v>105.960338093535</v>
      </c>
      <c r="GT69">
        <v>59.409084951240601</v>
      </c>
      <c r="GU69">
        <v>421.94029546251898</v>
      </c>
      <c r="GV69">
        <v>74.052096183396898</v>
      </c>
      <c r="GW69">
        <v>97.230299580786806</v>
      </c>
      <c r="GX69">
        <v>74.484520622332894</v>
      </c>
      <c r="GY69">
        <v>49.752095502706098</v>
      </c>
      <c r="GZ69">
        <v>168.09329238124801</v>
      </c>
      <c r="HA69">
        <v>161.79275939732801</v>
      </c>
      <c r="HB69">
        <v>166.22016583700901</v>
      </c>
      <c r="HC69">
        <v>86.825423587442799</v>
      </c>
      <c r="HD69">
        <v>154.362034592931</v>
      </c>
      <c r="HR69"/>
    </row>
    <row r="70" spans="1:226">
      <c r="A70" s="13">
        <f t="shared" si="0"/>
        <v>44407</v>
      </c>
      <c r="O70"/>
      <c r="AD70"/>
      <c r="AE70" s="4">
        <v>44407</v>
      </c>
      <c r="AF70" s="1">
        <v>1.14563269694995</v>
      </c>
      <c r="AG70" s="1">
        <v>2.5275798741240498</v>
      </c>
      <c r="AH70" s="1">
        <v>0.42185572559329199</v>
      </c>
      <c r="AI70" s="1">
        <v>15.124897615455</v>
      </c>
      <c r="AJ70" s="1">
        <v>1.75139709726801</v>
      </c>
      <c r="AK70" s="1">
        <v>1.9054721870993501</v>
      </c>
      <c r="AL70" s="1">
        <v>2.4085338171918398</v>
      </c>
      <c r="AM70" s="1">
        <v>0.84633261133271098</v>
      </c>
      <c r="AN70" s="1">
        <v>2.7804988865926199</v>
      </c>
      <c r="AO70" s="1">
        <v>4.1749799393144302</v>
      </c>
      <c r="AP70" s="1">
        <v>-127.53756942438601</v>
      </c>
      <c r="AQ70" s="1">
        <v>2.1375410229840499</v>
      </c>
      <c r="AR70" s="1">
        <v>4.4945044520144801</v>
      </c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T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DJ70"/>
      <c r="EL70"/>
      <c r="EZ70"/>
      <c r="FB70">
        <v>22.552262488239499</v>
      </c>
      <c r="FC70">
        <v>16.792666197627899</v>
      </c>
      <c r="FD70">
        <v>32.305090781345399</v>
      </c>
      <c r="FE70">
        <v>2.8576897628265701</v>
      </c>
      <c r="FF70">
        <v>23.501964423671001</v>
      </c>
      <c r="FG70">
        <v>17.901760411059801</v>
      </c>
      <c r="FH70">
        <v>8.92542533723263</v>
      </c>
      <c r="FI70">
        <v>29.396827949282802</v>
      </c>
      <c r="FJ70">
        <v>11.719801964673101</v>
      </c>
      <c r="FK70">
        <v>3.6635804822978302</v>
      </c>
      <c r="FL70">
        <v>-12.8207786138382</v>
      </c>
      <c r="FM70">
        <v>19.493379051244801</v>
      </c>
      <c r="FN70">
        <v>10.2774843290699</v>
      </c>
      <c r="GB70"/>
      <c r="GP70"/>
      <c r="GR70">
        <v>55.440276496608398</v>
      </c>
      <c r="GS70">
        <v>105.51234415659199</v>
      </c>
      <c r="GT70">
        <v>61.174969905844598</v>
      </c>
      <c r="GU70">
        <v>460.44203894411999</v>
      </c>
      <c r="GV70">
        <v>75.151140463874</v>
      </c>
      <c r="GW70">
        <v>104.077032219421</v>
      </c>
      <c r="GX70">
        <v>77.058242723659902</v>
      </c>
      <c r="GY70">
        <v>53.869470422774299</v>
      </c>
      <c r="GZ70">
        <v>178.93198212616099</v>
      </c>
      <c r="HA70">
        <v>166.39673631705699</v>
      </c>
      <c r="HB70">
        <v>159.66884575429401</v>
      </c>
      <c r="HC70">
        <v>120.118454558295</v>
      </c>
      <c r="HD70">
        <v>172.47842953244799</v>
      </c>
      <c r="HR70"/>
    </row>
    <row r="71" spans="1:226">
      <c r="A71" s="13">
        <f t="shared" si="0"/>
        <v>44377</v>
      </c>
      <c r="O71"/>
      <c r="AD71"/>
      <c r="AE71" s="4">
        <v>44377</v>
      </c>
      <c r="AF71" s="1">
        <v>1.1423308174517199</v>
      </c>
      <c r="AG71" s="1">
        <v>2.5187100137143301</v>
      </c>
      <c r="AH71" s="1">
        <v>0.42211562111198098</v>
      </c>
      <c r="AI71" s="1">
        <v>15.1459429690254</v>
      </c>
      <c r="AJ71" s="1">
        <v>1.75730994865713</v>
      </c>
      <c r="AK71" s="1">
        <v>1.9059751609393201</v>
      </c>
      <c r="AL71" s="1">
        <v>2.40025957790915</v>
      </c>
      <c r="AM71" s="1">
        <v>0.84787005563072704</v>
      </c>
      <c r="AN71" s="1">
        <v>2.7778382350792898</v>
      </c>
      <c r="AO71" s="1">
        <v>4.1718054602208499</v>
      </c>
      <c r="AP71" s="1">
        <v>-156.74026148442101</v>
      </c>
      <c r="AQ71" s="1">
        <v>2.1241225940158199</v>
      </c>
      <c r="AR71" s="1">
        <v>4.5096128803249904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T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DJ71"/>
      <c r="EL71"/>
      <c r="EZ71"/>
      <c r="FB71">
        <v>22.597345796877299</v>
      </c>
      <c r="FC71">
        <v>16.873734070285099</v>
      </c>
      <c r="FD71">
        <v>32.233640871535002</v>
      </c>
      <c r="FE71">
        <v>2.8533537450284898</v>
      </c>
      <c r="FF71">
        <v>23.425246001096301</v>
      </c>
      <c r="FG71">
        <v>17.887065025011701</v>
      </c>
      <c r="FH71">
        <v>8.9507092884280208</v>
      </c>
      <c r="FI71">
        <v>29.347261724777098</v>
      </c>
      <c r="FJ71">
        <v>11.7301351561243</v>
      </c>
      <c r="FK71">
        <v>3.6623168236007002</v>
      </c>
      <c r="FL71">
        <v>-12.7268563568053</v>
      </c>
      <c r="FM71">
        <v>19.669644823136601</v>
      </c>
      <c r="FN71">
        <v>10.2414363704392</v>
      </c>
      <c r="GB71"/>
      <c r="GP71"/>
      <c r="GR71">
        <v>55.4387470630721</v>
      </c>
      <c r="GS71">
        <v>105.381325721156</v>
      </c>
      <c r="GT71">
        <v>61.139291789702298</v>
      </c>
      <c r="GU71">
        <v>460.494661861574</v>
      </c>
      <c r="GV71">
        <v>75.327636471647907</v>
      </c>
      <c r="GW71">
        <v>104.07123025841101</v>
      </c>
      <c r="GX71">
        <v>77.176539727950598</v>
      </c>
      <c r="GY71">
        <v>53.916889146614203</v>
      </c>
      <c r="GZ71">
        <v>179.230435820585</v>
      </c>
      <c r="HA71">
        <v>166.67503070267699</v>
      </c>
      <c r="HB71">
        <v>159.758240162075</v>
      </c>
      <c r="HC71">
        <v>120.509472989816</v>
      </c>
      <c r="HD71">
        <v>172.57855216951799</v>
      </c>
      <c r="HR71"/>
    </row>
    <row r="72" spans="1:226">
      <c r="A72" s="13">
        <f t="shared" ref="A72:A135" si="1">AE72</f>
        <v>44344</v>
      </c>
      <c r="O72"/>
      <c r="AD72"/>
      <c r="AE72" s="4">
        <v>44344</v>
      </c>
      <c r="AF72" s="1">
        <v>1.1030824267246699</v>
      </c>
      <c r="AG72" s="1">
        <v>2.4938144393397401</v>
      </c>
      <c r="AH72" s="1">
        <v>0.41326279822691198</v>
      </c>
      <c r="AI72" s="1">
        <v>16.538805537964301</v>
      </c>
      <c r="AJ72" s="1">
        <v>1.7252308820245701</v>
      </c>
      <c r="AK72" s="1">
        <v>1.87633059321428</v>
      </c>
      <c r="AL72" s="1">
        <v>2.37746783226727</v>
      </c>
      <c r="AM72" s="1">
        <v>0.82470245101688899</v>
      </c>
      <c r="AN72" s="1">
        <v>2.7243041337021001</v>
      </c>
      <c r="AO72" s="1">
        <v>4.1088915368393701</v>
      </c>
      <c r="AP72" s="1">
        <v>-170.12392545777899</v>
      </c>
      <c r="AQ72" s="1">
        <v>2.1021595044331098</v>
      </c>
      <c r="AR72" s="1">
        <v>4.4181999322998804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T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DJ72"/>
      <c r="EL72"/>
      <c r="EZ72"/>
      <c r="FB72">
        <v>23.369826604681901</v>
      </c>
      <c r="FC72">
        <v>17.026901312006999</v>
      </c>
      <c r="FD72">
        <v>32.6461161158498</v>
      </c>
      <c r="FE72">
        <v>2.4756942861198401</v>
      </c>
      <c r="FF72">
        <v>23.823565553837501</v>
      </c>
      <c r="FG72">
        <v>18.227609058918201</v>
      </c>
      <c r="FH72">
        <v>9.0590054889406399</v>
      </c>
      <c r="FI72">
        <v>29.9332086510274</v>
      </c>
      <c r="FJ72">
        <v>11.972806597995399</v>
      </c>
      <c r="FK72">
        <v>3.7216503653277799</v>
      </c>
      <c r="FL72">
        <v>-12.8293056494072</v>
      </c>
      <c r="FM72">
        <v>19.8030720847899</v>
      </c>
      <c r="FN72">
        <v>10.4316913736749</v>
      </c>
      <c r="GB72"/>
      <c r="GP72"/>
      <c r="GR72">
        <v>54.940254930923501</v>
      </c>
      <c r="GS72">
        <v>105.38796319228599</v>
      </c>
      <c r="GT72">
        <v>61.049885575059001</v>
      </c>
      <c r="GU72">
        <v>480.51497012867497</v>
      </c>
      <c r="GV72">
        <v>75.437868876065494</v>
      </c>
      <c r="GW72">
        <v>104.155605489579</v>
      </c>
      <c r="GX72">
        <v>77.153287338409498</v>
      </c>
      <c r="GY72">
        <v>53.933318688875801</v>
      </c>
      <c r="GZ72">
        <v>179.72586484353201</v>
      </c>
      <c r="HA72">
        <v>165.81274278987499</v>
      </c>
      <c r="HB72">
        <v>160.980980691643</v>
      </c>
      <c r="HC72">
        <v>120.99080816938201</v>
      </c>
      <c r="HD72">
        <v>172.41188158984301</v>
      </c>
      <c r="HR72"/>
    </row>
    <row r="73" spans="1:226">
      <c r="A73" s="13">
        <f t="shared" si="1"/>
        <v>44316</v>
      </c>
      <c r="O73"/>
      <c r="AD73"/>
      <c r="AE73" s="4">
        <v>44316</v>
      </c>
      <c r="AF73" s="1">
        <v>1.1704829678114199</v>
      </c>
      <c r="AG73" s="1">
        <v>2.51642166152743</v>
      </c>
      <c r="AH73" s="1">
        <v>0.540626040095458</v>
      </c>
      <c r="AI73" s="1">
        <v>11.740298589461499</v>
      </c>
      <c r="AJ73" s="1">
        <v>1.5424937208279601</v>
      </c>
      <c r="AK73" s="1">
        <v>1.9691324589927599</v>
      </c>
      <c r="AL73" s="1">
        <v>3.4474367327827999</v>
      </c>
      <c r="AM73" s="1">
        <v>0.92954128754657395</v>
      </c>
      <c r="AN73" s="1">
        <v>2.8478994452823398</v>
      </c>
      <c r="AO73" s="1">
        <v>4.2538495437578296</v>
      </c>
      <c r="AP73" s="1">
        <v>-86.845786303668106</v>
      </c>
      <c r="AQ73" s="1">
        <v>2.1358712953213299</v>
      </c>
      <c r="AR73" s="1">
        <v>4.4149184953554101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T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DJ73"/>
      <c r="EL73"/>
      <c r="EZ73"/>
      <c r="FB73">
        <v>22.252040427690702</v>
      </c>
      <c r="FC73">
        <v>17.2886213694728</v>
      </c>
      <c r="FD73">
        <v>27.587141172457301</v>
      </c>
      <c r="FE73">
        <v>3.7328905295322099</v>
      </c>
      <c r="FF73">
        <v>24.819526310102599</v>
      </c>
      <c r="FG73">
        <v>15.7637578708321</v>
      </c>
      <c r="FH73">
        <v>7.1297263690867796</v>
      </c>
      <c r="FI73">
        <v>29.450788044448402</v>
      </c>
      <c r="FJ73">
        <v>11.2544194115326</v>
      </c>
      <c r="FK73">
        <v>3.66518377756358</v>
      </c>
      <c r="FL73">
        <v>-10.08993008048</v>
      </c>
      <c r="FM73">
        <v>19.446149201872601</v>
      </c>
      <c r="FN73">
        <v>7.82737797715283</v>
      </c>
      <c r="GB73"/>
      <c r="GP73"/>
      <c r="GR73">
        <v>56.5733980028308</v>
      </c>
      <c r="GS73">
        <v>104.97037811201599</v>
      </c>
      <c r="GT73">
        <v>63.1769037034151</v>
      </c>
      <c r="GU73">
        <v>445.14616663625497</v>
      </c>
      <c r="GV73">
        <v>75.1531383919029</v>
      </c>
      <c r="GW73">
        <v>106.284800448707</v>
      </c>
      <c r="GX73">
        <v>84.580251174835695</v>
      </c>
      <c r="GY73">
        <v>55.797904912034497</v>
      </c>
      <c r="GZ73">
        <v>189.662568829143</v>
      </c>
      <c r="HA73">
        <v>174.37369841738101</v>
      </c>
      <c r="HB73">
        <v>165.87742060818499</v>
      </c>
      <c r="HC73">
        <v>122.08554810033201</v>
      </c>
      <c r="HD73">
        <v>180.93240996242599</v>
      </c>
      <c r="HR73"/>
    </row>
    <row r="74" spans="1:226">
      <c r="A74" s="13">
        <f t="shared" si="1"/>
        <v>44286</v>
      </c>
      <c r="O74"/>
      <c r="AD74"/>
      <c r="AE74" s="4">
        <v>44286</v>
      </c>
      <c r="AF74" s="1">
        <v>1.17538980918792</v>
      </c>
      <c r="AG74" s="1">
        <v>2.4845395760658699</v>
      </c>
      <c r="AH74" s="1">
        <v>0.53595037050743999</v>
      </c>
      <c r="AI74" s="1">
        <v>11.693565111833299</v>
      </c>
      <c r="AJ74" s="1">
        <v>1.53882821088022</v>
      </c>
      <c r="AK74" s="1">
        <v>1.9634936655527</v>
      </c>
      <c r="AL74" s="1">
        <v>3.4285607131196301</v>
      </c>
      <c r="AM74" s="1">
        <v>0.93564047088000002</v>
      </c>
      <c r="AN74" s="1">
        <v>2.8399351302179401</v>
      </c>
      <c r="AO74" s="1">
        <v>4.2320244859476199</v>
      </c>
      <c r="AP74" s="1">
        <v>84.394403756076002</v>
      </c>
      <c r="AQ74" s="1">
        <v>2.1275909489186402</v>
      </c>
      <c r="AR74" s="1">
        <v>4.39104394323991</v>
      </c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T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DJ74"/>
      <c r="EL74"/>
      <c r="EZ74"/>
      <c r="FB74">
        <v>22.103819496373099</v>
      </c>
      <c r="FC74">
        <v>17.134827123829599</v>
      </c>
      <c r="FD74">
        <v>27.6373250993041</v>
      </c>
      <c r="FE74">
        <v>3.74806401141129</v>
      </c>
      <c r="FF74">
        <v>24.8631595061293</v>
      </c>
      <c r="FG74">
        <v>15.8041585522059</v>
      </c>
      <c r="FH74">
        <v>7.1364897175485904</v>
      </c>
      <c r="FI74">
        <v>29.5443013465629</v>
      </c>
      <c r="FJ74">
        <v>11.2672089694085</v>
      </c>
      <c r="FK74">
        <v>3.68141398141975</v>
      </c>
      <c r="FL74">
        <v>-10.0873777982129</v>
      </c>
      <c r="FM74">
        <v>19.595986947964999</v>
      </c>
      <c r="FN74">
        <v>7.8862297017587597</v>
      </c>
      <c r="GB74"/>
      <c r="GP74"/>
      <c r="GR74">
        <v>56.925441799567601</v>
      </c>
      <c r="GS74">
        <v>105.415247224504</v>
      </c>
      <c r="GT74">
        <v>63.0364272265697</v>
      </c>
      <c r="GU74">
        <v>444.80852448615701</v>
      </c>
      <c r="GV74">
        <v>74.911942488925803</v>
      </c>
      <c r="GW74">
        <v>106.16064123092499</v>
      </c>
      <c r="GX74">
        <v>84.610874770667294</v>
      </c>
      <c r="GY74">
        <v>56.041760702240403</v>
      </c>
      <c r="GZ74">
        <v>190.06498797473401</v>
      </c>
      <c r="HA74">
        <v>174.04994288376301</v>
      </c>
      <c r="HB74">
        <v>162.83555198710599</v>
      </c>
      <c r="HC74">
        <v>121.564311429836</v>
      </c>
      <c r="HD74">
        <v>180.912340429213</v>
      </c>
      <c r="HR74"/>
    </row>
    <row r="75" spans="1:226">
      <c r="A75" s="13">
        <f t="shared" si="1"/>
        <v>44253</v>
      </c>
      <c r="O75"/>
      <c r="AD75"/>
      <c r="AE75" s="4">
        <v>44253</v>
      </c>
      <c r="AF75" s="1">
        <v>1.20160167165279</v>
      </c>
      <c r="AG75" s="1">
        <v>2.8478479389094402</v>
      </c>
      <c r="AH75" s="1">
        <v>1.0529388975763501</v>
      </c>
      <c r="AI75" s="1">
        <v>14.2540973570381</v>
      </c>
      <c r="AJ75" s="1">
        <v>1.56474294432368</v>
      </c>
      <c r="AK75" s="1">
        <v>2.0006497658323199</v>
      </c>
      <c r="AL75" s="1">
        <v>3.45632062784565</v>
      </c>
      <c r="AM75" s="1">
        <v>0.63641784355039599</v>
      </c>
      <c r="AN75" s="1">
        <v>3.0868320761549199</v>
      </c>
      <c r="AO75" s="1">
        <v>4.2443085106069702</v>
      </c>
      <c r="AP75" s="1">
        <v>21.300521824009799</v>
      </c>
      <c r="AQ75" s="1">
        <v>2.2092309405269699</v>
      </c>
      <c r="AR75" s="1">
        <v>4.4336669460984801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T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DJ75"/>
      <c r="EL75"/>
      <c r="EZ75"/>
      <c r="FB75">
        <v>22.1368212288438</v>
      </c>
      <c r="FC75">
        <v>13.965835198184999</v>
      </c>
      <c r="FD75">
        <v>28.258327693169299</v>
      </c>
      <c r="FE75">
        <v>2.5464848821589898</v>
      </c>
      <c r="FF75">
        <v>24.5301156970127</v>
      </c>
      <c r="FG75">
        <v>15.3266447421828</v>
      </c>
      <c r="FH75">
        <v>7.1641736382727998</v>
      </c>
      <c r="FI75">
        <v>30.536300683194501</v>
      </c>
      <c r="FJ75">
        <v>10.4811132929521</v>
      </c>
      <c r="FK75">
        <v>3.7575288877573101</v>
      </c>
      <c r="FL75">
        <v>-8.4735152228114998</v>
      </c>
      <c r="FM75">
        <v>19.435694633819399</v>
      </c>
      <c r="FN75">
        <v>7.71634144787674</v>
      </c>
      <c r="GB75"/>
      <c r="GP75"/>
      <c r="GR75">
        <v>56.314163388624401</v>
      </c>
      <c r="GS75">
        <v>118.94872438872299</v>
      </c>
      <c r="GT75">
        <v>81.328046268937499</v>
      </c>
      <c r="GU75">
        <v>117.521405636116</v>
      </c>
      <c r="GV75">
        <v>75.184057705142806</v>
      </c>
      <c r="GW75">
        <v>106.528117081838</v>
      </c>
      <c r="GX75">
        <v>84.273758613712403</v>
      </c>
      <c r="GY75">
        <v>56.402015658249198</v>
      </c>
      <c r="GZ75">
        <v>205.43252534797901</v>
      </c>
      <c r="HA75">
        <v>172.22743552443501</v>
      </c>
      <c r="HB75">
        <v>164.46289514446201</v>
      </c>
      <c r="HC75">
        <v>126.260811812141</v>
      </c>
      <c r="HD75">
        <v>180.852298279439</v>
      </c>
      <c r="HR75"/>
    </row>
    <row r="76" spans="1:226">
      <c r="A76" s="13">
        <f t="shared" si="1"/>
        <v>44225</v>
      </c>
      <c r="O76"/>
      <c r="AD76"/>
      <c r="AE76" s="4">
        <v>44225</v>
      </c>
      <c r="AF76" s="1">
        <v>1.4738282753448</v>
      </c>
      <c r="AG76" s="1">
        <v>3.2944745992308899</v>
      </c>
      <c r="AH76" s="1">
        <v>1.3977730144560001</v>
      </c>
      <c r="AI76" s="1">
        <v>13.4701035333941</v>
      </c>
      <c r="AJ76" s="1">
        <v>1.8337861974553999</v>
      </c>
      <c r="AK76" s="1">
        <v>2.2941764134153599</v>
      </c>
      <c r="AL76" s="1">
        <v>2.8814240892533598</v>
      </c>
      <c r="AM76" s="1">
        <v>0.90667457961586095</v>
      </c>
      <c r="AN76" s="1">
        <v>3.1937074894057198</v>
      </c>
      <c r="AO76" s="1">
        <v>4.2128791284907399</v>
      </c>
      <c r="AP76" s="1">
        <v>8.0764066738399602</v>
      </c>
      <c r="AQ76" s="1">
        <v>2.4612772626336401</v>
      </c>
      <c r="AR76" s="1">
        <v>5.7368045728988797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T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DJ76"/>
      <c r="EL76"/>
      <c r="EZ76"/>
      <c r="FB76">
        <v>17.758361867017801</v>
      </c>
      <c r="FC76">
        <v>10.4615626612817</v>
      </c>
      <c r="FD76">
        <v>21.473075657147</v>
      </c>
      <c r="FE76">
        <v>2.22636230430009</v>
      </c>
      <c r="FF76">
        <v>25.2173957692155</v>
      </c>
      <c r="FG76">
        <v>14.804569029666901</v>
      </c>
      <c r="FH76">
        <v>9.0437896095791501</v>
      </c>
      <c r="FI76">
        <v>26.2358881007852</v>
      </c>
      <c r="FJ76">
        <v>10.193207099266701</v>
      </c>
      <c r="FK76">
        <v>1.5538288973404799</v>
      </c>
      <c r="FL76">
        <v>-8.2880647836900696</v>
      </c>
      <c r="FM76">
        <v>22.4740818101711</v>
      </c>
      <c r="FN76">
        <v>4.2868242381776298</v>
      </c>
      <c r="GB76"/>
      <c r="GP76"/>
      <c r="GR76">
        <v>62.819276709218499</v>
      </c>
      <c r="GS76">
        <v>127.982104203209</v>
      </c>
      <c r="GT76">
        <v>87.382206964059094</v>
      </c>
      <c r="GU76">
        <v>123.485670588923</v>
      </c>
      <c r="GV76">
        <v>79.436231085370395</v>
      </c>
      <c r="GW76">
        <v>116.259332379732</v>
      </c>
      <c r="GX76">
        <v>85.193653870553504</v>
      </c>
      <c r="GY76">
        <v>58.886837986118302</v>
      </c>
      <c r="GZ76">
        <v>205.119387907647</v>
      </c>
      <c r="HA76">
        <v>171.84963512408601</v>
      </c>
      <c r="HB76">
        <v>154.130717591235</v>
      </c>
      <c r="HC76">
        <v>109.915872760743</v>
      </c>
      <c r="HD76">
        <v>194.91784439678801</v>
      </c>
      <c r="HR76"/>
    </row>
    <row r="77" spans="1:226">
      <c r="A77" s="13">
        <f t="shared" si="1"/>
        <v>44196</v>
      </c>
      <c r="O77"/>
      <c r="AD77"/>
      <c r="AE77" s="4">
        <v>44196</v>
      </c>
      <c r="AF77" s="1">
        <v>1.4506414692701901</v>
      </c>
      <c r="AG77" s="1">
        <v>3.1465443637033501</v>
      </c>
      <c r="AH77" s="1">
        <v>1.36860589343817</v>
      </c>
      <c r="AI77" s="1">
        <v>13.196971021687499</v>
      </c>
      <c r="AJ77" s="1">
        <v>1.7943937368487499</v>
      </c>
      <c r="AK77" s="1">
        <v>2.24983422133033</v>
      </c>
      <c r="AL77" s="1">
        <v>2.8233533315131099</v>
      </c>
      <c r="AM77" s="1">
        <v>0.88823141117038396</v>
      </c>
      <c r="AN77" s="1">
        <v>3.1995589286596302</v>
      </c>
      <c r="AO77" s="1">
        <v>4.1275121280267699</v>
      </c>
      <c r="AP77" s="1">
        <v>7.8585371344205797</v>
      </c>
      <c r="AQ77" s="1">
        <v>2.4127624358834598</v>
      </c>
      <c r="AR77" s="1">
        <v>5.1583410530580398</v>
      </c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T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DJ77"/>
      <c r="EL77"/>
      <c r="EZ77"/>
      <c r="FB77">
        <v>18.070615705976</v>
      </c>
      <c r="FC77">
        <v>10.4607065742773</v>
      </c>
      <c r="FD77">
        <v>21.841463594751499</v>
      </c>
      <c r="FE77">
        <v>2.2673063707493402</v>
      </c>
      <c r="FF77">
        <v>25.771953712140501</v>
      </c>
      <c r="FG77">
        <v>15.093211741552199</v>
      </c>
      <c r="FH77">
        <v>9.2180370294878102</v>
      </c>
      <c r="FI77">
        <v>26.806602586180102</v>
      </c>
      <c r="FJ77">
        <v>10.0217914724061</v>
      </c>
      <c r="FK77">
        <v>1.5777011036194</v>
      </c>
      <c r="FL77">
        <v>-8.3462172124333893</v>
      </c>
      <c r="FM77">
        <v>22.925140098853898</v>
      </c>
      <c r="FN77">
        <v>4.1373135871260498</v>
      </c>
      <c r="GB77"/>
      <c r="GP77"/>
      <c r="GR77">
        <v>62.924192031228898</v>
      </c>
      <c r="GS77">
        <v>126.95953438873499</v>
      </c>
      <c r="GT77">
        <v>87.143314905912902</v>
      </c>
      <c r="GU77">
        <v>123.518428651135</v>
      </c>
      <c r="GV77">
        <v>79.202580326742194</v>
      </c>
      <c r="GW77">
        <v>116.203214596658</v>
      </c>
      <c r="GX77">
        <v>85.136096375427599</v>
      </c>
      <c r="GY77">
        <v>58.905439439890401</v>
      </c>
      <c r="GZ77">
        <v>217.28099010694399</v>
      </c>
      <c r="HA77">
        <v>172.07257979429801</v>
      </c>
      <c r="HB77">
        <v>154.92783763327901</v>
      </c>
      <c r="HC77">
        <v>109.91619105071101</v>
      </c>
      <c r="HD77">
        <v>188.615942867473</v>
      </c>
      <c r="HR77"/>
    </row>
    <row r="78" spans="1:226">
      <c r="A78" s="13">
        <f t="shared" si="1"/>
        <v>44165</v>
      </c>
      <c r="O78"/>
      <c r="AD78"/>
      <c r="AE78" s="4">
        <v>44165</v>
      </c>
      <c r="AF78" s="1">
        <v>1.4478778292797401</v>
      </c>
      <c r="AG78" s="1">
        <v>3.1592238547723399</v>
      </c>
      <c r="AH78" s="1">
        <v>1.3750360086945199</v>
      </c>
      <c r="AI78" s="1">
        <v>13.4740628807753</v>
      </c>
      <c r="AJ78" s="1">
        <v>1.80100088269654</v>
      </c>
      <c r="AK78" s="1">
        <v>2.2726735811251402</v>
      </c>
      <c r="AL78" s="1">
        <v>2.8365859309983201</v>
      </c>
      <c r="AM78" s="1">
        <v>0.89553551795102204</v>
      </c>
      <c r="AN78" s="1">
        <v>3.21289073368989</v>
      </c>
      <c r="AO78" s="1">
        <v>4.1453114627389303</v>
      </c>
      <c r="AP78" s="1">
        <v>7.85666281065589</v>
      </c>
      <c r="AQ78" s="1">
        <v>2.3718478182964802</v>
      </c>
      <c r="AR78" s="1">
        <v>5.1851927384380296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T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DJ78"/>
      <c r="EL78"/>
      <c r="EZ78"/>
      <c r="FB78">
        <v>18.2334358026492</v>
      </c>
      <c r="FC78">
        <v>10.4266840408592</v>
      </c>
      <c r="FD78">
        <v>21.730205132045299</v>
      </c>
      <c r="FE78">
        <v>2.1686551774642502</v>
      </c>
      <c r="FF78">
        <v>25.6308022842525</v>
      </c>
      <c r="FG78">
        <v>14.979270705962</v>
      </c>
      <c r="FH78">
        <v>9.0952811253625505</v>
      </c>
      <c r="FI78">
        <v>26.582800675442101</v>
      </c>
      <c r="FJ78">
        <v>9.9767554382885599</v>
      </c>
      <c r="FK78">
        <v>1.5764907334504501</v>
      </c>
      <c r="FL78">
        <v>-8.1504722579978495</v>
      </c>
      <c r="FM78">
        <v>23.249626829788301</v>
      </c>
      <c r="FN78">
        <v>4.1119239460667503</v>
      </c>
      <c r="GB78"/>
      <c r="GP78"/>
      <c r="GR78">
        <v>62.183888765639601</v>
      </c>
      <c r="GS78">
        <v>127.130884642883</v>
      </c>
      <c r="GT78">
        <v>87.135463581124597</v>
      </c>
      <c r="GU78">
        <v>123.803093029743</v>
      </c>
      <c r="GV78">
        <v>79.294209955475395</v>
      </c>
      <c r="GW78">
        <v>116.806800375889</v>
      </c>
      <c r="GX78">
        <v>85.876579429430606</v>
      </c>
      <c r="GY78">
        <v>58.959866716972101</v>
      </c>
      <c r="GZ78">
        <v>216.42783919444099</v>
      </c>
      <c r="HA78">
        <v>171.96091360973</v>
      </c>
      <c r="HB78">
        <v>153.62818925878801</v>
      </c>
      <c r="HC78">
        <v>108.341118950956</v>
      </c>
      <c r="HD78">
        <v>188.734595594198</v>
      </c>
      <c r="HR78"/>
    </row>
    <row r="79" spans="1:226">
      <c r="A79" s="13">
        <f t="shared" si="1"/>
        <v>44134</v>
      </c>
      <c r="O79"/>
      <c r="AD79"/>
      <c r="AE79" s="4">
        <v>44134</v>
      </c>
      <c r="AF79" s="1">
        <v>1.56758112052062</v>
      </c>
      <c r="AG79" s="1">
        <v>3.3593373033518201</v>
      </c>
      <c r="AH79" s="1">
        <v>1.3375722834460799</v>
      </c>
      <c r="AI79" s="1">
        <v>12.5161613776593</v>
      </c>
      <c r="AJ79" s="1">
        <v>1.7299630739962799</v>
      </c>
      <c r="AK79" s="1">
        <v>2.4942294349096001</v>
      </c>
      <c r="AL79" s="1">
        <v>2.6018284443860802</v>
      </c>
      <c r="AM79" s="1">
        <v>0.91262455391266895</v>
      </c>
      <c r="AN79" s="1">
        <v>3.3300752487246399</v>
      </c>
      <c r="AO79" s="1">
        <v>4.2966835692470999</v>
      </c>
      <c r="AP79" s="1">
        <v>3.7483090434842898</v>
      </c>
      <c r="AQ79" s="1">
        <v>2.4136431529364</v>
      </c>
      <c r="AR79" s="1">
        <v>5.7156446915187598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T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DJ79"/>
      <c r="EL79"/>
      <c r="EZ79"/>
      <c r="FB79">
        <v>16.186471169628501</v>
      </c>
      <c r="FC79">
        <v>8.4082819614999291</v>
      </c>
      <c r="FD79">
        <v>24.168384448067599</v>
      </c>
      <c r="FE79">
        <v>2.64085368187911</v>
      </c>
      <c r="FF79">
        <v>27.1522893742771</v>
      </c>
      <c r="FG79">
        <v>13.852585139274</v>
      </c>
      <c r="FH79">
        <v>9.1797733862239799</v>
      </c>
      <c r="FI79">
        <v>24.939026549901499</v>
      </c>
      <c r="FJ79">
        <v>9.2646152716363606</v>
      </c>
      <c r="FK79">
        <v>0.65032646416263795</v>
      </c>
      <c r="FL79">
        <v>3.0061463402766901</v>
      </c>
      <c r="FM79">
        <v>22.593502436647199</v>
      </c>
      <c r="FN79">
        <v>0.74506853064738499</v>
      </c>
      <c r="GB79"/>
      <c r="GP79"/>
      <c r="GR79">
        <v>63.287240406810099</v>
      </c>
      <c r="GS79">
        <v>128.04523192246401</v>
      </c>
      <c r="GT79">
        <v>82.307608825614906</v>
      </c>
      <c r="GU79">
        <v>120.873116362384</v>
      </c>
      <c r="GV79">
        <v>77.650791326657895</v>
      </c>
      <c r="GW79">
        <v>121.09157920627</v>
      </c>
      <c r="GX79">
        <v>85.644024854198406</v>
      </c>
      <c r="GY79">
        <v>59.253383934918901</v>
      </c>
      <c r="GZ79">
        <v>215.888918237475</v>
      </c>
      <c r="HA79">
        <v>172.61799200668699</v>
      </c>
      <c r="HB79">
        <v>147.44300745678299</v>
      </c>
      <c r="HC79">
        <v>110.835966210729</v>
      </c>
      <c r="HD79">
        <v>191.01620969054699</v>
      </c>
      <c r="HR79"/>
    </row>
    <row r="80" spans="1:226">
      <c r="A80" s="13">
        <f t="shared" si="1"/>
        <v>44104</v>
      </c>
      <c r="O80"/>
      <c r="AD80"/>
      <c r="AE80" s="4">
        <v>44104</v>
      </c>
      <c r="AF80" s="1">
        <v>1.59308166735236</v>
      </c>
      <c r="AG80" s="1">
        <v>3.3901226016104702</v>
      </c>
      <c r="AH80" s="1">
        <v>1.36161679333617</v>
      </c>
      <c r="AI80" s="1">
        <v>12.752883327917299</v>
      </c>
      <c r="AJ80" s="1">
        <v>1.7548077364590799</v>
      </c>
      <c r="AK80" s="1">
        <v>2.5162365173060799</v>
      </c>
      <c r="AL80" s="1">
        <v>2.6745686925077501</v>
      </c>
      <c r="AM80" s="1">
        <v>0.94591650373846103</v>
      </c>
      <c r="AN80" s="1">
        <v>3.3885841900267999</v>
      </c>
      <c r="AO80" s="1">
        <v>4.3757390391836504</v>
      </c>
      <c r="AP80" s="1">
        <v>3.5027042502981902</v>
      </c>
      <c r="AQ80" s="1">
        <v>2.4557556126317102</v>
      </c>
      <c r="AR80" s="1">
        <v>5.6860479594822699</v>
      </c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T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DJ80"/>
      <c r="EL80"/>
      <c r="EZ80"/>
      <c r="FB80">
        <v>15.941952417787499</v>
      </c>
      <c r="FC80">
        <v>8.2757304953529101</v>
      </c>
      <c r="FD80">
        <v>23.730442061110001</v>
      </c>
      <c r="FE80">
        <v>2.5909955558161402</v>
      </c>
      <c r="FF80">
        <v>26.748976824974299</v>
      </c>
      <c r="FG80">
        <v>13.7017715346733</v>
      </c>
      <c r="FH80">
        <v>8.9468121893402106</v>
      </c>
      <c r="FI80">
        <v>24.086131352553</v>
      </c>
      <c r="FJ80">
        <v>9.1078525345623298</v>
      </c>
      <c r="FK80">
        <v>0.63681915930925104</v>
      </c>
      <c r="FL80">
        <v>4.2511060121046196</v>
      </c>
      <c r="FM80">
        <v>22.214988476600499</v>
      </c>
      <c r="FN80">
        <v>0.76531478340227099</v>
      </c>
      <c r="GB80"/>
      <c r="GP80"/>
      <c r="GR80">
        <v>63.289201631811402</v>
      </c>
      <c r="GS80">
        <v>123.939392099995</v>
      </c>
      <c r="GT80">
        <v>82.246218237646502</v>
      </c>
      <c r="GU80">
        <v>120.990714519988</v>
      </c>
      <c r="GV80">
        <v>77.456583973744301</v>
      </c>
      <c r="GW80">
        <v>119.22913865186401</v>
      </c>
      <c r="GX80">
        <v>86.985663748542805</v>
      </c>
      <c r="GY80">
        <v>60.146558659708298</v>
      </c>
      <c r="GZ80">
        <v>216.214861313276</v>
      </c>
      <c r="HA80">
        <v>172.56198528381401</v>
      </c>
      <c r="HB80">
        <v>144.73793863938101</v>
      </c>
      <c r="HC80">
        <v>110.799563406421</v>
      </c>
      <c r="HD80">
        <v>175.19833565524701</v>
      </c>
      <c r="HR80"/>
    </row>
    <row r="81" spans="1:226">
      <c r="A81" s="13">
        <f t="shared" si="1"/>
        <v>44074</v>
      </c>
      <c r="O81"/>
      <c r="AD81"/>
      <c r="AE81" s="4">
        <v>44074</v>
      </c>
      <c r="AF81" s="1">
        <v>1.5418582415164701</v>
      </c>
      <c r="AG81" s="1">
        <v>3.26188821915974</v>
      </c>
      <c r="AH81" s="1">
        <v>1.33613003125829</v>
      </c>
      <c r="AI81" s="1">
        <v>12.249649939412601</v>
      </c>
      <c r="AJ81" s="1">
        <v>1.6954687796040799</v>
      </c>
      <c r="AK81" s="1">
        <v>2.4920349752076301</v>
      </c>
      <c r="AL81" s="1">
        <v>2.56507519370868</v>
      </c>
      <c r="AM81" s="1">
        <v>1.0911993724262199</v>
      </c>
      <c r="AN81" s="1">
        <v>3.2662589246968401</v>
      </c>
      <c r="AO81" s="1">
        <v>4.2016494529302202</v>
      </c>
      <c r="AP81" s="1">
        <v>4.0260461435737902</v>
      </c>
      <c r="AQ81" s="1">
        <v>2.38443799828572</v>
      </c>
      <c r="AR81" s="1">
        <v>5.5090871212127404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T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DJ81"/>
      <c r="EL81"/>
      <c r="EZ81"/>
      <c r="FB81">
        <v>16.196592990195398</v>
      </c>
      <c r="FC81">
        <v>8.6284125080206397</v>
      </c>
      <c r="FD81">
        <v>24.434497619630498</v>
      </c>
      <c r="FE81">
        <v>2.59316221269144</v>
      </c>
      <c r="FF81">
        <v>27.6949817055811</v>
      </c>
      <c r="FG81">
        <v>13.7290768968448</v>
      </c>
      <c r="FH81">
        <v>9.4444874944466797</v>
      </c>
      <c r="FI81">
        <v>23.483097644524399</v>
      </c>
      <c r="FJ81">
        <v>9.4545699988118006</v>
      </c>
      <c r="FK81">
        <v>0.57349884159285702</v>
      </c>
      <c r="FL81">
        <v>1.0634347183263899</v>
      </c>
      <c r="FM81">
        <v>22.838872328629598</v>
      </c>
      <c r="FN81">
        <v>0.79362704220130198</v>
      </c>
      <c r="GB81"/>
      <c r="GP81"/>
      <c r="GR81">
        <v>64.533828688759399</v>
      </c>
      <c r="GS81">
        <v>123.833451252709</v>
      </c>
      <c r="GT81">
        <v>82.884684041647006</v>
      </c>
      <c r="GU81">
        <v>119.152830279352</v>
      </c>
      <c r="GV81">
        <v>77.159879915136898</v>
      </c>
      <c r="GW81">
        <v>122.930783683253</v>
      </c>
      <c r="GX81">
        <v>86.370815807358497</v>
      </c>
      <c r="GY81">
        <v>63.000936638620203</v>
      </c>
      <c r="GZ81">
        <v>216.71959681031399</v>
      </c>
      <c r="HA81">
        <v>171.28410994491401</v>
      </c>
      <c r="HB81">
        <v>179.81930413718499</v>
      </c>
      <c r="HC81">
        <v>111.744977397431</v>
      </c>
      <c r="HD81">
        <v>175.30048886707999</v>
      </c>
      <c r="HR81"/>
    </row>
    <row r="82" spans="1:226">
      <c r="A82" s="13">
        <f t="shared" si="1"/>
        <v>44043</v>
      </c>
      <c r="O82"/>
      <c r="AD82"/>
      <c r="AE82" s="4">
        <v>44043</v>
      </c>
      <c r="AF82" s="1">
        <v>1.35320803051062</v>
      </c>
      <c r="AG82" s="1">
        <v>2.80471046652699</v>
      </c>
      <c r="AH82" s="1">
        <v>1.10979312699979</v>
      </c>
      <c r="AI82" s="1">
        <v>12.643213080542701</v>
      </c>
      <c r="AJ82" s="1">
        <v>1.7999343036733999</v>
      </c>
      <c r="AK82" s="1">
        <v>2.1735343319247198</v>
      </c>
      <c r="AL82" s="1">
        <v>2.0087935808892401</v>
      </c>
      <c r="AM82" s="1">
        <v>0.72497101316758095</v>
      </c>
      <c r="AN82" s="1">
        <v>3.0964750925276099</v>
      </c>
      <c r="AO82" s="1">
        <v>3.8755807554300201</v>
      </c>
      <c r="AP82" s="1">
        <v>2.6839276009769302</v>
      </c>
      <c r="AQ82" s="1">
        <v>2.1047031884031702</v>
      </c>
      <c r="AR82" s="1">
        <v>4.2801808241521702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T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DJ82"/>
      <c r="EL82"/>
      <c r="EZ82"/>
      <c r="FB82">
        <v>21.753801048967599</v>
      </c>
      <c r="FC82">
        <v>10.6054618294341</v>
      </c>
      <c r="FD82">
        <v>29.653864771930198</v>
      </c>
      <c r="FE82">
        <v>3.0306140058665298</v>
      </c>
      <c r="FF82">
        <v>25.345360982798901</v>
      </c>
      <c r="FG82">
        <v>14.798951042274</v>
      </c>
      <c r="FH82">
        <v>14.2800639088609</v>
      </c>
      <c r="FI82">
        <v>23.473561060780298</v>
      </c>
      <c r="FJ82">
        <v>10.0044952975268</v>
      </c>
      <c r="FK82">
        <v>1.1283815915312501</v>
      </c>
      <c r="FL82">
        <v>7.1799485456440504</v>
      </c>
      <c r="FM82">
        <v>24.7444616592405</v>
      </c>
      <c r="FN82">
        <v>2.1080280181311801</v>
      </c>
      <c r="GB82"/>
      <c r="GP82"/>
      <c r="GR82">
        <v>56.589882954000799</v>
      </c>
      <c r="GS82">
        <v>110.128610344297</v>
      </c>
      <c r="GT82">
        <v>74.894368529794704</v>
      </c>
      <c r="GU82">
        <v>114.99406580107799</v>
      </c>
      <c r="GV82">
        <v>74.1764436546014</v>
      </c>
      <c r="GW82">
        <v>106.119544448984</v>
      </c>
      <c r="GX82">
        <v>68.856567202157507</v>
      </c>
      <c r="GY82">
        <v>52.227449376890704</v>
      </c>
      <c r="GZ82">
        <v>194.33999167458899</v>
      </c>
      <c r="HA82">
        <v>160.869265692977</v>
      </c>
      <c r="HB82">
        <v>156.453143031705</v>
      </c>
      <c r="HC82">
        <v>98.622061804368499</v>
      </c>
      <c r="HD82">
        <v>155.39169904620601</v>
      </c>
      <c r="HR82"/>
    </row>
    <row r="83" spans="1:226">
      <c r="A83" s="13">
        <f t="shared" si="1"/>
        <v>44012</v>
      </c>
      <c r="O83"/>
      <c r="AD83"/>
      <c r="AE83" s="4">
        <v>44012</v>
      </c>
      <c r="AF83" s="1">
        <v>1.3456786960974001</v>
      </c>
      <c r="AG83" s="1">
        <v>2.7914885209276301</v>
      </c>
      <c r="AH83" s="1">
        <v>1.10307870401866</v>
      </c>
      <c r="AI83" s="1">
        <v>12.526679966120801</v>
      </c>
      <c r="AJ83" s="1">
        <v>1.79328791824797</v>
      </c>
      <c r="AK83" s="1">
        <v>2.1591984801174902</v>
      </c>
      <c r="AL83" s="1">
        <v>2.0134683398216602</v>
      </c>
      <c r="AM83" s="1">
        <v>0.72265060624816702</v>
      </c>
      <c r="AN83" s="1">
        <v>3.078643460521</v>
      </c>
      <c r="AO83" s="1">
        <v>3.85280340378036</v>
      </c>
      <c r="AP83" s="1">
        <v>2.5874074017493198</v>
      </c>
      <c r="AQ83" s="1">
        <v>2.0981802330533301</v>
      </c>
      <c r="AR83" s="1">
        <v>4.2263168431418103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T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DJ83"/>
      <c r="EL83"/>
      <c r="EZ83"/>
      <c r="FB83">
        <v>21.862240395189101</v>
      </c>
      <c r="FC83">
        <v>10.6581984359066</v>
      </c>
      <c r="FD83">
        <v>29.824739560675699</v>
      </c>
      <c r="FE83">
        <v>3.0726003920065699</v>
      </c>
      <c r="FF83">
        <v>25.441942874381599</v>
      </c>
      <c r="FG83">
        <v>14.9281091934927</v>
      </c>
      <c r="FH83">
        <v>14.294593678466001</v>
      </c>
      <c r="FI83">
        <v>23.664963185301598</v>
      </c>
      <c r="FJ83">
        <v>10.0521891855237</v>
      </c>
      <c r="FK83">
        <v>1.13317107868255</v>
      </c>
      <c r="FL83">
        <v>8.2595013449483101</v>
      </c>
      <c r="FM83">
        <v>24.838815387802502</v>
      </c>
      <c r="FN83">
        <v>2.1503941131955102</v>
      </c>
      <c r="GB83"/>
      <c r="GP83"/>
      <c r="GR83">
        <v>56.677044165846802</v>
      </c>
      <c r="GS83">
        <v>110.068918972123</v>
      </c>
      <c r="GT83">
        <v>75.125010372195604</v>
      </c>
      <c r="GU83">
        <v>114.60703142175601</v>
      </c>
      <c r="GV83">
        <v>74.500442484381296</v>
      </c>
      <c r="GW83">
        <v>105.99969641599399</v>
      </c>
      <c r="GX83">
        <v>68.757293115713395</v>
      </c>
      <c r="GY83">
        <v>52.314215094821698</v>
      </c>
      <c r="GZ83">
        <v>193.92769943745401</v>
      </c>
      <c r="HA83">
        <v>161.60260848804899</v>
      </c>
      <c r="HB83">
        <v>152.72320299461501</v>
      </c>
      <c r="HC83">
        <v>98.461146302291397</v>
      </c>
      <c r="HD83">
        <v>155.113826659865</v>
      </c>
      <c r="HR83"/>
    </row>
    <row r="84" spans="1:226">
      <c r="A84" s="13">
        <f t="shared" si="1"/>
        <v>43980</v>
      </c>
      <c r="O84"/>
      <c r="AD84"/>
      <c r="AE84" s="4">
        <v>43980</v>
      </c>
      <c r="AF84" s="1">
        <v>1.3294612415461999</v>
      </c>
      <c r="AG84" s="1">
        <v>2.7465814519498899</v>
      </c>
      <c r="AH84" s="1">
        <v>1.0772042509880999</v>
      </c>
      <c r="AI84" s="1">
        <v>12.137045516997601</v>
      </c>
      <c r="AJ84" s="1">
        <v>1.7672390852131401</v>
      </c>
      <c r="AK84" s="1">
        <v>2.1185714826155801</v>
      </c>
      <c r="AL84" s="1">
        <v>1.9859795679276699</v>
      </c>
      <c r="AM84" s="1">
        <v>0.691698347830209</v>
      </c>
      <c r="AN84" s="1">
        <v>3.03799792569008</v>
      </c>
      <c r="AO84" s="1">
        <v>3.7735855821752802</v>
      </c>
      <c r="AP84" s="1">
        <v>2.5702914645336499</v>
      </c>
      <c r="AQ84" s="1">
        <v>2.0769527680325401</v>
      </c>
      <c r="AR84" s="1">
        <v>4.1674747698478596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T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DJ84"/>
      <c r="EL84"/>
      <c r="EZ84"/>
      <c r="FB84">
        <v>22.112359987416699</v>
      </c>
      <c r="FC84">
        <v>10.7721915782622</v>
      </c>
      <c r="FD84">
        <v>30.388116116753899</v>
      </c>
      <c r="FE84">
        <v>3.2191951256890698</v>
      </c>
      <c r="FF84">
        <v>25.862501003503802</v>
      </c>
      <c r="FG84">
        <v>15.1982928807688</v>
      </c>
      <c r="FH84">
        <v>14.4836675781059</v>
      </c>
      <c r="FI84">
        <v>24.536963619860899</v>
      </c>
      <c r="FJ84">
        <v>10.1827313339026</v>
      </c>
      <c r="FK84">
        <v>1.2350002274254499</v>
      </c>
      <c r="FL84">
        <v>8.20071409666593</v>
      </c>
      <c r="FM84">
        <v>25.316284603652999</v>
      </c>
      <c r="FN84">
        <v>2.18890895627655</v>
      </c>
      <c r="GB84"/>
      <c r="GP84"/>
      <c r="GR84">
        <v>56.627473600386601</v>
      </c>
      <c r="GS84">
        <v>110.072221538086</v>
      </c>
      <c r="GT84">
        <v>74.556144028752499</v>
      </c>
      <c r="GU84">
        <v>113.661507406656</v>
      </c>
      <c r="GV84">
        <v>74.291560426337696</v>
      </c>
      <c r="GW84">
        <v>106.240228934358</v>
      </c>
      <c r="GX84">
        <v>68.873490737190806</v>
      </c>
      <c r="GY84">
        <v>51.246239391069899</v>
      </c>
      <c r="GZ84">
        <v>193.155644972548</v>
      </c>
      <c r="HA84">
        <v>158.57812623452199</v>
      </c>
      <c r="HB84">
        <v>151.00861634846299</v>
      </c>
      <c r="HC84">
        <v>98.994115049207196</v>
      </c>
      <c r="HD84">
        <v>155.03657712830801</v>
      </c>
      <c r="HR84"/>
    </row>
    <row r="85" spans="1:226">
      <c r="A85" s="13">
        <f t="shared" si="1"/>
        <v>43951</v>
      </c>
      <c r="O85"/>
      <c r="AD85"/>
      <c r="AE85" s="4">
        <v>43951</v>
      </c>
      <c r="AF85" s="1">
        <v>1.2804683723532</v>
      </c>
      <c r="AG85" s="1">
        <v>2.4851426406258201</v>
      </c>
      <c r="AH85" s="1">
        <v>1.03625926854921</v>
      </c>
      <c r="AI85" s="1">
        <v>11.603508784576899</v>
      </c>
      <c r="AJ85" s="1">
        <v>1.61419167051549</v>
      </c>
      <c r="AK85" s="1">
        <v>1.9489934220064</v>
      </c>
      <c r="AL85" s="1">
        <v>1.43264461308983</v>
      </c>
      <c r="AM85" s="1">
        <v>0.76782128379568904</v>
      </c>
      <c r="AN85" s="1">
        <v>3.2894707619347598</v>
      </c>
      <c r="AO85" s="1">
        <v>3.8512255780979601</v>
      </c>
      <c r="AP85" s="1">
        <v>2.29293087728511</v>
      </c>
      <c r="AQ85" s="1">
        <v>2.0652238414342001</v>
      </c>
      <c r="AR85" s="1">
        <v>3.3363491143042499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T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DJ85"/>
      <c r="EL85"/>
      <c r="EZ85"/>
      <c r="FB85">
        <v>23.703092355534999</v>
      </c>
      <c r="FC85">
        <v>11.4485003178336</v>
      </c>
      <c r="FD85">
        <v>32.509989774926503</v>
      </c>
      <c r="FE85">
        <v>3.14204928357583</v>
      </c>
      <c r="FF85">
        <v>26.564690868247201</v>
      </c>
      <c r="FG85">
        <v>16.285416842331401</v>
      </c>
      <c r="FH85">
        <v>15.8971268515505</v>
      </c>
      <c r="FI85">
        <v>23.832472076556002</v>
      </c>
      <c r="FJ85">
        <v>9.6819632669990003</v>
      </c>
      <c r="FK85">
        <v>1.3839569868703001</v>
      </c>
      <c r="FL85">
        <v>10.9926445447057</v>
      </c>
      <c r="FM85">
        <v>25.322135306685801</v>
      </c>
      <c r="FN85">
        <v>2.84650998019535</v>
      </c>
      <c r="GB85"/>
      <c r="GP85"/>
      <c r="GR85">
        <v>55.257152273767197</v>
      </c>
      <c r="GS85">
        <v>109.090153225878</v>
      </c>
      <c r="GT85">
        <v>73.598600007419606</v>
      </c>
      <c r="GU85">
        <v>104.068380058713</v>
      </c>
      <c r="GV85">
        <v>70.611571450901295</v>
      </c>
      <c r="GW85">
        <v>99.035344677731104</v>
      </c>
      <c r="GX85">
        <v>62.813374149166698</v>
      </c>
      <c r="GY85">
        <v>49.504202581432097</v>
      </c>
      <c r="GZ85">
        <v>207.913654657796</v>
      </c>
      <c r="HA85">
        <v>153.56450895479099</v>
      </c>
      <c r="HB85">
        <v>123.653226641872</v>
      </c>
      <c r="HC85">
        <v>99.327980971818207</v>
      </c>
      <c r="HD85">
        <v>154.42091777812601</v>
      </c>
      <c r="HR85"/>
    </row>
    <row r="86" spans="1:226">
      <c r="A86" s="13">
        <f t="shared" si="1"/>
        <v>43921</v>
      </c>
      <c r="O86"/>
      <c r="AD86"/>
      <c r="AE86" s="4">
        <v>43921</v>
      </c>
      <c r="AF86" s="1">
        <v>1.2850527807852601</v>
      </c>
      <c r="AG86" s="1">
        <v>2.4640153195793002</v>
      </c>
      <c r="AH86" s="1">
        <v>1.0357879672445001</v>
      </c>
      <c r="AI86" s="1">
        <v>11.5378265227498</v>
      </c>
      <c r="AJ86" s="1">
        <v>1.6192598436579</v>
      </c>
      <c r="AK86" s="1">
        <v>1.9449197536487399</v>
      </c>
      <c r="AL86" s="1">
        <v>1.4465286928258101</v>
      </c>
      <c r="AM86" s="1">
        <v>0.76665204875242698</v>
      </c>
      <c r="AN86" s="1">
        <v>3.29003816367117</v>
      </c>
      <c r="AO86" s="1">
        <v>3.8512689309457699</v>
      </c>
      <c r="AP86" s="1">
        <v>2.24702863861084</v>
      </c>
      <c r="AQ86" s="1">
        <v>2.07722074228389</v>
      </c>
      <c r="AR86" s="1">
        <v>3.3015082766552801</v>
      </c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T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DJ86"/>
      <c r="EL86"/>
      <c r="EZ86"/>
      <c r="FB86">
        <v>23.585827015993701</v>
      </c>
      <c r="FC86">
        <v>11.5355140709674</v>
      </c>
      <c r="FD86">
        <v>32.5942854838381</v>
      </c>
      <c r="FE86">
        <v>3.1502222881044801</v>
      </c>
      <c r="FF86">
        <v>26.4897926388836</v>
      </c>
      <c r="FG86">
        <v>16.319963145000902</v>
      </c>
      <c r="FH86">
        <v>15.7622153388409</v>
      </c>
      <c r="FI86">
        <v>24.023172240878399</v>
      </c>
      <c r="FJ86">
        <v>9.6719710497888993</v>
      </c>
      <c r="FK86">
        <v>1.3857974082425699</v>
      </c>
      <c r="FL86">
        <v>10.659521097782401</v>
      </c>
      <c r="FM86">
        <v>25.188758677454299</v>
      </c>
      <c r="FN86">
        <v>2.8936739433904299</v>
      </c>
      <c r="GB86"/>
      <c r="GP86"/>
      <c r="GR86">
        <v>55.251050677671998</v>
      </c>
      <c r="GS86">
        <v>108.384093544921</v>
      </c>
      <c r="GT86">
        <v>73.841492912219707</v>
      </c>
      <c r="GU86">
        <v>103.754917881788</v>
      </c>
      <c r="GV86">
        <v>70.929218541991801</v>
      </c>
      <c r="GW86">
        <v>99.102812870075994</v>
      </c>
      <c r="GX86">
        <v>62.808525817389103</v>
      </c>
      <c r="GY86">
        <v>49.583215876535697</v>
      </c>
      <c r="GZ86">
        <v>207.46586118960701</v>
      </c>
      <c r="HA86">
        <v>153.81315663833101</v>
      </c>
      <c r="HB86">
        <v>117.8730027531</v>
      </c>
      <c r="HC86">
        <v>99.229531624949004</v>
      </c>
      <c r="HD86">
        <v>154.280136324865</v>
      </c>
      <c r="HR86"/>
    </row>
    <row r="87" spans="1:226">
      <c r="A87" s="13">
        <f t="shared" si="1"/>
        <v>43889</v>
      </c>
      <c r="O87"/>
      <c r="AD87"/>
      <c r="AE87" s="4">
        <v>43889</v>
      </c>
      <c r="AF87" s="1">
        <v>1.3257489086312499</v>
      </c>
      <c r="AG87" s="1">
        <v>2.4936429611798601</v>
      </c>
      <c r="AH87" s="1">
        <v>1.0586669726068301</v>
      </c>
      <c r="AI87" s="1">
        <v>10.643810209511701</v>
      </c>
      <c r="AJ87" s="1">
        <v>1.63466932294385</v>
      </c>
      <c r="AK87" s="1">
        <v>1.93882042566487</v>
      </c>
      <c r="AL87" s="1">
        <v>1.43942691619108</v>
      </c>
      <c r="AM87" s="1">
        <v>0.68715116960873601</v>
      </c>
      <c r="AN87" s="1">
        <v>3.2339091032920799</v>
      </c>
      <c r="AO87" s="1">
        <v>3.8700931044210001</v>
      </c>
      <c r="AP87" s="1">
        <v>2.2427147660662801</v>
      </c>
      <c r="AQ87" s="1">
        <v>2.29878534790614</v>
      </c>
      <c r="AR87" s="1">
        <v>3.3439981307167299</v>
      </c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T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DJ87"/>
      <c r="EL87"/>
      <c r="EZ87"/>
      <c r="FB87">
        <v>22.8933479913598</v>
      </c>
      <c r="FC87">
        <v>11.3643475430439</v>
      </c>
      <c r="FD87">
        <v>32.1279908471694</v>
      </c>
      <c r="FE87">
        <v>3.2317393641133001</v>
      </c>
      <c r="FF87">
        <v>26.210248121615798</v>
      </c>
      <c r="FG87">
        <v>16.200822564765399</v>
      </c>
      <c r="FH87">
        <v>15.6607217228065</v>
      </c>
      <c r="FI87">
        <v>23.808506799364402</v>
      </c>
      <c r="FJ87">
        <v>10.092236103565</v>
      </c>
      <c r="FK87">
        <v>1.75981853670045</v>
      </c>
      <c r="FL87">
        <v>10.489101912754601</v>
      </c>
      <c r="FM87">
        <v>23.176709390642799</v>
      </c>
      <c r="FN87">
        <v>2.82633650732887</v>
      </c>
      <c r="GB87"/>
      <c r="GP87"/>
      <c r="GR87">
        <v>55.616601909562597</v>
      </c>
      <c r="GS87">
        <v>108.810719704823</v>
      </c>
      <c r="GT87">
        <v>74.525766504172395</v>
      </c>
      <c r="GU87">
        <v>102.296448062754</v>
      </c>
      <c r="GV87">
        <v>71.123256218609399</v>
      </c>
      <c r="GW87">
        <v>99.443740594014599</v>
      </c>
      <c r="GX87">
        <v>62.234333388663103</v>
      </c>
      <c r="GY87">
        <v>47.650686704035103</v>
      </c>
      <c r="GZ87">
        <v>195.047962596899</v>
      </c>
      <c r="HA87">
        <v>152.93266259333799</v>
      </c>
      <c r="HB87">
        <v>118.519748027879</v>
      </c>
      <c r="HC87">
        <v>107.0839971876</v>
      </c>
      <c r="HD87">
        <v>154.61009381454599</v>
      </c>
      <c r="HR87"/>
    </row>
    <row r="88" spans="1:226">
      <c r="A88" s="13">
        <f t="shared" si="1"/>
        <v>43861</v>
      </c>
      <c r="O88"/>
      <c r="AD88"/>
      <c r="AE88" s="4">
        <v>43861</v>
      </c>
      <c r="AF88" s="1">
        <v>1.3103503107608601</v>
      </c>
      <c r="AG88" s="1">
        <v>2.85939827852921</v>
      </c>
      <c r="AH88" s="1">
        <v>1.2247325128344599</v>
      </c>
      <c r="AI88" s="1">
        <v>10.655474071359</v>
      </c>
      <c r="AJ88" s="1">
        <v>1.80846252282574</v>
      </c>
      <c r="AK88" s="1">
        <v>2.2280251037069698</v>
      </c>
      <c r="AL88" s="1">
        <v>1.5085689052670399</v>
      </c>
      <c r="AM88" s="1">
        <v>0.83544987143676996</v>
      </c>
      <c r="AN88" s="1">
        <v>3.2521254588460802</v>
      </c>
      <c r="AO88" s="1">
        <v>3.8117326463732701</v>
      </c>
      <c r="AP88" s="1">
        <v>2.0830633181838998</v>
      </c>
      <c r="AQ88" s="1">
        <v>2.5184650010290501</v>
      </c>
      <c r="AR88" s="1">
        <v>4.0507754329540298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T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DJ88"/>
      <c r="EL88"/>
      <c r="EZ88"/>
      <c r="FB88">
        <v>21.901494296628201</v>
      </c>
      <c r="FC88">
        <v>10.032078841209399</v>
      </c>
      <c r="FD88">
        <v>27.31434951392</v>
      </c>
      <c r="FE88">
        <v>3.6076326084715902</v>
      </c>
      <c r="FF88">
        <v>24.431004160759699</v>
      </c>
      <c r="FG88">
        <v>12.9990556379227</v>
      </c>
      <c r="FH88">
        <v>20.336663229741202</v>
      </c>
      <c r="FI88">
        <v>20.376318149515701</v>
      </c>
      <c r="FJ88">
        <v>9.7637163914719398</v>
      </c>
      <c r="FK88">
        <v>3.1056644586325</v>
      </c>
      <c r="FL88">
        <v>9.4699708126835507</v>
      </c>
      <c r="FM88">
        <v>19.730274122905801</v>
      </c>
      <c r="FN88">
        <v>1.3067766546544699</v>
      </c>
      <c r="GB88"/>
      <c r="GP88"/>
      <c r="GR88">
        <v>55.660602025901298</v>
      </c>
      <c r="GS88">
        <v>113.46436315454299</v>
      </c>
      <c r="GT88">
        <v>78.273342324696699</v>
      </c>
      <c r="GU88">
        <v>106.973941208056</v>
      </c>
      <c r="GV88">
        <v>77.245793030969693</v>
      </c>
      <c r="GW88">
        <v>105.68129317802099</v>
      </c>
      <c r="GX88">
        <v>58.900309730615099</v>
      </c>
      <c r="GY88">
        <v>49.348760462156001</v>
      </c>
      <c r="GZ88">
        <v>192.88430309043599</v>
      </c>
      <c r="HA88">
        <v>154.94421051955601</v>
      </c>
      <c r="HB88">
        <v>113.479961797215</v>
      </c>
      <c r="HC88">
        <v>110.31886550828401</v>
      </c>
      <c r="HD88">
        <v>159.38902750617899</v>
      </c>
      <c r="HR88"/>
    </row>
    <row r="89" spans="1:226">
      <c r="A89" s="13">
        <f t="shared" si="1"/>
        <v>43830</v>
      </c>
      <c r="O89"/>
      <c r="AD89"/>
      <c r="AE89" s="4">
        <v>43830</v>
      </c>
      <c r="AF89" s="1">
        <v>1.3337552601203999</v>
      </c>
      <c r="AG89" s="1">
        <v>2.9019112321610199</v>
      </c>
      <c r="AH89" s="1">
        <v>1.2375192649133999</v>
      </c>
      <c r="AI89" s="1">
        <v>10.917434980192301</v>
      </c>
      <c r="AJ89" s="1">
        <v>1.83578030512349</v>
      </c>
      <c r="AK89" s="1">
        <v>2.25623637004903</v>
      </c>
      <c r="AL89" s="1">
        <v>1.5307058107425899</v>
      </c>
      <c r="AM89" s="1">
        <v>0.84739813933396801</v>
      </c>
      <c r="AN89" s="1">
        <v>3.2956257524850701</v>
      </c>
      <c r="AO89" s="1">
        <v>3.8628779672289699</v>
      </c>
      <c r="AP89" s="1">
        <v>2.10548844911147</v>
      </c>
      <c r="AQ89" s="1">
        <v>2.5579683553963601</v>
      </c>
      <c r="AR89" s="1">
        <v>4.0977914140636198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T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DJ89"/>
      <c r="EL89"/>
      <c r="EZ89"/>
      <c r="FB89">
        <v>21.516475459675899</v>
      </c>
      <c r="FC89">
        <v>9.8519424826935698</v>
      </c>
      <c r="FD89">
        <v>26.996212164444401</v>
      </c>
      <c r="FE89">
        <v>3.54721683408044</v>
      </c>
      <c r="FF89">
        <v>24.067117465262601</v>
      </c>
      <c r="FG89">
        <v>12.813306396616399</v>
      </c>
      <c r="FH89">
        <v>20.003430956161498</v>
      </c>
      <c r="FI89">
        <v>20.134525640808199</v>
      </c>
      <c r="FJ89">
        <v>9.6303818385659206</v>
      </c>
      <c r="FK89">
        <v>3.0765978277794401</v>
      </c>
      <c r="FL89">
        <v>9.7488371944470096</v>
      </c>
      <c r="FM89">
        <v>19.419891021967199</v>
      </c>
      <c r="FN89">
        <v>1.27485838536304</v>
      </c>
      <c r="GB89"/>
      <c r="GP89"/>
      <c r="GR89">
        <v>55.658599388651602</v>
      </c>
      <c r="GS89">
        <v>113.663685058021</v>
      </c>
      <c r="GT89">
        <v>78.0925520911929</v>
      </c>
      <c r="GU89">
        <v>106.858394704731</v>
      </c>
      <c r="GV89">
        <v>77.005335757585996</v>
      </c>
      <c r="GW89">
        <v>105.494090649352</v>
      </c>
      <c r="GX89">
        <v>58.889015246246402</v>
      </c>
      <c r="GY89">
        <v>49.446999600688301</v>
      </c>
      <c r="GZ89">
        <v>193.17884632286601</v>
      </c>
      <c r="HA89">
        <v>155.034028011722</v>
      </c>
      <c r="HB89">
        <v>112.478927421252</v>
      </c>
      <c r="HC89">
        <v>110.445702692654</v>
      </c>
      <c r="HD89">
        <v>159.3641674447</v>
      </c>
      <c r="HR89"/>
    </row>
    <row r="90" spans="1:226">
      <c r="A90" s="13">
        <f t="shared" si="1"/>
        <v>43798</v>
      </c>
      <c r="O90"/>
      <c r="AD90"/>
      <c r="AE90" s="4">
        <v>43798</v>
      </c>
      <c r="AF90" s="1">
        <v>1.3117220263149201</v>
      </c>
      <c r="AG90" s="1">
        <v>2.8682910583481198</v>
      </c>
      <c r="AH90" s="1">
        <v>1.1944884854646201</v>
      </c>
      <c r="AI90" s="1">
        <v>11.573652602021401</v>
      </c>
      <c r="AJ90" s="1">
        <v>1.7975633355146901</v>
      </c>
      <c r="AK90" s="1">
        <v>2.22977130478623</v>
      </c>
      <c r="AL90" s="1">
        <v>1.4969349945388899</v>
      </c>
      <c r="AM90" s="1">
        <v>0.76375692688693797</v>
      </c>
      <c r="AN90" s="1">
        <v>3.2262455276561499</v>
      </c>
      <c r="AO90" s="1">
        <v>3.77412308692801</v>
      </c>
      <c r="AP90" s="1">
        <v>2.0466963238047402</v>
      </c>
      <c r="AQ90" s="1">
        <v>2.4956889659685002</v>
      </c>
      <c r="AR90" s="1">
        <v>4.0800473573754497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T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DJ90"/>
      <c r="EL90"/>
      <c r="EZ90"/>
      <c r="FB90">
        <v>21.8412902129058</v>
      </c>
      <c r="FC90">
        <v>9.9308631036844695</v>
      </c>
      <c r="FD90">
        <v>27.730342117039999</v>
      </c>
      <c r="FE90">
        <v>3.55346405217592</v>
      </c>
      <c r="FF90">
        <v>24.571004930402399</v>
      </c>
      <c r="FG90">
        <v>13.019472894391001</v>
      </c>
      <c r="FH90">
        <v>20.434102814955299</v>
      </c>
      <c r="FI90">
        <v>21.2143709926006</v>
      </c>
      <c r="FJ90">
        <v>9.8327840052273405</v>
      </c>
      <c r="FK90">
        <v>3.1543091449962901</v>
      </c>
      <c r="FL90">
        <v>9.8563878325323895</v>
      </c>
      <c r="FM90">
        <v>19.863473401384802</v>
      </c>
      <c r="FN90">
        <v>1.25921016846371</v>
      </c>
      <c r="GB90"/>
      <c r="GP90"/>
      <c r="GR90">
        <v>55.633274210920199</v>
      </c>
      <c r="GS90">
        <v>114.361208752769</v>
      </c>
      <c r="GT90">
        <v>76.554808106140797</v>
      </c>
      <c r="GU90">
        <v>110.31268469177699</v>
      </c>
      <c r="GV90">
        <v>76.5982539354453</v>
      </c>
      <c r="GW90">
        <v>104.58931275995801</v>
      </c>
      <c r="GX90">
        <v>58.883880546671698</v>
      </c>
      <c r="GY90">
        <v>49.177028872292396</v>
      </c>
      <c r="GZ90">
        <v>193.76135931384201</v>
      </c>
      <c r="HA90">
        <v>154.681511874215</v>
      </c>
      <c r="HB90">
        <v>113.590467878186</v>
      </c>
      <c r="HC90">
        <v>110.074678628546</v>
      </c>
      <c r="HD90">
        <v>160.759263710326</v>
      </c>
      <c r="HR90"/>
    </row>
    <row r="91" spans="1:226">
      <c r="A91" s="13">
        <f t="shared" si="1"/>
        <v>43769</v>
      </c>
      <c r="O91"/>
      <c r="AD91"/>
      <c r="AE91" s="4">
        <v>43769</v>
      </c>
      <c r="AF91" s="1">
        <v>1.3151178478352601</v>
      </c>
      <c r="AG91" s="1">
        <v>2.8911776293442202</v>
      </c>
      <c r="AH91" s="1">
        <v>1.1483817985875</v>
      </c>
      <c r="AI91" s="1">
        <v>10.631057617851599</v>
      </c>
      <c r="AJ91" s="1">
        <v>1.8701109876730899</v>
      </c>
      <c r="AK91" s="1">
        <v>2.2641615130725099</v>
      </c>
      <c r="AL91" s="1">
        <v>1.3777639777136299</v>
      </c>
      <c r="AM91" s="1">
        <v>0.77972775621989099</v>
      </c>
      <c r="AN91" s="1">
        <v>2.8034854615631399</v>
      </c>
      <c r="AO91" s="1">
        <v>3.5238849852773999</v>
      </c>
      <c r="AP91" s="1">
        <v>2.1036618759792298</v>
      </c>
      <c r="AQ91" s="1">
        <v>2.4941623290833199</v>
      </c>
      <c r="AR91" s="1">
        <v>4.1348119384439599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T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DJ91"/>
      <c r="EL91"/>
      <c r="EZ91"/>
      <c r="FB91">
        <v>21.879819749002898</v>
      </c>
      <c r="FC91">
        <v>8.8068854059412605</v>
      </c>
      <c r="FD91">
        <v>27.759758895750998</v>
      </c>
      <c r="FE91">
        <v>3.17931193370603</v>
      </c>
      <c r="FF91">
        <v>22.392416767095799</v>
      </c>
      <c r="FG91">
        <v>12.3708056247355</v>
      </c>
      <c r="FH91">
        <v>20.264103580953901</v>
      </c>
      <c r="FI91">
        <v>19.9056962609484</v>
      </c>
      <c r="FJ91">
        <v>9.7093578037967507</v>
      </c>
      <c r="FK91">
        <v>3.4495566687525798</v>
      </c>
      <c r="FL91">
        <v>9.6806744904775908</v>
      </c>
      <c r="FM91">
        <v>19.940849923080801</v>
      </c>
      <c r="FN91">
        <v>-0.752306455696233</v>
      </c>
      <c r="GB91"/>
      <c r="GP91"/>
      <c r="GR91">
        <v>56.6755428052372</v>
      </c>
      <c r="GS91">
        <v>112.987932283833</v>
      </c>
      <c r="GT91">
        <v>75.231686456472104</v>
      </c>
      <c r="GU91">
        <v>106.876236566028</v>
      </c>
      <c r="GV91">
        <v>79.829116150956295</v>
      </c>
      <c r="GW91">
        <v>105.8464745025</v>
      </c>
      <c r="GX91">
        <v>58.898833382126703</v>
      </c>
      <c r="GY91">
        <v>48.923090378720502</v>
      </c>
      <c r="GZ91">
        <v>170.516147059887</v>
      </c>
      <c r="HA91">
        <v>145.686711447932</v>
      </c>
      <c r="HB91">
        <v>119.50785375300001</v>
      </c>
      <c r="HC91">
        <v>110.68409801131401</v>
      </c>
      <c r="HD91">
        <v>157.202889894365</v>
      </c>
      <c r="HR91"/>
    </row>
    <row r="92" spans="1:226">
      <c r="A92" s="13">
        <f t="shared" si="1"/>
        <v>43738</v>
      </c>
      <c r="O92"/>
      <c r="AD92"/>
      <c r="AE92" s="4">
        <v>43738</v>
      </c>
      <c r="AF92" s="1">
        <v>1.3037310934766999</v>
      </c>
      <c r="AG92" s="1">
        <v>2.8862288476643299</v>
      </c>
      <c r="AH92" s="1">
        <v>1.1508463284100201</v>
      </c>
      <c r="AI92" s="1">
        <v>10.6436442865096</v>
      </c>
      <c r="AJ92" s="1">
        <v>1.87369889664844</v>
      </c>
      <c r="AK92" s="1">
        <v>2.2621400426859499</v>
      </c>
      <c r="AL92" s="1">
        <v>1.3632616267015001</v>
      </c>
      <c r="AM92" s="1">
        <v>0.78018783404540204</v>
      </c>
      <c r="AN92" s="1">
        <v>2.79684827138975</v>
      </c>
      <c r="AO92" s="1">
        <v>3.5151166903312498</v>
      </c>
      <c r="AP92" s="1">
        <v>1.7910866099735201</v>
      </c>
      <c r="AQ92" s="1">
        <v>2.4763490063962901</v>
      </c>
      <c r="AR92" s="1">
        <v>4.1423688151541196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T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DJ92"/>
      <c r="EL92"/>
      <c r="EZ92"/>
      <c r="FB92">
        <v>22.083299204317299</v>
      </c>
      <c r="FC92">
        <v>8.80811558870478</v>
      </c>
      <c r="FD92">
        <v>27.766745741887298</v>
      </c>
      <c r="FE92">
        <v>3.1909587623402702</v>
      </c>
      <c r="FF92">
        <v>22.324117192061699</v>
      </c>
      <c r="FG92">
        <v>12.375781528280701</v>
      </c>
      <c r="FH92">
        <v>20.450030582970399</v>
      </c>
      <c r="FI92">
        <v>19.916717103845102</v>
      </c>
      <c r="FJ92">
        <v>9.7387758572440095</v>
      </c>
      <c r="FK92">
        <v>3.4451800636888699</v>
      </c>
      <c r="FL92">
        <v>10.8776120808625</v>
      </c>
      <c r="FM92">
        <v>20.073261030757902</v>
      </c>
      <c r="FN92">
        <v>-0.74742340880241398</v>
      </c>
      <c r="GB92"/>
      <c r="GP92"/>
      <c r="GR92">
        <v>56.627914265720399</v>
      </c>
      <c r="GS92">
        <v>112.944195698399</v>
      </c>
      <c r="GT92">
        <v>75.331551109317203</v>
      </c>
      <c r="GU92">
        <v>106.977347561195</v>
      </c>
      <c r="GV92">
        <v>79.822568898644107</v>
      </c>
      <c r="GW92">
        <v>105.885995744474</v>
      </c>
      <c r="GX92">
        <v>58.912333398142898</v>
      </c>
      <c r="GY92">
        <v>48.916156246926199</v>
      </c>
      <c r="GZ92">
        <v>170.69530094452699</v>
      </c>
      <c r="HA92">
        <v>145.561184761508</v>
      </c>
      <c r="HB92">
        <v>108.808853921181</v>
      </c>
      <c r="HC92">
        <v>110.65374298868799</v>
      </c>
      <c r="HD92">
        <v>157.142257004588</v>
      </c>
      <c r="HR92"/>
    </row>
    <row r="93" spans="1:226">
      <c r="A93" s="13">
        <f t="shared" si="1"/>
        <v>43707</v>
      </c>
      <c r="O93"/>
      <c r="AD93"/>
      <c r="AE93" s="4">
        <v>43707</v>
      </c>
      <c r="AF93" s="1">
        <v>1.3425048702792499</v>
      </c>
      <c r="AG93" s="1">
        <v>2.9301074782725101</v>
      </c>
      <c r="AH93" s="1">
        <v>1.17530563700539</v>
      </c>
      <c r="AI93" s="1">
        <v>11.040538241541199</v>
      </c>
      <c r="AJ93" s="1">
        <v>1.92799045761995</v>
      </c>
      <c r="AK93" s="1">
        <v>2.2854254187769101</v>
      </c>
      <c r="AL93" s="1">
        <v>1.3931632046331599</v>
      </c>
      <c r="AM93" s="1">
        <v>0.90796453668532795</v>
      </c>
      <c r="AN93" s="1">
        <v>2.84660040824612</v>
      </c>
      <c r="AO93" s="1">
        <v>3.5805601804656702</v>
      </c>
      <c r="AP93" s="1">
        <v>1.8029603345957299</v>
      </c>
      <c r="AQ93" s="1">
        <v>2.5211620964682502</v>
      </c>
      <c r="AR93" s="1">
        <v>4.2072366006808402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T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DJ93"/>
      <c r="EL93"/>
      <c r="EZ93"/>
      <c r="FB93">
        <v>21.5391221920658</v>
      </c>
      <c r="FC93">
        <v>8.7118572384648996</v>
      </c>
      <c r="FD93">
        <v>27.266599013875101</v>
      </c>
      <c r="FE93">
        <v>2.9696484334136999</v>
      </c>
      <c r="FF93">
        <v>21.654540671864599</v>
      </c>
      <c r="FG93">
        <v>12.114622770944001</v>
      </c>
      <c r="FH93">
        <v>20.056785399714698</v>
      </c>
      <c r="FI93">
        <v>18.899841363106798</v>
      </c>
      <c r="FJ93">
        <v>9.7020248545734802</v>
      </c>
      <c r="FK93">
        <v>3.2837638085654799</v>
      </c>
      <c r="FL93">
        <v>10.6541122022394</v>
      </c>
      <c r="FM93">
        <v>19.616473604138399</v>
      </c>
      <c r="FN93">
        <v>-0.73665740171885696</v>
      </c>
      <c r="GB93"/>
      <c r="GP93"/>
      <c r="GR93">
        <v>56.940266055189099</v>
      </c>
      <c r="GS93">
        <v>112.77879402026601</v>
      </c>
      <c r="GT93">
        <v>75.596535662426504</v>
      </c>
      <c r="GU93">
        <v>102.99930285339001</v>
      </c>
      <c r="GV93">
        <v>80.285727759578705</v>
      </c>
      <c r="GW93">
        <v>104.907563424876</v>
      </c>
      <c r="GX93">
        <v>58.835117715440198</v>
      </c>
      <c r="GY93">
        <v>52.830042127406102</v>
      </c>
      <c r="GZ93">
        <v>171.11221858727799</v>
      </c>
      <c r="HA93">
        <v>146.907125484977</v>
      </c>
      <c r="HB93">
        <v>108.77238668320101</v>
      </c>
      <c r="HC93">
        <v>108.782382573267</v>
      </c>
      <c r="HD93">
        <v>157.126481946197</v>
      </c>
      <c r="HR93"/>
    </row>
    <row r="94" spans="1:226">
      <c r="A94" s="13">
        <f t="shared" si="1"/>
        <v>43677</v>
      </c>
      <c r="O94"/>
      <c r="AD94"/>
      <c r="AE94" s="4">
        <v>43677</v>
      </c>
      <c r="AF94" s="1">
        <v>1.15722370498231</v>
      </c>
      <c r="AG94" s="1">
        <v>2.6478734187156099</v>
      </c>
      <c r="AH94" s="1">
        <v>0.69122874032935</v>
      </c>
      <c r="AI94" s="1">
        <v>11.376886559837599</v>
      </c>
      <c r="AJ94" s="1">
        <v>1.90102107798041</v>
      </c>
      <c r="AK94" s="1">
        <v>1.9850203631400301</v>
      </c>
      <c r="AL94" s="1">
        <v>1.28447267493183</v>
      </c>
      <c r="AM94" s="1">
        <v>0.71251444975890099</v>
      </c>
      <c r="AN94" s="1">
        <v>2.6749874324168399</v>
      </c>
      <c r="AO94" s="1">
        <v>3.6929666435714101</v>
      </c>
      <c r="AP94" s="1">
        <v>1.44941535048777</v>
      </c>
      <c r="AQ94" s="1">
        <v>1.8501010281291499</v>
      </c>
      <c r="AR94" s="1">
        <v>3.8412003165316499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T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DJ94"/>
      <c r="EL94"/>
      <c r="EZ94"/>
      <c r="FB94">
        <v>22.5624564332403</v>
      </c>
      <c r="FC94">
        <v>9.5632585938157195</v>
      </c>
      <c r="FD94">
        <v>36.992075883959103</v>
      </c>
      <c r="FE94">
        <v>3.1135225032977201</v>
      </c>
      <c r="FF94">
        <v>22.677305842610799</v>
      </c>
      <c r="FG94">
        <v>12.7864674705243</v>
      </c>
      <c r="FH94">
        <v>19.520683837619401</v>
      </c>
      <c r="FI94">
        <v>20.723227622929802</v>
      </c>
      <c r="FJ94">
        <v>10.2463093217899</v>
      </c>
      <c r="FK94">
        <v>4.3433326856384697</v>
      </c>
      <c r="FL94">
        <v>11.763420339999399</v>
      </c>
      <c r="FM94">
        <v>24.743157631932402</v>
      </c>
      <c r="FN94">
        <v>-0.90150106403777996</v>
      </c>
      <c r="GB94"/>
      <c r="GP94"/>
      <c r="GR94">
        <v>52.8476849441913</v>
      </c>
      <c r="GS94">
        <v>103.740882908334</v>
      </c>
      <c r="GT94">
        <v>56.295296016591898</v>
      </c>
      <c r="GU94">
        <v>101.786830508192</v>
      </c>
      <c r="GV94">
        <v>75.246724672957498</v>
      </c>
      <c r="GW94">
        <v>91.631280141473496</v>
      </c>
      <c r="GX94">
        <v>56.901955280002802</v>
      </c>
      <c r="GY94">
        <v>50.320724181033697</v>
      </c>
      <c r="GZ94">
        <v>159.50041556130799</v>
      </c>
      <c r="HA94">
        <v>141.93640795767999</v>
      </c>
      <c r="HB94">
        <v>92.167560196806605</v>
      </c>
      <c r="HC94">
        <v>80.462422121813901</v>
      </c>
      <c r="HD94">
        <v>149.26784883115499</v>
      </c>
      <c r="HR94"/>
    </row>
    <row r="95" spans="1:226">
      <c r="A95" s="13">
        <f t="shared" si="1"/>
        <v>43644</v>
      </c>
      <c r="O95"/>
      <c r="AD95"/>
      <c r="AE95" s="4">
        <v>43644</v>
      </c>
      <c r="AF95" s="1">
        <v>1.1615597818988099</v>
      </c>
      <c r="AG95" s="1">
        <v>2.6618074665185598</v>
      </c>
      <c r="AH95" s="1">
        <v>0.675556066215382</v>
      </c>
      <c r="AI95" s="1">
        <v>11.3780004444139</v>
      </c>
      <c r="AJ95" s="1">
        <v>1.9095536590234501</v>
      </c>
      <c r="AK95" s="1">
        <v>1.98964027032915</v>
      </c>
      <c r="AL95" s="1">
        <v>1.30042337587243</v>
      </c>
      <c r="AM95" s="1">
        <v>0.71279430117947096</v>
      </c>
      <c r="AN95" s="1">
        <v>2.6795298215421401</v>
      </c>
      <c r="AO95" s="1">
        <v>3.7206151979565898</v>
      </c>
      <c r="AP95" s="1">
        <v>1.45514062510895</v>
      </c>
      <c r="AQ95" s="1">
        <v>1.87127349189259</v>
      </c>
      <c r="AR95" s="1">
        <v>3.8462485215618498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T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DJ95"/>
      <c r="EL95"/>
      <c r="EZ95"/>
      <c r="FB95">
        <v>22.452987847934601</v>
      </c>
      <c r="FC95">
        <v>9.5245581844921201</v>
      </c>
      <c r="FD95">
        <v>37.322028374078798</v>
      </c>
      <c r="FE95">
        <v>3.1166830596244499</v>
      </c>
      <c r="FF95">
        <v>22.5959438188282</v>
      </c>
      <c r="FG95">
        <v>12.7610536493466</v>
      </c>
      <c r="FH95">
        <v>19.3244775082632</v>
      </c>
      <c r="FI95">
        <v>20.717050659629798</v>
      </c>
      <c r="FJ95">
        <v>10.212511781953999</v>
      </c>
      <c r="FK95">
        <v>4.2731228920110897</v>
      </c>
      <c r="FL95">
        <v>11.4398119301273</v>
      </c>
      <c r="FM95">
        <v>24.581186362527401</v>
      </c>
      <c r="FN95">
        <v>-0.89543001273621103</v>
      </c>
      <c r="GB95"/>
      <c r="GP95"/>
      <c r="GR95">
        <v>52.768648209431802</v>
      </c>
      <c r="GS95">
        <v>103.67765751732399</v>
      </c>
      <c r="GT95">
        <v>55.443010977300801</v>
      </c>
      <c r="GU95">
        <v>101.40806926695301</v>
      </c>
      <c r="GV95">
        <v>75.801507554205102</v>
      </c>
      <c r="GW95">
        <v>91.499018020602307</v>
      </c>
      <c r="GX95">
        <v>56.900300030858403</v>
      </c>
      <c r="GY95">
        <v>50.318280001140003</v>
      </c>
      <c r="GZ95">
        <v>158.73421775356999</v>
      </c>
      <c r="HA95">
        <v>142.40431686214399</v>
      </c>
      <c r="HB95">
        <v>91.465941049198804</v>
      </c>
      <c r="HC95">
        <v>80.786690679370594</v>
      </c>
      <c r="HD95">
        <v>149.27563830284299</v>
      </c>
      <c r="HR95"/>
    </row>
    <row r="96" spans="1:226">
      <c r="A96" s="13">
        <f t="shared" si="1"/>
        <v>43616</v>
      </c>
      <c r="O96"/>
      <c r="AD96"/>
      <c r="AE96" s="4">
        <v>43616</v>
      </c>
      <c r="AF96" s="1">
        <v>1.15638365179271</v>
      </c>
      <c r="AG96" s="1">
        <v>2.6525127280977698</v>
      </c>
      <c r="AH96" s="1">
        <v>0.68825423837605704</v>
      </c>
      <c r="AI96" s="1">
        <v>11.3558114078815</v>
      </c>
      <c r="AJ96" s="1">
        <v>1.9049419123262299</v>
      </c>
      <c r="AK96" s="1">
        <v>1.9842069855994</v>
      </c>
      <c r="AL96" s="1">
        <v>1.2884884296382899</v>
      </c>
      <c r="AM96" s="1">
        <v>0.77876765101986301</v>
      </c>
      <c r="AN96" s="1">
        <v>2.6717130521008001</v>
      </c>
      <c r="AO96" s="1">
        <v>3.69372217315399</v>
      </c>
      <c r="AP96" s="1">
        <v>1.4273123722280801</v>
      </c>
      <c r="AQ96" s="1">
        <v>1.85101002126554</v>
      </c>
      <c r="AR96" s="1">
        <v>3.8162978689661902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T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DJ96"/>
      <c r="EL96"/>
      <c r="EZ96"/>
      <c r="FB96">
        <v>22.565029403891099</v>
      </c>
      <c r="FC96">
        <v>9.5760827080781805</v>
      </c>
      <c r="FD96">
        <v>37.044178653356603</v>
      </c>
      <c r="FE96">
        <v>3.1109729139421001</v>
      </c>
      <c r="FF96">
        <v>22.645501367447199</v>
      </c>
      <c r="FG96">
        <v>12.6862270393421</v>
      </c>
      <c r="FH96">
        <v>19.526142253679101</v>
      </c>
      <c r="FI96">
        <v>20.3319380495074</v>
      </c>
      <c r="FJ96">
        <v>10.2434559520515</v>
      </c>
      <c r="FK96">
        <v>4.3469818411244896</v>
      </c>
      <c r="FL96">
        <v>11.3548510985754</v>
      </c>
      <c r="FM96">
        <v>24.836070144635102</v>
      </c>
      <c r="FN96">
        <v>-0.85025145029994298</v>
      </c>
      <c r="GB96"/>
      <c r="GP96"/>
      <c r="GR96">
        <v>52.754668055734399</v>
      </c>
      <c r="GS96">
        <v>103.83374216356199</v>
      </c>
      <c r="GT96">
        <v>56.031146184911101</v>
      </c>
      <c r="GU96">
        <v>101.658740584895</v>
      </c>
      <c r="GV96">
        <v>75.862180829726896</v>
      </c>
      <c r="GW96">
        <v>91.368265051727903</v>
      </c>
      <c r="GX96">
        <v>56.826636158215102</v>
      </c>
      <c r="GY96">
        <v>50.131220265099898</v>
      </c>
      <c r="GZ96">
        <v>158.92301510164</v>
      </c>
      <c r="HA96">
        <v>142.448282145181</v>
      </c>
      <c r="HB96">
        <v>92.222685551524805</v>
      </c>
      <c r="HC96">
        <v>80.921764985248799</v>
      </c>
      <c r="HD96">
        <v>149.29857642200801</v>
      </c>
      <c r="HR96"/>
    </row>
    <row r="97" spans="1:226">
      <c r="A97" s="13">
        <f t="shared" si="1"/>
        <v>43585</v>
      </c>
      <c r="O97"/>
      <c r="AD97"/>
      <c r="AE97" s="4">
        <v>43585</v>
      </c>
      <c r="AF97" s="1">
        <v>1.0778682931602199</v>
      </c>
      <c r="AG97" s="1">
        <v>2.4032133347938802</v>
      </c>
      <c r="AH97" s="1">
        <v>0.63789558594441098</v>
      </c>
      <c r="AI97" s="1">
        <v>11.284004481057099</v>
      </c>
      <c r="AJ97" s="1">
        <v>1.70223621704148</v>
      </c>
      <c r="AK97" s="1">
        <v>1.87705926620893</v>
      </c>
      <c r="AL97" s="1">
        <v>0.99301737641226095</v>
      </c>
      <c r="AM97" s="1">
        <v>0.46403446453763397</v>
      </c>
      <c r="AN97" s="1">
        <v>2.6499947017307299</v>
      </c>
      <c r="AO97" s="1">
        <v>3.5101861904065701</v>
      </c>
      <c r="AP97" s="1">
        <v>1.3348936034501599</v>
      </c>
      <c r="AQ97" s="1">
        <v>1.89226969737938</v>
      </c>
      <c r="AR97" s="1">
        <v>3.09675640307012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T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DJ97"/>
      <c r="EL97"/>
      <c r="EZ97"/>
      <c r="FB97">
        <v>23.5699227715956</v>
      </c>
      <c r="FC97">
        <v>10.1049725681496</v>
      </c>
      <c r="FD97">
        <v>36.924955458578502</v>
      </c>
      <c r="FE97">
        <v>3.4749076273700101</v>
      </c>
      <c r="FF97">
        <v>24.5545961295661</v>
      </c>
      <c r="FG97">
        <v>13.043428365098601</v>
      </c>
      <c r="FH97">
        <v>19.902779736660602</v>
      </c>
      <c r="FI97">
        <v>24.515256259254102</v>
      </c>
      <c r="FJ97">
        <v>10.3891231087026</v>
      </c>
      <c r="FK97">
        <v>6.0450486529435503</v>
      </c>
      <c r="FL97">
        <v>12.3808118856701</v>
      </c>
      <c r="FM97">
        <v>24.432365150537599</v>
      </c>
      <c r="FN97">
        <v>-0.24978117517415699</v>
      </c>
      <c r="GB97"/>
      <c r="GP97"/>
      <c r="GR97">
        <v>51.165544208859401</v>
      </c>
      <c r="GS97">
        <v>99.666888677635399</v>
      </c>
      <c r="GT97">
        <v>56.048472117030599</v>
      </c>
      <c r="GU97">
        <v>95.793341968733301</v>
      </c>
      <c r="GV97">
        <v>64.509700859711302</v>
      </c>
      <c r="GW97">
        <v>88.496203770919493</v>
      </c>
      <c r="GX97">
        <v>49.917596471113299</v>
      </c>
      <c r="GY97">
        <v>44.240343425194503</v>
      </c>
      <c r="GZ97">
        <v>152.73615539280999</v>
      </c>
      <c r="HA97">
        <v>137.88360746299401</v>
      </c>
      <c r="HB97">
        <v>86.330879576831194</v>
      </c>
      <c r="HC97">
        <v>81.389338710839496</v>
      </c>
      <c r="HD97">
        <v>140.03689689591499</v>
      </c>
      <c r="HR97"/>
    </row>
    <row r="98" spans="1:226">
      <c r="A98" s="13">
        <f t="shared" si="1"/>
        <v>43553</v>
      </c>
      <c r="O98"/>
      <c r="AD98"/>
      <c r="AE98" s="4">
        <v>43553</v>
      </c>
      <c r="AF98" s="1">
        <v>1.08058444708926</v>
      </c>
      <c r="AG98" s="1">
        <v>2.39629747514206</v>
      </c>
      <c r="AH98" s="1">
        <v>0.63681117676831001</v>
      </c>
      <c r="AI98" s="1">
        <v>11.290735580036101</v>
      </c>
      <c r="AJ98" s="1">
        <v>1.7212158503847199</v>
      </c>
      <c r="AK98" s="1">
        <v>1.8744299071463</v>
      </c>
      <c r="AL98" s="1">
        <v>0.98855250132292505</v>
      </c>
      <c r="AM98" s="1">
        <v>0.47414651316450901</v>
      </c>
      <c r="AN98" s="1">
        <v>2.65577484558984</v>
      </c>
      <c r="AO98" s="1">
        <v>3.5088650138180499</v>
      </c>
      <c r="AP98" s="1">
        <v>1.5539222317736701</v>
      </c>
      <c r="AQ98" s="1">
        <v>1.89054651309378</v>
      </c>
      <c r="AR98" s="1">
        <v>3.1003770483850301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T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DJ98"/>
      <c r="EL98"/>
      <c r="EZ98"/>
      <c r="FB98">
        <v>23.491221968106899</v>
      </c>
      <c r="FC98">
        <v>10.084146493722701</v>
      </c>
      <c r="FD98">
        <v>36.864860988623001</v>
      </c>
      <c r="FE98">
        <v>3.4706234716464799</v>
      </c>
      <c r="FF98">
        <v>24.393944415376001</v>
      </c>
      <c r="FG98">
        <v>13.0604525608433</v>
      </c>
      <c r="FH98">
        <v>19.864732661381801</v>
      </c>
      <c r="FI98">
        <v>24.589692289332099</v>
      </c>
      <c r="FJ98">
        <v>10.364134424359801</v>
      </c>
      <c r="FK98">
        <v>6.0596594789194604</v>
      </c>
      <c r="FL98">
        <v>13.6301757610502</v>
      </c>
      <c r="FM98">
        <v>24.414991643167699</v>
      </c>
      <c r="FN98">
        <v>-0.24519484796034699</v>
      </c>
      <c r="GB98"/>
      <c r="GP98"/>
      <c r="GR98">
        <v>51.141963051303001</v>
      </c>
      <c r="GS98">
        <v>99.541820429881199</v>
      </c>
      <c r="GT98">
        <v>55.931494117689702</v>
      </c>
      <c r="GU98">
        <v>96.107375648551894</v>
      </c>
      <c r="GV98">
        <v>68.098612206996407</v>
      </c>
      <c r="GW98">
        <v>88.515931815757</v>
      </c>
      <c r="GX98">
        <v>49.965744640808403</v>
      </c>
      <c r="GY98">
        <v>44.057411507326897</v>
      </c>
      <c r="GZ98">
        <v>153.515788035475</v>
      </c>
      <c r="HA98">
        <v>137.70068774388099</v>
      </c>
      <c r="HB98">
        <v>93.356137420586407</v>
      </c>
      <c r="HC98">
        <v>81.293664322777005</v>
      </c>
      <c r="HD98">
        <v>140.02576726120901</v>
      </c>
      <c r="HR98"/>
    </row>
    <row r="99" spans="1:226">
      <c r="A99" s="13">
        <f t="shared" si="1"/>
        <v>43524</v>
      </c>
      <c r="O99"/>
      <c r="AD99"/>
      <c r="AE99" s="4">
        <v>43524</v>
      </c>
      <c r="AF99" s="1">
        <v>1.0720400960271499</v>
      </c>
      <c r="AG99" s="1">
        <v>2.3971677972336498</v>
      </c>
      <c r="AH99" s="1">
        <v>0.63533038718429702</v>
      </c>
      <c r="AI99" s="1">
        <v>11.281075780122899</v>
      </c>
      <c r="AJ99" s="1">
        <v>1.72631077614752</v>
      </c>
      <c r="AK99" s="1">
        <v>1.86902377465787</v>
      </c>
      <c r="AL99" s="1">
        <v>0.97391800350875102</v>
      </c>
      <c r="AM99" s="1">
        <v>0.50990393125814804</v>
      </c>
      <c r="AN99" s="1">
        <v>2.7564999903863701</v>
      </c>
      <c r="AO99" s="1">
        <v>3.4825878072044301</v>
      </c>
      <c r="AP99" s="1">
        <v>1.49410570501443</v>
      </c>
      <c r="AQ99" s="1">
        <v>1.8490627717533901</v>
      </c>
      <c r="AR99" s="1">
        <v>3.1016964287299502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T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DJ99"/>
      <c r="EL99"/>
      <c r="EZ99"/>
      <c r="FB99">
        <v>23.703318114550399</v>
      </c>
      <c r="FC99">
        <v>10.0322785912551</v>
      </c>
      <c r="FD99">
        <v>36.8383752490668</v>
      </c>
      <c r="FE99">
        <v>3.2778874524599999</v>
      </c>
      <c r="FF99">
        <v>24.546735423586998</v>
      </c>
      <c r="FG99">
        <v>13.034944191468901</v>
      </c>
      <c r="FH99">
        <v>20.122226439960301</v>
      </c>
      <c r="FI99">
        <v>23.630277571733199</v>
      </c>
      <c r="FJ99">
        <v>9.7802973653799707</v>
      </c>
      <c r="FK99">
        <v>6.03519060324109</v>
      </c>
      <c r="FL99">
        <v>13.820175753584101</v>
      </c>
      <c r="FM99">
        <v>24.947329229525</v>
      </c>
      <c r="FN99">
        <v>-0.25186930869687701</v>
      </c>
      <c r="GB99"/>
      <c r="GP99"/>
      <c r="GR99">
        <v>51.085767189036901</v>
      </c>
      <c r="GS99">
        <v>99.920206409411406</v>
      </c>
      <c r="GT99">
        <v>55.778859919877398</v>
      </c>
      <c r="GU99">
        <v>97.021373270222796</v>
      </c>
      <c r="GV99">
        <v>67.949835700446698</v>
      </c>
      <c r="GW99">
        <v>88.819723661134603</v>
      </c>
      <c r="GX99">
        <v>49.9134637626101</v>
      </c>
      <c r="GY99">
        <v>45.121768925960303</v>
      </c>
      <c r="GZ99">
        <v>163.249405935608</v>
      </c>
      <c r="HA99">
        <v>137.59898283133001</v>
      </c>
      <c r="HB99">
        <v>94.410810280547395</v>
      </c>
      <c r="HC99">
        <v>80.769769709703993</v>
      </c>
      <c r="HD99">
        <v>140.05551061457601</v>
      </c>
      <c r="HR99"/>
    </row>
    <row r="100" spans="1:226">
      <c r="A100" s="13">
        <f t="shared" si="1"/>
        <v>43496</v>
      </c>
      <c r="O100"/>
      <c r="AD100"/>
      <c r="AE100" s="4">
        <v>43496</v>
      </c>
      <c r="AF100" s="1">
        <v>1.16922252918867</v>
      </c>
      <c r="AG100" s="1">
        <v>2.58505808995409</v>
      </c>
      <c r="AH100" s="1">
        <v>0.90531761002142996</v>
      </c>
      <c r="AI100" s="1">
        <v>11.8510441585846</v>
      </c>
      <c r="AJ100" s="1">
        <v>1.9629521563767101</v>
      </c>
      <c r="AK100" s="1">
        <v>1.90833379531606</v>
      </c>
      <c r="AL100" s="1">
        <v>0.96432027784917695</v>
      </c>
      <c r="AM100" s="1">
        <v>0.51813160913838996</v>
      </c>
      <c r="AN100" s="1">
        <v>2.55980501690662</v>
      </c>
      <c r="AO100" s="1">
        <v>2.9762038603294498</v>
      </c>
      <c r="AP100" s="1">
        <v>1.14425377606338</v>
      </c>
      <c r="AQ100" s="1">
        <v>1.99942152923264</v>
      </c>
      <c r="AR100" s="1">
        <v>3.4177442702104601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T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DJ100"/>
      <c r="EL100"/>
      <c r="EZ100"/>
      <c r="FB100">
        <v>22.499687230786801</v>
      </c>
      <c r="FC100">
        <v>9.2116996412669891</v>
      </c>
      <c r="FD100">
        <v>34.075451149952599</v>
      </c>
      <c r="FE100">
        <v>2.37628635722151</v>
      </c>
      <c r="FF100">
        <v>22.059519392159999</v>
      </c>
      <c r="FG100">
        <v>12.832760907180401</v>
      </c>
      <c r="FH100">
        <v>13.3240664751509</v>
      </c>
      <c r="FI100">
        <v>26.0700587264032</v>
      </c>
      <c r="FJ100">
        <v>10.174219974826</v>
      </c>
      <c r="FK100">
        <v>4.9760445601688099</v>
      </c>
      <c r="FL100">
        <v>17.264336219995901</v>
      </c>
      <c r="FM100">
        <v>27.098111241077401</v>
      </c>
      <c r="FN100">
        <v>-0.78735113020467296</v>
      </c>
      <c r="GB100"/>
      <c r="GP100"/>
      <c r="GR100">
        <v>53.331943137547299</v>
      </c>
      <c r="GS100">
        <v>103.453675262796</v>
      </c>
      <c r="GT100">
        <v>65.804246282378202</v>
      </c>
      <c r="GU100">
        <v>103.33197185890501</v>
      </c>
      <c r="GV100">
        <v>76.620094643145805</v>
      </c>
      <c r="GW100">
        <v>89.509978305780393</v>
      </c>
      <c r="GX100">
        <v>49.903581943360699</v>
      </c>
      <c r="GY100">
        <v>42.110805787511502</v>
      </c>
      <c r="GZ100">
        <v>155.22430120774999</v>
      </c>
      <c r="HA100">
        <v>140.85684336120099</v>
      </c>
      <c r="HB100">
        <v>85.253790333222398</v>
      </c>
      <c r="HC100">
        <v>80.947419767976996</v>
      </c>
      <c r="HD100">
        <v>143.47975271897599</v>
      </c>
      <c r="HR100"/>
    </row>
    <row r="101" spans="1:226">
      <c r="A101" s="13">
        <f t="shared" si="1"/>
        <v>43465</v>
      </c>
      <c r="O101"/>
      <c r="AD101"/>
      <c r="AE101" s="4">
        <v>43465</v>
      </c>
      <c r="AF101" s="1">
        <v>1.16106807019668</v>
      </c>
      <c r="AG101" s="1">
        <v>2.5638642388771902</v>
      </c>
      <c r="AH101" s="1">
        <v>0.89692289136328196</v>
      </c>
      <c r="AI101" s="1">
        <v>11.7540903590799</v>
      </c>
      <c r="AJ101" s="1">
        <v>1.94374040533119</v>
      </c>
      <c r="AK101" s="1">
        <v>1.8904788118128599</v>
      </c>
      <c r="AL101" s="1">
        <v>0.95624867622276899</v>
      </c>
      <c r="AM101" s="1">
        <v>0.51250971031182402</v>
      </c>
      <c r="AN101" s="1">
        <v>2.5386651606948401</v>
      </c>
      <c r="AO101" s="1">
        <v>2.9452429552760901</v>
      </c>
      <c r="AP101" s="1">
        <v>1.12532636374274</v>
      </c>
      <c r="AQ101" s="1">
        <v>1.9815239899296799</v>
      </c>
      <c r="AR101" s="1">
        <v>3.3859724488757301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T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DJ101"/>
      <c r="EL101"/>
      <c r="EZ101"/>
      <c r="FB101">
        <v>22.653878999885599</v>
      </c>
      <c r="FC101">
        <v>9.2784718438119604</v>
      </c>
      <c r="FD101">
        <v>34.439999639843101</v>
      </c>
      <c r="FE101">
        <v>2.40348603710519</v>
      </c>
      <c r="FF101">
        <v>22.2853267419456</v>
      </c>
      <c r="FG101">
        <v>12.9460302913905</v>
      </c>
      <c r="FH101">
        <v>13.4464689114593</v>
      </c>
      <c r="FI101">
        <v>26.3200553928617</v>
      </c>
      <c r="FJ101">
        <v>10.249153971469701</v>
      </c>
      <c r="FK101">
        <v>5.04302068163895</v>
      </c>
      <c r="FL101">
        <v>17.544585784844099</v>
      </c>
      <c r="FM101">
        <v>27.338889874027402</v>
      </c>
      <c r="FN101">
        <v>-0.80712585038025897</v>
      </c>
      <c r="GB101"/>
      <c r="GP101"/>
      <c r="GR101">
        <v>53.355292232201698</v>
      </c>
      <c r="GS101">
        <v>103.631277751327</v>
      </c>
      <c r="GT101">
        <v>65.829955110299395</v>
      </c>
      <c r="GU101">
        <v>103.38506542825699</v>
      </c>
      <c r="GV101">
        <v>76.675029820052799</v>
      </c>
      <c r="GW101">
        <v>89.461805644519899</v>
      </c>
      <c r="GX101">
        <v>49.8837901059416</v>
      </c>
      <c r="GY101">
        <v>42.098578300334999</v>
      </c>
      <c r="GZ101">
        <v>155.395246750837</v>
      </c>
      <c r="HA101">
        <v>140.99755647484201</v>
      </c>
      <c r="HB101">
        <v>84.940650430060899</v>
      </c>
      <c r="HC101">
        <v>80.904090260304798</v>
      </c>
      <c r="HD101">
        <v>143.603245280225</v>
      </c>
      <c r="HR101"/>
    </row>
    <row r="102" spans="1:226">
      <c r="A102" s="13">
        <f t="shared" si="1"/>
        <v>43434</v>
      </c>
      <c r="O102"/>
      <c r="AD102"/>
      <c r="AE102" s="4">
        <v>43434</v>
      </c>
      <c r="AF102" s="1">
        <v>1.1701554009897199</v>
      </c>
      <c r="AG102" s="1">
        <v>2.5785730507648701</v>
      </c>
      <c r="AH102" s="1">
        <v>0.89814294841328202</v>
      </c>
      <c r="AI102" s="1">
        <v>11.916944673125601</v>
      </c>
      <c r="AJ102" s="1">
        <v>1.98729824150945</v>
      </c>
      <c r="AK102" s="1">
        <v>1.91927252125574</v>
      </c>
      <c r="AL102" s="1">
        <v>0.96952394137893505</v>
      </c>
      <c r="AM102" s="1">
        <v>0.52381777133577201</v>
      </c>
      <c r="AN102" s="1">
        <v>2.5693216377417798</v>
      </c>
      <c r="AO102" s="1">
        <v>2.9759394058765598</v>
      </c>
      <c r="AP102" s="1">
        <v>1.12800423656311</v>
      </c>
      <c r="AQ102" s="1">
        <v>2.0057265964386399</v>
      </c>
      <c r="AR102" s="1">
        <v>3.41750044151759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T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DJ102"/>
      <c r="EL102"/>
      <c r="EZ102"/>
      <c r="FB102">
        <v>22.3579894934023</v>
      </c>
      <c r="FC102">
        <v>9.2461215270172605</v>
      </c>
      <c r="FD102">
        <v>34.367882982058397</v>
      </c>
      <c r="FE102">
        <v>2.4017982538623301</v>
      </c>
      <c r="FF102">
        <v>22.136683817289398</v>
      </c>
      <c r="FG102">
        <v>12.789565411396</v>
      </c>
      <c r="FH102">
        <v>13.2903852794224</v>
      </c>
      <c r="FI102">
        <v>25.356609572179998</v>
      </c>
      <c r="FJ102">
        <v>10.1133076050256</v>
      </c>
      <c r="FK102">
        <v>4.9904949878717</v>
      </c>
      <c r="FL102">
        <v>17.337868365957899</v>
      </c>
      <c r="FM102">
        <v>27.012496771486699</v>
      </c>
      <c r="FN102">
        <v>-0.80738457899417904</v>
      </c>
      <c r="GB102"/>
      <c r="GP102"/>
      <c r="GR102">
        <v>52.829202166090603</v>
      </c>
      <c r="GS102">
        <v>103.350355912099</v>
      </c>
      <c r="GT102">
        <v>65.086218180168899</v>
      </c>
      <c r="GU102">
        <v>103.242399502154</v>
      </c>
      <c r="GV102">
        <v>73.070608411461095</v>
      </c>
      <c r="GW102">
        <v>89.633182885265001</v>
      </c>
      <c r="GX102">
        <v>49.847132426804201</v>
      </c>
      <c r="GY102">
        <v>41.923868487719098</v>
      </c>
      <c r="GZ102">
        <v>155.47071196195699</v>
      </c>
      <c r="HA102">
        <v>141.11767168761901</v>
      </c>
      <c r="HB102">
        <v>84.429051864668807</v>
      </c>
      <c r="HC102">
        <v>80.949908854306003</v>
      </c>
      <c r="HD102">
        <v>143.676798578187</v>
      </c>
      <c r="HR102"/>
    </row>
    <row r="103" spans="1:226">
      <c r="A103" s="13">
        <f t="shared" si="1"/>
        <v>43404</v>
      </c>
      <c r="O103"/>
      <c r="AD103"/>
      <c r="AE103" s="4">
        <v>43404</v>
      </c>
      <c r="AF103" s="1">
        <v>1.1256198665441599</v>
      </c>
      <c r="AG103" s="1">
        <v>2.56256997160683</v>
      </c>
      <c r="AH103" s="1">
        <v>0.79914841324012398</v>
      </c>
      <c r="AI103" s="1">
        <v>11.6671191793726</v>
      </c>
      <c r="AJ103" s="1">
        <v>2.13520086892634</v>
      </c>
      <c r="AK103" s="1">
        <v>1.9800483188434901</v>
      </c>
      <c r="AL103" s="1">
        <v>1.04904436960619</v>
      </c>
      <c r="AM103" s="1">
        <v>0.50188672845474203</v>
      </c>
      <c r="AN103" s="1">
        <v>2.5585100403444301</v>
      </c>
      <c r="AO103" s="1">
        <v>2.9669592085546799</v>
      </c>
      <c r="AP103" s="1">
        <v>1.09657652968458</v>
      </c>
      <c r="AQ103" s="1">
        <v>2.0589262065769498</v>
      </c>
      <c r="AR103" s="1">
        <v>3.3266149022671199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T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DJ103"/>
      <c r="EL103"/>
      <c r="EZ103"/>
      <c r="FB103">
        <v>23.2351710138106</v>
      </c>
      <c r="FC103">
        <v>10.1278686208812</v>
      </c>
      <c r="FD103">
        <v>34.6702510754155</v>
      </c>
      <c r="FE103">
        <v>2.7664156494078802</v>
      </c>
      <c r="FF103">
        <v>21.742709068500201</v>
      </c>
      <c r="FG103">
        <v>12.639599959785601</v>
      </c>
      <c r="FH103">
        <v>10.908636323903201</v>
      </c>
      <c r="FI103">
        <v>24.4658972522762</v>
      </c>
      <c r="FJ103">
        <v>11.0255065751304</v>
      </c>
      <c r="FK103">
        <v>-0.92435495281611602</v>
      </c>
      <c r="FL103">
        <v>18.709681040287599</v>
      </c>
      <c r="FM103">
        <v>26.626778842542699</v>
      </c>
      <c r="FN103">
        <v>0.83657014858739998</v>
      </c>
      <c r="GB103"/>
      <c r="GP103"/>
      <c r="GR103">
        <v>53.511293970097903</v>
      </c>
      <c r="GS103">
        <v>103.653606352878</v>
      </c>
      <c r="GT103">
        <v>64.739373384990301</v>
      </c>
      <c r="GU103">
        <v>101.083342733479</v>
      </c>
      <c r="GV103">
        <v>77.665830883753799</v>
      </c>
      <c r="GW103">
        <v>90.303041309278399</v>
      </c>
      <c r="GX103">
        <v>49.133264955017502</v>
      </c>
      <c r="GY103">
        <v>40.892429044837101</v>
      </c>
      <c r="GZ103">
        <v>146.014695251153</v>
      </c>
      <c r="HA103">
        <v>138.36226423808199</v>
      </c>
      <c r="HB103">
        <v>87.129297531392794</v>
      </c>
      <c r="HC103">
        <v>80.927067971044593</v>
      </c>
      <c r="HD103">
        <v>143.530235325566</v>
      </c>
      <c r="HR103"/>
    </row>
    <row r="104" spans="1:226">
      <c r="A104" s="13">
        <f t="shared" si="1"/>
        <v>43371</v>
      </c>
      <c r="O104"/>
      <c r="AD104"/>
      <c r="AE104" s="4">
        <v>43371</v>
      </c>
      <c r="AF104" s="1">
        <v>1.1129325985363501</v>
      </c>
      <c r="AG104" s="1">
        <v>2.5472916996837398</v>
      </c>
      <c r="AH104" s="1">
        <v>0.80836563294046304</v>
      </c>
      <c r="AI104" s="1">
        <v>11.523954523092399</v>
      </c>
      <c r="AJ104" s="1">
        <v>2.1194237106454201</v>
      </c>
      <c r="AK104" s="1">
        <v>1.96487180344933</v>
      </c>
      <c r="AL104" s="1">
        <v>1.0423918767493201</v>
      </c>
      <c r="AM104" s="1">
        <v>0.49612309418617201</v>
      </c>
      <c r="AN104" s="1">
        <v>2.5452772798532401</v>
      </c>
      <c r="AO104" s="1">
        <v>2.9466245921921601</v>
      </c>
      <c r="AP104" s="1">
        <v>1.1040315907103799</v>
      </c>
      <c r="AQ104" s="1">
        <v>2.1043206625756699</v>
      </c>
      <c r="AR104" s="1">
        <v>3.3114111484094799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T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DJ104"/>
      <c r="EL104"/>
      <c r="EZ104"/>
      <c r="FB104">
        <v>23.486664585875101</v>
      </c>
      <c r="FC104">
        <v>10.233860277036401</v>
      </c>
      <c r="FD104">
        <v>34.7890771285551</v>
      </c>
      <c r="FE104">
        <v>2.7738006050355501</v>
      </c>
      <c r="FF104">
        <v>21.8793276123344</v>
      </c>
      <c r="FG104">
        <v>12.7369754450076</v>
      </c>
      <c r="FH104">
        <v>10.966215489923</v>
      </c>
      <c r="FI104">
        <v>24.636010243992001</v>
      </c>
      <c r="FJ104">
        <v>11.0651762957285</v>
      </c>
      <c r="FK104">
        <v>-0.92352156013793496</v>
      </c>
      <c r="FL104">
        <v>18.677032610329601</v>
      </c>
      <c r="FM104">
        <v>25.4727646209823</v>
      </c>
      <c r="FN104">
        <v>0.81686354926365401</v>
      </c>
      <c r="GB104"/>
      <c r="GP104"/>
      <c r="GR104">
        <v>53.443335351301798</v>
      </c>
      <c r="GS104">
        <v>103.70053426094</v>
      </c>
      <c r="GT104">
        <v>65.227164141965801</v>
      </c>
      <c r="GU104">
        <v>101.01603182186901</v>
      </c>
      <c r="GV104">
        <v>77.772690420057501</v>
      </c>
      <c r="GW104">
        <v>90.315552544638194</v>
      </c>
      <c r="GX104">
        <v>49.287964319800501</v>
      </c>
      <c r="GY104">
        <v>40.840837725316099</v>
      </c>
      <c r="GZ104">
        <v>146.91823633300001</v>
      </c>
      <c r="HA104">
        <v>138.38865257383</v>
      </c>
      <c r="HB104">
        <v>89.4290807542788</v>
      </c>
      <c r="HC104">
        <v>86.302636597537102</v>
      </c>
      <c r="HD104">
        <v>143.442895611929</v>
      </c>
      <c r="HR104"/>
    </row>
    <row r="105" spans="1:226">
      <c r="A105" s="13">
        <f t="shared" si="1"/>
        <v>43343</v>
      </c>
      <c r="O105"/>
      <c r="AD105"/>
      <c r="AE105" s="4">
        <v>43343</v>
      </c>
      <c r="AF105" s="1">
        <v>1.1005364319683799</v>
      </c>
      <c r="AG105" s="1">
        <v>2.54511698574977</v>
      </c>
      <c r="AH105" s="1">
        <v>0.80898952033117999</v>
      </c>
      <c r="AI105" s="1">
        <v>11.997509524017</v>
      </c>
      <c r="AJ105" s="1">
        <v>2.1267025265468802</v>
      </c>
      <c r="AK105" s="1">
        <v>1.95176828260191</v>
      </c>
      <c r="AL105" s="1">
        <v>0.99613918871332996</v>
      </c>
      <c r="AM105" s="1">
        <v>0.47752676731229998</v>
      </c>
      <c r="AN105" s="1">
        <v>2.5424909328864298</v>
      </c>
      <c r="AO105" s="1">
        <v>2.9961152595514098</v>
      </c>
      <c r="AP105" s="1">
        <v>0.94481699480362502</v>
      </c>
      <c r="AQ105" s="1">
        <v>2.13829878030587</v>
      </c>
      <c r="AR105" s="1">
        <v>3.3050799061268701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T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DJ105"/>
      <c r="EL105"/>
      <c r="EZ105"/>
      <c r="FB105">
        <v>23.724116584825801</v>
      </c>
      <c r="FC105">
        <v>10.247428378499</v>
      </c>
      <c r="FD105">
        <v>34.868353235891298</v>
      </c>
      <c r="FE105">
        <v>2.8470806284035701</v>
      </c>
      <c r="FF105">
        <v>21.809926327368299</v>
      </c>
      <c r="FG105">
        <v>12.7423046090199</v>
      </c>
      <c r="FH105">
        <v>11.052142820590699</v>
      </c>
      <c r="FI105">
        <v>24.6834430314698</v>
      </c>
      <c r="FJ105">
        <v>11.0773111363841</v>
      </c>
      <c r="FK105">
        <v>-0.61908989322880503</v>
      </c>
      <c r="FL105">
        <v>19.9067810795711</v>
      </c>
      <c r="FM105">
        <v>25.938081547566</v>
      </c>
      <c r="FN105">
        <v>0.80277492360720404</v>
      </c>
      <c r="GB105"/>
      <c r="GP105"/>
      <c r="GR105">
        <v>53.244981276307101</v>
      </c>
      <c r="GS105">
        <v>103.81561116694699</v>
      </c>
      <c r="GT105">
        <v>65.465540318424203</v>
      </c>
      <c r="GU105">
        <v>100.386583151788</v>
      </c>
      <c r="GV105">
        <v>78.026584825171298</v>
      </c>
      <c r="GW105">
        <v>90.687450291657299</v>
      </c>
      <c r="GX105">
        <v>48.331234868099997</v>
      </c>
      <c r="GY105">
        <v>40.892188605660401</v>
      </c>
      <c r="GZ105">
        <v>147.16779742814501</v>
      </c>
      <c r="HA105">
        <v>138.31449458930999</v>
      </c>
      <c r="HB105">
        <v>91.320635091340407</v>
      </c>
      <c r="HC105">
        <v>93.515099678592904</v>
      </c>
      <c r="HD105">
        <v>143.50093551959199</v>
      </c>
      <c r="HR105"/>
    </row>
    <row r="106" spans="1:226">
      <c r="A106" s="13">
        <f t="shared" si="1"/>
        <v>43312</v>
      </c>
      <c r="O106"/>
      <c r="AD106"/>
      <c r="AE106" s="4">
        <v>43312</v>
      </c>
      <c r="AF106" s="1">
        <v>1.05508953296756</v>
      </c>
      <c r="AG106" s="1">
        <v>2.36530463268803</v>
      </c>
      <c r="AH106" s="1">
        <v>0.60123342093791998</v>
      </c>
      <c r="AI106" s="1">
        <v>11.7941878429036</v>
      </c>
      <c r="AJ106" s="1">
        <v>1.38580174027004</v>
      </c>
      <c r="AK106" s="1">
        <v>1.5484885449138299</v>
      </c>
      <c r="AL106" s="1">
        <v>1.10895380942246</v>
      </c>
      <c r="AM106" s="1">
        <v>0.23806114692861599</v>
      </c>
      <c r="AN106" s="1">
        <v>2.4267153533652999</v>
      </c>
      <c r="AO106" s="1">
        <v>3.18187145168914</v>
      </c>
      <c r="AP106" s="1">
        <v>1.1626185561400899</v>
      </c>
      <c r="AQ106" s="1">
        <v>1.81572806297763</v>
      </c>
      <c r="AR106" s="1">
        <v>2.97625216794387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T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DJ106"/>
      <c r="EL106"/>
      <c r="EZ106"/>
      <c r="FB106">
        <v>26.3534935833367</v>
      </c>
      <c r="FC106">
        <v>9.7610061486953796</v>
      </c>
      <c r="FD106">
        <v>38.034420089060298</v>
      </c>
      <c r="FE106">
        <v>3.06175293782966</v>
      </c>
      <c r="FF106">
        <v>29.837819544514801</v>
      </c>
      <c r="FG106">
        <v>13.8925376591915</v>
      </c>
      <c r="FH106">
        <v>11.1460266413214</v>
      </c>
      <c r="FI106">
        <v>31.591697088734598</v>
      </c>
      <c r="FJ106">
        <v>11.0888884434827</v>
      </c>
      <c r="FK106">
        <v>4.9654003995003103E-2</v>
      </c>
      <c r="FL106">
        <v>22.917815798352802</v>
      </c>
      <c r="FM106">
        <v>28.007595160246801</v>
      </c>
      <c r="FN106">
        <v>-0.15396935609443699</v>
      </c>
      <c r="GB106"/>
      <c r="GP106"/>
      <c r="GR106">
        <v>51.6092783966537</v>
      </c>
      <c r="GS106">
        <v>97.394394035749201</v>
      </c>
      <c r="GT106">
        <v>55.672272371555501</v>
      </c>
      <c r="GU106">
        <v>96.710810867508201</v>
      </c>
      <c r="GV106">
        <v>60.911241895727699</v>
      </c>
      <c r="GW106">
        <v>82.190919487030797</v>
      </c>
      <c r="GX106">
        <v>50.207623846291199</v>
      </c>
      <c r="GY106">
        <v>39.329880099965202</v>
      </c>
      <c r="GZ106">
        <v>139.280929484165</v>
      </c>
      <c r="HA106">
        <v>145.13530355518901</v>
      </c>
      <c r="HB106">
        <v>93.596713999435195</v>
      </c>
      <c r="HC106">
        <v>88.082156143534803</v>
      </c>
      <c r="HD106">
        <v>135.780269738756</v>
      </c>
      <c r="HR106"/>
    </row>
    <row r="107" spans="1:226">
      <c r="A107" s="13">
        <f t="shared" si="1"/>
        <v>43280</v>
      </c>
      <c r="O107"/>
      <c r="AD107"/>
      <c r="AE107" s="4">
        <v>43280</v>
      </c>
      <c r="AF107" s="1">
        <v>1.0456561635467001</v>
      </c>
      <c r="AG107" s="1">
        <v>2.3519247540803701</v>
      </c>
      <c r="AH107" s="1">
        <v>0.60191046328123698</v>
      </c>
      <c r="AI107" s="1">
        <v>11.6915766978366</v>
      </c>
      <c r="AJ107" s="1">
        <v>1.3692554504224099</v>
      </c>
      <c r="AK107" s="1">
        <v>1.53505529362071</v>
      </c>
      <c r="AL107" s="1">
        <v>1.10200673500337</v>
      </c>
      <c r="AM107" s="1">
        <v>0.23529204607700299</v>
      </c>
      <c r="AN107" s="1">
        <v>2.4176943030507601</v>
      </c>
      <c r="AO107" s="1">
        <v>3.1517641832460801</v>
      </c>
      <c r="AP107" s="1">
        <v>1.16220143465646</v>
      </c>
      <c r="AQ107" s="1">
        <v>1.8009831509675001</v>
      </c>
      <c r="AR107" s="1">
        <v>2.9623927193173798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T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DJ107"/>
      <c r="EL107"/>
      <c r="EZ107"/>
      <c r="FB107">
        <v>26.592516692609699</v>
      </c>
      <c r="FC107">
        <v>9.8352453403726194</v>
      </c>
      <c r="FD107">
        <v>38.576741871346997</v>
      </c>
      <c r="FE107">
        <v>3.0793185224824802</v>
      </c>
      <c r="FF107">
        <v>30.198891042851699</v>
      </c>
      <c r="FG107">
        <v>14.019568308066299</v>
      </c>
      <c r="FH107">
        <v>11.2367564182795</v>
      </c>
      <c r="FI107">
        <v>31.8749604897632</v>
      </c>
      <c r="FJ107">
        <v>11.086686385556799</v>
      </c>
      <c r="FK107">
        <v>7.1612835638033001E-2</v>
      </c>
      <c r="FL107">
        <v>23.187231203596902</v>
      </c>
      <c r="FM107">
        <v>28.218868901757599</v>
      </c>
      <c r="FN107">
        <v>-0.14525831090256799</v>
      </c>
      <c r="GB107"/>
      <c r="GP107"/>
      <c r="GR107">
        <v>51.617328076604899</v>
      </c>
      <c r="GS107">
        <v>97.760348786979705</v>
      </c>
      <c r="GT107">
        <v>55.725411361173201</v>
      </c>
      <c r="GU107">
        <v>96.685173565233796</v>
      </c>
      <c r="GV107">
        <v>61.011068027489699</v>
      </c>
      <c r="GW107">
        <v>82.355942734372107</v>
      </c>
      <c r="GX107">
        <v>50.246545198618101</v>
      </c>
      <c r="GY107">
        <v>39.290227794487699</v>
      </c>
      <c r="GZ107">
        <v>140.44603730110501</v>
      </c>
      <c r="HA107">
        <v>145.377811395442</v>
      </c>
      <c r="HB107">
        <v>93.631494329266104</v>
      </c>
      <c r="HC107">
        <v>88.011863741921502</v>
      </c>
      <c r="HD107">
        <v>135.73367968170601</v>
      </c>
      <c r="HR107"/>
    </row>
    <row r="108" spans="1:226">
      <c r="A108" s="13">
        <f t="shared" si="1"/>
        <v>43251</v>
      </c>
      <c r="O108"/>
      <c r="AD108"/>
      <c r="AE108" s="4">
        <v>43251</v>
      </c>
      <c r="AF108" s="1">
        <v>1.06625213290737</v>
      </c>
      <c r="AG108" s="1">
        <v>2.40817628372004</v>
      </c>
      <c r="AH108" s="1">
        <v>0.60476722539918104</v>
      </c>
      <c r="AI108" s="1">
        <v>11.7884256650753</v>
      </c>
      <c r="AJ108" s="1">
        <v>1.39011560924133</v>
      </c>
      <c r="AK108" s="1">
        <v>1.58330842332435</v>
      </c>
      <c r="AL108" s="1">
        <v>1.1261955454638799</v>
      </c>
      <c r="AM108" s="1">
        <v>5.6908995322614397E-2</v>
      </c>
      <c r="AN108" s="1">
        <v>2.45114007076657</v>
      </c>
      <c r="AO108" s="1">
        <v>3.2163813631056599</v>
      </c>
      <c r="AP108" s="1">
        <v>1.1992447131952799</v>
      </c>
      <c r="AQ108" s="1">
        <v>1.8475511346096201</v>
      </c>
      <c r="AR108" s="1">
        <v>3.0607574076772601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T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DJ108"/>
      <c r="EL108"/>
      <c r="EZ108"/>
      <c r="FB108">
        <v>26.047973200562499</v>
      </c>
      <c r="FC108">
        <v>9.2755769516824103</v>
      </c>
      <c r="FD108">
        <v>38.040173378905898</v>
      </c>
      <c r="FE108">
        <v>2.9800264090782802</v>
      </c>
      <c r="FF108">
        <v>29.718120238757201</v>
      </c>
      <c r="FG108">
        <v>14.1638591058886</v>
      </c>
      <c r="FH108">
        <v>11.0959743512994</v>
      </c>
      <c r="FI108">
        <v>33.194548446063898</v>
      </c>
      <c r="FJ108">
        <v>10.9492462283776</v>
      </c>
      <c r="FK108">
        <v>0.24442346710606</v>
      </c>
      <c r="FL108">
        <v>22.559858242685099</v>
      </c>
      <c r="FM108">
        <v>27.724350320993601</v>
      </c>
      <c r="FN108">
        <v>-0.473298987374772</v>
      </c>
      <c r="GB108"/>
      <c r="GP108"/>
      <c r="GR108">
        <v>51.570431493672999</v>
      </c>
      <c r="GS108">
        <v>98.311022458570704</v>
      </c>
      <c r="GT108">
        <v>55.4771506991476</v>
      </c>
      <c r="GU108">
        <v>97.169031545344694</v>
      </c>
      <c r="GV108">
        <v>60.898940795908501</v>
      </c>
      <c r="GW108">
        <v>83.415639288746803</v>
      </c>
      <c r="GX108">
        <v>50.324363499533597</v>
      </c>
      <c r="GY108">
        <v>36.700163500949301</v>
      </c>
      <c r="GZ108">
        <v>138.88542735253299</v>
      </c>
      <c r="HA108">
        <v>145.17798014696999</v>
      </c>
      <c r="HB108">
        <v>93.8240080646287</v>
      </c>
      <c r="HC108">
        <v>87.233713282440107</v>
      </c>
      <c r="HD108">
        <v>137.35405194488399</v>
      </c>
      <c r="HR108"/>
    </row>
    <row r="109" spans="1:226">
      <c r="A109" s="13">
        <f t="shared" si="1"/>
        <v>43220</v>
      </c>
      <c r="O109"/>
      <c r="AD109"/>
      <c r="AE109" s="4">
        <v>43220</v>
      </c>
      <c r="AF109" s="1">
        <v>1.10200592417309</v>
      </c>
      <c r="AG109" s="1">
        <v>2.3147383557165</v>
      </c>
      <c r="AH109" s="1">
        <v>0.61399227697217496</v>
      </c>
      <c r="AI109" s="1">
        <v>10.4060710122855</v>
      </c>
      <c r="AJ109" s="1">
        <v>1.2418302802778001</v>
      </c>
      <c r="AK109" s="1">
        <v>1.52224353140473</v>
      </c>
      <c r="AL109" s="1">
        <v>1.05839357793411</v>
      </c>
      <c r="AM109" s="1">
        <v>0.13743650298127</v>
      </c>
      <c r="AN109" s="1">
        <v>2.5298982114273101</v>
      </c>
      <c r="AO109" s="1">
        <v>3.3465501729858</v>
      </c>
      <c r="AP109" s="1">
        <v>1.12043714489317</v>
      </c>
      <c r="AQ109" s="1">
        <v>1.8356919504309701</v>
      </c>
      <c r="AR109" s="1">
        <v>2.8935406181588199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T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DJ109"/>
      <c r="EL109"/>
      <c r="EZ109"/>
      <c r="FB109">
        <v>25.474178350159999</v>
      </c>
      <c r="FC109">
        <v>9.4099155521134392</v>
      </c>
      <c r="FD109">
        <v>42.5982464224168</v>
      </c>
      <c r="FE109">
        <v>3.9375295487192501</v>
      </c>
      <c r="FF109">
        <v>31.065964362099098</v>
      </c>
      <c r="FG109">
        <v>15.5865155580916</v>
      </c>
      <c r="FH109">
        <v>12.7455106854652</v>
      </c>
      <c r="FI109">
        <v>33.550595606229898</v>
      </c>
      <c r="FJ109">
        <v>11.2543084046507</v>
      </c>
      <c r="FK109">
        <v>0.77239774600404298</v>
      </c>
      <c r="FL109">
        <v>23.996811131336202</v>
      </c>
      <c r="FM109">
        <v>27.879218220984502</v>
      </c>
      <c r="FN109">
        <v>-0.64190408140105704</v>
      </c>
      <c r="GB109"/>
      <c r="GP109"/>
      <c r="GR109">
        <v>52.552999796315497</v>
      </c>
      <c r="GS109">
        <v>97.260729000070498</v>
      </c>
      <c r="GT109">
        <v>49.111492956581699</v>
      </c>
      <c r="GU109">
        <v>91.112695534783199</v>
      </c>
      <c r="GV109">
        <v>58.827176480693304</v>
      </c>
      <c r="GW109">
        <v>83.905608656543606</v>
      </c>
      <c r="GX109">
        <v>51.053989039796498</v>
      </c>
      <c r="GY109">
        <v>36.001406512495201</v>
      </c>
      <c r="GZ109">
        <v>152.74624405188499</v>
      </c>
      <c r="HA109">
        <v>146.00829435969001</v>
      </c>
      <c r="HB109">
        <v>85.045000151285805</v>
      </c>
      <c r="HC109">
        <v>87.281258340733402</v>
      </c>
      <c r="HD109">
        <v>138.55756070605301</v>
      </c>
      <c r="HR109"/>
    </row>
    <row r="110" spans="1:226">
      <c r="A110" s="13">
        <f t="shared" si="1"/>
        <v>43188</v>
      </c>
      <c r="O110"/>
      <c r="AD110"/>
      <c r="AE110" s="4">
        <v>43188</v>
      </c>
      <c r="AF110" s="1">
        <v>1.142441572896</v>
      </c>
      <c r="AG110" s="1">
        <v>2.3864056912226599</v>
      </c>
      <c r="AH110" s="1">
        <v>0.63961275400497097</v>
      </c>
      <c r="AI110" s="1">
        <v>10.773387059687501</v>
      </c>
      <c r="AJ110" s="1">
        <v>1.29126084782645</v>
      </c>
      <c r="AK110" s="1">
        <v>1.57710342447968</v>
      </c>
      <c r="AL110" s="1">
        <v>1.10041856260756</v>
      </c>
      <c r="AM110" s="1">
        <v>0.14378786707972399</v>
      </c>
      <c r="AN110" s="1">
        <v>2.6272004771366499</v>
      </c>
      <c r="AO110" s="1">
        <v>3.4652463288306801</v>
      </c>
      <c r="AP110" s="1">
        <v>1.12416614014867</v>
      </c>
      <c r="AQ110" s="1">
        <v>1.90388625141319</v>
      </c>
      <c r="AR110" s="1">
        <v>2.9569471672684999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T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DJ110"/>
      <c r="EL110"/>
      <c r="EZ110"/>
      <c r="FB110">
        <v>24.565977799375201</v>
      </c>
      <c r="FC110">
        <v>9.1035891627001799</v>
      </c>
      <c r="FD110">
        <v>40.994898123478599</v>
      </c>
      <c r="FE110">
        <v>3.7973102929509399</v>
      </c>
      <c r="FF110">
        <v>29.855301829176501</v>
      </c>
      <c r="FG110">
        <v>15.0521875386146</v>
      </c>
      <c r="FH110">
        <v>12.284689224783</v>
      </c>
      <c r="FI110">
        <v>32.367252628695802</v>
      </c>
      <c r="FJ110">
        <v>10.876367743727201</v>
      </c>
      <c r="FK110">
        <v>0.74737591007525195</v>
      </c>
      <c r="FL110">
        <v>23.031567345783198</v>
      </c>
      <c r="FM110">
        <v>26.882816831898101</v>
      </c>
      <c r="FN110">
        <v>-0.59175240372013305</v>
      </c>
      <c r="GB110"/>
      <c r="GP110"/>
      <c r="GR110">
        <v>52.538203652724</v>
      </c>
      <c r="GS110">
        <v>96.9853163306569</v>
      </c>
      <c r="GT110">
        <v>49.211009657715103</v>
      </c>
      <c r="GU110">
        <v>90.972002307853998</v>
      </c>
      <c r="GV110">
        <v>58.8241212146199</v>
      </c>
      <c r="GW110">
        <v>83.862477998958298</v>
      </c>
      <c r="GX110">
        <v>51.061886399480699</v>
      </c>
      <c r="GY110">
        <v>36.0214136217554</v>
      </c>
      <c r="GZ110">
        <v>152.69886184390501</v>
      </c>
      <c r="HA110">
        <v>146.07991255499101</v>
      </c>
      <c r="HB110">
        <v>85.486305052714698</v>
      </c>
      <c r="HC110">
        <v>87.260186943173196</v>
      </c>
      <c r="HD110">
        <v>137.260456275655</v>
      </c>
      <c r="HR110"/>
    </row>
    <row r="111" spans="1:226">
      <c r="A111" s="13">
        <f t="shared" si="1"/>
        <v>43159</v>
      </c>
      <c r="O111"/>
      <c r="AD111"/>
      <c r="AE111" s="4">
        <v>43159</v>
      </c>
      <c r="AF111" s="1">
        <v>1.1210944678569199</v>
      </c>
      <c r="AG111" s="1">
        <v>2.3752685679899002</v>
      </c>
      <c r="AH111" s="1">
        <v>0.63623332106015096</v>
      </c>
      <c r="AI111" s="1">
        <v>10.770834912007</v>
      </c>
      <c r="AJ111" s="1">
        <v>1.2581973700278499</v>
      </c>
      <c r="AK111" s="1">
        <v>1.55488388653149</v>
      </c>
      <c r="AL111" s="1">
        <v>1.0805305866393999</v>
      </c>
      <c r="AM111" s="1">
        <v>0.136792088470338</v>
      </c>
      <c r="AN111" s="1">
        <v>2.6268100803464298</v>
      </c>
      <c r="AO111" s="1">
        <v>3.4333161265830099</v>
      </c>
      <c r="AP111" s="1">
        <v>1.11261875124066</v>
      </c>
      <c r="AQ111" s="1">
        <v>1.88182649524565</v>
      </c>
      <c r="AR111" s="1">
        <v>2.96245024547706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T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DJ111"/>
      <c r="EL111"/>
      <c r="EZ111"/>
      <c r="FB111">
        <v>24.962202372621402</v>
      </c>
      <c r="FC111">
        <v>9.1683571921843008</v>
      </c>
      <c r="FD111">
        <v>41.371285246289801</v>
      </c>
      <c r="FE111">
        <v>3.68978287554107</v>
      </c>
      <c r="FF111">
        <v>30.544831516519601</v>
      </c>
      <c r="FG111">
        <v>15.2428776048852</v>
      </c>
      <c r="FH111">
        <v>12.461705729298799</v>
      </c>
      <c r="FI111">
        <v>32.259501254662602</v>
      </c>
      <c r="FJ111">
        <v>10.825707534468799</v>
      </c>
      <c r="FK111">
        <v>0.75224581149113401</v>
      </c>
      <c r="FL111">
        <v>25.7390210207564</v>
      </c>
      <c r="FM111">
        <v>27.357992141554199</v>
      </c>
      <c r="FN111">
        <v>-0.67461519889011801</v>
      </c>
      <c r="GB111"/>
      <c r="GP111"/>
      <c r="GR111">
        <v>51.638137993960797</v>
      </c>
      <c r="GS111">
        <v>97.337274948629002</v>
      </c>
      <c r="GT111">
        <v>49.340254578184897</v>
      </c>
      <c r="GU111">
        <v>91.238798577196903</v>
      </c>
      <c r="GV111">
        <v>58.1060747779376</v>
      </c>
      <c r="GW111">
        <v>84.248172671530199</v>
      </c>
      <c r="GX111">
        <v>51.055482662845797</v>
      </c>
      <c r="GY111">
        <v>36.087740704387798</v>
      </c>
      <c r="GZ111">
        <v>155.65297045701101</v>
      </c>
      <c r="HA111">
        <v>145.93687174959001</v>
      </c>
      <c r="HB111">
        <v>76.615366923861501</v>
      </c>
      <c r="HC111">
        <v>86.717577965009696</v>
      </c>
      <c r="HD111">
        <v>138.05202970856601</v>
      </c>
      <c r="HR111"/>
    </row>
    <row r="112" spans="1:226">
      <c r="A112" s="13">
        <f t="shared" si="1"/>
        <v>43131</v>
      </c>
      <c r="O112"/>
      <c r="AD112"/>
      <c r="AE112" s="4">
        <v>43131</v>
      </c>
      <c r="AF112" s="1">
        <v>1.23084409864584</v>
      </c>
      <c r="AG112" s="1">
        <v>2.3741120314580102</v>
      </c>
      <c r="AH112" s="1">
        <v>0.51705508571249204</v>
      </c>
      <c r="AI112" s="1">
        <v>12.592812348925101</v>
      </c>
      <c r="AJ112" s="1">
        <v>1.3967258154706801</v>
      </c>
      <c r="AK112" s="1">
        <v>2.6620624048064401</v>
      </c>
      <c r="AL112" s="1">
        <v>1.29198625700892</v>
      </c>
      <c r="AM112" s="1">
        <v>0.29287001794483403</v>
      </c>
      <c r="AN112" s="1">
        <v>2.6885894937369899</v>
      </c>
      <c r="AO112" s="1">
        <v>3.4778602007498298</v>
      </c>
      <c r="AP112" s="1">
        <v>1.08873581462597</v>
      </c>
      <c r="AQ112" s="1">
        <v>2.1634372721464401</v>
      </c>
      <c r="AR112" s="1">
        <v>3.1002370228824399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T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DJ112"/>
      <c r="EL112"/>
      <c r="EZ112"/>
      <c r="FB112">
        <v>23.916395870401701</v>
      </c>
      <c r="FC112">
        <v>10.799970751981901</v>
      </c>
      <c r="FD112">
        <v>41.7035982329825</v>
      </c>
      <c r="FE112">
        <v>2.8342913203952</v>
      </c>
      <c r="FF112">
        <v>29.216590836862</v>
      </c>
      <c r="FG112">
        <v>13.7563810012172</v>
      </c>
      <c r="FH112">
        <v>11.3467197223921</v>
      </c>
      <c r="FI112">
        <v>32.218103526503903</v>
      </c>
      <c r="FJ112">
        <v>11.1256011428046</v>
      </c>
      <c r="FK112">
        <v>0.169990566682857</v>
      </c>
      <c r="FL112">
        <v>14.868003551836299</v>
      </c>
      <c r="FM112">
        <v>23.738388537237199</v>
      </c>
      <c r="FN112">
        <v>1.65978873949747</v>
      </c>
      <c r="GB112"/>
      <c r="GP112"/>
      <c r="GR112">
        <v>54.616355893698703</v>
      </c>
      <c r="GS112">
        <v>106.65772779288601</v>
      </c>
      <c r="GT112">
        <v>47.111328145032097</v>
      </c>
      <c r="GU112">
        <v>98.647928325321303</v>
      </c>
      <c r="GV112">
        <v>64.088818663757706</v>
      </c>
      <c r="GW112">
        <v>90.0545257063756</v>
      </c>
      <c r="GX112">
        <v>51.8783378148539</v>
      </c>
      <c r="GY112">
        <v>35.729693469916597</v>
      </c>
      <c r="GZ112">
        <v>148.67894883660301</v>
      </c>
      <c r="HA112">
        <v>148.02364161481501</v>
      </c>
      <c r="HB112">
        <v>82.814392013301401</v>
      </c>
      <c r="HC112">
        <v>99.7135293628005</v>
      </c>
      <c r="HD112">
        <v>141.41545005023701</v>
      </c>
      <c r="HR112"/>
    </row>
    <row r="113" spans="1:226">
      <c r="A113" s="13">
        <f t="shared" si="1"/>
        <v>43098</v>
      </c>
      <c r="O113"/>
      <c r="AD113"/>
      <c r="AE113" s="4">
        <v>43098</v>
      </c>
      <c r="AF113" s="1">
        <v>1.2063368246346899</v>
      </c>
      <c r="AG113" s="1">
        <v>2.3166163423047701</v>
      </c>
      <c r="AH113" s="1">
        <v>0.50544856287665596</v>
      </c>
      <c r="AI113" s="1">
        <v>12.288497133922201</v>
      </c>
      <c r="AJ113" s="1">
        <v>1.36478110620909</v>
      </c>
      <c r="AK113" s="1">
        <v>2.5895687100877902</v>
      </c>
      <c r="AL113" s="1">
        <v>1.2663358195837899</v>
      </c>
      <c r="AM113" s="1">
        <v>0.28721695871505798</v>
      </c>
      <c r="AN113" s="1">
        <v>2.6413195823577</v>
      </c>
      <c r="AO113" s="1">
        <v>3.3969121544804199</v>
      </c>
      <c r="AP113" s="1">
        <v>1.0772021792866</v>
      </c>
      <c r="AQ113" s="1">
        <v>2.1177428567474599</v>
      </c>
      <c r="AR113" s="1">
        <v>3.02311200405933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T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DJ113"/>
      <c r="EL113"/>
      <c r="EZ113"/>
      <c r="FB113">
        <v>24.358743323250899</v>
      </c>
      <c r="FC113">
        <v>11.079879720508499</v>
      </c>
      <c r="FD113">
        <v>42.636667951048601</v>
      </c>
      <c r="FE113">
        <v>2.8835714382833602</v>
      </c>
      <c r="FF113">
        <v>29.9115060580095</v>
      </c>
      <c r="FG113">
        <v>14.09083663513</v>
      </c>
      <c r="FH113">
        <v>11.5775666067887</v>
      </c>
      <c r="FI113">
        <v>33.044720023544798</v>
      </c>
      <c r="FJ113">
        <v>11.2643869853814</v>
      </c>
      <c r="FK113">
        <v>0.16356455751146901</v>
      </c>
      <c r="FL113">
        <v>15.165653073878699</v>
      </c>
      <c r="FM113">
        <v>24.2431671030049</v>
      </c>
      <c r="FN113">
        <v>1.71124827119397</v>
      </c>
      <c r="GB113"/>
      <c r="GP113"/>
      <c r="GR113">
        <v>54.587556380262399</v>
      </c>
      <c r="GS113">
        <v>106.533994370863</v>
      </c>
      <c r="GT113">
        <v>47.089709097383697</v>
      </c>
      <c r="GU113">
        <v>98.568924290762595</v>
      </c>
      <c r="GV113">
        <v>64.0974883206746</v>
      </c>
      <c r="GW113">
        <v>90.241227905072193</v>
      </c>
      <c r="GX113">
        <v>51.946568386153899</v>
      </c>
      <c r="GY113">
        <v>35.7364357699877</v>
      </c>
      <c r="GZ113">
        <v>149.98114198290099</v>
      </c>
      <c r="HA113">
        <v>148.259444869047</v>
      </c>
      <c r="HB113">
        <v>82.676387623884906</v>
      </c>
      <c r="HC113">
        <v>99.726380546733395</v>
      </c>
      <c r="HD113">
        <v>141.44951466643101</v>
      </c>
      <c r="HR113"/>
    </row>
    <row r="114" spans="1:226">
      <c r="A114" s="13">
        <f t="shared" si="1"/>
        <v>43069</v>
      </c>
      <c r="O114"/>
      <c r="AD114"/>
      <c r="AE114" s="4">
        <v>43069</v>
      </c>
      <c r="AF114" s="1">
        <v>1.1872547204147701</v>
      </c>
      <c r="AG114" s="1">
        <v>2.3184087933269399</v>
      </c>
      <c r="AH114" s="1">
        <v>0.50767480237843998</v>
      </c>
      <c r="AI114" s="1">
        <v>12.2955339609268</v>
      </c>
      <c r="AJ114" s="1">
        <v>1.40730477752287</v>
      </c>
      <c r="AK114" s="1">
        <v>2.5584480893833899</v>
      </c>
      <c r="AL114" s="1">
        <v>1.26750868958922</v>
      </c>
      <c r="AM114" s="1">
        <v>0.28867523252039501</v>
      </c>
      <c r="AN114" s="1">
        <v>2.6578042158362098</v>
      </c>
      <c r="AO114" s="1">
        <v>3.4021790338198299</v>
      </c>
      <c r="AP114" s="1">
        <v>1.0729657734978599</v>
      </c>
      <c r="AQ114" s="1">
        <v>2.1178645680389501</v>
      </c>
      <c r="AR114" s="1">
        <v>3.02966680393174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T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DJ114"/>
      <c r="EL114"/>
      <c r="EZ114"/>
      <c r="FB114">
        <v>25.188796699849899</v>
      </c>
      <c r="FC114">
        <v>10.993592064946901</v>
      </c>
      <c r="FD114">
        <v>42.013328055155597</v>
      </c>
      <c r="FE114">
        <v>2.8840734503427501</v>
      </c>
      <c r="FF114">
        <v>29.550451567324998</v>
      </c>
      <c r="FG114">
        <v>14.486458733101699</v>
      </c>
      <c r="FH114">
        <v>11.5405302798644</v>
      </c>
      <c r="FI114">
        <v>32.969645641180399</v>
      </c>
      <c r="FJ114">
        <v>11.1555653817544</v>
      </c>
      <c r="FK114">
        <v>0.15890128920861199</v>
      </c>
      <c r="FL114">
        <v>15.031013483885699</v>
      </c>
      <c r="FM114">
        <v>24.244801468831199</v>
      </c>
      <c r="FN114">
        <v>1.6615803462655401</v>
      </c>
      <c r="GB114"/>
      <c r="GP114"/>
      <c r="GR114">
        <v>53.407959107297202</v>
      </c>
      <c r="GS114">
        <v>106.557589507381</v>
      </c>
      <c r="GT114">
        <v>47.806850350734997</v>
      </c>
      <c r="GU114">
        <v>98.548166956190499</v>
      </c>
      <c r="GV114">
        <v>66.731461362361202</v>
      </c>
      <c r="GW114">
        <v>89.269115536391794</v>
      </c>
      <c r="GX114">
        <v>51.920519319993502</v>
      </c>
      <c r="GY114">
        <v>35.749468544258498</v>
      </c>
      <c r="GZ114">
        <v>151.068421467604</v>
      </c>
      <c r="HA114">
        <v>148.27479257955201</v>
      </c>
      <c r="HB114">
        <v>83.289843364041204</v>
      </c>
      <c r="HC114">
        <v>99.738835353918304</v>
      </c>
      <c r="HD114">
        <v>141.62178230723401</v>
      </c>
      <c r="HR114"/>
    </row>
    <row r="115" spans="1:226">
      <c r="A115" s="13">
        <f t="shared" si="1"/>
        <v>43039</v>
      </c>
      <c r="O115"/>
      <c r="AD115"/>
      <c r="AE115" s="4">
        <v>43039</v>
      </c>
      <c r="AF115" s="1">
        <v>1.33317165784545</v>
      </c>
      <c r="AG115" s="1">
        <v>2.3632138344513902</v>
      </c>
      <c r="AH115" s="1">
        <v>0.50120745219936602</v>
      </c>
      <c r="AI115" s="1">
        <v>12.4435312021774</v>
      </c>
      <c r="AJ115" s="1">
        <v>1.46194630227425</v>
      </c>
      <c r="AK115" s="1">
        <v>2.7170091703241699</v>
      </c>
      <c r="AL115" s="1">
        <v>1.4241623286028999</v>
      </c>
      <c r="AM115" s="1">
        <v>0.208677267909854</v>
      </c>
      <c r="AN115" s="1">
        <v>2.7205568965562898</v>
      </c>
      <c r="AO115" s="1">
        <v>2.97271856092275</v>
      </c>
      <c r="AP115" s="1">
        <v>1.11973450036404</v>
      </c>
      <c r="AQ115" s="1">
        <v>2.0278607355287801</v>
      </c>
      <c r="AR115" s="1">
        <v>3.0717800539913198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T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DJ115"/>
      <c r="EL115"/>
      <c r="EZ115"/>
      <c r="FB115">
        <v>23.7318506002429</v>
      </c>
      <c r="FC115">
        <v>10.6370566258132</v>
      </c>
      <c r="FD115">
        <v>39.868831458153899</v>
      </c>
      <c r="FE115">
        <v>2.7093016549208602</v>
      </c>
      <c r="FF115">
        <v>27.747845336832899</v>
      </c>
      <c r="FG115">
        <v>15.057695898740601</v>
      </c>
      <c r="FH115">
        <v>9.3896470221243007</v>
      </c>
      <c r="FI115">
        <v>35.526907281408</v>
      </c>
      <c r="FJ115">
        <v>10.661244829012899</v>
      </c>
      <c r="FK115">
        <v>5.7404650770003602</v>
      </c>
      <c r="FL115">
        <v>12.709717625207601</v>
      </c>
      <c r="FM115">
        <v>24.542481140305899</v>
      </c>
      <c r="FN115">
        <v>1.2022580873217801</v>
      </c>
      <c r="GB115"/>
      <c r="GP115"/>
      <c r="GR115">
        <v>56.137725318529199</v>
      </c>
      <c r="GS115">
        <v>107.768877705091</v>
      </c>
      <c r="GT115">
        <v>47.7486196649484</v>
      </c>
      <c r="GU115">
        <v>99.058876788721193</v>
      </c>
      <c r="GV115">
        <v>68.125018498058594</v>
      </c>
      <c r="GW115">
        <v>91.545021288464</v>
      </c>
      <c r="GX115">
        <v>53.007354445587097</v>
      </c>
      <c r="GY115">
        <v>34.9986874483888</v>
      </c>
      <c r="GZ115">
        <v>156.722945423336</v>
      </c>
      <c r="HA115">
        <v>145.96103228097101</v>
      </c>
      <c r="HB115">
        <v>85.802525781225398</v>
      </c>
      <c r="HC115">
        <v>95.045009033162501</v>
      </c>
      <c r="HD115">
        <v>144.108238059336</v>
      </c>
      <c r="HR115"/>
    </row>
    <row r="116" spans="1:226">
      <c r="A116" s="13">
        <f t="shared" si="1"/>
        <v>43007</v>
      </c>
      <c r="O116"/>
      <c r="AD116"/>
      <c r="AE116" s="4">
        <v>43007</v>
      </c>
      <c r="AF116" s="1">
        <v>1.35274040634182</v>
      </c>
      <c r="AG116" s="1">
        <v>2.3902759043191901</v>
      </c>
      <c r="AH116" s="1">
        <v>0.50798501264692697</v>
      </c>
      <c r="AI116" s="1">
        <v>12.6026254140583</v>
      </c>
      <c r="AJ116" s="1">
        <v>1.48180986017565</v>
      </c>
      <c r="AK116" s="1">
        <v>2.7191933933112802</v>
      </c>
      <c r="AL116" s="1">
        <v>1.4559366928670501</v>
      </c>
      <c r="AM116" s="1">
        <v>0.213627586408458</v>
      </c>
      <c r="AN116" s="1">
        <v>2.76425645730514</v>
      </c>
      <c r="AO116" s="1">
        <v>3.0289267605021002</v>
      </c>
      <c r="AP116" s="1">
        <v>1.18073253567226</v>
      </c>
      <c r="AQ116" s="1">
        <v>2.0654261503070699</v>
      </c>
      <c r="AR116" s="1">
        <v>3.1063556843526401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T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DJ116"/>
      <c r="EL116"/>
      <c r="EZ116"/>
      <c r="FB116">
        <v>23.4265400714376</v>
      </c>
      <c r="FC116">
        <v>10.5464150985673</v>
      </c>
      <c r="FD116">
        <v>39.313040674076497</v>
      </c>
      <c r="FE116">
        <v>2.6999802455476698</v>
      </c>
      <c r="FF116">
        <v>27.453621865880098</v>
      </c>
      <c r="FG116">
        <v>14.8394757706373</v>
      </c>
      <c r="FH116">
        <v>9.18378570319617</v>
      </c>
      <c r="FI116">
        <v>34.971508133780397</v>
      </c>
      <c r="FJ116">
        <v>10.4867622552164</v>
      </c>
      <c r="FK116">
        <v>5.6662677878796401</v>
      </c>
      <c r="FL116">
        <v>11.8397503037991</v>
      </c>
      <c r="FM116">
        <v>24.099502869308001</v>
      </c>
      <c r="FN116">
        <v>1.1059077484044</v>
      </c>
      <c r="GB116"/>
      <c r="GP116"/>
      <c r="GR116">
        <v>56.121536580066604</v>
      </c>
      <c r="GS116">
        <v>107.645796752782</v>
      </c>
      <c r="GT116">
        <v>47.787375410088103</v>
      </c>
      <c r="GU116">
        <v>98.319130975655497</v>
      </c>
      <c r="GV116">
        <v>68.457690737003205</v>
      </c>
      <c r="GW116">
        <v>91.559397469814797</v>
      </c>
      <c r="GX116">
        <v>52.987106021046799</v>
      </c>
      <c r="GY116">
        <v>35.044985836773499</v>
      </c>
      <c r="GZ116">
        <v>156.34846569718101</v>
      </c>
      <c r="HA116">
        <v>146.27372630377201</v>
      </c>
      <c r="HB116">
        <v>87.034525110263502</v>
      </c>
      <c r="HC116">
        <v>95.248297352806006</v>
      </c>
      <c r="HD116">
        <v>143.71328394769401</v>
      </c>
      <c r="HR116"/>
    </row>
    <row r="117" spans="1:226">
      <c r="A117" s="13">
        <f t="shared" si="1"/>
        <v>42978</v>
      </c>
      <c r="O117"/>
      <c r="AD117"/>
      <c r="AE117" s="4">
        <v>42978</v>
      </c>
      <c r="AF117" s="1">
        <v>1.3465285757951999</v>
      </c>
      <c r="AG117" s="1">
        <v>2.3803718775021698</v>
      </c>
      <c r="AH117" s="1">
        <v>0.50100352583864205</v>
      </c>
      <c r="AI117" s="1">
        <v>12.478210565724799</v>
      </c>
      <c r="AJ117" s="1">
        <v>1.4773470391302099</v>
      </c>
      <c r="AK117" s="1">
        <v>2.7277818196464598</v>
      </c>
      <c r="AL117" s="1">
        <v>1.4563382215246401</v>
      </c>
      <c r="AM117" s="1">
        <v>0.21459743489712901</v>
      </c>
      <c r="AN117" s="1">
        <v>2.7586686195565</v>
      </c>
      <c r="AO117" s="1">
        <v>3.0247033299335402</v>
      </c>
      <c r="AP117" s="1">
        <v>1.10277582796434</v>
      </c>
      <c r="AQ117" s="1">
        <v>2.0562699271892302</v>
      </c>
      <c r="AR117" s="1">
        <v>3.0895097259531599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T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DJ117"/>
      <c r="EL117"/>
      <c r="EZ117"/>
      <c r="FB117">
        <v>23.517144695996802</v>
      </c>
      <c r="FC117">
        <v>10.551962028815201</v>
      </c>
      <c r="FD117">
        <v>39.445588674462499</v>
      </c>
      <c r="FE117">
        <v>2.7349914735940599</v>
      </c>
      <c r="FF117">
        <v>27.5466147736519</v>
      </c>
      <c r="FG117">
        <v>14.8721467246115</v>
      </c>
      <c r="FH117">
        <v>9.2487924843879004</v>
      </c>
      <c r="FI117">
        <v>35.665944296492803</v>
      </c>
      <c r="FJ117">
        <v>10.502496178540101</v>
      </c>
      <c r="FK117">
        <v>5.7564405318694103</v>
      </c>
      <c r="FL117">
        <v>12.3750950391273</v>
      </c>
      <c r="FM117">
        <v>24.209500841876899</v>
      </c>
      <c r="FN117">
        <v>1.0875303410163999</v>
      </c>
      <c r="GB117"/>
      <c r="GP117"/>
      <c r="GR117">
        <v>56.182852188678403</v>
      </c>
      <c r="GS117">
        <v>107.21764383749201</v>
      </c>
      <c r="GT117">
        <v>47.830076644760503</v>
      </c>
      <c r="GU117">
        <v>97.724094768055707</v>
      </c>
      <c r="GV117">
        <v>68.501729868722805</v>
      </c>
      <c r="GW117">
        <v>91.676403972828894</v>
      </c>
      <c r="GX117">
        <v>53.246895339902999</v>
      </c>
      <c r="GY117">
        <v>34.947721769061502</v>
      </c>
      <c r="GZ117">
        <v>157.17427875867401</v>
      </c>
      <c r="HA117">
        <v>146.91096128109101</v>
      </c>
      <c r="HB117">
        <v>86.661603707960595</v>
      </c>
      <c r="HC117">
        <v>95.339770752514895</v>
      </c>
      <c r="HD117">
        <v>143.858720536748</v>
      </c>
      <c r="HR117"/>
    </row>
    <row r="118" spans="1:226">
      <c r="A118" s="13">
        <f t="shared" si="1"/>
        <v>42947</v>
      </c>
      <c r="O118"/>
      <c r="AD118"/>
      <c r="AE118" s="4">
        <v>42947</v>
      </c>
      <c r="AF118" s="1">
        <v>1.60751633218235</v>
      </c>
      <c r="AG118" s="1">
        <v>2.2280335423475899</v>
      </c>
      <c r="AH118" s="1">
        <v>0.36813181772449899</v>
      </c>
      <c r="AI118" s="1">
        <v>11.6800538206444</v>
      </c>
      <c r="AJ118" s="1">
        <v>1.6151353656109</v>
      </c>
      <c r="AK118" s="1">
        <v>1.82864533162215</v>
      </c>
      <c r="AL118" s="1">
        <v>1.69532854357455</v>
      </c>
      <c r="AM118" s="1">
        <v>-6.5367120976613E-2</v>
      </c>
      <c r="AN118" s="1">
        <v>2.80739790884485</v>
      </c>
      <c r="AO118" s="1">
        <v>3.6131751175106799</v>
      </c>
      <c r="AP118" s="1">
        <v>1.3548732464725699</v>
      </c>
      <c r="AQ118" s="1">
        <v>1.8415270810355799</v>
      </c>
      <c r="AR118" s="1">
        <v>3.0641806009462398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T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DJ118"/>
      <c r="EL118"/>
      <c r="EZ118"/>
      <c r="FB118">
        <v>17.297050077759401</v>
      </c>
      <c r="FC118">
        <v>11.490531104969</v>
      </c>
      <c r="FD118">
        <v>42.271924518252703</v>
      </c>
      <c r="FE118">
        <v>2.7190123841966201</v>
      </c>
      <c r="FF118">
        <v>24.875431975203799</v>
      </c>
      <c r="FG118">
        <v>15.619721334253301</v>
      </c>
      <c r="FH118">
        <v>3.8508493048319301</v>
      </c>
      <c r="FI118">
        <v>25.0200524868626</v>
      </c>
      <c r="FJ118">
        <v>9.8140663511177095</v>
      </c>
      <c r="FK118">
        <v>4.9821874288019403</v>
      </c>
      <c r="FL118">
        <v>8.4553742501833806</v>
      </c>
      <c r="FM118">
        <v>23.186210023451999</v>
      </c>
      <c r="FN118">
        <v>2.6077133267659098</v>
      </c>
      <c r="GB118"/>
      <c r="GP118"/>
      <c r="GR118">
        <v>57.538305404085598</v>
      </c>
      <c r="GS118">
        <v>102.030787421222</v>
      </c>
      <c r="GT118">
        <v>39.296732176042397</v>
      </c>
      <c r="GU118">
        <v>94.115213565850297</v>
      </c>
      <c r="GV118">
        <v>70.946576318850006</v>
      </c>
      <c r="GW118">
        <v>90.504901851039804</v>
      </c>
      <c r="GX118">
        <v>53.792658016582102</v>
      </c>
      <c r="GY118">
        <v>33.955553918486302</v>
      </c>
      <c r="GZ118">
        <v>155.27623934966999</v>
      </c>
      <c r="HA118">
        <v>148.02597932029801</v>
      </c>
      <c r="HB118">
        <v>83.219396531207295</v>
      </c>
      <c r="HC118">
        <v>86.704990256277199</v>
      </c>
      <c r="HD118">
        <v>146.619683454236</v>
      </c>
      <c r="HR118"/>
    </row>
    <row r="119" spans="1:226">
      <c r="A119" s="13">
        <f t="shared" si="1"/>
        <v>42916</v>
      </c>
      <c r="O119"/>
      <c r="AD119"/>
      <c r="AE119" s="4">
        <v>42916</v>
      </c>
      <c r="AF119" s="1">
        <v>1.6211626657804199</v>
      </c>
      <c r="AG119" s="1">
        <v>2.2078741420415802</v>
      </c>
      <c r="AH119" s="1">
        <v>0.38532987230115501</v>
      </c>
      <c r="AI119" s="1">
        <v>11.707505734303</v>
      </c>
      <c r="AJ119" s="1">
        <v>1.6252041496898999</v>
      </c>
      <c r="AK119" s="1">
        <v>1.83232525666233</v>
      </c>
      <c r="AL119" s="1">
        <v>1.72525511635288</v>
      </c>
      <c r="AM119" s="1">
        <v>-6.1856044542795703E-2</v>
      </c>
      <c r="AN119" s="1">
        <v>2.8317886834705601</v>
      </c>
      <c r="AO119" s="1">
        <v>3.6332461020072202</v>
      </c>
      <c r="AP119" s="1">
        <v>1.38856063845386</v>
      </c>
      <c r="AQ119" s="1">
        <v>1.8614874896737701</v>
      </c>
      <c r="AR119" s="1">
        <v>3.0628294476208202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T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DJ119"/>
      <c r="EL119"/>
      <c r="EZ119"/>
      <c r="FB119">
        <v>17.127417624869601</v>
      </c>
      <c r="FC119">
        <v>11.588771572290501</v>
      </c>
      <c r="FD119">
        <v>41.478135180690103</v>
      </c>
      <c r="FE119">
        <v>2.70322658721954</v>
      </c>
      <c r="FF119">
        <v>24.762538491439201</v>
      </c>
      <c r="FG119">
        <v>15.596308413387399</v>
      </c>
      <c r="FH119">
        <v>3.78219707634464</v>
      </c>
      <c r="FI119">
        <v>25.0051089550231</v>
      </c>
      <c r="FJ119">
        <v>9.6981102546545994</v>
      </c>
      <c r="FK119">
        <v>4.961493951524</v>
      </c>
      <c r="FL119">
        <v>8.1846842175590293</v>
      </c>
      <c r="FM119">
        <v>22.937688064068901</v>
      </c>
      <c r="FN119">
        <v>2.6141196447363901</v>
      </c>
      <c r="GB119"/>
      <c r="GP119"/>
      <c r="GR119">
        <v>57.5592442661302</v>
      </c>
      <c r="GS119">
        <v>101.87322844104899</v>
      </c>
      <c r="GT119">
        <v>40.751253704476298</v>
      </c>
      <c r="GU119">
        <v>93.476906983619401</v>
      </c>
      <c r="GV119">
        <v>71.351659368771905</v>
      </c>
      <c r="GW119">
        <v>90.436020097381004</v>
      </c>
      <c r="GX119">
        <v>53.818329226900403</v>
      </c>
      <c r="GY119">
        <v>34.000737800525201</v>
      </c>
      <c r="GZ119">
        <v>155.39842124625</v>
      </c>
      <c r="HA119">
        <v>148.46471976196801</v>
      </c>
      <c r="HB119">
        <v>82.872495527177094</v>
      </c>
      <c r="HC119">
        <v>86.8269712377015</v>
      </c>
      <c r="HD119">
        <v>146.547325204625</v>
      </c>
      <c r="HR119"/>
    </row>
    <row r="120" spans="1:226">
      <c r="A120" s="13">
        <f t="shared" si="1"/>
        <v>42886</v>
      </c>
      <c r="O120"/>
      <c r="AD120"/>
      <c r="AE120" s="4">
        <v>42886</v>
      </c>
      <c r="AF120" s="1">
        <v>1.59240047549374</v>
      </c>
      <c r="AG120" s="1">
        <v>2.2033174289008999</v>
      </c>
      <c r="AH120" s="1">
        <v>0.28726310583201298</v>
      </c>
      <c r="AI120" s="1">
        <v>11.4718645668273</v>
      </c>
      <c r="AJ120" s="1">
        <v>1.5787412793825499</v>
      </c>
      <c r="AK120" s="1">
        <v>1.80389295254899</v>
      </c>
      <c r="AL120" s="1">
        <v>1.6900119637494</v>
      </c>
      <c r="AM120" s="1">
        <v>-4.6528855080545203E-2</v>
      </c>
      <c r="AN120" s="1">
        <v>2.72632124024065</v>
      </c>
      <c r="AO120" s="1">
        <v>3.5856177843054899</v>
      </c>
      <c r="AP120" s="1">
        <v>1.36128872375587</v>
      </c>
      <c r="AQ120" s="1">
        <v>1.8402709464793701</v>
      </c>
      <c r="AR120" s="1">
        <v>3.03844642106717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T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DJ120"/>
      <c r="EL120"/>
      <c r="EZ120"/>
      <c r="FB120">
        <v>17.373633213644698</v>
      </c>
      <c r="FC120">
        <v>11.485004878024601</v>
      </c>
      <c r="FD120">
        <v>48.333557843566197</v>
      </c>
      <c r="FE120">
        <v>2.7812312489963902</v>
      </c>
      <c r="FF120">
        <v>25.660160812218798</v>
      </c>
      <c r="FG120">
        <v>15.7833724930806</v>
      </c>
      <c r="FH120">
        <v>3.9670502779077998</v>
      </c>
      <c r="FI120">
        <v>24.8218796187825</v>
      </c>
      <c r="FJ120">
        <v>10.183700086168701</v>
      </c>
      <c r="FK120">
        <v>5.0906102857423603</v>
      </c>
      <c r="FL120">
        <v>8.0096156707750392</v>
      </c>
      <c r="FM120">
        <v>23.159898706377199</v>
      </c>
      <c r="FN120">
        <v>2.5577402671038101</v>
      </c>
      <c r="GB120"/>
      <c r="GP120"/>
      <c r="GR120">
        <v>57.505689398535303</v>
      </c>
      <c r="GS120">
        <v>102.119141918184</v>
      </c>
      <c r="GT120">
        <v>35.228675156112203</v>
      </c>
      <c r="GU120">
        <v>93.860413536804501</v>
      </c>
      <c r="GV120">
        <v>70.478218405198703</v>
      </c>
      <c r="GW120">
        <v>90.001771967227299</v>
      </c>
      <c r="GX120">
        <v>53.850944956190901</v>
      </c>
      <c r="GY120">
        <v>34.249771453599401</v>
      </c>
      <c r="GZ120">
        <v>150.551068299593</v>
      </c>
      <c r="HA120">
        <v>148.78153752798701</v>
      </c>
      <c r="HB120">
        <v>83.254675814645907</v>
      </c>
      <c r="HC120">
        <v>86.584248965730296</v>
      </c>
      <c r="HD120">
        <v>147.52199657272399</v>
      </c>
      <c r="HR120"/>
    </row>
    <row r="121" spans="1:226">
      <c r="A121" s="13">
        <f t="shared" si="1"/>
        <v>42853</v>
      </c>
      <c r="O121"/>
      <c r="AD121"/>
      <c r="AE121" s="4">
        <v>42853</v>
      </c>
      <c r="AF121" s="1">
        <v>1.63567475330168</v>
      </c>
      <c r="AG121" s="1">
        <v>2.1868157887501498</v>
      </c>
      <c r="AH121" s="1">
        <v>0.30286492303315299</v>
      </c>
      <c r="AI121" s="1">
        <v>9.4286548615105499</v>
      </c>
      <c r="AJ121" s="1">
        <v>1.4436855961178101</v>
      </c>
      <c r="AK121" s="1">
        <v>1.7345721284995801</v>
      </c>
      <c r="AL121" s="1">
        <v>1.9524873270557701</v>
      </c>
      <c r="AM121" s="1">
        <v>-4.75352907373384E-2</v>
      </c>
      <c r="AN121" s="1">
        <v>2.9332875096283799</v>
      </c>
      <c r="AO121" s="1">
        <v>3.4393062079511498</v>
      </c>
      <c r="AP121" s="1">
        <v>1.2400341557718699</v>
      </c>
      <c r="AQ121" s="1">
        <v>1.8035528626820101</v>
      </c>
      <c r="AR121" s="1">
        <v>3.0225263400650202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T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DJ121"/>
      <c r="EL121"/>
      <c r="EZ121"/>
      <c r="FB121">
        <v>17.527229778548701</v>
      </c>
      <c r="FC121">
        <v>11.4460331515007</v>
      </c>
      <c r="FD121">
        <v>48.7177563196378</v>
      </c>
      <c r="FE121">
        <v>3.8722335206896399</v>
      </c>
      <c r="FF121">
        <v>26.612849576340398</v>
      </c>
      <c r="FG121">
        <v>14.998530752507801</v>
      </c>
      <c r="FH121">
        <v>-1.70694366590848</v>
      </c>
      <c r="FI121">
        <v>24.5542366159689</v>
      </c>
      <c r="FJ121">
        <v>8.68697276852666</v>
      </c>
      <c r="FK121">
        <v>5.36589159002994</v>
      </c>
      <c r="FL121">
        <v>6.9008292589846603</v>
      </c>
      <c r="FM121">
        <v>23.482663781891201</v>
      </c>
      <c r="FN121">
        <v>2.4046909619817498</v>
      </c>
      <c r="GB121"/>
      <c r="GP121"/>
      <c r="GR121">
        <v>60.449795227011201</v>
      </c>
      <c r="GS121">
        <v>102.561860226241</v>
      </c>
      <c r="GT121">
        <v>35.790398439267797</v>
      </c>
      <c r="GU121">
        <v>91.226586248133401</v>
      </c>
      <c r="GV121">
        <v>64.464014494080701</v>
      </c>
      <c r="GW121">
        <v>89.782374674926103</v>
      </c>
      <c r="GX121">
        <v>56.565652907288097</v>
      </c>
      <c r="GY121">
        <v>32.496487711334503</v>
      </c>
      <c r="GZ121">
        <v>164.42081914835899</v>
      </c>
      <c r="HA121">
        <v>163.23176151613899</v>
      </c>
      <c r="HB121">
        <v>79.574001394273793</v>
      </c>
      <c r="HC121">
        <v>88.476372195162099</v>
      </c>
      <c r="HD121">
        <v>149.13525984181001</v>
      </c>
      <c r="HR121"/>
    </row>
    <row r="122" spans="1:226">
      <c r="A122" s="13">
        <f t="shared" si="1"/>
        <v>42825</v>
      </c>
      <c r="O122"/>
      <c r="AD122"/>
      <c r="AE122" s="4">
        <v>42825</v>
      </c>
      <c r="AF122" s="1">
        <v>1.6696354988136699</v>
      </c>
      <c r="AG122" s="1">
        <v>2.2335475222602401</v>
      </c>
      <c r="AH122" s="1">
        <v>0.30841409588283702</v>
      </c>
      <c r="AI122" s="1">
        <v>9.6238552411890304</v>
      </c>
      <c r="AJ122" s="1">
        <v>1.4748211295773901</v>
      </c>
      <c r="AK122" s="1">
        <v>1.7687262261752099</v>
      </c>
      <c r="AL122" s="1">
        <v>1.98164514244546</v>
      </c>
      <c r="AM122" s="1">
        <v>-4.9833259497825397E-2</v>
      </c>
      <c r="AN122" s="1">
        <v>3.0208731272162699</v>
      </c>
      <c r="AO122" s="1">
        <v>3.5053496904388401</v>
      </c>
      <c r="AP122" s="1">
        <v>1.23798273232962</v>
      </c>
      <c r="AQ122" s="1">
        <v>1.8398732828273201</v>
      </c>
      <c r="AR122" s="1">
        <v>3.0769738907279001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T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DJ122"/>
      <c r="EL122"/>
      <c r="EZ122"/>
      <c r="FB122">
        <v>17.118931516152301</v>
      </c>
      <c r="FC122">
        <v>11.192934149282801</v>
      </c>
      <c r="FD122">
        <v>47.740330991131799</v>
      </c>
      <c r="FE122">
        <v>3.7934022759202501</v>
      </c>
      <c r="FF122">
        <v>26.0353527361057</v>
      </c>
      <c r="FG122">
        <v>14.701229849873499</v>
      </c>
      <c r="FH122">
        <v>-1.5775761649546001</v>
      </c>
      <c r="FI122">
        <v>24.0462465797501</v>
      </c>
      <c r="FJ122">
        <v>8.4063544296226294</v>
      </c>
      <c r="FK122">
        <v>5.2659597760161398</v>
      </c>
      <c r="FL122">
        <v>6.46603373875557</v>
      </c>
      <c r="FM122">
        <v>23.013623489485902</v>
      </c>
      <c r="FN122">
        <v>2.3564366801393302</v>
      </c>
      <c r="GB122"/>
      <c r="GP122"/>
      <c r="GR122">
        <v>60.3686473188964</v>
      </c>
      <c r="GS122">
        <v>102.6693207231</v>
      </c>
      <c r="GT122">
        <v>35.769484990032403</v>
      </c>
      <c r="GU122">
        <v>91.426870683049103</v>
      </c>
      <c r="GV122">
        <v>64.442363180606407</v>
      </c>
      <c r="GW122">
        <v>89.582400427009603</v>
      </c>
      <c r="GX122">
        <v>56.514874917034597</v>
      </c>
      <c r="GY122">
        <v>32.467290462216297</v>
      </c>
      <c r="GZ122">
        <v>166.93527711410499</v>
      </c>
      <c r="HA122">
        <v>163.15683016612499</v>
      </c>
      <c r="HB122">
        <v>78.262402452748503</v>
      </c>
      <c r="HC122">
        <v>88.414072422791307</v>
      </c>
      <c r="HD122">
        <v>149.15132138503401</v>
      </c>
      <c r="HR122"/>
    </row>
    <row r="123" spans="1:226">
      <c r="A123" s="13">
        <f t="shared" si="1"/>
        <v>42794</v>
      </c>
      <c r="O123"/>
      <c r="AD123"/>
      <c r="AE123" s="4">
        <v>42794</v>
      </c>
      <c r="AF123" s="1">
        <v>1.6399972694948901</v>
      </c>
      <c r="AG123" s="1">
        <v>2.1975571560848799</v>
      </c>
      <c r="AH123" s="1">
        <v>0.30973862620082199</v>
      </c>
      <c r="AI123" s="1">
        <v>9.2746414364095102</v>
      </c>
      <c r="AJ123" s="1">
        <v>1.44807171083123</v>
      </c>
      <c r="AK123" s="1">
        <v>1.7484765239970801</v>
      </c>
      <c r="AL123" s="1">
        <v>1.9388938435919001</v>
      </c>
      <c r="AM123" s="1">
        <v>-5.5647386056202001E-2</v>
      </c>
      <c r="AN123" s="1">
        <v>2.9578675403138401</v>
      </c>
      <c r="AO123" s="1">
        <v>3.4413996404735201</v>
      </c>
      <c r="AP123" s="1">
        <v>1.21866717199908</v>
      </c>
      <c r="AQ123" s="1">
        <v>1.79165788646128</v>
      </c>
      <c r="AR123" s="1">
        <v>3.0296971435592202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T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DJ123"/>
      <c r="EL123"/>
      <c r="EZ123"/>
      <c r="FB123">
        <v>17.4363117044661</v>
      </c>
      <c r="FC123">
        <v>11.4228878575413</v>
      </c>
      <c r="FD123">
        <v>48.282524405799897</v>
      </c>
      <c r="FE123">
        <v>4.0609648153468898</v>
      </c>
      <c r="FF123">
        <v>26.506647358156101</v>
      </c>
      <c r="FG123">
        <v>14.837860306516401</v>
      </c>
      <c r="FH123">
        <v>-1.65588604084305</v>
      </c>
      <c r="FI123">
        <v>24.065403663993902</v>
      </c>
      <c r="FJ123">
        <v>8.5815070699492306</v>
      </c>
      <c r="FK123">
        <v>5.3431534969743604</v>
      </c>
      <c r="FL123">
        <v>6.6192534006029904</v>
      </c>
      <c r="FM123">
        <v>23.971795018206699</v>
      </c>
      <c r="FN123">
        <v>2.39100973478714</v>
      </c>
      <c r="GB123"/>
      <c r="GP123"/>
      <c r="GR123">
        <v>60.442441923130303</v>
      </c>
      <c r="GS123">
        <v>102.847534349467</v>
      </c>
      <c r="GT123">
        <v>35.892050673236902</v>
      </c>
      <c r="GU123">
        <v>90.634584575156197</v>
      </c>
      <c r="GV123">
        <v>64.430816808354095</v>
      </c>
      <c r="GW123">
        <v>90.983425946777501</v>
      </c>
      <c r="GX123">
        <v>56.455583973215397</v>
      </c>
      <c r="GY123">
        <v>32.297369039356099</v>
      </c>
      <c r="GZ123">
        <v>166.493519905119</v>
      </c>
      <c r="HA123">
        <v>162.37954025769</v>
      </c>
      <c r="HB123">
        <v>78.755208929800503</v>
      </c>
      <c r="HC123">
        <v>88.5764324729561</v>
      </c>
      <c r="HD123">
        <v>149.04901824613799</v>
      </c>
      <c r="HR123"/>
    </row>
    <row r="124" spans="1:226">
      <c r="A124" s="13">
        <f t="shared" si="1"/>
        <v>42766</v>
      </c>
      <c r="O124"/>
      <c r="AD124"/>
      <c r="AE124" s="4">
        <v>42766</v>
      </c>
      <c r="AF124" s="1">
        <v>2.0463969515011802</v>
      </c>
      <c r="AG124" s="1">
        <v>2.1767651523285001</v>
      </c>
      <c r="AH124" s="1">
        <v>0.47086467348535499</v>
      </c>
      <c r="AI124" s="1">
        <v>12.018392145384301</v>
      </c>
      <c r="AJ124" s="1">
        <v>1.69442913759753</v>
      </c>
      <c r="AK124" s="1">
        <v>1.93172684930711</v>
      </c>
      <c r="AL124" s="1">
        <v>2.57084978989423</v>
      </c>
      <c r="AM124" s="1">
        <v>-5.6592998987699903E-3</v>
      </c>
      <c r="AN124" s="1">
        <v>3.00786195346027</v>
      </c>
      <c r="AO124" s="1">
        <v>3.5760468171061199</v>
      </c>
      <c r="AP124" s="1">
        <v>1.2529454876670201</v>
      </c>
      <c r="AQ124" s="1">
        <v>1.85392532015258</v>
      </c>
      <c r="AR124" s="1">
        <v>3.0492533531713102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T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DJ124"/>
      <c r="EL124"/>
      <c r="EZ124"/>
      <c r="FB124">
        <v>12.9135267108809</v>
      </c>
      <c r="FC124">
        <v>10.9320680141008</v>
      </c>
      <c r="FD124">
        <v>43.193104029507097</v>
      </c>
      <c r="FE124">
        <v>2.4057162223322002</v>
      </c>
      <c r="FF124">
        <v>23.7179719339304</v>
      </c>
      <c r="FG124">
        <v>14.9238996853566</v>
      </c>
      <c r="FH124">
        <v>-2.2791023655423199</v>
      </c>
      <c r="FI124">
        <v>29.963827531076301</v>
      </c>
      <c r="FJ124">
        <v>8.6350398241462401</v>
      </c>
      <c r="FK124">
        <v>5.6206646326342398</v>
      </c>
      <c r="FL124">
        <v>16.6101270170543</v>
      </c>
      <c r="FM124">
        <v>24.547558990266701</v>
      </c>
      <c r="FN124">
        <v>1.1862636084186999</v>
      </c>
      <c r="GB124"/>
      <c r="GP124"/>
      <c r="GR124">
        <v>69.084842513209097</v>
      </c>
      <c r="GS124">
        <v>110.273925621128</v>
      </c>
      <c r="GT124">
        <v>40.898627238815997</v>
      </c>
      <c r="GU124">
        <v>101.456976345813</v>
      </c>
      <c r="GV124">
        <v>71.126852673941301</v>
      </c>
      <c r="GW124">
        <v>95.553065665364201</v>
      </c>
      <c r="GX124">
        <v>58.648241043951202</v>
      </c>
      <c r="GY124">
        <v>34.775279718736101</v>
      </c>
      <c r="GZ124">
        <v>161.00112058608201</v>
      </c>
      <c r="HA124">
        <v>158.955515416049</v>
      </c>
      <c r="HB124">
        <v>86.623705615530895</v>
      </c>
      <c r="HC124">
        <v>88.756324521873793</v>
      </c>
      <c r="HD124">
        <v>153.29004818486999</v>
      </c>
      <c r="HR124"/>
    </row>
    <row r="125" spans="1:226">
      <c r="A125" s="13">
        <f t="shared" si="1"/>
        <v>42734</v>
      </c>
      <c r="O125"/>
      <c r="AD125"/>
      <c r="AE125" s="4">
        <v>42734</v>
      </c>
      <c r="AF125" s="1">
        <v>2.0376430877631</v>
      </c>
      <c r="AG125" s="1">
        <v>2.19014347745268</v>
      </c>
      <c r="AH125" s="1">
        <v>0.47087655303172998</v>
      </c>
      <c r="AI125" s="1">
        <v>12.1070374320557</v>
      </c>
      <c r="AJ125" s="1">
        <v>1.6897433355931699</v>
      </c>
      <c r="AK125" s="1">
        <v>1.9424874359258699</v>
      </c>
      <c r="AL125" s="1">
        <v>2.5409912796338801</v>
      </c>
      <c r="AM125" s="1">
        <v>-1.09821077063392E-2</v>
      </c>
      <c r="AN125" s="1">
        <v>3.0258361374062002</v>
      </c>
      <c r="AO125" s="1">
        <v>3.58203798551021</v>
      </c>
      <c r="AP125" s="1">
        <v>1.26390443126032</v>
      </c>
      <c r="AQ125" s="1">
        <v>1.84703592019577</v>
      </c>
      <c r="AR125" s="1">
        <v>3.0603904297287801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T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DJ125"/>
      <c r="EL125"/>
      <c r="EZ125"/>
      <c r="FB125">
        <v>13.0062222817657</v>
      </c>
      <c r="FC125">
        <v>10.7056723635226</v>
      </c>
      <c r="FD125">
        <v>42.967714259107197</v>
      </c>
      <c r="FE125">
        <v>2.3775595005585002</v>
      </c>
      <c r="FF125">
        <v>23.740157234451999</v>
      </c>
      <c r="FG125">
        <v>14.8205217723347</v>
      </c>
      <c r="FH125">
        <v>-2.20252223044585</v>
      </c>
      <c r="FI125">
        <v>29.817845451677901</v>
      </c>
      <c r="FJ125">
        <v>8.5808985038635299</v>
      </c>
      <c r="FK125">
        <v>5.5658429489264201</v>
      </c>
      <c r="FL125">
        <v>16.723386148355299</v>
      </c>
      <c r="FM125">
        <v>24.5758107299642</v>
      </c>
      <c r="FN125">
        <v>1.1382875965803301</v>
      </c>
      <c r="GB125"/>
      <c r="GP125"/>
      <c r="GR125">
        <v>69.016309151716797</v>
      </c>
      <c r="GS125">
        <v>110.429840425355</v>
      </c>
      <c r="GT125">
        <v>40.694106171480897</v>
      </c>
      <c r="GU125">
        <v>102.84904765420001</v>
      </c>
      <c r="GV125">
        <v>70.373969741648096</v>
      </c>
      <c r="GW125">
        <v>95.4425866356017</v>
      </c>
      <c r="GX125">
        <v>58.656333668357398</v>
      </c>
      <c r="GY125">
        <v>34.692987877045198</v>
      </c>
      <c r="GZ125">
        <v>162.83500315910899</v>
      </c>
      <c r="HA125">
        <v>158.331111605004</v>
      </c>
      <c r="HB125">
        <v>87.520927182272402</v>
      </c>
      <c r="HC125">
        <v>88.439418592271593</v>
      </c>
      <c r="HD125">
        <v>153.30593061955199</v>
      </c>
      <c r="HR125"/>
    </row>
    <row r="126" spans="1:226">
      <c r="A126" s="13">
        <f t="shared" si="1"/>
        <v>42704</v>
      </c>
      <c r="O126"/>
      <c r="AD126"/>
      <c r="AE126" s="4">
        <v>42704</v>
      </c>
      <c r="AF126" s="1">
        <v>2.0567973684343999</v>
      </c>
      <c r="AG126" s="1">
        <v>2.20326923870988</v>
      </c>
      <c r="AH126" s="1">
        <v>0.478202332759048</v>
      </c>
      <c r="AI126" s="1">
        <v>12.162332489538599</v>
      </c>
      <c r="AJ126" s="1">
        <v>1.72240572415801</v>
      </c>
      <c r="AK126" s="1">
        <v>1.9225310617762801</v>
      </c>
      <c r="AL126" s="1">
        <v>2.5804085528016198</v>
      </c>
      <c r="AM126" s="1">
        <v>-4.0784575505395999E-2</v>
      </c>
      <c r="AN126" s="1">
        <v>3.0542052720516999</v>
      </c>
      <c r="AO126" s="1">
        <v>3.6138653261155902</v>
      </c>
      <c r="AP126" s="1">
        <v>1.2545544345685899</v>
      </c>
      <c r="AQ126" s="1">
        <v>1.9545338344257801</v>
      </c>
      <c r="AR126" s="1">
        <v>3.1125638445022101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T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DJ126"/>
      <c r="EL126"/>
      <c r="EZ126"/>
      <c r="FB126">
        <v>12.916443027750301</v>
      </c>
      <c r="FC126">
        <v>10.938459620612599</v>
      </c>
      <c r="FD126">
        <v>42.673163008407002</v>
      </c>
      <c r="FE126">
        <v>2.36723063331406</v>
      </c>
      <c r="FF126">
        <v>23.5091854703427</v>
      </c>
      <c r="FG126">
        <v>14.894321425206799</v>
      </c>
      <c r="FH126">
        <v>-2.3048455788459199</v>
      </c>
      <c r="FI126">
        <v>29.575793568537801</v>
      </c>
      <c r="FJ126">
        <v>8.4972435054776305</v>
      </c>
      <c r="FK126">
        <v>5.5745047168820099</v>
      </c>
      <c r="FL126">
        <v>16.612012448425801</v>
      </c>
      <c r="FM126">
        <v>23.144159421387801</v>
      </c>
      <c r="FN126">
        <v>1.29254318641929</v>
      </c>
      <c r="GB126"/>
      <c r="GP126"/>
      <c r="GR126">
        <v>69.071139935098401</v>
      </c>
      <c r="GS126">
        <v>110.671053440116</v>
      </c>
      <c r="GT126">
        <v>40.865740879931003</v>
      </c>
      <c r="GU126">
        <v>102.032526361734</v>
      </c>
      <c r="GV126">
        <v>71.925846344926399</v>
      </c>
      <c r="GW126">
        <v>93.320725324650994</v>
      </c>
      <c r="GX126">
        <v>58.717666673299803</v>
      </c>
      <c r="GY126">
        <v>34.512461290748</v>
      </c>
      <c r="GZ126">
        <v>163.10759593841701</v>
      </c>
      <c r="HA126">
        <v>158.750002287911</v>
      </c>
      <c r="HB126">
        <v>88.272049983951803</v>
      </c>
      <c r="HC126">
        <v>92.822784785118898</v>
      </c>
      <c r="HD126">
        <v>152.67564930203801</v>
      </c>
      <c r="HR126"/>
    </row>
    <row r="127" spans="1:226">
      <c r="A127" s="13">
        <f t="shared" si="1"/>
        <v>42674</v>
      </c>
      <c r="O127"/>
      <c r="AD127"/>
      <c r="AE127" s="4">
        <v>42674</v>
      </c>
      <c r="AF127" s="1">
        <v>2.1579398715072098</v>
      </c>
      <c r="AG127" s="1">
        <v>2.2089714918566701</v>
      </c>
      <c r="AH127" s="1">
        <v>0.44477961055491699</v>
      </c>
      <c r="AI127" s="1">
        <v>12.1264526955884</v>
      </c>
      <c r="AJ127" s="1">
        <v>1.7480894875469699</v>
      </c>
      <c r="AK127" s="1">
        <v>1.9508374195382401</v>
      </c>
      <c r="AL127" s="1">
        <v>2.69133577408985</v>
      </c>
      <c r="AM127" s="1">
        <v>-0.12565909955160501</v>
      </c>
      <c r="AN127" s="1">
        <v>3.2079150646679802</v>
      </c>
      <c r="AO127" s="1">
        <v>3.78713357777717</v>
      </c>
      <c r="AP127" s="1">
        <v>1.27185312938077</v>
      </c>
      <c r="AQ127" s="1">
        <v>1.93733705806006</v>
      </c>
      <c r="AR127" s="1">
        <v>3.17332688186612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T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DJ127"/>
      <c r="EL127"/>
      <c r="EZ127"/>
      <c r="FB127">
        <v>12.8625532683225</v>
      </c>
      <c r="FC127">
        <v>11.2555950880885</v>
      </c>
      <c r="FD127">
        <v>43.431251845822104</v>
      </c>
      <c r="FE127">
        <v>2.2384730769170198</v>
      </c>
      <c r="FF127">
        <v>22.8134255439303</v>
      </c>
      <c r="FG127">
        <v>14.251252372185601</v>
      </c>
      <c r="FH127">
        <v>-1.3473972624703201</v>
      </c>
      <c r="FI127">
        <v>32.485822095073203</v>
      </c>
      <c r="FJ127">
        <v>8.0790160920225507</v>
      </c>
      <c r="FK127">
        <v>5.40807775204454</v>
      </c>
      <c r="FL127">
        <v>15.9824149474465</v>
      </c>
      <c r="FM127">
        <v>23.3005868503217</v>
      </c>
      <c r="FN127">
        <v>1.61382556061476</v>
      </c>
      <c r="GB127"/>
      <c r="GP127"/>
      <c r="GR127">
        <v>69.895439654047294</v>
      </c>
      <c r="GS127">
        <v>111.659923969633</v>
      </c>
      <c r="GT127">
        <v>40.4629285171577</v>
      </c>
      <c r="GU127">
        <v>103.04900787488501</v>
      </c>
      <c r="GV127">
        <v>72.768093411013894</v>
      </c>
      <c r="GW127">
        <v>95.084044176208295</v>
      </c>
      <c r="GX127">
        <v>55.551908897924498</v>
      </c>
      <c r="GY127">
        <v>34.200231066544902</v>
      </c>
      <c r="GZ127">
        <v>155.67767647602801</v>
      </c>
      <c r="HA127">
        <v>151.316198860637</v>
      </c>
      <c r="HB127">
        <v>96.739123622784305</v>
      </c>
      <c r="HC127">
        <v>93.390055264953205</v>
      </c>
      <c r="HD127">
        <v>156.41605025168801</v>
      </c>
      <c r="HR127"/>
    </row>
    <row r="128" spans="1:226">
      <c r="A128" s="13">
        <f t="shared" si="1"/>
        <v>42643</v>
      </c>
      <c r="O128"/>
      <c r="AD128"/>
      <c r="AE128" s="4">
        <v>42643</v>
      </c>
      <c r="AF128" s="1">
        <v>2.1932646579220298</v>
      </c>
      <c r="AG128" s="1">
        <v>2.2436806496496802</v>
      </c>
      <c r="AH128" s="1">
        <v>0.46997783588851899</v>
      </c>
      <c r="AI128" s="1">
        <v>12.3223170107033</v>
      </c>
      <c r="AJ128" s="1">
        <v>1.7859415115161099</v>
      </c>
      <c r="AK128" s="1">
        <v>1.9834693723354</v>
      </c>
      <c r="AL128" s="1">
        <v>2.73545353066153</v>
      </c>
      <c r="AM128" s="1">
        <v>-0.12795164800531</v>
      </c>
      <c r="AN128" s="1">
        <v>3.2515615693586901</v>
      </c>
      <c r="AO128" s="1">
        <v>3.8241947684263602</v>
      </c>
      <c r="AP128" s="1">
        <v>1.28792879523425</v>
      </c>
      <c r="AQ128" s="1">
        <v>1.9671116886112401</v>
      </c>
      <c r="AR128" s="1">
        <v>3.22631299937549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T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DJ128"/>
      <c r="EL128"/>
      <c r="EZ128"/>
      <c r="FB128">
        <v>12.671656114092899</v>
      </c>
      <c r="FC128">
        <v>11.311038461614</v>
      </c>
      <c r="FD128">
        <v>42.191010771411101</v>
      </c>
      <c r="FE128">
        <v>2.1959429374735699</v>
      </c>
      <c r="FF128">
        <v>22.319217332309901</v>
      </c>
      <c r="FG128">
        <v>14.004327981670601</v>
      </c>
      <c r="FH128">
        <v>-1.36883209487243</v>
      </c>
      <c r="FI128">
        <v>31.942672975902099</v>
      </c>
      <c r="FJ128">
        <v>7.9610928152244496</v>
      </c>
      <c r="FK128">
        <v>5.3367661060065901</v>
      </c>
      <c r="FL128">
        <v>15.9177056740838</v>
      </c>
      <c r="FM128">
        <v>22.960792537726899</v>
      </c>
      <c r="FN128">
        <v>1.5938456730311601</v>
      </c>
      <c r="GB128"/>
      <c r="GP128"/>
      <c r="GR128">
        <v>69.924470525646399</v>
      </c>
      <c r="GS128">
        <v>110.339282596801</v>
      </c>
      <c r="GT128">
        <v>41.246432518648099</v>
      </c>
      <c r="GU128">
        <v>102.821028640419</v>
      </c>
      <c r="GV128">
        <v>72.866825651462904</v>
      </c>
      <c r="GW128">
        <v>94.955152683765306</v>
      </c>
      <c r="GX128">
        <v>55.517043142575702</v>
      </c>
      <c r="GY128">
        <v>34.195534574211898</v>
      </c>
      <c r="GZ128">
        <v>155.04779129184999</v>
      </c>
      <c r="HA128">
        <v>149.54645652105</v>
      </c>
      <c r="HB128">
        <v>96.477684667841203</v>
      </c>
      <c r="HC128">
        <v>93.4364680045353</v>
      </c>
      <c r="HD128">
        <v>156.34982955150301</v>
      </c>
      <c r="HR128"/>
    </row>
    <row r="129" spans="1:226">
      <c r="A129" s="13">
        <f t="shared" si="1"/>
        <v>42613</v>
      </c>
      <c r="O129"/>
      <c r="AD129"/>
      <c r="AE129" s="4">
        <v>42613</v>
      </c>
      <c r="AF129" s="1">
        <v>2.11375380761107</v>
      </c>
      <c r="AG129" s="1">
        <v>2.1809913599881798</v>
      </c>
      <c r="AH129" s="1">
        <v>0.45794142078946798</v>
      </c>
      <c r="AI129" s="1">
        <v>11.742310823914501</v>
      </c>
      <c r="AJ129" s="1">
        <v>1.7235313445935501</v>
      </c>
      <c r="AK129" s="1">
        <v>1.9227016878222101</v>
      </c>
      <c r="AL129" s="1">
        <v>2.6279356453462901</v>
      </c>
      <c r="AM129" s="1">
        <v>-0.16169065881797701</v>
      </c>
      <c r="AN129" s="1">
        <v>3.1324895086516</v>
      </c>
      <c r="AO129" s="1">
        <v>3.68032086056497</v>
      </c>
      <c r="AP129" s="1">
        <v>1.21362300281186</v>
      </c>
      <c r="AQ129" s="1">
        <v>1.8753788523780901</v>
      </c>
      <c r="AR129" s="1">
        <v>3.1693184797602001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T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DJ129"/>
      <c r="EL129"/>
      <c r="EZ129"/>
      <c r="FB129">
        <v>13.203022290784199</v>
      </c>
      <c r="FC129">
        <v>11.673338427469099</v>
      </c>
      <c r="FD129">
        <v>43.423166254316399</v>
      </c>
      <c r="FE129">
        <v>2.5583627723348301</v>
      </c>
      <c r="FF129">
        <v>23.033062448095801</v>
      </c>
      <c r="FG129">
        <v>14.3303638432808</v>
      </c>
      <c r="FH129">
        <v>-1.5584453727473899</v>
      </c>
      <c r="FI129">
        <v>34.282160150528</v>
      </c>
      <c r="FJ129">
        <v>8.2564418018299097</v>
      </c>
      <c r="FK129">
        <v>5.4751268112174403</v>
      </c>
      <c r="FL129">
        <v>16.5008497689759</v>
      </c>
      <c r="FM129">
        <v>24.0004507917848</v>
      </c>
      <c r="FN129">
        <v>1.58375192011349</v>
      </c>
      <c r="GB129"/>
      <c r="GP129"/>
      <c r="GR129">
        <v>69.909985778612196</v>
      </c>
      <c r="GS129">
        <v>110.510257108137</v>
      </c>
      <c r="GT129">
        <v>41.325757049400501</v>
      </c>
      <c r="GU129">
        <v>101.375315577764</v>
      </c>
      <c r="GV129">
        <v>73.427252914285305</v>
      </c>
      <c r="GW129">
        <v>95.243267578154899</v>
      </c>
      <c r="GX129">
        <v>55.5436597199175</v>
      </c>
      <c r="GY129">
        <v>33.328228907633303</v>
      </c>
      <c r="GZ129">
        <v>154.33480479557201</v>
      </c>
      <c r="HA129">
        <v>150.89108789537599</v>
      </c>
      <c r="HB129">
        <v>96.172891858185196</v>
      </c>
      <c r="HC129">
        <v>92.689035648145193</v>
      </c>
      <c r="HD129">
        <v>156.69755716894301</v>
      </c>
      <c r="HR129"/>
    </row>
    <row r="130" spans="1:226">
      <c r="A130" s="13">
        <f t="shared" si="1"/>
        <v>42580</v>
      </c>
      <c r="O130"/>
      <c r="AD130"/>
      <c r="AE130" s="4">
        <v>42580</v>
      </c>
      <c r="AF130" s="1">
        <v>1.9601666055029201</v>
      </c>
      <c r="AG130" s="1">
        <v>2.06110449724093</v>
      </c>
      <c r="AH130" s="1">
        <v>0.34244584829184999</v>
      </c>
      <c r="AI130" s="1">
        <v>11.312742452340199</v>
      </c>
      <c r="AJ130" s="1">
        <v>1.4121122331279099</v>
      </c>
      <c r="AK130" s="1">
        <v>1.7922352934550601</v>
      </c>
      <c r="AL130" s="1">
        <v>2.5527659051968801</v>
      </c>
      <c r="AM130" s="1">
        <v>-0.36736555506638302</v>
      </c>
      <c r="AN130" s="1">
        <v>2.9798709455856298</v>
      </c>
      <c r="AO130" s="1">
        <v>3.6537128395389198</v>
      </c>
      <c r="AP130" s="1">
        <v>1.18973027232783</v>
      </c>
      <c r="AQ130" s="1">
        <v>1.5799799606534399</v>
      </c>
      <c r="AR130" s="1">
        <v>3.0726015608424002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T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DJ130"/>
      <c r="EL130"/>
      <c r="EZ130"/>
      <c r="FB130">
        <v>14.2522781625993</v>
      </c>
      <c r="FC130">
        <v>12.834366620664399</v>
      </c>
      <c r="FD130">
        <v>49.922888310513201</v>
      </c>
      <c r="FE130">
        <v>3.3253935652083499</v>
      </c>
      <c r="FF130">
        <v>26.714844874832298</v>
      </c>
      <c r="FG130">
        <v>13.982070615859699</v>
      </c>
      <c r="FH130">
        <v>0.12363460021709501</v>
      </c>
      <c r="FI130">
        <v>33.3446143808643</v>
      </c>
      <c r="FJ130">
        <v>8.2116349714477206</v>
      </c>
      <c r="FK130">
        <v>5.5784412511206902</v>
      </c>
      <c r="FL130">
        <v>16.943510752440002</v>
      </c>
      <c r="FM130">
        <v>25.4663712643016</v>
      </c>
      <c r="FN130">
        <v>1.8229957723199</v>
      </c>
      <c r="GB130"/>
      <c r="GP130"/>
      <c r="GR130">
        <v>67.073375207198893</v>
      </c>
      <c r="GS130">
        <v>97.387704699902898</v>
      </c>
      <c r="GT130">
        <v>36.627822108677996</v>
      </c>
      <c r="GU130">
        <v>97.302251963249205</v>
      </c>
      <c r="GV130">
        <v>68.294673216794294</v>
      </c>
      <c r="GW130">
        <v>89.235971912290793</v>
      </c>
      <c r="GX130">
        <v>52.209422306030099</v>
      </c>
      <c r="GY130">
        <v>32.6608497515317</v>
      </c>
      <c r="GZ130">
        <v>144.41266257587699</v>
      </c>
      <c r="HA130">
        <v>149.10732706537101</v>
      </c>
      <c r="HB130">
        <v>99.307937216743298</v>
      </c>
      <c r="HC130">
        <v>83.910286268620297</v>
      </c>
      <c r="HD130">
        <v>151.30117318341399</v>
      </c>
      <c r="HR130"/>
    </row>
    <row r="131" spans="1:226">
      <c r="A131" s="13">
        <f t="shared" si="1"/>
        <v>42551</v>
      </c>
      <c r="O131"/>
      <c r="AD131"/>
      <c r="AE131" s="4">
        <v>42551</v>
      </c>
      <c r="AF131" s="1">
        <v>1.99937435429216</v>
      </c>
      <c r="AG131" s="1">
        <v>2.1054296284639098</v>
      </c>
      <c r="AH131" s="1">
        <v>0.350514863514994</v>
      </c>
      <c r="AI131" s="1">
        <v>11.587489306233699</v>
      </c>
      <c r="AJ131" s="1">
        <v>1.4417157738184401</v>
      </c>
      <c r="AK131" s="1">
        <v>1.83373994278931</v>
      </c>
      <c r="AL131" s="1">
        <v>2.6059591428349602</v>
      </c>
      <c r="AM131" s="1">
        <v>-0.37781830519912801</v>
      </c>
      <c r="AN131" s="1">
        <v>3.0551912398804002</v>
      </c>
      <c r="AO131" s="1">
        <v>3.7378005541925998</v>
      </c>
      <c r="AP131" s="1">
        <v>1.20959521556474</v>
      </c>
      <c r="AQ131" s="1">
        <v>1.61811658678616</v>
      </c>
      <c r="AR131" s="1">
        <v>3.1453365915965401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T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DJ131"/>
      <c r="EL131"/>
      <c r="EZ131"/>
      <c r="FB131">
        <v>13.9374494896798</v>
      </c>
      <c r="FC131">
        <v>12.552431502018999</v>
      </c>
      <c r="FD131">
        <v>48.682814552314497</v>
      </c>
      <c r="FE131">
        <v>3.2478694340063501</v>
      </c>
      <c r="FF131">
        <v>26.2211684390853</v>
      </c>
      <c r="FG131">
        <v>13.668362914851199</v>
      </c>
      <c r="FH131">
        <v>0.13448273565427599</v>
      </c>
      <c r="FI131">
        <v>32.542834120855197</v>
      </c>
      <c r="FJ131">
        <v>8.0174597184040195</v>
      </c>
      <c r="FK131">
        <v>5.44127631678385</v>
      </c>
      <c r="FL131">
        <v>16.9751699807568</v>
      </c>
      <c r="FM131">
        <v>24.845580500253199</v>
      </c>
      <c r="FN131">
        <v>1.79002093141408</v>
      </c>
      <c r="GB131"/>
      <c r="GP131"/>
      <c r="GR131">
        <v>66.938236384236603</v>
      </c>
      <c r="GS131">
        <v>97.128407690352404</v>
      </c>
      <c r="GT131">
        <v>36.644072762088697</v>
      </c>
      <c r="GU131">
        <v>97.800249466661398</v>
      </c>
      <c r="GV131">
        <v>68.031160865065104</v>
      </c>
      <c r="GW131">
        <v>89.020849571105998</v>
      </c>
      <c r="GX131">
        <v>52.373196522086602</v>
      </c>
      <c r="GY131">
        <v>32.617901671673501</v>
      </c>
      <c r="GZ131">
        <v>145.02683787608501</v>
      </c>
      <c r="HA131">
        <v>148.70114597923401</v>
      </c>
      <c r="HB131">
        <v>98.878516708375699</v>
      </c>
      <c r="HC131">
        <v>83.870322984872303</v>
      </c>
      <c r="HD131">
        <v>151.11499693592901</v>
      </c>
      <c r="HR131"/>
    </row>
    <row r="132" spans="1:226">
      <c r="A132" s="13">
        <f t="shared" si="1"/>
        <v>42521</v>
      </c>
      <c r="O132"/>
      <c r="AD132"/>
      <c r="AE132" s="4">
        <v>42521</v>
      </c>
      <c r="AF132" s="1">
        <v>2.0103112876751901</v>
      </c>
      <c r="AG132" s="1">
        <v>2.13165437815519</v>
      </c>
      <c r="AH132" s="1">
        <v>0.34863072389677202</v>
      </c>
      <c r="AI132" s="1">
        <v>10.1993709115267</v>
      </c>
      <c r="AJ132" s="1">
        <v>1.44961189340967</v>
      </c>
      <c r="AK132" s="1">
        <v>1.84548742343422</v>
      </c>
      <c r="AL132" s="1">
        <v>2.6105121372280098</v>
      </c>
      <c r="AM132" s="1">
        <v>-0.37408115870884801</v>
      </c>
      <c r="AN132" s="1">
        <v>3.0827401196559601</v>
      </c>
      <c r="AO132" s="1">
        <v>3.8123282985986502</v>
      </c>
      <c r="AP132" s="1">
        <v>1.18347257093386</v>
      </c>
      <c r="AQ132" s="1">
        <v>1.6328838684167699</v>
      </c>
      <c r="AR132" s="1">
        <v>3.1974536038156902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T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DJ132"/>
      <c r="EL132"/>
      <c r="EZ132"/>
      <c r="FB132">
        <v>13.892247889570299</v>
      </c>
      <c r="FC132">
        <v>12.459147270496301</v>
      </c>
      <c r="FD132">
        <v>48.307023536819599</v>
      </c>
      <c r="FE132">
        <v>3.0936254388986302</v>
      </c>
      <c r="FF132">
        <v>25.894012789503002</v>
      </c>
      <c r="FG132">
        <v>13.5864020194793</v>
      </c>
      <c r="FH132">
        <v>0.116812075863823</v>
      </c>
      <c r="FI132">
        <v>32.297452225399802</v>
      </c>
      <c r="FJ132">
        <v>7.9354658905953297</v>
      </c>
      <c r="FK132">
        <v>5.3676847758242996</v>
      </c>
      <c r="FL132">
        <v>17.0404628642092</v>
      </c>
      <c r="FM132">
        <v>24.887067816957</v>
      </c>
      <c r="FN132">
        <v>1.74471657973126</v>
      </c>
      <c r="GB132"/>
      <c r="GP132"/>
      <c r="GR132">
        <v>66.828130175812305</v>
      </c>
      <c r="GS132">
        <v>97.578173701403799</v>
      </c>
      <c r="GT132">
        <v>36.511050362942399</v>
      </c>
      <c r="GU132">
        <v>82.718369267798593</v>
      </c>
      <c r="GV132">
        <v>68.504813536268898</v>
      </c>
      <c r="GW132">
        <v>88.701792228331399</v>
      </c>
      <c r="GX132">
        <v>52.363326983689902</v>
      </c>
      <c r="GY132">
        <v>32.423648980819301</v>
      </c>
      <c r="GZ132">
        <v>145.98549738025099</v>
      </c>
      <c r="HA132">
        <v>147.82235506844901</v>
      </c>
      <c r="HB132">
        <v>98.996174943641904</v>
      </c>
      <c r="HC132">
        <v>84.890981481656496</v>
      </c>
      <c r="HD132">
        <v>151.43373847231501</v>
      </c>
      <c r="HR132"/>
    </row>
    <row r="133" spans="1:226">
      <c r="A133" s="13">
        <f t="shared" si="1"/>
        <v>42489</v>
      </c>
      <c r="O133"/>
      <c r="AD133"/>
      <c r="AE133" s="4">
        <v>42489</v>
      </c>
      <c r="AF133" s="1">
        <v>1.95466720904705</v>
      </c>
      <c r="AG133" s="1">
        <v>2.0195882607471201</v>
      </c>
      <c r="AH133" s="1">
        <v>0.32841115036333002</v>
      </c>
      <c r="AI133" s="1">
        <v>9.5455611142356709</v>
      </c>
      <c r="AJ133" s="1">
        <v>1.1675534020427001</v>
      </c>
      <c r="AK133" s="1">
        <v>1.6537451600308699</v>
      </c>
      <c r="AL133" s="1">
        <v>1.5389706062008499</v>
      </c>
      <c r="AM133" s="1">
        <v>-0.27640873017440998</v>
      </c>
      <c r="AN133" s="1">
        <v>3.08603763469806</v>
      </c>
      <c r="AO133" s="1">
        <v>3.2721952648738402</v>
      </c>
      <c r="AP133" s="1">
        <v>1.01231327437392</v>
      </c>
      <c r="AQ133" s="1">
        <v>1.45737152810488</v>
      </c>
      <c r="AR133" s="1">
        <v>3.03196165480903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T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DJ133"/>
      <c r="EL133"/>
      <c r="EZ133"/>
      <c r="FB133">
        <v>14.2002319484374</v>
      </c>
      <c r="FC133">
        <v>13.6803884552195</v>
      </c>
      <c r="FD133">
        <v>50.633925753914397</v>
      </c>
      <c r="FE133">
        <v>4.6130130728152103</v>
      </c>
      <c r="FF133">
        <v>27.774630116515102</v>
      </c>
      <c r="FG133">
        <v>15.1305305198008</v>
      </c>
      <c r="FH133">
        <v>1.83782842260492</v>
      </c>
      <c r="FI133">
        <v>35.148118368332803</v>
      </c>
      <c r="FJ133">
        <v>8.1276473612168196</v>
      </c>
      <c r="FK133">
        <v>5.5346321801429799</v>
      </c>
      <c r="FL133">
        <v>17.4957981255187</v>
      </c>
      <c r="FM133">
        <v>26.177688300115602</v>
      </c>
      <c r="FN133">
        <v>2.8036826289081902</v>
      </c>
      <c r="GB133"/>
      <c r="GP133"/>
      <c r="GR133">
        <v>66.371758090755506</v>
      </c>
      <c r="GS133">
        <v>96.221053642047195</v>
      </c>
      <c r="GT133">
        <v>36.277646232198997</v>
      </c>
      <c r="GU133">
        <v>83.529279464729299</v>
      </c>
      <c r="GV133">
        <v>60.248483133714899</v>
      </c>
      <c r="GW133">
        <v>87.176805495707399</v>
      </c>
      <c r="GX133">
        <v>52.773828261415602</v>
      </c>
      <c r="GY133">
        <v>33.616364089131899</v>
      </c>
      <c r="GZ133">
        <v>154.91270455517099</v>
      </c>
      <c r="HA133">
        <v>151.90703287484101</v>
      </c>
      <c r="HB133">
        <v>93.7729724810048</v>
      </c>
      <c r="HC133">
        <v>81.063557220209105</v>
      </c>
      <c r="HD133">
        <v>149.13804018849399</v>
      </c>
      <c r="HR133"/>
    </row>
    <row r="134" spans="1:226">
      <c r="A134" s="13">
        <f t="shared" si="1"/>
        <v>42460</v>
      </c>
      <c r="O134"/>
      <c r="AD134"/>
      <c r="AE134" s="4">
        <v>42460</v>
      </c>
      <c r="AF134" s="1">
        <v>1.9899116866872799</v>
      </c>
      <c r="AG134" s="1">
        <v>2.0461593024643001</v>
      </c>
      <c r="AH134" s="1">
        <v>0.34134394970554999</v>
      </c>
      <c r="AI134" s="1">
        <v>9.6935288984994692</v>
      </c>
      <c r="AJ134" s="1">
        <v>1.17759406585323</v>
      </c>
      <c r="AK134" s="1">
        <v>1.67319724478258</v>
      </c>
      <c r="AL134" s="1">
        <v>1.56362731469409</v>
      </c>
      <c r="AM134" s="1">
        <v>-0.28064654373887099</v>
      </c>
      <c r="AN134" s="1">
        <v>3.12686652854407</v>
      </c>
      <c r="AO134" s="1">
        <v>3.3447565441801199</v>
      </c>
      <c r="AP134" s="1">
        <v>0.98541974759775097</v>
      </c>
      <c r="AQ134" s="1">
        <v>1.4971951500502201</v>
      </c>
      <c r="AR134" s="1">
        <v>3.0809861413314201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T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DJ134"/>
      <c r="EL134"/>
      <c r="EZ134"/>
      <c r="FB134">
        <v>13.9960751042389</v>
      </c>
      <c r="FC134">
        <v>13.527976514232099</v>
      </c>
      <c r="FD134">
        <v>49.8435648270329</v>
      </c>
      <c r="FE134">
        <v>4.5507851060189797</v>
      </c>
      <c r="FF134">
        <v>27.4574249705075</v>
      </c>
      <c r="FG134">
        <v>14.978304422364801</v>
      </c>
      <c r="FH134">
        <v>1.8008961933419101</v>
      </c>
      <c r="FI134">
        <v>34.639201268022099</v>
      </c>
      <c r="FJ134">
        <v>7.9983413180015299</v>
      </c>
      <c r="FK134">
        <v>5.27635781879221</v>
      </c>
      <c r="FL134">
        <v>17.123607815560799</v>
      </c>
      <c r="FM134">
        <v>25.615398252030001</v>
      </c>
      <c r="FN134">
        <v>2.77043603899897</v>
      </c>
      <c r="GB134"/>
      <c r="GP134"/>
      <c r="GR134">
        <v>66.494552421578902</v>
      </c>
      <c r="GS134">
        <v>96.411723956530494</v>
      </c>
      <c r="GT134">
        <v>36.557867894156402</v>
      </c>
      <c r="GU134">
        <v>83.1669474515042</v>
      </c>
      <c r="GV134">
        <v>60.506280033263302</v>
      </c>
      <c r="GW134">
        <v>87.219373982350106</v>
      </c>
      <c r="GX134">
        <v>52.6831847281642</v>
      </c>
      <c r="GY134">
        <v>33.606315108194103</v>
      </c>
      <c r="GZ134">
        <v>154.00510117639001</v>
      </c>
      <c r="HA134">
        <v>151.92774293422201</v>
      </c>
      <c r="HB134">
        <v>94.505044011029398</v>
      </c>
      <c r="HC134">
        <v>82.562632776862102</v>
      </c>
      <c r="HD134">
        <v>148.96526910097401</v>
      </c>
      <c r="HR134"/>
    </row>
    <row r="135" spans="1:226">
      <c r="A135" s="13">
        <f t="shared" si="1"/>
        <v>42429</v>
      </c>
      <c r="O135"/>
      <c r="AD135"/>
      <c r="AE135" s="4">
        <v>42429</v>
      </c>
      <c r="AF135" s="1">
        <v>1.9957614503857899</v>
      </c>
      <c r="AG135" s="1">
        <v>2.04289488233906</v>
      </c>
      <c r="AH135" s="1">
        <v>0.341775325779687</v>
      </c>
      <c r="AI135" s="1">
        <v>9.8418146267919902</v>
      </c>
      <c r="AJ135" s="1">
        <v>1.15398664516729</v>
      </c>
      <c r="AK135" s="1">
        <v>1.67289975889061</v>
      </c>
      <c r="AL135" s="1">
        <v>1.5973530958740401</v>
      </c>
      <c r="AM135" s="1">
        <v>-0.339475666041619</v>
      </c>
      <c r="AN135" s="1">
        <v>3.1040255448457201</v>
      </c>
      <c r="AO135" s="1">
        <v>3.3431505904121601</v>
      </c>
      <c r="AP135" s="1">
        <v>1.0057965516813701</v>
      </c>
      <c r="AQ135" s="1">
        <v>1.4752376408002501</v>
      </c>
      <c r="AR135" s="1">
        <v>3.0679912261409998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T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DJ135"/>
      <c r="EL135"/>
      <c r="EZ135"/>
      <c r="FB135">
        <v>14.0335388880584</v>
      </c>
      <c r="FC135">
        <v>13.616042321926701</v>
      </c>
      <c r="FD135">
        <v>49.739527719388001</v>
      </c>
      <c r="FE135">
        <v>4.6834871291289204</v>
      </c>
      <c r="FF135">
        <v>28.295145145804899</v>
      </c>
      <c r="FG135">
        <v>14.9805975269638</v>
      </c>
      <c r="FH135">
        <v>2.1852676407209302</v>
      </c>
      <c r="FI135">
        <v>35.516384035949699</v>
      </c>
      <c r="FJ135">
        <v>8.1385512750403208</v>
      </c>
      <c r="FK135">
        <v>5.2547028410228904</v>
      </c>
      <c r="FL135">
        <v>16.4719766798849</v>
      </c>
      <c r="FM135">
        <v>25.691209456272102</v>
      </c>
      <c r="FN135">
        <v>2.7726554064934401</v>
      </c>
      <c r="GB135"/>
      <c r="GP135"/>
      <c r="GR135">
        <v>66.587014382677296</v>
      </c>
      <c r="GS135">
        <v>96.426690478355297</v>
      </c>
      <c r="GT135">
        <v>36.6274875856869</v>
      </c>
      <c r="GU135">
        <v>79.495068899685094</v>
      </c>
      <c r="GV135">
        <v>59.487095678714198</v>
      </c>
      <c r="GW135">
        <v>87.535130284417704</v>
      </c>
      <c r="GX135">
        <v>52.825732371893601</v>
      </c>
      <c r="GY135">
        <v>32.564419739987002</v>
      </c>
      <c r="GZ135">
        <v>151.75650220340901</v>
      </c>
      <c r="HA135">
        <v>152.28425592226799</v>
      </c>
      <c r="HB135">
        <v>94.404378172645494</v>
      </c>
      <c r="HC135">
        <v>81.577777380770499</v>
      </c>
      <c r="HD135">
        <v>148.24545387775399</v>
      </c>
      <c r="HR135"/>
    </row>
    <row r="136" spans="1:226">
      <c r="A136" s="13">
        <f t="shared" ref="A136:A199" si="2">AE136</f>
        <v>42398</v>
      </c>
      <c r="O136"/>
      <c r="AD136"/>
      <c r="AE136" s="4">
        <v>42398</v>
      </c>
      <c r="AF136" s="1">
        <v>1.61685717898468</v>
      </c>
      <c r="AG136" s="1">
        <v>2.0384141195987602</v>
      </c>
      <c r="AH136" s="1">
        <v>0.47017445023577897</v>
      </c>
      <c r="AI136" s="1">
        <v>11.176804574124301</v>
      </c>
      <c r="AJ136" s="1">
        <v>1.17074780680045</v>
      </c>
      <c r="AK136" s="1">
        <v>1.8754236721612201</v>
      </c>
      <c r="AL136" s="1">
        <v>1.4707119245545699</v>
      </c>
      <c r="AM136" s="1">
        <v>-0.16598303523997299</v>
      </c>
      <c r="AN136" s="1">
        <v>2.79096313537493</v>
      </c>
      <c r="AO136" s="1">
        <v>3.5803415013498299</v>
      </c>
      <c r="AP136" s="1">
        <v>1.0170949894915899</v>
      </c>
      <c r="AQ136" s="1">
        <v>1.68689746900422</v>
      </c>
      <c r="AR136" s="1">
        <v>2.9988870572358399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T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DJ136"/>
      <c r="EL136"/>
      <c r="EZ136"/>
      <c r="FB136">
        <v>15.720620153410101</v>
      </c>
      <c r="FC136">
        <v>12.548645912366499</v>
      </c>
      <c r="FD136">
        <v>41.1155130362474</v>
      </c>
      <c r="FE136">
        <v>4.4663260202657096</v>
      </c>
      <c r="FF136">
        <v>32.963223449524499</v>
      </c>
      <c r="FG136">
        <v>14.1167265283103</v>
      </c>
      <c r="FH136">
        <v>3.0937073073897401</v>
      </c>
      <c r="FI136">
        <v>22.527377233068901</v>
      </c>
      <c r="FJ136">
        <v>8.2372009970161599</v>
      </c>
      <c r="FK136">
        <v>5.3997886632903001</v>
      </c>
      <c r="FL136">
        <v>12.404633731974</v>
      </c>
      <c r="FM136">
        <v>26.6650996488838</v>
      </c>
      <c r="FN136">
        <v>2.0365621586531502</v>
      </c>
      <c r="GB136"/>
      <c r="GP136"/>
      <c r="GR136">
        <v>63.640024771575803</v>
      </c>
      <c r="GS136">
        <v>95.648604742032006</v>
      </c>
      <c r="GT136">
        <v>41.040819441661199</v>
      </c>
      <c r="GU136">
        <v>78.700020622165994</v>
      </c>
      <c r="GV136">
        <v>60.283746881621497</v>
      </c>
      <c r="GW136">
        <v>88.947083778716205</v>
      </c>
      <c r="GX136">
        <v>51.326669240811903</v>
      </c>
      <c r="GY136">
        <v>38.801338577521598</v>
      </c>
      <c r="GZ136">
        <v>132.24820191969499</v>
      </c>
      <c r="HA136">
        <v>141.891685103236</v>
      </c>
      <c r="HB136">
        <v>95.4017128937341</v>
      </c>
      <c r="HC136">
        <v>84.691002360152297</v>
      </c>
      <c r="HD136">
        <v>140.605694103563</v>
      </c>
      <c r="HR136"/>
    </row>
    <row r="137" spans="1:226">
      <c r="A137" s="13">
        <f t="shared" si="2"/>
        <v>42369</v>
      </c>
      <c r="O137"/>
      <c r="AD137"/>
      <c r="AE137" s="4">
        <v>42369</v>
      </c>
      <c r="AF137" s="1">
        <v>1.6299420523474799</v>
      </c>
      <c r="AG137" s="1">
        <v>2.0518715469739499</v>
      </c>
      <c r="AH137" s="1">
        <v>0.46709829479116299</v>
      </c>
      <c r="AI137" s="1">
        <v>11.223863637153</v>
      </c>
      <c r="AJ137" s="1">
        <v>1.1738738145553</v>
      </c>
      <c r="AK137" s="1">
        <v>1.8743754249895901</v>
      </c>
      <c r="AL137" s="1">
        <v>1.51463397479827</v>
      </c>
      <c r="AM137" s="1">
        <v>-0.16207810507293299</v>
      </c>
      <c r="AN137" s="1">
        <v>2.77490357168573</v>
      </c>
      <c r="AO137" s="1">
        <v>3.59849876270949</v>
      </c>
      <c r="AP137" s="1">
        <v>1.02613866664619</v>
      </c>
      <c r="AQ137" s="1">
        <v>1.6946492431064</v>
      </c>
      <c r="AR137" s="1">
        <v>3.0119095838215002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T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DJ137"/>
      <c r="EL137"/>
      <c r="EZ137"/>
      <c r="FB137">
        <v>15.547400357223299</v>
      </c>
      <c r="FC137">
        <v>12.3921324250162</v>
      </c>
      <c r="FD137">
        <v>41.158604110841999</v>
      </c>
      <c r="FE137">
        <v>4.4619390998047797</v>
      </c>
      <c r="FF137">
        <v>32.903111980342103</v>
      </c>
      <c r="FG137">
        <v>14.1064760045581</v>
      </c>
      <c r="FH137">
        <v>2.9514127947323199</v>
      </c>
      <c r="FI137">
        <v>19.178758557146001</v>
      </c>
      <c r="FJ137">
        <v>8.2696745709591895</v>
      </c>
      <c r="FK137">
        <v>5.4065479986850198</v>
      </c>
      <c r="FL137">
        <v>12.0866255819976</v>
      </c>
      <c r="FM137">
        <v>26.483536456606899</v>
      </c>
      <c r="FN137">
        <v>2.0061557751599</v>
      </c>
      <c r="GB137"/>
      <c r="GP137"/>
      <c r="GR137">
        <v>63.628958344759702</v>
      </c>
      <c r="GS137">
        <v>95.944906894604003</v>
      </c>
      <c r="GT137">
        <v>40.836606407859797</v>
      </c>
      <c r="GU137">
        <v>79.083583647511006</v>
      </c>
      <c r="GV137">
        <v>60.122271976929802</v>
      </c>
      <c r="GW137">
        <v>88.8049157687296</v>
      </c>
      <c r="GX137">
        <v>52.016018977022803</v>
      </c>
      <c r="GY137">
        <v>43.557486920012401</v>
      </c>
      <c r="GZ137">
        <v>133.68496032130099</v>
      </c>
      <c r="HA137">
        <v>141.42284019908001</v>
      </c>
      <c r="HB137">
        <v>94.494801419077405</v>
      </c>
      <c r="HC137">
        <v>84.572996231653704</v>
      </c>
      <c r="HD137">
        <v>141.286746270723</v>
      </c>
      <c r="HR137"/>
    </row>
    <row r="138" spans="1:226">
      <c r="A138" s="13">
        <f t="shared" si="2"/>
        <v>42338</v>
      </c>
      <c r="O138"/>
      <c r="AD138"/>
      <c r="AE138" s="4">
        <v>42338</v>
      </c>
      <c r="AF138" s="1">
        <v>1.6243015828098699</v>
      </c>
      <c r="AG138" s="1">
        <v>2.06191685571146</v>
      </c>
      <c r="AH138" s="1">
        <v>0.47060267921129301</v>
      </c>
      <c r="AI138" s="1">
        <v>11.272174222564299</v>
      </c>
      <c r="AJ138" s="1">
        <v>1.17907407107845</v>
      </c>
      <c r="AK138" s="1">
        <v>1.85402878233041</v>
      </c>
      <c r="AL138" s="1">
        <v>1.5112527895921</v>
      </c>
      <c r="AM138" s="1">
        <v>-0.16389685016810801</v>
      </c>
      <c r="AN138" s="1">
        <v>2.79967844581543</v>
      </c>
      <c r="AO138" s="1">
        <v>3.6062404280543099</v>
      </c>
      <c r="AP138" s="1">
        <v>0.99762569462864303</v>
      </c>
      <c r="AQ138" s="1">
        <v>1.68977170211845</v>
      </c>
      <c r="AR138" s="1">
        <v>3.0487262644009401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T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DJ138"/>
      <c r="EL138"/>
      <c r="EZ138"/>
      <c r="FB138">
        <v>15.6116120544813</v>
      </c>
      <c r="FC138">
        <v>12.3552264391981</v>
      </c>
      <c r="FD138">
        <v>40.866901521624001</v>
      </c>
      <c r="FE138">
        <v>4.4450054327344404</v>
      </c>
      <c r="FF138">
        <v>32.779517081802403</v>
      </c>
      <c r="FG138">
        <v>14.206632840974301</v>
      </c>
      <c r="FH138">
        <v>3.0042396832784801</v>
      </c>
      <c r="FI138">
        <v>18.9477726249483</v>
      </c>
      <c r="FJ138">
        <v>8.1562950950374393</v>
      </c>
      <c r="FK138">
        <v>5.37842693503194</v>
      </c>
      <c r="FL138">
        <v>12.292135995636301</v>
      </c>
      <c r="FM138">
        <v>26.504352180223101</v>
      </c>
      <c r="FN138">
        <v>1.9794549477757599</v>
      </c>
      <c r="GB138"/>
      <c r="GP138"/>
      <c r="GR138">
        <v>63.574884084284697</v>
      </c>
      <c r="GS138">
        <v>95.967883594454193</v>
      </c>
      <c r="GT138">
        <v>40.814484220010797</v>
      </c>
      <c r="GU138">
        <v>79.656334647736401</v>
      </c>
      <c r="GV138">
        <v>59.936851489372998</v>
      </c>
      <c r="GW138">
        <v>87.427517937657498</v>
      </c>
      <c r="GX138">
        <v>52.083319862527198</v>
      </c>
      <c r="GY138">
        <v>43.574708039990703</v>
      </c>
      <c r="GZ138">
        <v>135.42639569982899</v>
      </c>
      <c r="HA138">
        <v>140.89947001740299</v>
      </c>
      <c r="HB138">
        <v>94.502965594731094</v>
      </c>
      <c r="HC138">
        <v>84.449274377557103</v>
      </c>
      <c r="HD138">
        <v>141.44932085608801</v>
      </c>
      <c r="HR138"/>
    </row>
    <row r="139" spans="1:226">
      <c r="A139" s="13">
        <f t="shared" si="2"/>
        <v>42307</v>
      </c>
      <c r="O139"/>
      <c r="AD139"/>
      <c r="AE139" s="4">
        <v>42307</v>
      </c>
      <c r="AF139" s="1">
        <v>1.69706990768605</v>
      </c>
      <c r="AG139" s="1">
        <v>2.1068540712838</v>
      </c>
      <c r="AH139" s="1">
        <v>0.45731945407952201</v>
      </c>
      <c r="AI139" s="1">
        <v>11.7951160302907</v>
      </c>
      <c r="AJ139" s="1">
        <v>1.1877188900983999</v>
      </c>
      <c r="AK139" s="1">
        <v>1.87680767470361</v>
      </c>
      <c r="AL139" s="1">
        <v>1.2202720979928601</v>
      </c>
      <c r="AM139" s="1">
        <v>-0.13216416862022801</v>
      </c>
      <c r="AN139" s="1">
        <v>2.8163451966728101</v>
      </c>
      <c r="AO139" s="1">
        <v>3.4352377695368701</v>
      </c>
      <c r="AP139" s="1">
        <v>1.02368350852839</v>
      </c>
      <c r="AQ139" s="1">
        <v>1.70679426910694</v>
      </c>
      <c r="AR139" s="1">
        <v>3.2483217629459298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T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DJ139"/>
      <c r="EL139"/>
      <c r="EZ139"/>
      <c r="FB139">
        <v>13.8020990507221</v>
      </c>
      <c r="FC139">
        <v>12.4364449029478</v>
      </c>
      <c r="FD139">
        <v>38.823496033728503</v>
      </c>
      <c r="FE139">
        <v>4.0820072678255501</v>
      </c>
      <c r="FF139">
        <v>34.110127775409097</v>
      </c>
      <c r="FG139">
        <v>13.6603069844217</v>
      </c>
      <c r="FH139">
        <v>4.1462708098262402</v>
      </c>
      <c r="FI139">
        <v>17.088247187301601</v>
      </c>
      <c r="FJ139">
        <v>7.9543826631242798</v>
      </c>
      <c r="FK139">
        <v>5.8056155397101001</v>
      </c>
      <c r="FL139">
        <v>12.6097887524082</v>
      </c>
      <c r="FM139">
        <v>29.3605043243216</v>
      </c>
      <c r="FN139">
        <v>2.2097215654495099</v>
      </c>
      <c r="GB139"/>
      <c r="GP139"/>
      <c r="GR139">
        <v>65.154895982073</v>
      </c>
      <c r="GS139">
        <v>95.938926280634504</v>
      </c>
      <c r="GT139">
        <v>41.760872775723499</v>
      </c>
      <c r="GU139">
        <v>82.764769401670605</v>
      </c>
      <c r="GV139">
        <v>60.131601994581104</v>
      </c>
      <c r="GW139">
        <v>89.430021216866507</v>
      </c>
      <c r="GX139">
        <v>48.387284306288997</v>
      </c>
      <c r="GY139">
        <v>44.871556252023403</v>
      </c>
      <c r="GZ139">
        <v>131.005974459866</v>
      </c>
      <c r="HA139">
        <v>136.526431341033</v>
      </c>
      <c r="HB139">
        <v>98.389088949729896</v>
      </c>
      <c r="HC139">
        <v>85.312187728774305</v>
      </c>
      <c r="HD139">
        <v>147.00726359173601</v>
      </c>
      <c r="HR139"/>
    </row>
    <row r="140" spans="1:226">
      <c r="A140" s="13">
        <f t="shared" si="2"/>
        <v>42277</v>
      </c>
      <c r="O140"/>
      <c r="AD140"/>
      <c r="AE140" s="4">
        <v>42277</v>
      </c>
      <c r="AF140" s="1">
        <v>1.7052416694041099</v>
      </c>
      <c r="AG140" s="1">
        <v>2.1063387182403299</v>
      </c>
      <c r="AH140" s="1">
        <v>0.45298263128196298</v>
      </c>
      <c r="AI140" s="1">
        <v>11.788491473628699</v>
      </c>
      <c r="AJ140" s="1">
        <v>1.1857466835416</v>
      </c>
      <c r="AK140" s="1">
        <v>1.8717266602671701</v>
      </c>
      <c r="AL140" s="1">
        <v>1.2270634237748701</v>
      </c>
      <c r="AM140" s="1">
        <v>-0.13240449590348999</v>
      </c>
      <c r="AN140" s="1">
        <v>2.7889740486122299</v>
      </c>
      <c r="AO140" s="1">
        <v>3.4451672547995602</v>
      </c>
      <c r="AP140" s="1">
        <v>1.06183631512348</v>
      </c>
      <c r="AQ140" s="1">
        <v>1.7212176917420801</v>
      </c>
      <c r="AR140" s="1">
        <v>3.2424040660606099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T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DJ140"/>
      <c r="EL140"/>
      <c r="EZ140"/>
      <c r="FB140">
        <v>13.745912311843499</v>
      </c>
      <c r="FC140">
        <v>12.444798357217399</v>
      </c>
      <c r="FD140">
        <v>38.839314396438297</v>
      </c>
      <c r="FE140">
        <v>4.0735665398678398</v>
      </c>
      <c r="FF140">
        <v>34.157480858587803</v>
      </c>
      <c r="FG140">
        <v>13.6877444008139</v>
      </c>
      <c r="FH140">
        <v>4.1078707872725904</v>
      </c>
      <c r="FI140">
        <v>17.146840803292299</v>
      </c>
      <c r="FJ140">
        <v>8.0148711428259691</v>
      </c>
      <c r="FK140">
        <v>5.7839135399809196</v>
      </c>
      <c r="FL140">
        <v>12.315018620266301</v>
      </c>
      <c r="FM140">
        <v>29.170887223819701</v>
      </c>
      <c r="FN140">
        <v>2.2135408818946001</v>
      </c>
      <c r="GB140"/>
      <c r="GP140"/>
      <c r="GR140">
        <v>65.104786497454597</v>
      </c>
      <c r="GS140">
        <v>95.900313604384294</v>
      </c>
      <c r="GT140">
        <v>41.7263601341729</v>
      </c>
      <c r="GU140">
        <v>82.153794150661</v>
      </c>
      <c r="GV140">
        <v>60.248228023870098</v>
      </c>
      <c r="GW140">
        <v>89.533998019249296</v>
      </c>
      <c r="GX140">
        <v>48.356697091056297</v>
      </c>
      <c r="GY140">
        <v>44.818707042491397</v>
      </c>
      <c r="GZ140">
        <v>128.73131404087599</v>
      </c>
      <c r="HA140">
        <v>136.94752562772601</v>
      </c>
      <c r="HB140">
        <v>99.194595469400994</v>
      </c>
      <c r="HC140">
        <v>85.481012367357494</v>
      </c>
      <c r="HD140">
        <v>147.056630927139</v>
      </c>
      <c r="HR140"/>
    </row>
    <row r="141" spans="1:226">
      <c r="A141" s="13">
        <f t="shared" si="2"/>
        <v>42247</v>
      </c>
      <c r="O141"/>
      <c r="AD141"/>
      <c r="AE141" s="4">
        <v>42247</v>
      </c>
      <c r="AF141" s="1">
        <v>1.66868117382109</v>
      </c>
      <c r="AG141" s="1">
        <v>2.10844847763985</v>
      </c>
      <c r="AH141" s="1">
        <v>0.44354191534707998</v>
      </c>
      <c r="AI141" s="1">
        <v>10.1840939042971</v>
      </c>
      <c r="AJ141" s="1">
        <v>1.1834868965757901</v>
      </c>
      <c r="AK141" s="1">
        <v>1.8720497585457401</v>
      </c>
      <c r="AL141" s="1">
        <v>1.2234948312027401</v>
      </c>
      <c r="AM141" s="1">
        <v>-0.20393137859836999</v>
      </c>
      <c r="AN141" s="1">
        <v>2.7794506516522501</v>
      </c>
      <c r="AO141" s="1">
        <v>3.4213891301904402</v>
      </c>
      <c r="AP141" s="1">
        <v>1.2710842294798099</v>
      </c>
      <c r="AQ141" s="1">
        <v>1.73443323061067</v>
      </c>
      <c r="AR141" s="1">
        <v>3.2162277068774898</v>
      </c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T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DJ141"/>
      <c r="EL141"/>
      <c r="EZ141"/>
      <c r="FB141">
        <v>14.214030041056199</v>
      </c>
      <c r="FC141">
        <v>12.502162406068599</v>
      </c>
      <c r="FD141">
        <v>38.9609498638548</v>
      </c>
      <c r="FE141">
        <v>4.7986772716429398</v>
      </c>
      <c r="FF141">
        <v>34.403978204552999</v>
      </c>
      <c r="FG141">
        <v>13.794997898509401</v>
      </c>
      <c r="FH141">
        <v>4.0723384212858296</v>
      </c>
      <c r="FI141">
        <v>16.6598345486277</v>
      </c>
      <c r="FJ141">
        <v>7.9723877815665896</v>
      </c>
      <c r="FK141">
        <v>5.8443753489815897</v>
      </c>
      <c r="FL141">
        <v>10.470679457314301</v>
      </c>
      <c r="FM141">
        <v>28.852898680946598</v>
      </c>
      <c r="FN141">
        <v>2.1765888599202601</v>
      </c>
      <c r="GB141"/>
      <c r="GP141"/>
      <c r="GR141">
        <v>63.617654674920402</v>
      </c>
      <c r="GS141">
        <v>96.729888455085799</v>
      </c>
      <c r="GT141">
        <v>41.434678888146102</v>
      </c>
      <c r="GU141">
        <v>74.108254404181807</v>
      </c>
      <c r="GV141">
        <v>59.787739556444301</v>
      </c>
      <c r="GW141">
        <v>88.971526949814702</v>
      </c>
      <c r="GX141">
        <v>48.329784979364</v>
      </c>
      <c r="GY141">
        <v>44.246644025667798</v>
      </c>
      <c r="GZ141">
        <v>128.45655978186599</v>
      </c>
      <c r="HA141">
        <v>135.802897547573</v>
      </c>
      <c r="HB141">
        <v>118.495002830678</v>
      </c>
      <c r="HC141">
        <v>85.139147002124304</v>
      </c>
      <c r="HD141">
        <v>146.17435774578999</v>
      </c>
      <c r="HR141"/>
    </row>
    <row r="142" spans="1:226">
      <c r="A142" s="13">
        <f t="shared" si="2"/>
        <v>42216</v>
      </c>
      <c r="O142"/>
      <c r="AD142"/>
      <c r="AE142" s="4">
        <v>42216</v>
      </c>
      <c r="AF142" s="1">
        <v>1.51979156027399</v>
      </c>
      <c r="AG142" s="1">
        <v>2.05375117434268</v>
      </c>
      <c r="AH142" s="1">
        <v>0.27252752074033698</v>
      </c>
      <c r="AI142" s="1">
        <v>9.2472298024623694</v>
      </c>
      <c r="AJ142" s="1">
        <v>1.13612205034806</v>
      </c>
      <c r="AK142" s="1">
        <v>1.6945741667332801</v>
      </c>
      <c r="AL142" s="1">
        <v>1.0250808408374501</v>
      </c>
      <c r="AM142" s="1">
        <v>-0.40378451977429902</v>
      </c>
      <c r="AN142" s="1">
        <v>2.6095421293044798</v>
      </c>
      <c r="AO142" s="1">
        <v>3.58303803608591</v>
      </c>
      <c r="AP142" s="1">
        <v>1.3248587395617899</v>
      </c>
      <c r="AQ142" s="1">
        <v>1.52849781791962</v>
      </c>
      <c r="AR142" s="1">
        <v>3.48125435599382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T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DJ142"/>
      <c r="EL142"/>
      <c r="EZ142"/>
      <c r="FB142">
        <v>13.0077566336902</v>
      </c>
      <c r="FC142">
        <v>11.445974779953399</v>
      </c>
      <c r="FD142">
        <v>40.598825096009797</v>
      </c>
      <c r="FE142">
        <v>4.2177958211693403</v>
      </c>
      <c r="FF142">
        <v>35.28162718798</v>
      </c>
      <c r="FG142">
        <v>13.273599208841601</v>
      </c>
      <c r="FH142">
        <v>4.7248374793237504</v>
      </c>
      <c r="FI142">
        <v>20.391518707835001</v>
      </c>
      <c r="FJ142">
        <v>8.4898572088557192</v>
      </c>
      <c r="FK142">
        <v>6.3001259963092604</v>
      </c>
      <c r="FL142">
        <v>8.9339749516233695</v>
      </c>
      <c r="FM142">
        <v>30.8455272989974</v>
      </c>
      <c r="FN142">
        <v>0.37794661590517398</v>
      </c>
      <c r="GB142"/>
      <c r="GP142"/>
      <c r="GR142">
        <v>58.340353451998702</v>
      </c>
      <c r="GS142">
        <v>95.100635558318103</v>
      </c>
      <c r="GT142">
        <v>39.294469698775998</v>
      </c>
      <c r="GU142">
        <v>74.163427365364399</v>
      </c>
      <c r="GV142">
        <v>61.897670219998197</v>
      </c>
      <c r="GW142">
        <v>86.701268396293599</v>
      </c>
      <c r="GX142">
        <v>46.103929865168404</v>
      </c>
      <c r="GY142">
        <v>38.834175673774503</v>
      </c>
      <c r="GZ142">
        <v>133.82159213206799</v>
      </c>
      <c r="HA142">
        <v>137.14315893745399</v>
      </c>
      <c r="HB142">
        <v>125.999058955546</v>
      </c>
      <c r="HC142">
        <v>75.342629871790905</v>
      </c>
      <c r="HD142">
        <v>153.72716740214901</v>
      </c>
      <c r="HR142"/>
    </row>
    <row r="143" spans="1:226">
      <c r="A143" s="13">
        <f t="shared" si="2"/>
        <v>42185</v>
      </c>
      <c r="O143"/>
      <c r="AD143"/>
      <c r="AE143" s="4">
        <v>42185</v>
      </c>
      <c r="AF143" s="1">
        <v>1.5926609234109499</v>
      </c>
      <c r="AG143" s="1">
        <v>2.1591630943836502</v>
      </c>
      <c r="AH143" s="1">
        <v>0.28825723752092502</v>
      </c>
      <c r="AI143" s="1">
        <v>9.69020630502005</v>
      </c>
      <c r="AJ143" s="1">
        <v>1.18776714180666</v>
      </c>
      <c r="AK143" s="1">
        <v>1.81293202443747</v>
      </c>
      <c r="AL143" s="1">
        <v>1.07391617734347</v>
      </c>
      <c r="AM143" s="1">
        <v>-0.42638023127653102</v>
      </c>
      <c r="AN143" s="1">
        <v>2.7438100803463499</v>
      </c>
      <c r="AO143" s="1">
        <v>3.76314982721378</v>
      </c>
      <c r="AP143" s="1">
        <v>1.3979609174769401</v>
      </c>
      <c r="AQ143" s="1">
        <v>1.58603193536955</v>
      </c>
      <c r="AR143" s="1">
        <v>3.6715423044620801</v>
      </c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T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DJ143"/>
      <c r="EL143"/>
      <c r="EZ143"/>
      <c r="FB143">
        <v>12.4175714501736</v>
      </c>
      <c r="FC143">
        <v>10.895469243365399</v>
      </c>
      <c r="FD143">
        <v>38.660904562884397</v>
      </c>
      <c r="FE143">
        <v>4.0023367893540804</v>
      </c>
      <c r="FF143">
        <v>33.773026779274403</v>
      </c>
      <c r="FG143">
        <v>12.266821879019099</v>
      </c>
      <c r="FH143">
        <v>4.5073439392650601</v>
      </c>
      <c r="FI143">
        <v>19.335429788556599</v>
      </c>
      <c r="FJ143">
        <v>8.0821056512439</v>
      </c>
      <c r="FK143">
        <v>5.9949635161934802</v>
      </c>
      <c r="FL143">
        <v>7.9215699340949302</v>
      </c>
      <c r="FM143">
        <v>29.591353169546199</v>
      </c>
      <c r="FN143">
        <v>0.36480920732971001</v>
      </c>
      <c r="GB143"/>
      <c r="GP143"/>
      <c r="GR143">
        <v>58.317563378867199</v>
      </c>
      <c r="GS143">
        <v>95.328254246274895</v>
      </c>
      <c r="GT143">
        <v>39.334039442492902</v>
      </c>
      <c r="GU143">
        <v>74.430046622716702</v>
      </c>
      <c r="GV143">
        <v>61.841695923723499</v>
      </c>
      <c r="GW143">
        <v>86.249641987776897</v>
      </c>
      <c r="GX143">
        <v>46.159680289610598</v>
      </c>
      <c r="GY143">
        <v>38.833740853022299</v>
      </c>
      <c r="GZ143">
        <v>134.09242321313801</v>
      </c>
      <c r="HA143">
        <v>136.64349555711101</v>
      </c>
      <c r="HB143">
        <v>127.018092870008</v>
      </c>
      <c r="HC143">
        <v>74.803573423623803</v>
      </c>
      <c r="HD143">
        <v>153.70386810824101</v>
      </c>
      <c r="HR143"/>
    </row>
    <row r="144" spans="1:226">
      <c r="A144" s="13">
        <f t="shared" si="2"/>
        <v>42153</v>
      </c>
      <c r="O144"/>
      <c r="AD144"/>
      <c r="AE144" s="4">
        <v>42153</v>
      </c>
      <c r="AF144" s="1">
        <v>1.5347748227201301</v>
      </c>
      <c r="AG144" s="1">
        <v>2.0872546408986401</v>
      </c>
      <c r="AH144" s="1">
        <v>0.277454111271355</v>
      </c>
      <c r="AI144" s="1">
        <v>9.4720422705028806</v>
      </c>
      <c r="AJ144" s="1">
        <v>1.14607628595216</v>
      </c>
      <c r="AK144" s="1">
        <v>1.72212470862775</v>
      </c>
      <c r="AL144" s="1">
        <v>1.0356348252232599</v>
      </c>
      <c r="AM144" s="1">
        <v>-0.411890355122979</v>
      </c>
      <c r="AN144" s="1">
        <v>2.6286221567960899</v>
      </c>
      <c r="AO144" s="1">
        <v>3.61283927216448</v>
      </c>
      <c r="AP144" s="1">
        <v>1.3479175413854501</v>
      </c>
      <c r="AQ144" s="1">
        <v>1.48682517438927</v>
      </c>
      <c r="AR144" s="1">
        <v>3.5265557518978699</v>
      </c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T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DJ144"/>
      <c r="EL144"/>
      <c r="EZ144"/>
      <c r="FB144">
        <v>12.874368629645801</v>
      </c>
      <c r="FC144">
        <v>11.1969464545001</v>
      </c>
      <c r="FD144">
        <v>40.182421401106303</v>
      </c>
      <c r="FE144">
        <v>4.3136389765665601</v>
      </c>
      <c r="FF144">
        <v>35.049878629008198</v>
      </c>
      <c r="FG144">
        <v>12.704364752633699</v>
      </c>
      <c r="FH144">
        <v>4.6889236106442898</v>
      </c>
      <c r="FI144">
        <v>20.215106621509701</v>
      </c>
      <c r="FJ144">
        <v>8.4416650397788793</v>
      </c>
      <c r="FK144">
        <v>6.2338217628378896</v>
      </c>
      <c r="FL144">
        <v>8.2546132519138595</v>
      </c>
      <c r="FM144">
        <v>31.154949201712402</v>
      </c>
      <c r="FN144">
        <v>0.43242959867811798</v>
      </c>
      <c r="GB144"/>
      <c r="GP144"/>
      <c r="GR144">
        <v>58.341382619079099</v>
      </c>
      <c r="GS144">
        <v>95.439962843989903</v>
      </c>
      <c r="GT144">
        <v>39.322557028031802</v>
      </c>
      <c r="GU144">
        <v>75.454246117551904</v>
      </c>
      <c r="GV144">
        <v>60.869734166740301</v>
      </c>
      <c r="GW144">
        <v>85.352013652359702</v>
      </c>
      <c r="GX144">
        <v>46.105776800665197</v>
      </c>
      <c r="GY144">
        <v>38.721866150286502</v>
      </c>
      <c r="GZ144">
        <v>133.356708285602</v>
      </c>
      <c r="HA144">
        <v>137.13554791336</v>
      </c>
      <c r="HB144">
        <v>126.465081455968</v>
      </c>
      <c r="HC144">
        <v>72.6379529486602</v>
      </c>
      <c r="HD144">
        <v>153.70681361534</v>
      </c>
      <c r="HR144"/>
    </row>
    <row r="145" spans="1:226">
      <c r="A145" s="13">
        <f t="shared" si="2"/>
        <v>42124</v>
      </c>
      <c r="O145"/>
      <c r="AD145"/>
      <c r="AE145" s="4">
        <v>42124</v>
      </c>
      <c r="AF145" s="1">
        <v>1.5193569718278399</v>
      </c>
      <c r="AG145" s="1">
        <v>1.9495347105597001</v>
      </c>
      <c r="AH145" s="1">
        <v>0.28288860043920699</v>
      </c>
      <c r="AI145" s="1">
        <v>9.0943259433674495</v>
      </c>
      <c r="AJ145" s="1">
        <v>1.0207949831157599</v>
      </c>
      <c r="AK145" s="1">
        <v>1.6654645080850801</v>
      </c>
      <c r="AL145" s="1">
        <v>0.87908623479759396</v>
      </c>
      <c r="AM145" s="1">
        <v>-0.52957184897441201</v>
      </c>
      <c r="AN145" s="1">
        <v>2.5520513017520501</v>
      </c>
      <c r="AO145" s="1">
        <v>3.2296070343709302</v>
      </c>
      <c r="AP145" s="1">
        <v>1.27520866768646</v>
      </c>
      <c r="AQ145" s="1">
        <v>1.5141965058386899</v>
      </c>
      <c r="AR145" s="1">
        <v>3.0893824105848702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T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DJ145"/>
      <c r="EL145"/>
      <c r="EZ145"/>
      <c r="FB145">
        <v>12.6110785889176</v>
      </c>
      <c r="FC145">
        <v>11.280751512805701</v>
      </c>
      <c r="FD145">
        <v>41.257924524529301</v>
      </c>
      <c r="FE145">
        <v>4.4616742641950298</v>
      </c>
      <c r="FF145">
        <v>37.858184072817899</v>
      </c>
      <c r="FG145">
        <v>12.2317312476469</v>
      </c>
      <c r="FH145">
        <v>10.414444075885999</v>
      </c>
      <c r="FI145">
        <v>27.1164920883263</v>
      </c>
      <c r="FJ145">
        <v>8.6314755348742001</v>
      </c>
      <c r="FK145">
        <v>6.0390682567738496</v>
      </c>
      <c r="FL145">
        <v>8.3882308039686304</v>
      </c>
      <c r="FM145">
        <v>31.744474014486698</v>
      </c>
      <c r="FN145">
        <v>0.30029193824989597</v>
      </c>
      <c r="GB145"/>
      <c r="GP145"/>
      <c r="GR145">
        <v>58.6702848056268</v>
      </c>
      <c r="GS145">
        <v>94.212951335961407</v>
      </c>
      <c r="GT145">
        <v>39.753921613183003</v>
      </c>
      <c r="GU145">
        <v>77.201786143576399</v>
      </c>
      <c r="GV145">
        <v>60.339431152829597</v>
      </c>
      <c r="GW145">
        <v>84.913660181625005</v>
      </c>
      <c r="GX145">
        <v>45.469747953422299</v>
      </c>
      <c r="GY145">
        <v>37.674205917249203</v>
      </c>
      <c r="GZ145">
        <v>131.75890177575599</v>
      </c>
      <c r="HA145">
        <v>142.60700705084099</v>
      </c>
      <c r="HB145">
        <v>120.184549512869</v>
      </c>
      <c r="HC145">
        <v>72.901695342299604</v>
      </c>
      <c r="HD145">
        <v>149.72626448170999</v>
      </c>
      <c r="HR145"/>
    </row>
    <row r="146" spans="1:226">
      <c r="A146" s="13">
        <f t="shared" si="2"/>
        <v>42094</v>
      </c>
      <c r="O146"/>
      <c r="AD146"/>
      <c r="AE146" s="4">
        <v>42094</v>
      </c>
      <c r="AF146" s="1">
        <v>1.50004816064781</v>
      </c>
      <c r="AG146" s="1">
        <v>1.9332922825105101</v>
      </c>
      <c r="AH146" s="1">
        <v>0.27136732256804103</v>
      </c>
      <c r="AI146" s="1">
        <v>8.9579492131922596</v>
      </c>
      <c r="AJ146" s="1">
        <v>1.02182152544789</v>
      </c>
      <c r="AK146" s="1">
        <v>1.64407761950689</v>
      </c>
      <c r="AL146" s="1">
        <v>0.872857582065107</v>
      </c>
      <c r="AM146" s="1">
        <v>-0.52190833766963596</v>
      </c>
      <c r="AN146" s="1">
        <v>2.5235213296863699</v>
      </c>
      <c r="AO146" s="1">
        <v>3.1756835381883199</v>
      </c>
      <c r="AP146" s="1">
        <v>1.2846677829114099</v>
      </c>
      <c r="AQ146" s="1">
        <v>1.48368551461848</v>
      </c>
      <c r="AR146" s="1">
        <v>3.0436395678596799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T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DJ146"/>
      <c r="EL146"/>
      <c r="EZ146"/>
      <c r="FB146">
        <v>12.753781225114601</v>
      </c>
      <c r="FC146">
        <v>11.2671281600011</v>
      </c>
      <c r="FD146">
        <v>41.674685220217903</v>
      </c>
      <c r="FE146">
        <v>4.5234727392581497</v>
      </c>
      <c r="FF146">
        <v>37.695534875675897</v>
      </c>
      <c r="FG146">
        <v>12.3629317022144</v>
      </c>
      <c r="FH146">
        <v>10.4449245342786</v>
      </c>
      <c r="FI146">
        <v>27.498535727917002</v>
      </c>
      <c r="FJ146">
        <v>8.7610709021660895</v>
      </c>
      <c r="FK146">
        <v>6.1532165790069797</v>
      </c>
      <c r="FL146">
        <v>9.1647223791443597</v>
      </c>
      <c r="FM146">
        <v>32.341470656442603</v>
      </c>
      <c r="FN146">
        <v>0.29558832795845402</v>
      </c>
      <c r="GB146"/>
      <c r="GP146"/>
      <c r="GR146">
        <v>58.669166658901801</v>
      </c>
      <c r="GS146">
        <v>94.004615746817095</v>
      </c>
      <c r="GT146">
        <v>39.406548569074999</v>
      </c>
      <c r="GU146">
        <v>77.537459413855203</v>
      </c>
      <c r="GV146">
        <v>59.976079698156099</v>
      </c>
      <c r="GW146">
        <v>84.854938879997505</v>
      </c>
      <c r="GX146">
        <v>45.675447691184999</v>
      </c>
      <c r="GY146">
        <v>37.679517990990597</v>
      </c>
      <c r="GZ146">
        <v>132.96831458884299</v>
      </c>
      <c r="HA146">
        <v>142.391173472937</v>
      </c>
      <c r="HB146">
        <v>123.18950291358099</v>
      </c>
      <c r="HC146">
        <v>72.553767993517297</v>
      </c>
      <c r="HD146">
        <v>149.79282829670299</v>
      </c>
      <c r="HR146"/>
    </row>
    <row r="147" spans="1:226">
      <c r="A147" s="13">
        <f t="shared" si="2"/>
        <v>42062</v>
      </c>
      <c r="O147"/>
      <c r="AD147"/>
      <c r="AE147" s="4">
        <v>42062</v>
      </c>
      <c r="AF147" s="1">
        <v>1.5431220011136899</v>
      </c>
      <c r="AG147" s="1">
        <v>1.9449294977234599</v>
      </c>
      <c r="AH147" s="1">
        <v>0.30278722807448499</v>
      </c>
      <c r="AI147" s="1">
        <v>8.8963969973773001</v>
      </c>
      <c r="AJ147" s="1">
        <v>1.02579961329064</v>
      </c>
      <c r="AK147" s="1">
        <v>1.6921326952350699</v>
      </c>
      <c r="AL147" s="1">
        <v>0.89504550437650399</v>
      </c>
      <c r="AM147" s="1">
        <v>-0.56166687384148395</v>
      </c>
      <c r="AN147" s="1">
        <v>2.5527738649221301</v>
      </c>
      <c r="AO147" s="1">
        <v>3.2027792501732799</v>
      </c>
      <c r="AP147" s="1">
        <v>1.2827799563742299</v>
      </c>
      <c r="AQ147" s="1">
        <v>1.4910379871297299</v>
      </c>
      <c r="AR147" s="1">
        <v>3.0835487484803599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T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DJ147"/>
      <c r="EL147"/>
      <c r="EZ147"/>
      <c r="FB147">
        <v>12.1205359924531</v>
      </c>
      <c r="FC147">
        <v>11.1589030338765</v>
      </c>
      <c r="FD147">
        <v>41.090396715141097</v>
      </c>
      <c r="FE147">
        <v>5.0151383865217598</v>
      </c>
      <c r="FF147">
        <v>37.840040313499799</v>
      </c>
      <c r="FG147">
        <v>11.923421820189599</v>
      </c>
      <c r="FH147">
        <v>9.7117738476701003</v>
      </c>
      <c r="FI147">
        <v>27.0199910556064</v>
      </c>
      <c r="FJ147">
        <v>8.7165203185636901</v>
      </c>
      <c r="FK147">
        <v>6.1865040385262997</v>
      </c>
      <c r="FL147">
        <v>9.1300699852412404</v>
      </c>
      <c r="FM147">
        <v>32.305896400528901</v>
      </c>
      <c r="FN147">
        <v>0.27948883063276703</v>
      </c>
      <c r="GB147"/>
      <c r="GP147"/>
      <c r="GR147">
        <v>60.955311406688097</v>
      </c>
      <c r="GS147">
        <v>94.233804830013497</v>
      </c>
      <c r="GT147">
        <v>40.3953631896877</v>
      </c>
      <c r="GU147">
        <v>82.032114635759797</v>
      </c>
      <c r="GV147">
        <v>60.587850887889601</v>
      </c>
      <c r="GW147">
        <v>85.387440786289105</v>
      </c>
      <c r="GX147">
        <v>46.367372122988499</v>
      </c>
      <c r="GY147">
        <v>37.321055277282198</v>
      </c>
      <c r="GZ147">
        <v>132.99575770876399</v>
      </c>
      <c r="HA147">
        <v>141.80513964142</v>
      </c>
      <c r="HB147">
        <v>123.42122685998</v>
      </c>
      <c r="HC147">
        <v>72.303493116829401</v>
      </c>
      <c r="HD147">
        <v>149.77151169219999</v>
      </c>
      <c r="HR147"/>
    </row>
    <row r="148" spans="1:226">
      <c r="A148" s="13">
        <f t="shared" si="2"/>
        <v>42034</v>
      </c>
      <c r="O148"/>
      <c r="AD148"/>
      <c r="AE148" s="4">
        <v>42034</v>
      </c>
      <c r="AF148" s="1">
        <v>1.4283278861906601</v>
      </c>
      <c r="AG148" s="1">
        <v>2.1409276878407302</v>
      </c>
      <c r="AH148" s="1">
        <v>0.39029534419162598</v>
      </c>
      <c r="AI148" s="1">
        <v>8.8338979187555893</v>
      </c>
      <c r="AJ148" s="1">
        <v>1.08787345515921</v>
      </c>
      <c r="AK148" s="1">
        <v>1.8739195249564999</v>
      </c>
      <c r="AL148" s="1">
        <v>0.83060724633326899</v>
      </c>
      <c r="AM148" s="1">
        <v>-0.77672501036369701</v>
      </c>
      <c r="AN148" s="1">
        <v>2.3635723682507299</v>
      </c>
      <c r="AO148" s="1">
        <v>3.2841290309242499</v>
      </c>
      <c r="AP148" s="1">
        <v>1.37223777342335</v>
      </c>
      <c r="AQ148" s="1">
        <v>1.91476506030272</v>
      </c>
      <c r="AR148" s="1">
        <v>3.58352255085105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T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DJ148"/>
      <c r="EL148"/>
      <c r="EZ148"/>
      <c r="FB148">
        <v>11.162792401747399</v>
      </c>
      <c r="FC148">
        <v>11.731137143763799</v>
      </c>
      <c r="FD148">
        <v>39.423262677939597</v>
      </c>
      <c r="FE148">
        <v>1.6781322178653399</v>
      </c>
      <c r="FF148">
        <v>39.048029766211997</v>
      </c>
      <c r="FG148">
        <v>11.981846741688599</v>
      </c>
      <c r="FH148">
        <v>4.7268618128395197</v>
      </c>
      <c r="FI148">
        <v>42.645239107215403</v>
      </c>
      <c r="FJ148">
        <v>9.6324305915702801</v>
      </c>
      <c r="FK148">
        <v>7.46342967021112</v>
      </c>
      <c r="FL148">
        <v>9.7404842125213094</v>
      </c>
      <c r="FM148">
        <v>29.0061778142246</v>
      </c>
      <c r="FN148">
        <v>1.69589201328996</v>
      </c>
      <c r="GB148"/>
      <c r="GP148"/>
      <c r="GR148">
        <v>59.334655401097997</v>
      </c>
      <c r="GS148">
        <v>94.810807570779005</v>
      </c>
      <c r="GT148">
        <v>37.946804626444901</v>
      </c>
      <c r="GU148">
        <v>88.371203071228805</v>
      </c>
      <c r="GV148">
        <v>58.686143181308303</v>
      </c>
      <c r="GW148">
        <v>85.701103978783095</v>
      </c>
      <c r="GX148">
        <v>42.128186012547097</v>
      </c>
      <c r="GY148">
        <v>28.472885946185801</v>
      </c>
      <c r="GZ148">
        <v>120.81541041942199</v>
      </c>
      <c r="HA148">
        <v>123.790627668155</v>
      </c>
      <c r="HB148">
        <v>115.289060766132</v>
      </c>
      <c r="HC148">
        <v>85.521923049707695</v>
      </c>
      <c r="HD148">
        <v>147.84889866804801</v>
      </c>
      <c r="HR148"/>
    </row>
    <row r="149" spans="1:226">
      <c r="A149" s="13">
        <f t="shared" si="2"/>
        <v>42004</v>
      </c>
      <c r="O149"/>
      <c r="AD149"/>
      <c r="AE149" s="4">
        <v>42004</v>
      </c>
      <c r="AF149" s="1">
        <v>1.4222697300426199</v>
      </c>
      <c r="AG149" s="1">
        <v>2.1243644139817999</v>
      </c>
      <c r="AH149" s="1">
        <v>0.39088738413170598</v>
      </c>
      <c r="AI149" s="1">
        <v>8.8536594756929592</v>
      </c>
      <c r="AJ149" s="1">
        <v>1.0816837569586</v>
      </c>
      <c r="AK149" s="1">
        <v>1.85788220099807</v>
      </c>
      <c r="AL149" s="1">
        <v>0.82736639304984005</v>
      </c>
      <c r="AM149" s="1">
        <v>-0.76814718843708396</v>
      </c>
      <c r="AN149" s="1">
        <v>2.34518260994356</v>
      </c>
      <c r="AO149" s="1">
        <v>3.2628584530006899</v>
      </c>
      <c r="AP149" s="1">
        <v>1.36011064369739</v>
      </c>
      <c r="AQ149" s="1">
        <v>1.9030374212251699</v>
      </c>
      <c r="AR149" s="1">
        <v>3.5468608425008101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T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DJ149"/>
      <c r="EL149"/>
      <c r="EZ149"/>
      <c r="FB149">
        <v>11.320433528452901</v>
      </c>
      <c r="FC149">
        <v>11.8212941366116</v>
      </c>
      <c r="FD149">
        <v>39.660225133253803</v>
      </c>
      <c r="FE149">
        <v>1.3251835315206699</v>
      </c>
      <c r="FF149">
        <v>39.2815763254345</v>
      </c>
      <c r="FG149">
        <v>12.078124566169301</v>
      </c>
      <c r="FH149">
        <v>4.7317751942317301</v>
      </c>
      <c r="FI149">
        <v>43.170226576274501</v>
      </c>
      <c r="FJ149">
        <v>9.7050329701975198</v>
      </c>
      <c r="FK149">
        <v>7.5115533146460001</v>
      </c>
      <c r="FL149">
        <v>10.0934198789192</v>
      </c>
      <c r="FM149">
        <v>29.184353583854801</v>
      </c>
      <c r="FN149">
        <v>1.71102077825909</v>
      </c>
      <c r="GB149"/>
      <c r="GP149"/>
      <c r="GR149">
        <v>59.329403802793301</v>
      </c>
      <c r="GS149">
        <v>94.878997994168401</v>
      </c>
      <c r="GT149">
        <v>38.111421274475099</v>
      </c>
      <c r="GU149">
        <v>87.668029170513904</v>
      </c>
      <c r="GV149">
        <v>58.852812863132797</v>
      </c>
      <c r="GW149">
        <v>85.709909147679198</v>
      </c>
      <c r="GX149">
        <v>42.080072721577103</v>
      </c>
      <c r="GY149">
        <v>28.4621434691751</v>
      </c>
      <c r="GZ149">
        <v>120.345682129102</v>
      </c>
      <c r="HA149">
        <v>124.09952944710599</v>
      </c>
      <c r="HB149">
        <v>115.13721700406001</v>
      </c>
      <c r="HC149">
        <v>85.431778332493195</v>
      </c>
      <c r="HD149">
        <v>147.82120260647699</v>
      </c>
      <c r="HR149"/>
    </row>
    <row r="150" spans="1:226">
      <c r="A150" s="13">
        <f t="shared" si="2"/>
        <v>41971</v>
      </c>
      <c r="O150"/>
      <c r="AD150"/>
      <c r="AE150" s="4">
        <v>41971</v>
      </c>
      <c r="AF150" s="1">
        <v>1.4133124952163501</v>
      </c>
      <c r="AG150" s="1">
        <v>2.1100401882133601</v>
      </c>
      <c r="AH150" s="1">
        <v>0.39623805820892</v>
      </c>
      <c r="AI150" s="1">
        <v>8.7718261897723409</v>
      </c>
      <c r="AJ150" s="1">
        <v>1.08118970127953</v>
      </c>
      <c r="AK150" s="1">
        <v>1.8481737418431301</v>
      </c>
      <c r="AL150" s="1">
        <v>0.82234096967075299</v>
      </c>
      <c r="AM150" s="1">
        <v>-0.76456502033566198</v>
      </c>
      <c r="AN150" s="1">
        <v>2.3306460244582499</v>
      </c>
      <c r="AO150" s="1">
        <v>3.2626024706163101</v>
      </c>
      <c r="AP150" s="1">
        <v>1.2207395385357001</v>
      </c>
      <c r="AQ150" s="1">
        <v>1.8957511730471099</v>
      </c>
      <c r="AR150" s="1">
        <v>3.4487752867931398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T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DJ150"/>
      <c r="EL150"/>
      <c r="EZ150"/>
      <c r="FB150">
        <v>11.4081330451429</v>
      </c>
      <c r="FC150">
        <v>11.807306411860299</v>
      </c>
      <c r="FD150">
        <v>39.576024653138099</v>
      </c>
      <c r="FE150">
        <v>1.3694070179391</v>
      </c>
      <c r="FF150">
        <v>39.141777881264503</v>
      </c>
      <c r="FG150">
        <v>12.180291114757599</v>
      </c>
      <c r="FH150">
        <v>4.7774440399230604</v>
      </c>
      <c r="FI150">
        <v>43.623896622748802</v>
      </c>
      <c r="FJ150">
        <v>9.7671871848653105</v>
      </c>
      <c r="FK150">
        <v>7.4115797042849803</v>
      </c>
      <c r="FL150">
        <v>10.675479600739701</v>
      </c>
      <c r="FM150">
        <v>28.984242881482299</v>
      </c>
      <c r="FN150">
        <v>1.95184775836891</v>
      </c>
      <c r="GB150"/>
      <c r="GP150"/>
      <c r="GR150">
        <v>59.206451670844203</v>
      </c>
      <c r="GS150">
        <v>96.152283081392497</v>
      </c>
      <c r="GT150">
        <v>38.286861000295801</v>
      </c>
      <c r="GU150">
        <v>87.531662973010697</v>
      </c>
      <c r="GV150">
        <v>58.885602013229303</v>
      </c>
      <c r="GW150">
        <v>85.588525538798393</v>
      </c>
      <c r="GX150">
        <v>42.047402776259098</v>
      </c>
      <c r="GY150">
        <v>28.318709131509699</v>
      </c>
      <c r="GZ150">
        <v>120.482962722137</v>
      </c>
      <c r="HA150">
        <v>126.290682424976</v>
      </c>
      <c r="HB150">
        <v>113.198632052356</v>
      </c>
      <c r="HC150">
        <v>86.504900619348604</v>
      </c>
      <c r="HD150">
        <v>150.16854489705099</v>
      </c>
      <c r="HR150"/>
    </row>
    <row r="151" spans="1:226">
      <c r="A151" s="13">
        <f t="shared" si="2"/>
        <v>41943</v>
      </c>
      <c r="O151"/>
      <c r="AD151"/>
      <c r="AE151" s="4">
        <v>41943</v>
      </c>
      <c r="AF151" s="1">
        <v>1.40212636234946</v>
      </c>
      <c r="AG151" s="1">
        <v>2.1683487265539001</v>
      </c>
      <c r="AH151" s="1">
        <v>0.371849427783909</v>
      </c>
      <c r="AI151" s="1">
        <v>9.9947840409439905</v>
      </c>
      <c r="AJ151" s="1">
        <v>1.11763414814818</v>
      </c>
      <c r="AK151" s="1">
        <v>1.8707166652832601</v>
      </c>
      <c r="AL151" s="1">
        <v>0.79414498863359295</v>
      </c>
      <c r="AM151" s="1">
        <v>-0.86887009080183497</v>
      </c>
      <c r="AN151" s="1">
        <v>2.2135349441366401</v>
      </c>
      <c r="AO151" s="1">
        <v>3.2408871384759901</v>
      </c>
      <c r="AP151" s="1">
        <v>1.2208016878308401</v>
      </c>
      <c r="AQ151" s="1">
        <v>1.83049320031255</v>
      </c>
      <c r="AR151" s="1">
        <v>3.5457855982597302</v>
      </c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T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DJ151"/>
      <c r="EL151"/>
      <c r="EZ151"/>
      <c r="FB151">
        <v>11.810234018479701</v>
      </c>
      <c r="FC151">
        <v>11.893551779907799</v>
      </c>
      <c r="FD151">
        <v>41.183228132570498</v>
      </c>
      <c r="FE151">
        <v>1.9860378572506701</v>
      </c>
      <c r="FF151">
        <v>39.834076714591603</v>
      </c>
      <c r="FG151">
        <v>11.9127766964196</v>
      </c>
      <c r="FH151">
        <v>1.9429905173180699</v>
      </c>
      <c r="FI151">
        <v>40.068989707334801</v>
      </c>
      <c r="FJ151">
        <v>12.3384334687108</v>
      </c>
      <c r="FK151">
        <v>6.8650655289534201</v>
      </c>
      <c r="FL151">
        <v>12.571748159887701</v>
      </c>
      <c r="FM151">
        <v>26.261499777168499</v>
      </c>
      <c r="FN151">
        <v>2.09034942318522</v>
      </c>
      <c r="GB151"/>
      <c r="GP151"/>
      <c r="GR151">
        <v>59.740917807383497</v>
      </c>
      <c r="GS151">
        <v>97.058869259269898</v>
      </c>
      <c r="GT151">
        <v>38.492758836252797</v>
      </c>
      <c r="GU151">
        <v>92.688614963873604</v>
      </c>
      <c r="GV151">
        <v>58.519119979329098</v>
      </c>
      <c r="GW151">
        <v>88.671537752965605</v>
      </c>
      <c r="GX151">
        <v>41.221234064531302</v>
      </c>
      <c r="GY151">
        <v>30.775124000029098</v>
      </c>
      <c r="GZ151">
        <v>120.82349562667299</v>
      </c>
      <c r="HA151">
        <v>125.642664127613</v>
      </c>
      <c r="HB151">
        <v>111.496572546171</v>
      </c>
      <c r="HC151">
        <v>86.496977512445</v>
      </c>
      <c r="HD151">
        <v>150.20240562466901</v>
      </c>
      <c r="HR151"/>
    </row>
    <row r="152" spans="1:226">
      <c r="A152" s="13">
        <f t="shared" si="2"/>
        <v>41912</v>
      </c>
      <c r="O152"/>
      <c r="AD152"/>
      <c r="AE152" s="4">
        <v>41912</v>
      </c>
      <c r="AF152" s="1">
        <v>1.39645979650121</v>
      </c>
      <c r="AG152" s="1">
        <v>2.1658964255561099</v>
      </c>
      <c r="AH152" s="1">
        <v>0.37401571804925399</v>
      </c>
      <c r="AI152" s="1">
        <v>9.9839493650944302</v>
      </c>
      <c r="AJ152" s="1">
        <v>1.1163889434191601</v>
      </c>
      <c r="AK152" s="1">
        <v>1.8655311030072499</v>
      </c>
      <c r="AL152" s="1">
        <v>0.792101399751869</v>
      </c>
      <c r="AM152" s="1">
        <v>-0.86899236616383901</v>
      </c>
      <c r="AN152" s="1">
        <v>2.2085125578545899</v>
      </c>
      <c r="AO152" s="1">
        <v>3.2348237050642998</v>
      </c>
      <c r="AP152" s="1">
        <v>1.21980485044739</v>
      </c>
      <c r="AQ152" s="1">
        <v>1.8263091779107301</v>
      </c>
      <c r="AR152" s="1">
        <v>3.5533835144989001</v>
      </c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T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DJ152"/>
      <c r="EL152"/>
      <c r="EZ152"/>
      <c r="FB152">
        <v>11.8538470664906</v>
      </c>
      <c r="FC152">
        <v>11.9439452158752</v>
      </c>
      <c r="FD152">
        <v>41.249772349377501</v>
      </c>
      <c r="FE152">
        <v>1.7797718402438001</v>
      </c>
      <c r="FF152">
        <v>39.920239405416901</v>
      </c>
      <c r="FG152">
        <v>11.9622220679833</v>
      </c>
      <c r="FH152">
        <v>1.93541111832034</v>
      </c>
      <c r="FI152">
        <v>40.027546292797197</v>
      </c>
      <c r="FJ152">
        <v>12.328276213577499</v>
      </c>
      <c r="FK152">
        <v>6.8724378369295103</v>
      </c>
      <c r="FL152">
        <v>12.884070482139499</v>
      </c>
      <c r="FM152">
        <v>26.3246650155371</v>
      </c>
      <c r="FN152">
        <v>2.0593884659562098</v>
      </c>
      <c r="GB152"/>
      <c r="GP152"/>
      <c r="GR152">
        <v>59.7891376762379</v>
      </c>
      <c r="GS152">
        <v>97.019645093639497</v>
      </c>
      <c r="GT152">
        <v>38.600877549737802</v>
      </c>
      <c r="GU152">
        <v>90.288657220781701</v>
      </c>
      <c r="GV152">
        <v>58.5614561079121</v>
      </c>
      <c r="GW152">
        <v>88.655221981560899</v>
      </c>
      <c r="GX152">
        <v>41.233904878510899</v>
      </c>
      <c r="GY152">
        <v>30.8110731286652</v>
      </c>
      <c r="GZ152">
        <v>120.78941908054</v>
      </c>
      <c r="HA152">
        <v>125.608322832157</v>
      </c>
      <c r="HB152">
        <v>110.822355732284</v>
      </c>
      <c r="HC152">
        <v>86.515750867907499</v>
      </c>
      <c r="HD152">
        <v>149.841362024821</v>
      </c>
      <c r="HR152"/>
    </row>
    <row r="153" spans="1:226">
      <c r="A153" s="13">
        <f t="shared" si="2"/>
        <v>41880</v>
      </c>
      <c r="O153"/>
      <c r="AD153"/>
      <c r="AE153" s="4">
        <v>41880</v>
      </c>
      <c r="AF153" s="1">
        <v>1.40224409413336</v>
      </c>
      <c r="AG153" s="1">
        <v>2.2139469580006002</v>
      </c>
      <c r="AH153" s="1">
        <v>-1.7688552906057201E-2</v>
      </c>
      <c r="AI153" s="1">
        <v>9.2652761900465901</v>
      </c>
      <c r="AJ153" s="1">
        <v>1.1316632833812901</v>
      </c>
      <c r="AK153" s="1">
        <v>1.92937401825313</v>
      </c>
      <c r="AL153" s="1">
        <v>0.820172403194387</v>
      </c>
      <c r="AM153" s="1">
        <v>-0.88492434607375703</v>
      </c>
      <c r="AN153" s="1">
        <v>2.2561500300271198</v>
      </c>
      <c r="AO153" s="1">
        <v>3.30746887729428</v>
      </c>
      <c r="AP153" s="1">
        <v>1.27352724782773</v>
      </c>
      <c r="AQ153" s="1">
        <v>1.8952144562798701</v>
      </c>
      <c r="AR153" s="1">
        <v>3.61998682422296</v>
      </c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T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DJ153"/>
      <c r="EL153"/>
      <c r="EZ153"/>
      <c r="FB153">
        <v>11.806459960847</v>
      </c>
      <c r="FC153">
        <v>11.693592746084599</v>
      </c>
      <c r="FD153">
        <v>52.889683936548401</v>
      </c>
      <c r="FE153">
        <v>0.38849463917438798</v>
      </c>
      <c r="FF153">
        <v>39.162546777959399</v>
      </c>
      <c r="FG153">
        <v>11.6077382560636</v>
      </c>
      <c r="FH153">
        <v>2.0871582580775399</v>
      </c>
      <c r="FI153">
        <v>39.408170643355703</v>
      </c>
      <c r="FJ153">
        <v>12.0430635113063</v>
      </c>
      <c r="FK153">
        <v>6.8036803942087696</v>
      </c>
      <c r="FL153">
        <v>12.073905511792301</v>
      </c>
      <c r="FM153">
        <v>25.332119713438502</v>
      </c>
      <c r="FN153">
        <v>2.0222467867663001</v>
      </c>
      <c r="GB153"/>
      <c r="GP153"/>
      <c r="GR153">
        <v>58.961776355560403</v>
      </c>
      <c r="GS153">
        <v>97.1228071402425</v>
      </c>
      <c r="GT153">
        <v>24.204514324391798</v>
      </c>
      <c r="GU153">
        <v>82.619068369433293</v>
      </c>
      <c r="GV153">
        <v>58.283680439126101</v>
      </c>
      <c r="GW153">
        <v>89.724550252641606</v>
      </c>
      <c r="GX153">
        <v>41.621179204319397</v>
      </c>
      <c r="GY153">
        <v>30.814419401075799</v>
      </c>
      <c r="GZ153">
        <v>120.972975863955</v>
      </c>
      <c r="HA153">
        <v>125.86282387375201</v>
      </c>
      <c r="HB153">
        <v>114.076880904112</v>
      </c>
      <c r="HC153">
        <v>87.723729868227394</v>
      </c>
      <c r="HD153">
        <v>149.81986331247799</v>
      </c>
      <c r="HR153"/>
    </row>
    <row r="154" spans="1:226">
      <c r="A154" s="13">
        <f t="shared" si="2"/>
        <v>41851</v>
      </c>
      <c r="O154"/>
      <c r="AD154"/>
      <c r="AE154" s="4">
        <v>41851</v>
      </c>
      <c r="AF154" s="1">
        <v>1.37713570177241</v>
      </c>
      <c r="AG154" s="1">
        <v>2.00101993570952</v>
      </c>
      <c r="AH154" s="1">
        <v>-0.14678073809028699</v>
      </c>
      <c r="AI154" s="1">
        <v>8.0863830474997709</v>
      </c>
      <c r="AJ154" s="1">
        <v>0.95024674913858798</v>
      </c>
      <c r="AK154" s="1">
        <v>1.67054116809748</v>
      </c>
      <c r="AL154" s="1">
        <v>0.81954184254643103</v>
      </c>
      <c r="AM154" s="1">
        <v>-0.84306557556096695</v>
      </c>
      <c r="AN154" s="1">
        <v>2.16634523643192</v>
      </c>
      <c r="AO154" s="1">
        <v>3.1381271202697101</v>
      </c>
      <c r="AP154" s="1">
        <v>1.35759484604695</v>
      </c>
      <c r="AQ154" s="1">
        <v>1.6387618489506801</v>
      </c>
      <c r="AR154" s="1">
        <v>3.45867353436633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T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DJ154"/>
      <c r="EL154"/>
      <c r="EZ154"/>
      <c r="FB154">
        <v>10.288070360687801</v>
      </c>
      <c r="FC154">
        <v>13.039767383898701</v>
      </c>
      <c r="FD154">
        <v>55.6550826661014</v>
      </c>
      <c r="FE154">
        <v>0.12259057364652701</v>
      </c>
      <c r="FF154">
        <v>39.872241818007097</v>
      </c>
      <c r="FG154">
        <v>12.0952337191263</v>
      </c>
      <c r="FH154">
        <v>2.40271312141024</v>
      </c>
      <c r="FI154">
        <v>35.398634742058199</v>
      </c>
      <c r="FJ154">
        <v>12.951545426570901</v>
      </c>
      <c r="FK154">
        <v>5.5760742025419496</v>
      </c>
      <c r="FL154">
        <v>12.8440476768971</v>
      </c>
      <c r="FM154">
        <v>28.103732087512402</v>
      </c>
      <c r="FN154">
        <v>3.1666444439795201</v>
      </c>
      <c r="GB154"/>
      <c r="GP154"/>
      <c r="GR154">
        <v>58.8010923855295</v>
      </c>
      <c r="GS154">
        <v>93.040560793167501</v>
      </c>
      <c r="GT154">
        <v>21.483464360837502</v>
      </c>
      <c r="GU154">
        <v>84.430248864265593</v>
      </c>
      <c r="GV154">
        <v>54.736039854730102</v>
      </c>
      <c r="GW154">
        <v>87.677476002679896</v>
      </c>
      <c r="GX154">
        <v>40.943918801715299</v>
      </c>
      <c r="GY154">
        <v>33.434070386012102</v>
      </c>
      <c r="GZ154">
        <v>121.14859877007299</v>
      </c>
      <c r="HA154">
        <v>125.965035706021</v>
      </c>
      <c r="HB154">
        <v>111.907946310018</v>
      </c>
      <c r="HC154">
        <v>81.872509400849793</v>
      </c>
      <c r="HD154">
        <v>146.721174283717</v>
      </c>
      <c r="HR154"/>
    </row>
    <row r="155" spans="1:226">
      <c r="A155" s="13">
        <f t="shared" si="2"/>
        <v>41820</v>
      </c>
      <c r="O155"/>
      <c r="AD155"/>
      <c r="AE155" s="4">
        <v>41820</v>
      </c>
      <c r="AF155" s="1">
        <v>1.39326489942952</v>
      </c>
      <c r="AG155" s="1">
        <v>2.0257691928535202</v>
      </c>
      <c r="AH155" s="1">
        <v>-0.143062589409266</v>
      </c>
      <c r="AI155" s="1">
        <v>8.1750936082853993</v>
      </c>
      <c r="AJ155" s="1">
        <v>0.96039354695980805</v>
      </c>
      <c r="AK155" s="1">
        <v>1.6925135662117601</v>
      </c>
      <c r="AL155" s="1">
        <v>0.83055060923914303</v>
      </c>
      <c r="AM155" s="1">
        <v>-0.85599073518020596</v>
      </c>
      <c r="AN155" s="1">
        <v>2.1973684429764702</v>
      </c>
      <c r="AO155" s="1">
        <v>3.18135559036542</v>
      </c>
      <c r="AP155" s="1">
        <v>1.3627410198890499</v>
      </c>
      <c r="AQ155" s="1">
        <v>1.65445943953651</v>
      </c>
      <c r="AR155" s="1">
        <v>3.4966320123361601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T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DJ155"/>
      <c r="EL155"/>
      <c r="EZ155"/>
      <c r="FB155">
        <v>10.181091838576799</v>
      </c>
      <c r="FC155">
        <v>12.8443713426652</v>
      </c>
      <c r="FD155">
        <v>54.214023674834401</v>
      </c>
      <c r="FE155">
        <v>0.107150914042127</v>
      </c>
      <c r="FF155">
        <v>39.439714110708401</v>
      </c>
      <c r="FG155">
        <v>11.9347354237054</v>
      </c>
      <c r="FH155">
        <v>2.3847532422323798</v>
      </c>
      <c r="FI155">
        <v>34.946228312102299</v>
      </c>
      <c r="FJ155">
        <v>12.6484425767619</v>
      </c>
      <c r="FK155">
        <v>5.4923883604097199</v>
      </c>
      <c r="FL155">
        <v>12.6127259239636</v>
      </c>
      <c r="FM155">
        <v>27.853114654496402</v>
      </c>
      <c r="FN155">
        <v>3.1274821949186999</v>
      </c>
      <c r="GB155"/>
      <c r="GP155"/>
      <c r="GR155">
        <v>58.801113634193698</v>
      </c>
      <c r="GS155">
        <v>93.274478728744299</v>
      </c>
      <c r="GT155">
        <v>21.8232157565532</v>
      </c>
      <c r="GU155">
        <v>84.647982135431405</v>
      </c>
      <c r="GV155">
        <v>54.688154949924403</v>
      </c>
      <c r="GW155">
        <v>87.714251571500895</v>
      </c>
      <c r="GX155">
        <v>40.9871120711651</v>
      </c>
      <c r="GY155">
        <v>33.405550624240597</v>
      </c>
      <c r="GZ155">
        <v>121.658353892352</v>
      </c>
      <c r="HA155">
        <v>126.367247445342</v>
      </c>
      <c r="HB155">
        <v>111.994528062882</v>
      </c>
      <c r="HC155">
        <v>82.092827975527896</v>
      </c>
      <c r="HD155">
        <v>146.743339508476</v>
      </c>
      <c r="HR155"/>
    </row>
    <row r="156" spans="1:226">
      <c r="A156" s="13">
        <f t="shared" si="2"/>
        <v>41789</v>
      </c>
      <c r="O156"/>
      <c r="AD156"/>
      <c r="AE156" s="4">
        <v>41789</v>
      </c>
      <c r="AF156" s="1">
        <v>1.3853728146150901</v>
      </c>
      <c r="AG156" s="1">
        <v>2.0075916004273999</v>
      </c>
      <c r="AH156" s="1">
        <v>-0.14479059889017401</v>
      </c>
      <c r="AI156" s="1">
        <v>8.0301979862880106</v>
      </c>
      <c r="AJ156" s="1">
        <v>0.95418710363650905</v>
      </c>
      <c r="AK156" s="1">
        <v>1.6871697800332299</v>
      </c>
      <c r="AL156" s="1">
        <v>0.81700314171141197</v>
      </c>
      <c r="AM156" s="1">
        <v>-0.85135093057840205</v>
      </c>
      <c r="AN156" s="1">
        <v>2.17426247835499</v>
      </c>
      <c r="AO156" s="1">
        <v>3.15818284513474</v>
      </c>
      <c r="AP156" s="1">
        <v>1.3416091187258701</v>
      </c>
      <c r="AQ156" s="1">
        <v>1.6324588756844101</v>
      </c>
      <c r="AR156" s="1">
        <v>3.4623810655656801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T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DJ156"/>
      <c r="EL156"/>
      <c r="EZ156"/>
      <c r="FB156">
        <v>10.2297023276906</v>
      </c>
      <c r="FC156">
        <v>12.973400464303401</v>
      </c>
      <c r="FD156">
        <v>54.439111675754198</v>
      </c>
      <c r="FE156">
        <v>-0.292504437302955</v>
      </c>
      <c r="FF156">
        <v>39.714416202771901</v>
      </c>
      <c r="FG156">
        <v>11.8935468610883</v>
      </c>
      <c r="FH156">
        <v>2.49146318083866</v>
      </c>
      <c r="FI156">
        <v>35.387944342501299</v>
      </c>
      <c r="FJ156">
        <v>12.8073262224238</v>
      </c>
      <c r="FK156">
        <v>5.5271988204927203</v>
      </c>
      <c r="FL156">
        <v>12.6288568117947</v>
      </c>
      <c r="FM156">
        <v>28.449405016999801</v>
      </c>
      <c r="FN156">
        <v>3.1323875171331901</v>
      </c>
      <c r="GB156"/>
      <c r="GP156"/>
      <c r="GR156">
        <v>58.790949856997898</v>
      </c>
      <c r="GS156">
        <v>93.005702300327201</v>
      </c>
      <c r="GT156">
        <v>21.816528769997699</v>
      </c>
      <c r="GU156">
        <v>86.374288812926196</v>
      </c>
      <c r="GV156">
        <v>54.567595963142402</v>
      </c>
      <c r="GW156">
        <v>88.018369538753205</v>
      </c>
      <c r="GX156">
        <v>40.709996702631798</v>
      </c>
      <c r="GY156">
        <v>33.365879055105999</v>
      </c>
      <c r="GZ156">
        <v>121.186045140838</v>
      </c>
      <c r="HA156">
        <v>126.27255435090601</v>
      </c>
      <c r="HB156">
        <v>111.967309558354</v>
      </c>
      <c r="HC156">
        <v>81.083617966765303</v>
      </c>
      <c r="HD156">
        <v>146.796851105537</v>
      </c>
      <c r="HR156"/>
    </row>
    <row r="157" spans="1:226">
      <c r="A157" s="13">
        <f t="shared" si="2"/>
        <v>41759</v>
      </c>
      <c r="O157"/>
      <c r="AD157"/>
      <c r="AE157" s="4">
        <v>41759</v>
      </c>
      <c r="AF157" s="1">
        <v>1.36955023515856</v>
      </c>
      <c r="AG157" s="1">
        <v>1.9180138897497301</v>
      </c>
      <c r="AH157" s="1">
        <v>-0.13032454480279901</v>
      </c>
      <c r="AI157" s="1">
        <v>8.3983715566574997</v>
      </c>
      <c r="AJ157" s="1">
        <v>0.72545719857586399</v>
      </c>
      <c r="AK157" s="1">
        <v>1.56668245909074</v>
      </c>
      <c r="AL157" s="1">
        <v>0.80761502509252503</v>
      </c>
      <c r="AM157" s="1">
        <v>-0.79027703504303703</v>
      </c>
      <c r="AN157" s="1">
        <v>2.3117621979825</v>
      </c>
      <c r="AO157" s="1">
        <v>3.3203133535033702</v>
      </c>
      <c r="AP157" s="1">
        <v>1.25819182774185</v>
      </c>
      <c r="AQ157" s="1">
        <v>1.58592197156073</v>
      </c>
      <c r="AR157" s="1">
        <v>3.1575106063013099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T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DJ157"/>
      <c r="EL157"/>
      <c r="EZ157"/>
      <c r="FB157">
        <v>10.9107487107162</v>
      </c>
      <c r="FC157">
        <v>12.3417705668222</v>
      </c>
      <c r="FD157">
        <v>49.900195653963003</v>
      </c>
      <c r="FE157">
        <v>-2.0946631388598802</v>
      </c>
      <c r="FF157">
        <v>43.080606572698201</v>
      </c>
      <c r="FG157">
        <v>11.787701724693999</v>
      </c>
      <c r="FH157">
        <v>-0.57901382733651896</v>
      </c>
      <c r="FI157">
        <v>23.492337602882799</v>
      </c>
      <c r="FJ157">
        <v>14.939775624044699</v>
      </c>
      <c r="FK157">
        <v>4.5575391234344096</v>
      </c>
      <c r="FL157">
        <v>12.2213249430028</v>
      </c>
      <c r="FM157">
        <v>27.7883965617442</v>
      </c>
      <c r="FN157">
        <v>2.40215052275357</v>
      </c>
      <c r="GB157"/>
      <c r="GP157"/>
      <c r="GR157">
        <v>57.691313362875299</v>
      </c>
      <c r="GS157">
        <v>92.861531605402902</v>
      </c>
      <c r="GT157">
        <v>22.661612094100501</v>
      </c>
      <c r="GU157">
        <v>89.859018200714601</v>
      </c>
      <c r="GV157">
        <v>51.118288987621703</v>
      </c>
      <c r="GW157">
        <v>87.694240668727801</v>
      </c>
      <c r="GX157">
        <v>40.587358408291102</v>
      </c>
      <c r="GY157">
        <v>38.435811942642097</v>
      </c>
      <c r="GZ157">
        <v>120.45199838044201</v>
      </c>
      <c r="HA157">
        <v>133.461863768993</v>
      </c>
      <c r="HB157">
        <v>107.38388131174</v>
      </c>
      <c r="HC157">
        <v>82.030576417677906</v>
      </c>
      <c r="HD157">
        <v>146.55368812008999</v>
      </c>
      <c r="HR157"/>
    </row>
    <row r="158" spans="1:226">
      <c r="A158" s="13">
        <f t="shared" si="2"/>
        <v>41729</v>
      </c>
      <c r="O158"/>
      <c r="AD158"/>
      <c r="AE158" s="4">
        <v>41729</v>
      </c>
      <c r="AF158" s="1">
        <v>1.3473587618514899</v>
      </c>
      <c r="AG158" s="1">
        <v>1.9094893005473601</v>
      </c>
      <c r="AH158" s="1">
        <v>-0.12679674220019499</v>
      </c>
      <c r="AI158" s="1">
        <v>8.2616247337987403</v>
      </c>
      <c r="AJ158" s="1">
        <v>0.71517052585056495</v>
      </c>
      <c r="AK158" s="1">
        <v>1.5361032623695801</v>
      </c>
      <c r="AL158" s="1">
        <v>0.79300777945739298</v>
      </c>
      <c r="AM158" s="1">
        <v>-0.77471339330873201</v>
      </c>
      <c r="AN158" s="1">
        <v>2.2685357814659302</v>
      </c>
      <c r="AO158" s="1">
        <v>3.22552502811727</v>
      </c>
      <c r="AP158" s="1">
        <v>1.2417268014554199</v>
      </c>
      <c r="AQ158" s="1">
        <v>1.5583236021913001</v>
      </c>
      <c r="AR158" s="1">
        <v>3.1583989968617998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T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DJ158"/>
      <c r="EL158"/>
      <c r="EZ158"/>
      <c r="FB158">
        <v>11.0955225085983</v>
      </c>
      <c r="FC158">
        <v>12.365467723254801</v>
      </c>
      <c r="FD158">
        <v>50.776691565666603</v>
      </c>
      <c r="FE158">
        <v>-2.13321504337733</v>
      </c>
      <c r="FF158">
        <v>43.715844653900596</v>
      </c>
      <c r="FG158">
        <v>12.017327165942699</v>
      </c>
      <c r="FH158">
        <v>-0.57518573367984605</v>
      </c>
      <c r="FI158">
        <v>23.982556694667</v>
      </c>
      <c r="FJ158">
        <v>15.217549714478601</v>
      </c>
      <c r="FK158">
        <v>4.68557146252473</v>
      </c>
      <c r="FL158">
        <v>12.121301368028501</v>
      </c>
      <c r="FM158">
        <v>28.274559475514199</v>
      </c>
      <c r="FN158">
        <v>2.3999655193973899</v>
      </c>
      <c r="GB158"/>
      <c r="GP158"/>
      <c r="GR158">
        <v>57.757478495321898</v>
      </c>
      <c r="GS158">
        <v>94.1103436899309</v>
      </c>
      <c r="GT158">
        <v>22.673706900112499</v>
      </c>
      <c r="GU158">
        <v>89.584838941394693</v>
      </c>
      <c r="GV158">
        <v>51.1947998021651</v>
      </c>
      <c r="GW158">
        <v>87.7102554171056</v>
      </c>
      <c r="GX158">
        <v>40.586268341561102</v>
      </c>
      <c r="GY158">
        <v>38.4213751112433</v>
      </c>
      <c r="GZ158">
        <v>120.337784200006</v>
      </c>
      <c r="HA158">
        <v>132.69103652473899</v>
      </c>
      <c r="HB158">
        <v>107.694504024434</v>
      </c>
      <c r="HC158">
        <v>82.106622964295198</v>
      </c>
      <c r="HD158">
        <v>149.328955046977</v>
      </c>
      <c r="HR158"/>
    </row>
    <row r="159" spans="1:226">
      <c r="A159" s="13">
        <f t="shared" si="2"/>
        <v>41698</v>
      </c>
      <c r="O159"/>
      <c r="AD159"/>
      <c r="AE159" s="4">
        <v>41698</v>
      </c>
      <c r="AF159" s="1">
        <v>1.3881879124117</v>
      </c>
      <c r="AG159" s="1">
        <v>1.9610117896983399</v>
      </c>
      <c r="AH159" s="1">
        <v>-0.125906772661422</v>
      </c>
      <c r="AI159" s="1">
        <v>7.7071613311238298</v>
      </c>
      <c r="AJ159" s="1">
        <v>0.72751834446626096</v>
      </c>
      <c r="AK159" s="1">
        <v>1.54379054488721</v>
      </c>
      <c r="AL159" s="1">
        <v>0.81036137347830794</v>
      </c>
      <c r="AM159" s="1">
        <v>-0.78464955167101802</v>
      </c>
      <c r="AN159" s="1">
        <v>2.3019684088585302</v>
      </c>
      <c r="AO159" s="1">
        <v>3.26929273875069</v>
      </c>
      <c r="AP159" s="1">
        <v>1.27189729773647</v>
      </c>
      <c r="AQ159" s="1">
        <v>1.5635088036931699</v>
      </c>
      <c r="AR159" s="1">
        <v>3.2047473588011002</v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T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DJ159"/>
      <c r="EL159"/>
      <c r="EZ159"/>
      <c r="FB159">
        <v>10.2168407190964</v>
      </c>
      <c r="FC159">
        <v>11.9440601224826</v>
      </c>
      <c r="FD159">
        <v>47.762520718373601</v>
      </c>
      <c r="FE159">
        <v>-0.35972963820991499</v>
      </c>
      <c r="FF159">
        <v>43.067492105099099</v>
      </c>
      <c r="FG159">
        <v>11.898698236845901</v>
      </c>
      <c r="FH159">
        <v>-1.2380664025963</v>
      </c>
      <c r="FI159">
        <v>23.4780619095629</v>
      </c>
      <c r="FJ159">
        <v>14.9829135308253</v>
      </c>
      <c r="FK159">
        <v>4.6262903063319696</v>
      </c>
      <c r="FL159">
        <v>12.3233933831463</v>
      </c>
      <c r="FM159">
        <v>26.445411763836798</v>
      </c>
      <c r="FN159">
        <v>2.3698294379620002</v>
      </c>
      <c r="GB159"/>
      <c r="GP159"/>
      <c r="GR159">
        <v>57.836977952846397</v>
      </c>
      <c r="GS159">
        <v>96.539743503470305</v>
      </c>
      <c r="GT159">
        <v>22.983532583618601</v>
      </c>
      <c r="GU159">
        <v>86.700619703283493</v>
      </c>
      <c r="GV159">
        <v>51.203095969033299</v>
      </c>
      <c r="GW159">
        <v>87.577245290941207</v>
      </c>
      <c r="GX159">
        <v>40.674380738047397</v>
      </c>
      <c r="GY159">
        <v>38.543973957786299</v>
      </c>
      <c r="GZ159">
        <v>120.496668571692</v>
      </c>
      <c r="HA159">
        <v>132.49088856916899</v>
      </c>
      <c r="HB159">
        <v>106.856968016359</v>
      </c>
      <c r="HC159">
        <v>79.880931042226607</v>
      </c>
      <c r="HD159">
        <v>149.32046668841801</v>
      </c>
      <c r="HR159"/>
    </row>
    <row r="160" spans="1:226">
      <c r="A160" s="13">
        <f t="shared" si="2"/>
        <v>41670</v>
      </c>
      <c r="O160"/>
      <c r="AD160"/>
      <c r="AE160" s="4">
        <v>41670</v>
      </c>
      <c r="AF160" s="1">
        <v>1.55397707300304</v>
      </c>
      <c r="AG160" s="1">
        <v>2.23701554020895</v>
      </c>
      <c r="AH160" s="1">
        <v>-3.5309071462190499E-2</v>
      </c>
      <c r="AI160" s="1">
        <v>8.3816504127470495</v>
      </c>
      <c r="AJ160" s="1">
        <v>0.99833426424645</v>
      </c>
      <c r="AK160" s="1">
        <v>1.93858023881575</v>
      </c>
      <c r="AL160" s="1">
        <v>0.75562901721920295</v>
      </c>
      <c r="AM160" s="1">
        <v>-0.60685443578109199</v>
      </c>
      <c r="AN160" s="1">
        <v>2.2479872486351802</v>
      </c>
      <c r="AO160" s="1">
        <v>3.19069886635635</v>
      </c>
      <c r="AP160" s="1">
        <v>1.2149072533669101</v>
      </c>
      <c r="AQ160" s="1">
        <v>1.93023153537407</v>
      </c>
      <c r="AR160" s="1">
        <v>3.5313080540404602</v>
      </c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T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DJ160"/>
      <c r="EL160"/>
      <c r="EZ160"/>
      <c r="FB160">
        <v>5.4078633285903202</v>
      </c>
      <c r="FC160">
        <v>11.4322273452703</v>
      </c>
      <c r="FD160">
        <v>55.152532737986697</v>
      </c>
      <c r="FE160">
        <v>-1.5327311863572599</v>
      </c>
      <c r="FF160">
        <v>39.606515669247898</v>
      </c>
      <c r="FG160">
        <v>10.1985949357174</v>
      </c>
      <c r="FH160">
        <v>1.22179110420476</v>
      </c>
      <c r="FI160">
        <v>18.477633699346899</v>
      </c>
      <c r="FJ160">
        <v>16.026057868945198</v>
      </c>
      <c r="FK160">
        <v>4.4076164045105699</v>
      </c>
      <c r="FL160">
        <v>12.9693120506087</v>
      </c>
      <c r="FM160">
        <v>24.148240271699098</v>
      </c>
      <c r="FN160">
        <v>1.8318224391309099</v>
      </c>
      <c r="GB160"/>
      <c r="GP160"/>
      <c r="GR160">
        <v>58.213008381829802</v>
      </c>
      <c r="GS160">
        <v>102.642424338768</v>
      </c>
      <c r="GT160">
        <v>21.243504063214399</v>
      </c>
      <c r="GU160">
        <v>89.196444274690506</v>
      </c>
      <c r="GV160">
        <v>54.960124615771399</v>
      </c>
      <c r="GW160">
        <v>89.851836363291795</v>
      </c>
      <c r="GX160">
        <v>39.309929352213103</v>
      </c>
      <c r="GY160">
        <v>41.437029553847502</v>
      </c>
      <c r="GZ160">
        <v>119.010887458657</v>
      </c>
      <c r="HA160">
        <v>131.88062181461299</v>
      </c>
      <c r="HB160">
        <v>107.204847691791</v>
      </c>
      <c r="HC160">
        <v>91.450586096779801</v>
      </c>
      <c r="HD160">
        <v>153.69907267502899</v>
      </c>
      <c r="HR160"/>
    </row>
    <row r="161" spans="1:226">
      <c r="A161" s="13">
        <f t="shared" si="2"/>
        <v>41639</v>
      </c>
      <c r="O161"/>
      <c r="AD161"/>
      <c r="AE161" s="4">
        <v>41639</v>
      </c>
      <c r="AF161" s="1">
        <v>1.5284774007981601</v>
      </c>
      <c r="AG161" s="1">
        <v>2.2068388378656398</v>
      </c>
      <c r="AH161" s="1">
        <v>-3.4457922443504499E-2</v>
      </c>
      <c r="AI161" s="1">
        <v>8.2462050476611992</v>
      </c>
      <c r="AJ161" s="1">
        <v>0.98327998865408595</v>
      </c>
      <c r="AK161" s="1">
        <v>1.85616917883566</v>
      </c>
      <c r="AL161" s="1">
        <v>0.74637038319260596</v>
      </c>
      <c r="AM161" s="1">
        <v>-0.63062652987796097</v>
      </c>
      <c r="AN161" s="1">
        <v>2.2166551518092201</v>
      </c>
      <c r="AO161" s="1">
        <v>3.1486343651355702</v>
      </c>
      <c r="AP161" s="1">
        <v>1.20661212402009</v>
      </c>
      <c r="AQ161" s="1">
        <v>1.9039383199298501</v>
      </c>
      <c r="AR161" s="1">
        <v>3.4861346829050501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T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DJ161"/>
      <c r="EL161"/>
      <c r="EZ161"/>
      <c r="FB161">
        <v>5.5521580202373402</v>
      </c>
      <c r="FC161">
        <v>11.5672531810843</v>
      </c>
      <c r="FD161">
        <v>55.859804520793297</v>
      </c>
      <c r="FE161">
        <v>-1.5386322495553</v>
      </c>
      <c r="FF161">
        <v>40.207783176202703</v>
      </c>
      <c r="FG161">
        <v>10.324326039951799</v>
      </c>
      <c r="FH161">
        <v>1.2472897949841699</v>
      </c>
      <c r="FI161">
        <v>17.9671956378535</v>
      </c>
      <c r="FJ161">
        <v>16.222327357434601</v>
      </c>
      <c r="FK161">
        <v>4.4864594215476998</v>
      </c>
      <c r="FL161">
        <v>13.1820004825254</v>
      </c>
      <c r="FM161">
        <v>24.486993430249299</v>
      </c>
      <c r="FN161">
        <v>1.8563729008080501</v>
      </c>
      <c r="GB161"/>
      <c r="GP161"/>
      <c r="GR161">
        <v>58.116020412680399</v>
      </c>
      <c r="GS161">
        <v>102.602337365046</v>
      </c>
      <c r="GT161">
        <v>21.244743741207301</v>
      </c>
      <c r="GU161">
        <v>89.379341605083098</v>
      </c>
      <c r="GV161">
        <v>54.809986895303602</v>
      </c>
      <c r="GW161">
        <v>89.694130743367296</v>
      </c>
      <c r="GX161">
        <v>39.437509353882497</v>
      </c>
      <c r="GY161">
        <v>40.527958982766599</v>
      </c>
      <c r="GZ161">
        <v>119.52986048915</v>
      </c>
      <c r="HA161">
        <v>131.938159978257</v>
      </c>
      <c r="HB161">
        <v>107.549403296888</v>
      </c>
      <c r="HC161">
        <v>91.531849472732702</v>
      </c>
      <c r="HD161">
        <v>153.71595147242499</v>
      </c>
      <c r="HR161"/>
    </row>
    <row r="162" spans="1:226">
      <c r="A162" s="13">
        <f t="shared" si="2"/>
        <v>41607</v>
      </c>
      <c r="O162"/>
      <c r="AD162"/>
      <c r="AE162" s="4">
        <v>41607</v>
      </c>
      <c r="AF162" s="1">
        <v>1.5610744313901299</v>
      </c>
      <c r="AG162" s="1">
        <v>2.25260023687142</v>
      </c>
      <c r="AH162" s="1">
        <v>-3.8283668035328899E-2</v>
      </c>
      <c r="AI162" s="1">
        <v>8.4188226651602491</v>
      </c>
      <c r="AJ162" s="1">
        <v>0.98330069690164401</v>
      </c>
      <c r="AK162" s="1">
        <v>1.8780434039921901</v>
      </c>
      <c r="AL162" s="1">
        <v>0.76001226429926605</v>
      </c>
      <c r="AM162" s="1">
        <v>-0.64893591807212003</v>
      </c>
      <c r="AN162" s="1">
        <v>2.2571612795247402</v>
      </c>
      <c r="AO162" s="1">
        <v>3.20932197694821</v>
      </c>
      <c r="AP162" s="1">
        <v>1.2453197994169001</v>
      </c>
      <c r="AQ162" s="1">
        <v>1.94945082091424</v>
      </c>
      <c r="AR162" s="1">
        <v>3.5611819656221102</v>
      </c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T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DJ162"/>
      <c r="EL162"/>
      <c r="EZ162"/>
      <c r="FB162">
        <v>5.4121764229599396</v>
      </c>
      <c r="FC162">
        <v>11.3103584963205</v>
      </c>
      <c r="FD162">
        <v>54.818112115294703</v>
      </c>
      <c r="FE162">
        <v>-1.40039425771128</v>
      </c>
      <c r="FF162">
        <v>39.377114756009298</v>
      </c>
      <c r="FG162">
        <v>10.213631164009501</v>
      </c>
      <c r="FH162">
        <v>1.2049378142770599</v>
      </c>
      <c r="FI162">
        <v>17.570014498398301</v>
      </c>
      <c r="FJ162">
        <v>15.951919334125201</v>
      </c>
      <c r="FK162">
        <v>4.4144180139708098</v>
      </c>
      <c r="FL162">
        <v>12.6454716334925</v>
      </c>
      <c r="FM162">
        <v>23.9210611306667</v>
      </c>
      <c r="FN162">
        <v>1.7628014157220799</v>
      </c>
      <c r="GB162"/>
      <c r="GP162"/>
      <c r="GR162">
        <v>58.179296259730599</v>
      </c>
      <c r="GS162">
        <v>102.545107815805</v>
      </c>
      <c r="GT162">
        <v>21.202585836492101</v>
      </c>
      <c r="GU162">
        <v>89.046592157286895</v>
      </c>
      <c r="GV162">
        <v>54.560539272243602</v>
      </c>
      <c r="GW162">
        <v>89.437926929087396</v>
      </c>
      <c r="GX162">
        <v>39.393312129744203</v>
      </c>
      <c r="GY162">
        <v>40.441259751306902</v>
      </c>
      <c r="GZ162">
        <v>119.135035821147</v>
      </c>
      <c r="HA162">
        <v>132.057737951777</v>
      </c>
      <c r="HB162">
        <v>109.208165541344</v>
      </c>
      <c r="HC162">
        <v>91.640973582636207</v>
      </c>
      <c r="HD162">
        <v>153.35677288707299</v>
      </c>
      <c r="HR162"/>
    </row>
    <row r="163" spans="1:226">
      <c r="A163" s="13">
        <f t="shared" si="2"/>
        <v>41578</v>
      </c>
      <c r="O163"/>
      <c r="AD163"/>
      <c r="AE163" s="4">
        <v>41578</v>
      </c>
      <c r="AF163" s="1">
        <v>1.5410648763880901</v>
      </c>
      <c r="AG163" s="1">
        <v>2.26596707248763</v>
      </c>
      <c r="AH163" s="1">
        <v>3.0372068872909501E-3</v>
      </c>
      <c r="AI163" s="1">
        <v>8.2696340407137008</v>
      </c>
      <c r="AJ163" s="1">
        <v>1.01206203196522</v>
      </c>
      <c r="AK163" s="1">
        <v>1.8633986030688701</v>
      </c>
      <c r="AL163" s="1">
        <v>0.74417346309833998</v>
      </c>
      <c r="AM163" s="1">
        <v>-0.80561326693568902</v>
      </c>
      <c r="AN163" s="1">
        <v>2.3004627654277101</v>
      </c>
      <c r="AO163" s="1">
        <v>3.38778248075341</v>
      </c>
      <c r="AP163" s="1">
        <v>1.4371739726035699</v>
      </c>
      <c r="AQ163" s="1">
        <v>1.8922763208256901</v>
      </c>
      <c r="AR163" s="1">
        <v>3.53272889955017</v>
      </c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T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DJ163"/>
      <c r="EL163"/>
      <c r="EZ163"/>
      <c r="FB163">
        <v>5.4205133452027097</v>
      </c>
      <c r="FC163">
        <v>10.1352402272072</v>
      </c>
      <c r="FD163">
        <v>50.425729545865302</v>
      </c>
      <c r="FE163">
        <v>-0.67055264636476997</v>
      </c>
      <c r="FF163">
        <v>37.043723813615699</v>
      </c>
      <c r="FG163">
        <v>10.781104765697201</v>
      </c>
      <c r="FH163">
        <v>0.62894560054624504</v>
      </c>
      <c r="FI163">
        <v>24.369762481199899</v>
      </c>
      <c r="FJ163">
        <v>15.258589094635701</v>
      </c>
      <c r="FK163">
        <v>3.7542217206558299</v>
      </c>
      <c r="FL163">
        <v>13.762877104799101</v>
      </c>
      <c r="FM163">
        <v>23.553685853819999</v>
      </c>
      <c r="FN163">
        <v>0.345903977885965</v>
      </c>
      <c r="GB163"/>
      <c r="GP163"/>
      <c r="GR163">
        <v>59.697536964185403</v>
      </c>
      <c r="GS163">
        <v>104.87568222447899</v>
      </c>
      <c r="GT163">
        <v>21.554337889849101</v>
      </c>
      <c r="GU163">
        <v>89.826867085189505</v>
      </c>
      <c r="GV163">
        <v>55.119418806015098</v>
      </c>
      <c r="GW163">
        <v>92.309166447452199</v>
      </c>
      <c r="GX163">
        <v>38.972214917721203</v>
      </c>
      <c r="GY163">
        <v>37.855964078733599</v>
      </c>
      <c r="GZ163">
        <v>136.96208402238599</v>
      </c>
      <c r="HA163">
        <v>134.5340440427</v>
      </c>
      <c r="HB163">
        <v>108.488539703623</v>
      </c>
      <c r="HC163">
        <v>93.883402993657896</v>
      </c>
      <c r="HD163">
        <v>159.12796448260801</v>
      </c>
      <c r="HR163"/>
    </row>
    <row r="164" spans="1:226">
      <c r="A164" s="13">
        <f t="shared" si="2"/>
        <v>41547</v>
      </c>
      <c r="O164"/>
      <c r="AD164"/>
      <c r="AE164" s="4">
        <v>41547</v>
      </c>
      <c r="AF164" s="1">
        <v>1.5654538523425601</v>
      </c>
      <c r="AG164" s="1">
        <v>2.3152366563826301</v>
      </c>
      <c r="AH164" s="1">
        <v>4.8214197381894501E-3</v>
      </c>
      <c r="AI164" s="1">
        <v>8.4053780839099606</v>
      </c>
      <c r="AJ164" s="1">
        <v>1.0301842199682101</v>
      </c>
      <c r="AK164" s="1">
        <v>1.9089912384329299</v>
      </c>
      <c r="AL164" s="1">
        <v>0.757816412273704</v>
      </c>
      <c r="AM164" s="1">
        <v>-0.82498879966777405</v>
      </c>
      <c r="AN164" s="1">
        <v>2.3463294291655101</v>
      </c>
      <c r="AO164" s="1">
        <v>3.4577112451010201</v>
      </c>
      <c r="AP164" s="1">
        <v>1.4922397690151501</v>
      </c>
      <c r="AQ164" s="1">
        <v>1.9720938796693599</v>
      </c>
      <c r="AR164" s="1">
        <v>3.6311797403604098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T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DJ164"/>
      <c r="EL164"/>
      <c r="EZ164"/>
      <c r="FB164">
        <v>5.2972173920913601</v>
      </c>
      <c r="FC164">
        <v>9.9078987508560008</v>
      </c>
      <c r="FD164">
        <v>49.171079251348203</v>
      </c>
      <c r="FE164">
        <v>-0.65967525266191296</v>
      </c>
      <c r="FF164">
        <v>36.413891780718103</v>
      </c>
      <c r="FG164">
        <v>10.515080858235599</v>
      </c>
      <c r="FH164">
        <v>0.61217717105486302</v>
      </c>
      <c r="FI164">
        <v>23.786701341938802</v>
      </c>
      <c r="FJ164">
        <v>14.9550930469028</v>
      </c>
      <c r="FK164">
        <v>3.67686323189375</v>
      </c>
      <c r="FL164">
        <v>13.6105471366701</v>
      </c>
      <c r="FM164">
        <v>22.340640325172</v>
      </c>
      <c r="FN164">
        <v>0.31507035407394901</v>
      </c>
      <c r="GB164"/>
      <c r="GP164"/>
      <c r="GR164">
        <v>59.613581311007898</v>
      </c>
      <c r="GS164">
        <v>104.861633278498</v>
      </c>
      <c r="GT164">
        <v>21.572858942279101</v>
      </c>
      <c r="GU164">
        <v>90.115171779647696</v>
      </c>
      <c r="GV164">
        <v>54.874703784628103</v>
      </c>
      <c r="GW164">
        <v>92.488035027329701</v>
      </c>
      <c r="GX164">
        <v>39.157114623758098</v>
      </c>
      <c r="GY164">
        <v>37.863359397512802</v>
      </c>
      <c r="GZ164">
        <v>137.73908772849401</v>
      </c>
      <c r="HA164">
        <v>134.20089866202699</v>
      </c>
      <c r="HB164">
        <v>110.882953224663</v>
      </c>
      <c r="HC164">
        <v>100.229046362608</v>
      </c>
      <c r="HD164">
        <v>159.29961818261799</v>
      </c>
      <c r="HR164"/>
    </row>
    <row r="165" spans="1:226">
      <c r="A165" s="13">
        <f t="shared" si="2"/>
        <v>41516</v>
      </c>
      <c r="O165"/>
      <c r="AD165"/>
      <c r="AE165" s="4">
        <v>41516</v>
      </c>
      <c r="AF165" s="1">
        <v>1.50578744402017</v>
      </c>
      <c r="AG165" s="1">
        <v>2.2409223954460602</v>
      </c>
      <c r="AH165" s="1">
        <v>3.6052064921084201E-3</v>
      </c>
      <c r="AI165" s="1">
        <v>8.0777630361412402</v>
      </c>
      <c r="AJ165" s="1">
        <v>0.99858853097935196</v>
      </c>
      <c r="AK165" s="1">
        <v>1.8246197705036999</v>
      </c>
      <c r="AL165" s="1">
        <v>0.73353188341128694</v>
      </c>
      <c r="AM165" s="1">
        <v>-0.79947576602613901</v>
      </c>
      <c r="AN165" s="1">
        <v>2.27987591633301</v>
      </c>
      <c r="AO165" s="1">
        <v>3.3584347817951801</v>
      </c>
      <c r="AP165" s="1">
        <v>1.45417240425932</v>
      </c>
      <c r="AQ165" s="1">
        <v>1.91855119769611</v>
      </c>
      <c r="AR165" s="1">
        <v>3.52617441519347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T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DJ165"/>
      <c r="EL165"/>
      <c r="EZ165"/>
      <c r="FB165">
        <v>5.3470039176428799</v>
      </c>
      <c r="FC165">
        <v>10.2697989984964</v>
      </c>
      <c r="FD165">
        <v>50.662826689413599</v>
      </c>
      <c r="FE165">
        <v>-0.67689519342767901</v>
      </c>
      <c r="FF165">
        <v>37.537603843512102</v>
      </c>
      <c r="FG165">
        <v>11.1322646360634</v>
      </c>
      <c r="FH165">
        <v>0.63725611153349004</v>
      </c>
      <c r="FI165">
        <v>24.499619022120601</v>
      </c>
      <c r="FJ165">
        <v>15.4016626645464</v>
      </c>
      <c r="FK165">
        <v>3.81543663164577</v>
      </c>
      <c r="FL165">
        <v>13.916460529897201</v>
      </c>
      <c r="FM165">
        <v>22.996397975476299</v>
      </c>
      <c r="FN165">
        <v>0.31468074115335798</v>
      </c>
      <c r="GB165"/>
      <c r="GP165"/>
      <c r="GR165">
        <v>59.293663241700997</v>
      </c>
      <c r="GS165">
        <v>104.681617629893</v>
      </c>
      <c r="GT165">
        <v>21.559486672562901</v>
      </c>
      <c r="GU165">
        <v>88.988492678648399</v>
      </c>
      <c r="GV165">
        <v>55.041907100693003</v>
      </c>
      <c r="GW165">
        <v>90.875431123703194</v>
      </c>
      <c r="GX165">
        <v>38.920563772387098</v>
      </c>
      <c r="GY165">
        <v>37.875974739729898</v>
      </c>
      <c r="GZ165">
        <v>136.927204381244</v>
      </c>
      <c r="HA165">
        <v>134.37058880396799</v>
      </c>
      <c r="HB165">
        <v>110.765641097089</v>
      </c>
      <c r="HC165">
        <v>100.45088380914</v>
      </c>
      <c r="HD165">
        <v>159.12059682212299</v>
      </c>
      <c r="HR165"/>
    </row>
    <row r="166" spans="1:226">
      <c r="A166" s="13">
        <f t="shared" si="2"/>
        <v>41486</v>
      </c>
      <c r="O166"/>
      <c r="AD166"/>
      <c r="AE166" s="4">
        <v>41486</v>
      </c>
      <c r="AF166" s="1">
        <v>1.3791063227970799</v>
      </c>
      <c r="AG166" s="1">
        <v>2.1627432545734102</v>
      </c>
      <c r="AH166" s="1">
        <v>-7.3581662814080198E-2</v>
      </c>
      <c r="AI166" s="1">
        <v>7.2263304664347796</v>
      </c>
      <c r="AJ166" s="1">
        <v>0.96260338446760496</v>
      </c>
      <c r="AK166" s="1">
        <v>1.6251643510909299</v>
      </c>
      <c r="AL166" s="1">
        <v>0.69189394214274602</v>
      </c>
      <c r="AM166" s="1">
        <v>-1.0481143133601201</v>
      </c>
      <c r="AN166" s="1">
        <v>2.26554968188371</v>
      </c>
      <c r="AO166" s="1">
        <v>3.3310129568862501</v>
      </c>
      <c r="AP166" s="1">
        <v>1.63603656997572</v>
      </c>
      <c r="AQ166" s="1">
        <v>1.6510840238027</v>
      </c>
      <c r="AR166" s="1">
        <v>3.77857725687005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T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DJ166"/>
      <c r="EL166"/>
      <c r="EZ166"/>
      <c r="FB166">
        <v>3.67799618896262</v>
      </c>
      <c r="FC166">
        <v>9.8837527837072905</v>
      </c>
      <c r="FD166">
        <v>50.802374575769001</v>
      </c>
      <c r="FE166">
        <v>0.17595937064664299</v>
      </c>
      <c r="FF166">
        <v>37.836319152535502</v>
      </c>
      <c r="FG166">
        <v>11.2773241493763</v>
      </c>
      <c r="FH166">
        <v>3.89535838521696</v>
      </c>
      <c r="FI166">
        <v>16.447791058588798</v>
      </c>
      <c r="FJ166">
        <v>15.3608046916465</v>
      </c>
      <c r="FK166">
        <v>3.61579528014743</v>
      </c>
      <c r="FL166">
        <v>10.8261751301908</v>
      </c>
      <c r="FM166">
        <v>21.5884586289698</v>
      </c>
      <c r="FN166">
        <v>-1.19104349320367</v>
      </c>
      <c r="GB166"/>
      <c r="GP166"/>
      <c r="GR166">
        <v>56.0979576129319</v>
      </c>
      <c r="GS166">
        <v>101.271343884602</v>
      </c>
      <c r="GT166">
        <v>20.991169628190999</v>
      </c>
      <c r="GU166">
        <v>83.049353684669697</v>
      </c>
      <c r="GV166">
        <v>57.771269896128203</v>
      </c>
      <c r="GW166">
        <v>86.801082825301904</v>
      </c>
      <c r="GX166">
        <v>37.851705139141998</v>
      </c>
      <c r="GY166">
        <v>39.714669642950703</v>
      </c>
      <c r="GZ166">
        <v>133.93950558297101</v>
      </c>
      <c r="HA166">
        <v>135.247556622459</v>
      </c>
      <c r="HB166">
        <v>105.914144666844</v>
      </c>
      <c r="HC166">
        <v>99.608612092285099</v>
      </c>
      <c r="HD166">
        <v>161.22676594203099</v>
      </c>
      <c r="HR166"/>
    </row>
    <row r="167" spans="1:226">
      <c r="A167" s="13">
        <f t="shared" si="2"/>
        <v>41453</v>
      </c>
      <c r="O167"/>
      <c r="AD167"/>
      <c r="AE167" s="4">
        <v>41453</v>
      </c>
      <c r="AF167" s="1">
        <v>1.40473795428558</v>
      </c>
      <c r="AG167" s="1">
        <v>2.1971900092641001</v>
      </c>
      <c r="AH167" s="1">
        <v>-7.8978148207926605E-2</v>
      </c>
      <c r="AI167" s="1">
        <v>7.3423804336962704</v>
      </c>
      <c r="AJ167" s="1">
        <v>0.97815223918404504</v>
      </c>
      <c r="AK167" s="1">
        <v>1.6484345533601901</v>
      </c>
      <c r="AL167" s="1">
        <v>0.70647999244565696</v>
      </c>
      <c r="AM167" s="1">
        <v>-1.06258634021084</v>
      </c>
      <c r="AN167" s="1">
        <v>2.30129887945579</v>
      </c>
      <c r="AO167" s="1">
        <v>3.3882870510933198</v>
      </c>
      <c r="AP167" s="1">
        <v>1.66014993739693</v>
      </c>
      <c r="AQ167" s="1">
        <v>1.6781631215977499</v>
      </c>
      <c r="AR167" s="1">
        <v>3.8304139838534601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T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DJ167"/>
      <c r="EL167"/>
      <c r="EZ167"/>
      <c r="FB167">
        <v>3.6510491960041902</v>
      </c>
      <c r="FC167">
        <v>9.8158150630985403</v>
      </c>
      <c r="FD167">
        <v>50.175569313939697</v>
      </c>
      <c r="FE167">
        <v>0.17662229860447501</v>
      </c>
      <c r="FF167">
        <v>37.2576837811351</v>
      </c>
      <c r="FG167">
        <v>11.090711291009001</v>
      </c>
      <c r="FH167">
        <v>3.8095786161533298</v>
      </c>
      <c r="FI167">
        <v>16.287619097999801</v>
      </c>
      <c r="FJ167">
        <v>15.114880399375201</v>
      </c>
      <c r="FK167">
        <v>3.5572067432292398</v>
      </c>
      <c r="FL167">
        <v>10.3569252898606</v>
      </c>
      <c r="FM167">
        <v>21.200867043977301</v>
      </c>
      <c r="FN167">
        <v>-1.1733136108065001</v>
      </c>
      <c r="GB167"/>
      <c r="GP167"/>
      <c r="GR167">
        <v>56.088615638579299</v>
      </c>
      <c r="GS167">
        <v>101.475156830741</v>
      </c>
      <c r="GT167">
        <v>20.945831686331601</v>
      </c>
      <c r="GU167">
        <v>82.900552293013206</v>
      </c>
      <c r="GV167">
        <v>57.845683922972299</v>
      </c>
      <c r="GW167">
        <v>86.7816850713088</v>
      </c>
      <c r="GX167">
        <v>37.855873495092098</v>
      </c>
      <c r="GY167">
        <v>39.654419264438197</v>
      </c>
      <c r="GZ167">
        <v>133.57456534799999</v>
      </c>
      <c r="HA167">
        <v>135.185189824096</v>
      </c>
      <c r="HB167">
        <v>105.47245392048301</v>
      </c>
      <c r="HC167">
        <v>99.457240437499706</v>
      </c>
      <c r="HD167">
        <v>161.21062672191999</v>
      </c>
      <c r="HR167"/>
    </row>
    <row r="168" spans="1:226">
      <c r="A168" s="13">
        <f t="shared" si="2"/>
        <v>41425</v>
      </c>
      <c r="O168"/>
      <c r="AD168"/>
      <c r="AE168" s="4">
        <v>41425</v>
      </c>
      <c r="AF168" s="1">
        <v>1.3764406870041801</v>
      </c>
      <c r="AG168" s="1">
        <v>2.1598531012105102</v>
      </c>
      <c r="AH168" s="1">
        <v>-8.5835964568808001E-2</v>
      </c>
      <c r="AI168" s="1">
        <v>7.1866034772654501</v>
      </c>
      <c r="AJ168" s="1">
        <v>0.95149684736919005</v>
      </c>
      <c r="AK168" s="1">
        <v>1.6175996700803199</v>
      </c>
      <c r="AL168" s="1">
        <v>0.69151632862739598</v>
      </c>
      <c r="AM168" s="1">
        <v>-1.0440338144181001</v>
      </c>
      <c r="AN168" s="1">
        <v>2.26669002855198</v>
      </c>
      <c r="AO168" s="1">
        <v>3.2984811918330399</v>
      </c>
      <c r="AP168" s="1">
        <v>1.6451568871842599</v>
      </c>
      <c r="AQ168" s="1">
        <v>1.64986602643918</v>
      </c>
      <c r="AR168" s="1">
        <v>3.7463728444411002</v>
      </c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T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DJ168"/>
      <c r="EL168"/>
      <c r="EZ168"/>
      <c r="FB168">
        <v>3.7203861446584101</v>
      </c>
      <c r="FC168">
        <v>9.9625929964459701</v>
      </c>
      <c r="FD168">
        <v>51.209721927818002</v>
      </c>
      <c r="FE168">
        <v>0.28349374138393402</v>
      </c>
      <c r="FF168">
        <v>38.086528398292799</v>
      </c>
      <c r="FG168">
        <v>11.4128549611449</v>
      </c>
      <c r="FH168">
        <v>3.9078693592423099</v>
      </c>
      <c r="FI168">
        <v>16.669857945642899</v>
      </c>
      <c r="FJ168">
        <v>15.281145951634</v>
      </c>
      <c r="FK168">
        <v>3.5911410756303699</v>
      </c>
      <c r="FL168">
        <v>10.7079617576034</v>
      </c>
      <c r="FM168">
        <v>21.517439109029901</v>
      </c>
      <c r="FN168">
        <v>-1.19226276958286</v>
      </c>
      <c r="GB168"/>
      <c r="GP168"/>
      <c r="GR168">
        <v>55.897279783582597</v>
      </c>
      <c r="GS168">
        <v>101.828408221884</v>
      </c>
      <c r="GT168">
        <v>20.865418591539701</v>
      </c>
      <c r="GU168">
        <v>82.361713088327406</v>
      </c>
      <c r="GV168">
        <v>57.263926434000503</v>
      </c>
      <c r="GW168">
        <v>86.098067511468997</v>
      </c>
      <c r="GX168">
        <v>37.716493786648101</v>
      </c>
      <c r="GY168">
        <v>39.5554784485943</v>
      </c>
      <c r="GZ168">
        <v>134.348964461668</v>
      </c>
      <c r="HA168">
        <v>136.07886700081201</v>
      </c>
      <c r="HB168">
        <v>105.580513160425</v>
      </c>
      <c r="HC168">
        <v>99.413488910997103</v>
      </c>
      <c r="HD168">
        <v>161.11095981520199</v>
      </c>
      <c r="HR168"/>
    </row>
    <row r="169" spans="1:226">
      <c r="A169" s="13">
        <f t="shared" si="2"/>
        <v>41394</v>
      </c>
      <c r="O169"/>
      <c r="AD169"/>
      <c r="AE169" s="4">
        <v>41394</v>
      </c>
      <c r="AF169" s="1">
        <v>1.3103448459292399</v>
      </c>
      <c r="AG169" s="1">
        <v>1.98626580499711</v>
      </c>
      <c r="AH169" s="1">
        <v>-0.125912198726194</v>
      </c>
      <c r="AI169" s="1">
        <v>7.0814280094806898</v>
      </c>
      <c r="AJ169" s="1">
        <v>0.82670653409975303</v>
      </c>
      <c r="AK169" s="1">
        <v>1.4432842615715</v>
      </c>
      <c r="AL169" s="1">
        <v>0.66347967113780304</v>
      </c>
      <c r="AM169" s="1">
        <v>-1.0350984154615199</v>
      </c>
      <c r="AN169" s="1">
        <v>2.3291952496883299</v>
      </c>
      <c r="AO169" s="1">
        <v>3.0076843304824199</v>
      </c>
      <c r="AP169" s="1">
        <v>1.5224440682019</v>
      </c>
      <c r="AQ169" s="1">
        <v>1.61844202707577</v>
      </c>
      <c r="AR169" s="1">
        <v>3.2073905752459</v>
      </c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T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DJ169"/>
      <c r="EL169"/>
      <c r="EZ169"/>
      <c r="FB169">
        <v>2.5781143468577499</v>
      </c>
      <c r="FC169">
        <v>10.6355753143032</v>
      </c>
      <c r="FD169">
        <v>50.237569937447802</v>
      </c>
      <c r="FE169">
        <v>0.42248229087964401</v>
      </c>
      <c r="FF169">
        <v>40.022403166428198</v>
      </c>
      <c r="FG169">
        <v>11.866858404477</v>
      </c>
      <c r="FH169">
        <v>8.5729644170236305</v>
      </c>
      <c r="FI169">
        <v>23.144413150475501</v>
      </c>
      <c r="FJ169">
        <v>15.416167128012701</v>
      </c>
      <c r="FK169">
        <v>3.5322315981941901</v>
      </c>
      <c r="FL169">
        <v>8.99620341176559</v>
      </c>
      <c r="FM169">
        <v>21.424239783026302</v>
      </c>
      <c r="FN169">
        <v>-1.07666899214519</v>
      </c>
      <c r="GB169"/>
      <c r="GP169"/>
      <c r="GR169">
        <v>54.806687784856003</v>
      </c>
      <c r="GS169">
        <v>98.734598656482902</v>
      </c>
      <c r="GT169">
        <v>21.551525796344698</v>
      </c>
      <c r="GU169">
        <v>85.881007273315305</v>
      </c>
      <c r="GV169">
        <v>55.871176005763203</v>
      </c>
      <c r="GW169">
        <v>83.127356643616807</v>
      </c>
      <c r="GX169">
        <v>39.254411503603798</v>
      </c>
      <c r="GY169">
        <v>36.895844635958298</v>
      </c>
      <c r="GZ169">
        <v>134.24731688947099</v>
      </c>
      <c r="HA169">
        <v>136.908338038068</v>
      </c>
      <c r="HB169">
        <v>95.548496887554904</v>
      </c>
      <c r="HC169">
        <v>101.656731201526</v>
      </c>
      <c r="HD169">
        <v>151.02621073290399</v>
      </c>
      <c r="HR169"/>
    </row>
    <row r="170" spans="1:226">
      <c r="A170" s="13">
        <f t="shared" si="2"/>
        <v>41361</v>
      </c>
      <c r="O170"/>
      <c r="AD170"/>
      <c r="AE170" s="4">
        <v>41361</v>
      </c>
      <c r="AF170" s="1">
        <v>1.3469234014051401</v>
      </c>
      <c r="AG170" s="1">
        <v>2.0566562731880902</v>
      </c>
      <c r="AH170" s="1">
        <v>-0.12730800602088699</v>
      </c>
      <c r="AI170" s="1">
        <v>7.3070872156212898</v>
      </c>
      <c r="AJ170" s="1">
        <v>0.85136844574945603</v>
      </c>
      <c r="AK170" s="1">
        <v>1.50854220896302</v>
      </c>
      <c r="AL170" s="1">
        <v>0.68008832102309003</v>
      </c>
      <c r="AM170" s="1">
        <v>-1.06951260654453</v>
      </c>
      <c r="AN170" s="1">
        <v>2.4110179566952099</v>
      </c>
      <c r="AO170" s="1">
        <v>3.11529770884249</v>
      </c>
      <c r="AP170" s="1">
        <v>1.53285973947406</v>
      </c>
      <c r="AQ170" s="1">
        <v>1.6718966692944901</v>
      </c>
      <c r="AR170" s="1">
        <v>3.3409713892041499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T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DJ170"/>
      <c r="EL170"/>
      <c r="EZ170"/>
      <c r="FB170">
        <v>2.28512022052904</v>
      </c>
      <c r="FC170">
        <v>10.278158108659699</v>
      </c>
      <c r="FD170">
        <v>48.399916933963297</v>
      </c>
      <c r="FE170">
        <v>0.46044603694634301</v>
      </c>
      <c r="FF170">
        <v>38.838858238655703</v>
      </c>
      <c r="FG170">
        <v>11.5405257804715</v>
      </c>
      <c r="FH170">
        <v>8.3233783507099108</v>
      </c>
      <c r="FI170">
        <v>22.254939526911201</v>
      </c>
      <c r="FJ170">
        <v>14.928131596969401</v>
      </c>
      <c r="FK170">
        <v>3.4107760059346002</v>
      </c>
      <c r="FL170">
        <v>9.0879039055615998</v>
      </c>
      <c r="FM170">
        <v>20.801693345409099</v>
      </c>
      <c r="FN170">
        <v>-1.0319106822113799</v>
      </c>
      <c r="GB170"/>
      <c r="GP170"/>
      <c r="GR170">
        <v>54.802680569271701</v>
      </c>
      <c r="GS170">
        <v>99.052911800624997</v>
      </c>
      <c r="GT170">
        <v>21.596608452004499</v>
      </c>
      <c r="GU170">
        <v>86.133835080002498</v>
      </c>
      <c r="GV170">
        <v>55.912312222963102</v>
      </c>
      <c r="GW170">
        <v>82.861334760218398</v>
      </c>
      <c r="GX170">
        <v>39.207186240802699</v>
      </c>
      <c r="GY170">
        <v>36.989392702768903</v>
      </c>
      <c r="GZ170">
        <v>134.25445768045799</v>
      </c>
      <c r="HA170">
        <v>137.02606859313499</v>
      </c>
      <c r="HB170">
        <v>95.735754675910698</v>
      </c>
      <c r="HC170">
        <v>101.65828904647501</v>
      </c>
      <c r="HD170">
        <v>151.03343883897401</v>
      </c>
      <c r="HR170"/>
    </row>
    <row r="171" spans="1:226">
      <c r="A171" s="13">
        <f t="shared" si="2"/>
        <v>41333</v>
      </c>
      <c r="O171"/>
      <c r="AD171"/>
      <c r="AE171" s="4">
        <v>41333</v>
      </c>
      <c r="AF171" s="1">
        <v>1.4610793805397599</v>
      </c>
      <c r="AG171" s="1">
        <v>2.0519677781152201</v>
      </c>
      <c r="AH171" s="1">
        <v>-1.9089672134137401E-2</v>
      </c>
      <c r="AI171" s="1">
        <v>7.1492990167386701</v>
      </c>
      <c r="AJ171" s="1">
        <v>0.86325222454869399</v>
      </c>
      <c r="AK171" s="1">
        <v>1.5967354330818999</v>
      </c>
      <c r="AL171" s="1">
        <v>0.680269016188908</v>
      </c>
      <c r="AM171" s="1">
        <v>-0.98712474351344803</v>
      </c>
      <c r="AN171" s="1">
        <v>2.3853681722850602</v>
      </c>
      <c r="AO171" s="1">
        <v>3.1002056810694398</v>
      </c>
      <c r="AP171" s="1">
        <v>1.5263366189935701</v>
      </c>
      <c r="AQ171" s="1">
        <v>1.6798182010527301</v>
      </c>
      <c r="AR171" s="1">
        <v>3.3380181253989001</v>
      </c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T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DJ171"/>
      <c r="EL171"/>
      <c r="EZ171"/>
      <c r="FB171">
        <v>1.52550680807642</v>
      </c>
      <c r="FC171">
        <v>10.1574389443833</v>
      </c>
      <c r="FD171">
        <v>46.417079314785099</v>
      </c>
      <c r="FE171">
        <v>0.89793236984730496</v>
      </c>
      <c r="FF171">
        <v>38.738718240785602</v>
      </c>
      <c r="FG171">
        <v>10.701764184317099</v>
      </c>
      <c r="FH171">
        <v>8.0685636987525804</v>
      </c>
      <c r="FI171">
        <v>21.5415546750679</v>
      </c>
      <c r="FJ171">
        <v>14.543008957328199</v>
      </c>
      <c r="FK171">
        <v>3.4360521500130599</v>
      </c>
      <c r="FL171">
        <v>10.386537929078999</v>
      </c>
      <c r="FM171">
        <v>20.3432434298063</v>
      </c>
      <c r="FN171">
        <v>-1.1364478027262499</v>
      </c>
      <c r="GB171"/>
      <c r="GP171"/>
      <c r="GR171">
        <v>56.1078406432054</v>
      </c>
      <c r="GS171">
        <v>98.380638504967393</v>
      </c>
      <c r="GT171">
        <v>22.597017845013099</v>
      </c>
      <c r="GU171">
        <v>86.225268918384899</v>
      </c>
      <c r="GV171">
        <v>55.151585048587997</v>
      </c>
      <c r="GW171">
        <v>86.676056115659804</v>
      </c>
      <c r="GX171">
        <v>39.8202236486297</v>
      </c>
      <c r="GY171">
        <v>38.266316235614298</v>
      </c>
      <c r="GZ171">
        <v>138.55885752779599</v>
      </c>
      <c r="HA171">
        <v>135.21824844952201</v>
      </c>
      <c r="HB171">
        <v>95.493392858894694</v>
      </c>
      <c r="HC171">
        <v>108.28190508264601</v>
      </c>
      <c r="HD171">
        <v>152.01812527052499</v>
      </c>
      <c r="HR171"/>
    </row>
    <row r="172" spans="1:226">
      <c r="A172" s="13">
        <f t="shared" si="2"/>
        <v>41305</v>
      </c>
      <c r="O172"/>
      <c r="AD172"/>
      <c r="AE172" s="4">
        <v>41305</v>
      </c>
      <c r="AF172" s="1">
        <v>1.0819348009020799</v>
      </c>
      <c r="AG172" s="1">
        <v>2.2595340841713698</v>
      </c>
      <c r="AH172" s="1">
        <v>0.20430344683790699</v>
      </c>
      <c r="AI172" s="1">
        <v>7.6141608815609496</v>
      </c>
      <c r="AJ172" s="1">
        <v>1.1395949263288001</v>
      </c>
      <c r="AK172" s="1">
        <v>1.8831809140929601</v>
      </c>
      <c r="AL172" s="1">
        <v>0.69402187187474595</v>
      </c>
      <c r="AM172" s="1">
        <v>-0.95932730210023698</v>
      </c>
      <c r="AN172" s="1">
        <v>2.4377362901830799</v>
      </c>
      <c r="AO172" s="1">
        <v>3.5609959766740298</v>
      </c>
      <c r="AP172" s="1">
        <v>1.3544359578406899</v>
      </c>
      <c r="AQ172" s="1">
        <v>1.8494804644619001</v>
      </c>
      <c r="AR172" s="1">
        <v>3.8032825175336198</v>
      </c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T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DJ172"/>
      <c r="EL172"/>
      <c r="EZ172"/>
      <c r="FB172">
        <v>8.9894655256937099</v>
      </c>
      <c r="FC172">
        <v>7.7449582912496604</v>
      </c>
      <c r="FD172">
        <v>34.509115805207799</v>
      </c>
      <c r="FE172">
        <v>1.8967398796964701</v>
      </c>
      <c r="FF172">
        <v>38.409587777006401</v>
      </c>
      <c r="FG172">
        <v>7.5887711144440804</v>
      </c>
      <c r="FH172">
        <v>6.9774681602934097</v>
      </c>
      <c r="FI172">
        <v>20.0544538439433</v>
      </c>
      <c r="FJ172">
        <v>15.2874069863341</v>
      </c>
      <c r="FK172">
        <v>3.6146378433557498</v>
      </c>
      <c r="FL172">
        <v>11.0686825345604</v>
      </c>
      <c r="FM172">
        <v>19.297941213140401</v>
      </c>
      <c r="FN172">
        <v>-3.3044078418377301</v>
      </c>
      <c r="GB172"/>
      <c r="GP172"/>
      <c r="GR172">
        <v>49.3810232084315</v>
      </c>
      <c r="GS172">
        <v>103.394457201523</v>
      </c>
      <c r="GT172">
        <v>27.218036009849602</v>
      </c>
      <c r="GU172">
        <v>86.120488456218496</v>
      </c>
      <c r="GV172">
        <v>59.404652476100303</v>
      </c>
      <c r="GW172">
        <v>89.220699523047998</v>
      </c>
      <c r="GX172">
        <v>41.1055308532368</v>
      </c>
      <c r="GY172">
        <v>37.773129981288299</v>
      </c>
      <c r="GZ172">
        <v>138.68810807003899</v>
      </c>
      <c r="HA172">
        <v>138.299725095501</v>
      </c>
      <c r="HB172">
        <v>89.397038253817897</v>
      </c>
      <c r="HC172">
        <v>107.376944880108</v>
      </c>
      <c r="HD172">
        <v>160.440437959158</v>
      </c>
      <c r="HR172"/>
    </row>
    <row r="173" spans="1:226">
      <c r="A173" s="13">
        <f t="shared" si="2"/>
        <v>41274</v>
      </c>
      <c r="O173"/>
      <c r="AD173"/>
      <c r="AE173" s="4">
        <v>41274</v>
      </c>
      <c r="AF173" s="1">
        <v>1.07872094014074</v>
      </c>
      <c r="AG173" s="1">
        <v>2.2328297658666401</v>
      </c>
      <c r="AH173" s="1">
        <v>0.201826850731437</v>
      </c>
      <c r="AI173" s="1">
        <v>7.5416160292359802</v>
      </c>
      <c r="AJ173" s="1">
        <v>1.1281660061375101</v>
      </c>
      <c r="AK173" s="1">
        <v>1.8613237496258599</v>
      </c>
      <c r="AL173" s="1">
        <v>0.68803251429732903</v>
      </c>
      <c r="AM173" s="1">
        <v>-0.94879751921216904</v>
      </c>
      <c r="AN173" s="1">
        <v>2.4088895780767499</v>
      </c>
      <c r="AO173" s="1">
        <v>3.5199142609592</v>
      </c>
      <c r="AP173" s="1">
        <v>1.3401962765068201</v>
      </c>
      <c r="AQ173" s="1">
        <v>1.8438034674516901</v>
      </c>
      <c r="AR173" s="1">
        <v>3.74665165067456</v>
      </c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T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DJ173"/>
      <c r="EL173"/>
      <c r="EZ173"/>
      <c r="FB173">
        <v>9.0162901226660903</v>
      </c>
      <c r="FC173">
        <v>7.8302324127592202</v>
      </c>
      <c r="FD173">
        <v>34.992509809767697</v>
      </c>
      <c r="FE173">
        <v>1.89096366660004</v>
      </c>
      <c r="FF173">
        <v>38.794581310959799</v>
      </c>
      <c r="FG173">
        <v>7.6726896658220003</v>
      </c>
      <c r="FH173">
        <v>7.0043952643801299</v>
      </c>
      <c r="FI173">
        <v>20.299528470806798</v>
      </c>
      <c r="FJ173">
        <v>15.459814524144701</v>
      </c>
      <c r="FK173">
        <v>3.6677172973094798</v>
      </c>
      <c r="FL173">
        <v>11.2381013212217</v>
      </c>
      <c r="FM173">
        <v>19.331054116815</v>
      </c>
      <c r="FN173">
        <v>-3.3570563755669198</v>
      </c>
      <c r="GB173"/>
      <c r="GP173"/>
      <c r="GR173">
        <v>49.383511571560398</v>
      </c>
      <c r="GS173">
        <v>103.429422264737</v>
      </c>
      <c r="GT173">
        <v>27.226019673972001</v>
      </c>
      <c r="GU173">
        <v>85.966117070300299</v>
      </c>
      <c r="GV173">
        <v>59.478756950653498</v>
      </c>
      <c r="GW173">
        <v>89.311443539091599</v>
      </c>
      <c r="GX173">
        <v>41.046257315689701</v>
      </c>
      <c r="GY173">
        <v>37.708510342712302</v>
      </c>
      <c r="GZ173">
        <v>138.49719832620599</v>
      </c>
      <c r="HA173">
        <v>138.36402421647</v>
      </c>
      <c r="HB173">
        <v>89.198690090913303</v>
      </c>
      <c r="HC173">
        <v>109.31381898479999</v>
      </c>
      <c r="HD173">
        <v>160.423514136748</v>
      </c>
      <c r="HR173"/>
    </row>
    <row r="174" spans="1:226">
      <c r="A174" s="13">
        <f t="shared" si="2"/>
        <v>41243</v>
      </c>
      <c r="O174"/>
      <c r="AD174"/>
      <c r="AE174" s="4">
        <v>41243</v>
      </c>
      <c r="AF174" s="1">
        <v>1.07840392373532</v>
      </c>
      <c r="AG174" s="1">
        <v>2.2405116921395698</v>
      </c>
      <c r="AH174" s="1">
        <v>0.193521453353797</v>
      </c>
      <c r="AI174" s="1">
        <v>7.4945182087864399</v>
      </c>
      <c r="AJ174" s="1">
        <v>1.1282857958661601</v>
      </c>
      <c r="AK174" s="1">
        <v>1.86053126656136</v>
      </c>
      <c r="AL174" s="1">
        <v>0.68649324958509605</v>
      </c>
      <c r="AM174" s="1">
        <v>-1.01395998868459</v>
      </c>
      <c r="AN174" s="1">
        <v>2.4086423665246</v>
      </c>
      <c r="AO174" s="1">
        <v>3.51822275985108</v>
      </c>
      <c r="AP174" s="1">
        <v>1.3358432099521</v>
      </c>
      <c r="AQ174" s="1">
        <v>1.84458845038595</v>
      </c>
      <c r="AR174" s="1">
        <v>3.76864578379644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T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DJ174"/>
      <c r="EL174"/>
      <c r="EZ174"/>
      <c r="FB174">
        <v>9.0380626341458594</v>
      </c>
      <c r="FC174">
        <v>7.7932305387746101</v>
      </c>
      <c r="FD174">
        <v>35.002553377278602</v>
      </c>
      <c r="FE174">
        <v>1.5102656147506399</v>
      </c>
      <c r="FF174">
        <v>38.745485125497197</v>
      </c>
      <c r="FG174">
        <v>7.6782553068804802</v>
      </c>
      <c r="FH174">
        <v>7.0230262098612499</v>
      </c>
      <c r="FI174">
        <v>21.091721647625398</v>
      </c>
      <c r="FJ174">
        <v>15.465542029700201</v>
      </c>
      <c r="FK174">
        <v>3.6571082737693699</v>
      </c>
      <c r="FL174">
        <v>11.3377172894079</v>
      </c>
      <c r="FM174">
        <v>19.523119512381101</v>
      </c>
      <c r="FN174">
        <v>-3.3479473005255498</v>
      </c>
      <c r="GB174"/>
      <c r="GP174"/>
      <c r="GR174">
        <v>49.345934568622603</v>
      </c>
      <c r="GS174">
        <v>103.70723180263001</v>
      </c>
      <c r="GT174">
        <v>27.217961208943201</v>
      </c>
      <c r="GU174">
        <v>85.681466964316598</v>
      </c>
      <c r="GV174">
        <v>59.524316958483197</v>
      </c>
      <c r="GW174">
        <v>89.162750458683902</v>
      </c>
      <c r="GX174">
        <v>40.926634647557499</v>
      </c>
      <c r="GY174">
        <v>36.958828884404198</v>
      </c>
      <c r="GZ174">
        <v>138.09331956368899</v>
      </c>
      <c r="HA174">
        <v>138.457903959639</v>
      </c>
      <c r="HB174">
        <v>88.925862098071903</v>
      </c>
      <c r="HC174">
        <v>109.74469532421899</v>
      </c>
      <c r="HD174">
        <v>160.84315745737399</v>
      </c>
      <c r="HR174"/>
    </row>
    <row r="175" spans="1:226">
      <c r="A175" s="13">
        <f t="shared" si="2"/>
        <v>41213</v>
      </c>
      <c r="O175"/>
      <c r="AD175"/>
      <c r="AE175" s="4">
        <v>41213</v>
      </c>
      <c r="AF175" s="1">
        <v>1.09934126434056</v>
      </c>
      <c r="AG175" s="1">
        <v>2.2546041075058501</v>
      </c>
      <c r="AH175" s="1">
        <v>0.18695515750262801</v>
      </c>
      <c r="AI175" s="1">
        <v>7.6657202220245901</v>
      </c>
      <c r="AJ175" s="1">
        <v>1.0662847409485701</v>
      </c>
      <c r="AK175" s="1">
        <v>1.95404016180731</v>
      </c>
      <c r="AL175" s="1">
        <v>0.74365606405326201</v>
      </c>
      <c r="AM175" s="1">
        <v>-0.801836406389278</v>
      </c>
      <c r="AN175" s="1">
        <v>2.3426148327257801</v>
      </c>
      <c r="AO175" s="1">
        <v>3.4270597512804399</v>
      </c>
      <c r="AP175" s="1">
        <v>1.5720366894670299</v>
      </c>
      <c r="AQ175" s="1">
        <v>1.81884285492775</v>
      </c>
      <c r="AR175" s="1">
        <v>3.6847907495522501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T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DJ175"/>
      <c r="EL175"/>
      <c r="EZ175"/>
      <c r="FB175">
        <v>9.2854077199553693</v>
      </c>
      <c r="FC175">
        <v>8.8315526903063297</v>
      </c>
      <c r="FD175">
        <v>36.320543008462302</v>
      </c>
      <c r="FE175">
        <v>0.68907994803610495</v>
      </c>
      <c r="FF175">
        <v>39.953284099664003</v>
      </c>
      <c r="FG175">
        <v>7.80000034052141</v>
      </c>
      <c r="FH175">
        <v>10.8798681475057</v>
      </c>
      <c r="FI175">
        <v>22.539139584760498</v>
      </c>
      <c r="FJ175">
        <v>15.7222038008991</v>
      </c>
      <c r="FK175">
        <v>1.88610255308048</v>
      </c>
      <c r="FL175">
        <v>9.7693389397542401</v>
      </c>
      <c r="FM175">
        <v>20.345253895042699</v>
      </c>
      <c r="FN175">
        <v>-1.5823074763204901</v>
      </c>
      <c r="GB175"/>
      <c r="GP175"/>
      <c r="GR175">
        <v>48.876563820339399</v>
      </c>
      <c r="GS175">
        <v>104.032607092155</v>
      </c>
      <c r="GT175">
        <v>26.986772045090898</v>
      </c>
      <c r="GU175">
        <v>86.065668744175596</v>
      </c>
      <c r="GV175">
        <v>60.799994955021198</v>
      </c>
      <c r="GW175">
        <v>89.430874437856303</v>
      </c>
      <c r="GX175">
        <v>40.671962305427002</v>
      </c>
      <c r="GY175">
        <v>36.255590612408596</v>
      </c>
      <c r="GZ175">
        <v>126.98542496501101</v>
      </c>
      <c r="HA175">
        <v>139.445348711289</v>
      </c>
      <c r="HB175">
        <v>94.180321698693504</v>
      </c>
      <c r="HC175">
        <v>107.995812811142</v>
      </c>
      <c r="HD175">
        <v>163.498598631177</v>
      </c>
      <c r="HR175"/>
    </row>
    <row r="176" spans="1:226">
      <c r="A176" s="13">
        <f t="shared" si="2"/>
        <v>41180</v>
      </c>
      <c r="O176"/>
      <c r="AD176"/>
      <c r="AE176" s="4">
        <v>41180</v>
      </c>
      <c r="AF176" s="1">
        <v>1.0915224281100899</v>
      </c>
      <c r="AG176" s="1">
        <v>2.2214404358844799</v>
      </c>
      <c r="AH176" s="1">
        <v>0.18398831812803701</v>
      </c>
      <c r="AI176" s="1">
        <v>7.5968007692479702</v>
      </c>
      <c r="AJ176" s="1">
        <v>1.0536499745758501</v>
      </c>
      <c r="AK176" s="1">
        <v>1.93878237031776</v>
      </c>
      <c r="AL176" s="1">
        <v>0.73768199704031401</v>
      </c>
      <c r="AM176" s="1">
        <v>-0.78967829513858101</v>
      </c>
      <c r="AN176" s="1">
        <v>2.3184224484885401</v>
      </c>
      <c r="AO176" s="1">
        <v>3.38194985394987</v>
      </c>
      <c r="AP176" s="1">
        <v>1.6253746248284999</v>
      </c>
      <c r="AQ176" s="1">
        <v>1.79779434308454</v>
      </c>
      <c r="AR176" s="1">
        <v>3.65542475363437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T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DJ176"/>
      <c r="EL176"/>
      <c r="EZ176"/>
      <c r="FB176">
        <v>9.2814632437101494</v>
      </c>
      <c r="FC176">
        <v>8.9994091524116406</v>
      </c>
      <c r="FD176">
        <v>36.857189454019299</v>
      </c>
      <c r="FE176">
        <v>0.69076499290239601</v>
      </c>
      <c r="FF176">
        <v>40.404343703232001</v>
      </c>
      <c r="FG176">
        <v>7.8883255120439104</v>
      </c>
      <c r="FH176">
        <v>10.9554184763984</v>
      </c>
      <c r="FI176">
        <v>22.9865751865044</v>
      </c>
      <c r="FJ176">
        <v>15.8807551208298</v>
      </c>
      <c r="FK176">
        <v>1.9283221321702</v>
      </c>
      <c r="FL176">
        <v>9.19886126052862</v>
      </c>
      <c r="FM176">
        <v>20.5108048002683</v>
      </c>
      <c r="FN176">
        <v>-1.63763970728468</v>
      </c>
      <c r="GB176"/>
      <c r="GP176"/>
      <c r="GR176">
        <v>48.899530245045</v>
      </c>
      <c r="GS176">
        <v>103.453600136955</v>
      </c>
      <c r="GT176">
        <v>26.9603977829664</v>
      </c>
      <c r="GU176">
        <v>86.024596222391693</v>
      </c>
      <c r="GV176">
        <v>60.828309579811197</v>
      </c>
      <c r="GW176">
        <v>89.472339672112994</v>
      </c>
      <c r="GX176">
        <v>40.629130378463699</v>
      </c>
      <c r="GY176">
        <v>36.236344169940899</v>
      </c>
      <c r="GZ176">
        <v>126.668147634821</v>
      </c>
      <c r="HA176">
        <v>139.130547280218</v>
      </c>
      <c r="HB176">
        <v>96.335977155967598</v>
      </c>
      <c r="HC176">
        <v>107.78411562049401</v>
      </c>
      <c r="HD176">
        <v>163.78566230568899</v>
      </c>
      <c r="HR176"/>
    </row>
    <row r="177" spans="1:226">
      <c r="A177" s="13">
        <f t="shared" si="2"/>
        <v>41152</v>
      </c>
      <c r="O177"/>
      <c r="AD177"/>
      <c r="AE177" s="4">
        <v>41152</v>
      </c>
      <c r="AF177" s="1">
        <v>1.0996659742566</v>
      </c>
      <c r="AG177" s="1">
        <v>2.2443909321143098</v>
      </c>
      <c r="AH177" s="1">
        <v>0.174636673987242</v>
      </c>
      <c r="AI177" s="1">
        <v>7.6337012250976297</v>
      </c>
      <c r="AJ177" s="1">
        <v>1.06184151760218</v>
      </c>
      <c r="AK177" s="1">
        <v>1.97520340887626</v>
      </c>
      <c r="AL177" s="1">
        <v>0.74452227139757998</v>
      </c>
      <c r="AM177" s="1">
        <v>-0.79227820274021399</v>
      </c>
      <c r="AN177" s="1">
        <v>2.3402698733814402</v>
      </c>
      <c r="AO177" s="1">
        <v>3.41283115234733</v>
      </c>
      <c r="AP177" s="1">
        <v>1.6344660515195399</v>
      </c>
      <c r="AQ177" s="1">
        <v>1.81326450454696</v>
      </c>
      <c r="AR177" s="1">
        <v>3.6959274254522798</v>
      </c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T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DJ177"/>
      <c r="EL177"/>
      <c r="EZ177"/>
      <c r="FB177">
        <v>9.3033129703183501</v>
      </c>
      <c r="FC177">
        <v>8.8514216819264799</v>
      </c>
      <c r="FD177">
        <v>36.799988515583202</v>
      </c>
      <c r="FE177">
        <v>0.48317723465372903</v>
      </c>
      <c r="FF177">
        <v>40.172757642573103</v>
      </c>
      <c r="FG177">
        <v>7.71888184561932</v>
      </c>
      <c r="FH177">
        <v>10.8689394413929</v>
      </c>
      <c r="FI177">
        <v>22.903546932281198</v>
      </c>
      <c r="FJ177">
        <v>15.750340919568</v>
      </c>
      <c r="FK177">
        <v>1.89757289572916</v>
      </c>
      <c r="FL177">
        <v>9.0900246166341692</v>
      </c>
      <c r="FM177">
        <v>20.230680112994001</v>
      </c>
      <c r="FN177">
        <v>-1.6304754396496199</v>
      </c>
      <c r="GB177"/>
      <c r="GP177"/>
      <c r="GR177">
        <v>48.834565938265399</v>
      </c>
      <c r="GS177">
        <v>103.53457013433901</v>
      </c>
      <c r="GT177">
        <v>26.541688103912399</v>
      </c>
      <c r="GU177">
        <v>86.058438904899603</v>
      </c>
      <c r="GV177">
        <v>60.513792351249897</v>
      </c>
      <c r="GW177">
        <v>89.820858362056001</v>
      </c>
      <c r="GX177">
        <v>40.7489159529094</v>
      </c>
      <c r="GY177">
        <v>36.374566339786597</v>
      </c>
      <c r="GZ177">
        <v>127.493190013399</v>
      </c>
      <c r="HA177">
        <v>139.017966326828</v>
      </c>
      <c r="HB177">
        <v>96.861724109018994</v>
      </c>
      <c r="HC177">
        <v>107.77395325969501</v>
      </c>
      <c r="HD177">
        <v>163.87766218508099</v>
      </c>
      <c r="HR177"/>
    </row>
    <row r="178" spans="1:226">
      <c r="A178" s="13">
        <f t="shared" si="2"/>
        <v>41121</v>
      </c>
      <c r="O178"/>
      <c r="AD178"/>
      <c r="AE178" s="4">
        <v>41121</v>
      </c>
      <c r="AF178" s="1">
        <v>0.885840186190614</v>
      </c>
      <c r="AG178" s="1">
        <v>2.0957240590324799</v>
      </c>
      <c r="AH178" s="1">
        <v>8.1750966013797596E-2</v>
      </c>
      <c r="AI178" s="1">
        <v>6.96857960389673</v>
      </c>
      <c r="AJ178" s="1">
        <v>0.99312762934132504</v>
      </c>
      <c r="AK178" s="1">
        <v>1.6970901118000601</v>
      </c>
      <c r="AL178" s="1">
        <v>0.685293657355588</v>
      </c>
      <c r="AM178" s="1">
        <v>-0.86689215299414102</v>
      </c>
      <c r="AN178" s="1">
        <v>2.1555448529778198</v>
      </c>
      <c r="AO178" s="1">
        <v>3.2231131497602701</v>
      </c>
      <c r="AP178" s="1">
        <v>1.6318098837122501</v>
      </c>
      <c r="AQ178" s="1">
        <v>1.5722203993717601</v>
      </c>
      <c r="AR178" s="1">
        <v>3.5079435409854001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T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DJ178"/>
      <c r="EL178"/>
      <c r="EZ178"/>
      <c r="FB178">
        <v>18.673928139245699</v>
      </c>
      <c r="FC178">
        <v>9.2973532485499195</v>
      </c>
      <c r="FD178">
        <v>39.754492461802698</v>
      </c>
      <c r="FE178">
        <v>0.19719264000926601</v>
      </c>
      <c r="FF178">
        <v>41.808397331482297</v>
      </c>
      <c r="FG178">
        <v>8.4745324786921206</v>
      </c>
      <c r="FH178">
        <v>12.891734355746999</v>
      </c>
      <c r="FI178">
        <v>29.6242219810891</v>
      </c>
      <c r="FJ178">
        <v>17.908062201263999</v>
      </c>
      <c r="FK178">
        <v>2.94773329777186</v>
      </c>
      <c r="FL178">
        <v>10.601128474575299</v>
      </c>
      <c r="FM178">
        <v>21.436322121292399</v>
      </c>
      <c r="FN178">
        <v>-0.80590591882512397</v>
      </c>
      <c r="GB178"/>
      <c r="GP178"/>
      <c r="GR178">
        <v>47.759473357043902</v>
      </c>
      <c r="GS178">
        <v>98.479559940623204</v>
      </c>
      <c r="GT178">
        <v>25.479345622473001</v>
      </c>
      <c r="GU178">
        <v>87.3520056745826</v>
      </c>
      <c r="GV178">
        <v>58.199059408905299</v>
      </c>
      <c r="GW178">
        <v>85.804080828711903</v>
      </c>
      <c r="GX178">
        <v>40.763961234555801</v>
      </c>
      <c r="GY178">
        <v>33.2653176153649</v>
      </c>
      <c r="GZ178">
        <v>123.155385594341</v>
      </c>
      <c r="HA178">
        <v>129.381932804917</v>
      </c>
      <c r="HB178">
        <v>91.160303006929198</v>
      </c>
      <c r="HC178">
        <v>104.861020346185</v>
      </c>
      <c r="HD178">
        <v>154.825186844717</v>
      </c>
      <c r="HR178"/>
    </row>
    <row r="179" spans="1:226">
      <c r="A179" s="13">
        <f t="shared" si="2"/>
        <v>41089</v>
      </c>
      <c r="O179"/>
      <c r="AD179"/>
      <c r="AE179" s="4">
        <v>41089</v>
      </c>
      <c r="AF179" s="1">
        <v>0.92770261005728505</v>
      </c>
      <c r="AG179" s="1">
        <v>2.1836550282764602</v>
      </c>
      <c r="AH179" s="1">
        <v>8.5501134165627699E-2</v>
      </c>
      <c r="AI179" s="1">
        <v>7.2688787979641099</v>
      </c>
      <c r="AJ179" s="1">
        <v>1.03976688535044</v>
      </c>
      <c r="AK179" s="1">
        <v>1.7680902025346401</v>
      </c>
      <c r="AL179" s="1">
        <v>0.71792308411200501</v>
      </c>
      <c r="AM179" s="1">
        <v>-0.90349857543190804</v>
      </c>
      <c r="AN179" s="1">
        <v>2.2498498204764199</v>
      </c>
      <c r="AO179" s="1">
        <v>3.35884725849778</v>
      </c>
      <c r="AP179" s="1">
        <v>1.69820753267853</v>
      </c>
      <c r="AQ179" s="1">
        <v>1.64162360185123</v>
      </c>
      <c r="AR179" s="1">
        <v>3.6486545025773398</v>
      </c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T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DJ179"/>
      <c r="EL179"/>
      <c r="EZ179"/>
      <c r="FB179">
        <v>17.832416604097698</v>
      </c>
      <c r="FC179">
        <v>8.8963135228545909</v>
      </c>
      <c r="FD179">
        <v>38.168194778374797</v>
      </c>
      <c r="FE179">
        <v>0.19484761115511401</v>
      </c>
      <c r="FF179">
        <v>40.031391012860603</v>
      </c>
      <c r="FG179">
        <v>8.1099488965160695</v>
      </c>
      <c r="FH179">
        <v>12.253220123783899</v>
      </c>
      <c r="FI179">
        <v>28.4568244105144</v>
      </c>
      <c r="FJ179">
        <v>17.1450050243566</v>
      </c>
      <c r="FK179">
        <v>2.81883372749766</v>
      </c>
      <c r="FL179">
        <v>10.4926986976705</v>
      </c>
      <c r="FM179">
        <v>20.498783741142201</v>
      </c>
      <c r="FN179">
        <v>-0.774811188567471</v>
      </c>
      <c r="GB179"/>
      <c r="GP179"/>
      <c r="GR179">
        <v>47.768560131117802</v>
      </c>
      <c r="GS179">
        <v>98.421408918807003</v>
      </c>
      <c r="GT179">
        <v>25.483255592919601</v>
      </c>
      <c r="GU179">
        <v>87.433037931432906</v>
      </c>
      <c r="GV179">
        <v>58.109181431181902</v>
      </c>
      <c r="GW179">
        <v>85.857601454989094</v>
      </c>
      <c r="GX179">
        <v>40.872184744216803</v>
      </c>
      <c r="GY179">
        <v>33.2661805505102</v>
      </c>
      <c r="GZ179">
        <v>123.57652588173799</v>
      </c>
      <c r="HA179">
        <v>128.96755419231499</v>
      </c>
      <c r="HB179">
        <v>91.0058288927289</v>
      </c>
      <c r="HC179">
        <v>104.857155990761</v>
      </c>
      <c r="HD179">
        <v>154.765820208793</v>
      </c>
      <c r="HR179"/>
    </row>
    <row r="180" spans="1:226">
      <c r="A180" s="13">
        <f t="shared" si="2"/>
        <v>41060</v>
      </c>
      <c r="O180"/>
      <c r="AD180"/>
      <c r="AE180" s="4">
        <v>41060</v>
      </c>
      <c r="AF180" s="1">
        <v>0.875959837580923</v>
      </c>
      <c r="AG180" s="1">
        <v>2.1709151999141101</v>
      </c>
      <c r="AH180" s="1">
        <v>7.8419682343820699E-2</v>
      </c>
      <c r="AI180" s="1">
        <v>7.2538955772436102</v>
      </c>
      <c r="AJ180" s="1">
        <v>1.02436709608115</v>
      </c>
      <c r="AK180" s="1">
        <v>1.8166301287714799</v>
      </c>
      <c r="AL180" s="1">
        <v>0.71974213775698304</v>
      </c>
      <c r="AM180" s="1">
        <v>-0.91176807328896603</v>
      </c>
      <c r="AN180" s="1">
        <v>2.2638329662723602</v>
      </c>
      <c r="AO180" s="1">
        <v>3.3428087141513201</v>
      </c>
      <c r="AP180" s="1">
        <v>1.7371343518673199</v>
      </c>
      <c r="AQ180" s="1">
        <v>1.6421152988093399</v>
      </c>
      <c r="AR180" s="1">
        <v>3.6579762588285001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T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DJ180"/>
      <c r="EL180"/>
      <c r="EZ180"/>
      <c r="FB180">
        <v>19.703342727415301</v>
      </c>
      <c r="FC180">
        <v>9.0557471590010596</v>
      </c>
      <c r="FD180">
        <v>43.470734151093197</v>
      </c>
      <c r="FE180">
        <v>-0.26820570206394301</v>
      </c>
      <c r="FF180">
        <v>40.233940785689001</v>
      </c>
      <c r="FG180">
        <v>7.8701617959487704</v>
      </c>
      <c r="FH180">
        <v>12.1944379940189</v>
      </c>
      <c r="FI180">
        <v>28.370743484092099</v>
      </c>
      <c r="FJ180">
        <v>17.0329514091775</v>
      </c>
      <c r="FK180">
        <v>2.8365220274318999</v>
      </c>
      <c r="FL180">
        <v>10.217859297377601</v>
      </c>
      <c r="FM180">
        <v>20.425781645173</v>
      </c>
      <c r="FN180">
        <v>-0.77484826200651402</v>
      </c>
      <c r="GB180"/>
      <c r="GP180"/>
      <c r="GR180">
        <v>46.2755892325509</v>
      </c>
      <c r="GS180">
        <v>97.669099437577401</v>
      </c>
      <c r="GT180">
        <v>25.504229387593</v>
      </c>
      <c r="GU180">
        <v>87.762669293949799</v>
      </c>
      <c r="GV180">
        <v>57.304109400639497</v>
      </c>
      <c r="GW180">
        <v>87.932873937014307</v>
      </c>
      <c r="GX180">
        <v>41.031924459246198</v>
      </c>
      <c r="GY180">
        <v>33.202038934339797</v>
      </c>
      <c r="GZ180">
        <v>124.888266715775</v>
      </c>
      <c r="HA180">
        <v>127.510443521338</v>
      </c>
      <c r="HB180">
        <v>92.4968320247511</v>
      </c>
      <c r="HC180">
        <v>105.17636565618901</v>
      </c>
      <c r="HD180">
        <v>154.75703245971599</v>
      </c>
      <c r="HR180"/>
    </row>
    <row r="181" spans="1:226">
      <c r="A181" s="13">
        <f t="shared" si="2"/>
        <v>41029</v>
      </c>
      <c r="O181"/>
      <c r="AD181"/>
      <c r="AE181" s="4">
        <v>41029</v>
      </c>
      <c r="AF181" s="1">
        <v>0.86063912877147097</v>
      </c>
      <c r="AG181" s="1">
        <v>2.06059056061547</v>
      </c>
      <c r="AH181" s="1">
        <v>6.9573985380546294E-2</v>
      </c>
      <c r="AI181" s="1">
        <v>7.2629004848274903</v>
      </c>
      <c r="AJ181" s="1">
        <v>0.87664690250178701</v>
      </c>
      <c r="AK181" s="1">
        <v>1.67544117770581</v>
      </c>
      <c r="AL181" s="1">
        <v>0.74613635131562706</v>
      </c>
      <c r="AM181" s="1">
        <v>-0.95224009878022697</v>
      </c>
      <c r="AN181" s="1">
        <v>2.3051899750119</v>
      </c>
      <c r="AO181" s="1">
        <v>3.3537139805604101</v>
      </c>
      <c r="AP181" s="1">
        <v>1.55384796997904</v>
      </c>
      <c r="AQ181" s="1">
        <v>1.5996958974692499</v>
      </c>
      <c r="AR181" s="1">
        <v>3.5435777920731901</v>
      </c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T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DJ181"/>
      <c r="EL181"/>
      <c r="EZ181"/>
      <c r="FB181">
        <v>19.484588919804501</v>
      </c>
      <c r="FC181">
        <v>9.4777043365195404</v>
      </c>
      <c r="FD181">
        <v>45.199758036507198</v>
      </c>
      <c r="FE181">
        <v>-1.1624275907847399</v>
      </c>
      <c r="FF181">
        <v>40.288069661697698</v>
      </c>
      <c r="FG181">
        <v>8.8572374345353406</v>
      </c>
      <c r="FH181">
        <v>9.3102060039206904</v>
      </c>
      <c r="FI181">
        <v>26.745240590552999</v>
      </c>
      <c r="FJ181">
        <v>17.3346141426786</v>
      </c>
      <c r="FK181">
        <v>3.1504286511890101</v>
      </c>
      <c r="FL181">
        <v>9.6193310421133393</v>
      </c>
      <c r="FM181">
        <v>21.493226329380001</v>
      </c>
      <c r="FN181">
        <v>-0.45440950946650499</v>
      </c>
      <c r="GB181"/>
      <c r="GP181"/>
      <c r="GR181">
        <v>45.490333772961897</v>
      </c>
      <c r="GS181">
        <v>94.656389884368807</v>
      </c>
      <c r="GT181">
        <v>25.3421245823676</v>
      </c>
      <c r="GU181">
        <v>88.485536187655597</v>
      </c>
      <c r="GV181">
        <v>54.351661225213903</v>
      </c>
      <c r="GW181">
        <v>85.982869936270006</v>
      </c>
      <c r="GX181">
        <v>41.855518168158802</v>
      </c>
      <c r="GY181">
        <v>34.384699670773699</v>
      </c>
      <c r="GZ181">
        <v>120.406710038556</v>
      </c>
      <c r="HA181">
        <v>130.72668523026601</v>
      </c>
      <c r="HB181">
        <v>90.3649585032598</v>
      </c>
      <c r="HC181">
        <v>105.455343626108</v>
      </c>
      <c r="HD181">
        <v>153.635407953813</v>
      </c>
      <c r="HR181"/>
    </row>
    <row r="182" spans="1:226">
      <c r="A182" s="13">
        <f t="shared" si="2"/>
        <v>40998</v>
      </c>
      <c r="O182"/>
      <c r="AD182"/>
      <c r="AE182" s="4">
        <v>40998</v>
      </c>
      <c r="AF182" s="1">
        <v>0.86526732385443506</v>
      </c>
      <c r="AG182" s="1">
        <v>2.07012883377956</v>
      </c>
      <c r="AH182" s="1">
        <v>6.9891248241370399E-2</v>
      </c>
      <c r="AI182" s="1">
        <v>7.3230491643098699</v>
      </c>
      <c r="AJ182" s="1">
        <v>0.88403093850667702</v>
      </c>
      <c r="AK182" s="1">
        <v>1.67745694360744</v>
      </c>
      <c r="AL182" s="1">
        <v>0.750104778180395</v>
      </c>
      <c r="AM182" s="1">
        <v>-0.95318800047534502</v>
      </c>
      <c r="AN182" s="1">
        <v>2.3177068580847102</v>
      </c>
      <c r="AO182" s="1">
        <v>3.3741172847009602</v>
      </c>
      <c r="AP182" s="1">
        <v>1.5234093821672301</v>
      </c>
      <c r="AQ182" s="1">
        <v>1.6077317335729899</v>
      </c>
      <c r="AR182" s="1">
        <v>3.56194860545392</v>
      </c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T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DJ182"/>
      <c r="EL182"/>
      <c r="EZ182"/>
      <c r="FB182">
        <v>19.3750056162291</v>
      </c>
      <c r="FC182">
        <v>9.4292529196886203</v>
      </c>
      <c r="FD182">
        <v>44.945059947511197</v>
      </c>
      <c r="FE182">
        <v>-1.1259395514463999</v>
      </c>
      <c r="FF182">
        <v>39.936867523175799</v>
      </c>
      <c r="FG182">
        <v>8.8373008526311096</v>
      </c>
      <c r="FH182">
        <v>9.2697523433346998</v>
      </c>
      <c r="FI182">
        <v>26.643095439055699</v>
      </c>
      <c r="FJ182">
        <v>17.239567586976101</v>
      </c>
      <c r="FK182">
        <v>3.1356025058787602</v>
      </c>
      <c r="FL182">
        <v>9.9703661735116391</v>
      </c>
      <c r="FM182">
        <v>21.385721270371299</v>
      </c>
      <c r="FN182">
        <v>-0.45653963446892099</v>
      </c>
      <c r="GB182"/>
      <c r="GP182"/>
      <c r="GR182">
        <v>45.507520327139197</v>
      </c>
      <c r="GS182">
        <v>94.574233397984202</v>
      </c>
      <c r="GT182">
        <v>25.344286612608499</v>
      </c>
      <c r="GU182">
        <v>88.366371315359402</v>
      </c>
      <c r="GV182">
        <v>54.443099997499203</v>
      </c>
      <c r="GW182">
        <v>85.842048973090002</v>
      </c>
      <c r="GX182">
        <v>41.809951500300301</v>
      </c>
      <c r="GY182">
        <v>34.416546793618501</v>
      </c>
      <c r="GZ182">
        <v>120.34618486670701</v>
      </c>
      <c r="HA182">
        <v>130.90884890443499</v>
      </c>
      <c r="HB182">
        <v>89.771221691736002</v>
      </c>
      <c r="HC182">
        <v>105.38282871347</v>
      </c>
      <c r="HD182">
        <v>153.56309111137</v>
      </c>
      <c r="HR182"/>
    </row>
    <row r="183" spans="1:226">
      <c r="A183" s="13">
        <f t="shared" si="2"/>
        <v>40968</v>
      </c>
      <c r="O183"/>
      <c r="AD183"/>
      <c r="AE183" s="4">
        <v>40968</v>
      </c>
      <c r="AF183" s="1">
        <v>0.84491399522265098</v>
      </c>
      <c r="AG183" s="1">
        <v>2.0171169253688102</v>
      </c>
      <c r="AH183" s="1">
        <v>4.3807078873414999E-2</v>
      </c>
      <c r="AI183" s="1">
        <v>6.9122191971663698</v>
      </c>
      <c r="AJ183" s="1">
        <v>0.86265596806762401</v>
      </c>
      <c r="AK183" s="1">
        <v>1.65467930951674</v>
      </c>
      <c r="AL183" s="1">
        <v>0.74414614619581299</v>
      </c>
      <c r="AM183" s="1">
        <v>-0.93091828130910403</v>
      </c>
      <c r="AN183" s="1">
        <v>2.2717503481466701</v>
      </c>
      <c r="AO183" s="1">
        <v>3.3018769062113802</v>
      </c>
      <c r="AP183" s="1">
        <v>1.47949957665239</v>
      </c>
      <c r="AQ183" s="1">
        <v>1.5658193067181001</v>
      </c>
      <c r="AR183" s="1">
        <v>3.5071528994276702</v>
      </c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T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DJ183"/>
      <c r="EL183"/>
      <c r="EZ183"/>
      <c r="FB183">
        <v>19.810888569449101</v>
      </c>
      <c r="FC183">
        <v>9.7563891442841602</v>
      </c>
      <c r="FD183">
        <v>47.757360974303602</v>
      </c>
      <c r="FE183">
        <v>-2.16762015270728</v>
      </c>
      <c r="FF183">
        <v>40.913678473018798</v>
      </c>
      <c r="FG183">
        <v>8.6340540771909406</v>
      </c>
      <c r="FH183">
        <v>9.0361515998805206</v>
      </c>
      <c r="FI183">
        <v>27.187244656703498</v>
      </c>
      <c r="FJ183">
        <v>17.670692023072</v>
      </c>
      <c r="FK183">
        <v>3.1747301644295098</v>
      </c>
      <c r="FL183">
        <v>10.200336877854101</v>
      </c>
      <c r="FM183">
        <v>21.9486428575355</v>
      </c>
      <c r="FN183">
        <v>-0.42453936525262598</v>
      </c>
      <c r="GB183"/>
      <c r="GP183"/>
      <c r="GR183">
        <v>45.442185690127303</v>
      </c>
      <c r="GS183">
        <v>94.761515983785202</v>
      </c>
      <c r="GT183">
        <v>24.950389443574501</v>
      </c>
      <c r="GU183">
        <v>86.594058837075806</v>
      </c>
      <c r="GV183">
        <v>54.484444762571997</v>
      </c>
      <c r="GW183">
        <v>86.403176500121603</v>
      </c>
      <c r="GX183">
        <v>42.156514073536101</v>
      </c>
      <c r="GY183">
        <v>34.502372869934398</v>
      </c>
      <c r="GZ183">
        <v>121.065866463917</v>
      </c>
      <c r="HA183">
        <v>132.00131435308299</v>
      </c>
      <c r="HB183">
        <v>89.805692702298998</v>
      </c>
      <c r="HC183">
        <v>105.42472277876099</v>
      </c>
      <c r="HD183">
        <v>155.16654793045601</v>
      </c>
      <c r="HR183"/>
    </row>
    <row r="184" spans="1:226">
      <c r="A184" s="13">
        <f t="shared" si="2"/>
        <v>40939</v>
      </c>
      <c r="O184"/>
      <c r="AD184"/>
      <c r="AE184" s="4">
        <v>40939</v>
      </c>
      <c r="AF184" s="1">
        <v>0.79090891283933196</v>
      </c>
      <c r="AG184" s="1">
        <v>2.0300514820703701</v>
      </c>
      <c r="AH184" s="1">
        <v>0.119065301907557</v>
      </c>
      <c r="AI184" s="1">
        <v>8.2854090742643898</v>
      </c>
      <c r="AJ184" s="1">
        <v>1.02297836965704</v>
      </c>
      <c r="AK184" s="1">
        <v>1.85623400312301</v>
      </c>
      <c r="AL184" s="1">
        <v>0.64637963699958401</v>
      </c>
      <c r="AM184" s="1">
        <v>-0.71104520342307198</v>
      </c>
      <c r="AN184" s="1">
        <v>2.3886189243809999</v>
      </c>
      <c r="AO184" s="1">
        <v>3.12009567654145</v>
      </c>
      <c r="AP184" s="1">
        <v>0.95560588095401799</v>
      </c>
      <c r="AQ184" s="1">
        <v>1.7760100117964399</v>
      </c>
      <c r="AR184" s="1">
        <v>3.5927240134057499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T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DJ184"/>
      <c r="EL184"/>
      <c r="EZ184"/>
      <c r="FB184">
        <v>25.479341578723901</v>
      </c>
      <c r="FC184">
        <v>11.606790072588</v>
      </c>
      <c r="FD184">
        <v>46.078371369585703</v>
      </c>
      <c r="FE184">
        <v>-1.1212482717146799</v>
      </c>
      <c r="FF184">
        <v>39.758531386239802</v>
      </c>
      <c r="FG184">
        <v>11.331619817583499</v>
      </c>
      <c r="FH184">
        <v>8.8554324027482405</v>
      </c>
      <c r="FI184">
        <v>43.547111724343203</v>
      </c>
      <c r="FJ184">
        <v>17.450147485711</v>
      </c>
      <c r="FK184">
        <v>1.5883414056555101</v>
      </c>
      <c r="FL184">
        <v>16.974378281844501</v>
      </c>
      <c r="FM184">
        <v>21.712355103786301</v>
      </c>
      <c r="FN184">
        <v>2.17229635543046</v>
      </c>
      <c r="GB184"/>
      <c r="GP184"/>
      <c r="GR184">
        <v>43.618491770374398</v>
      </c>
      <c r="GS184">
        <v>95.152113114286394</v>
      </c>
      <c r="GT184">
        <v>29.539668275585701</v>
      </c>
      <c r="GU184">
        <v>97.451050289429602</v>
      </c>
      <c r="GV184">
        <v>59.975815481922403</v>
      </c>
      <c r="GW184">
        <v>90.421633809803495</v>
      </c>
      <c r="GX184">
        <v>42.994307820097603</v>
      </c>
      <c r="GY184">
        <v>35.671938997835703</v>
      </c>
      <c r="GZ184">
        <v>118.52334789888999</v>
      </c>
      <c r="HA184">
        <v>128.001349850151</v>
      </c>
      <c r="HB184">
        <v>88.789020581127303</v>
      </c>
      <c r="HC184">
        <v>111.401313467118</v>
      </c>
      <c r="HD184">
        <v>151.372377604565</v>
      </c>
      <c r="HR184"/>
    </row>
    <row r="185" spans="1:226">
      <c r="A185" s="13">
        <f t="shared" si="2"/>
        <v>40907</v>
      </c>
      <c r="O185"/>
      <c r="AD185"/>
      <c r="AE185" s="4">
        <v>40907</v>
      </c>
      <c r="AF185" s="1">
        <v>0.81561162780850505</v>
      </c>
      <c r="AG185" s="1">
        <v>2.08353964860521</v>
      </c>
      <c r="AH185" s="1">
        <v>0.120257010389466</v>
      </c>
      <c r="AI185" s="1">
        <v>8.5276451007486198</v>
      </c>
      <c r="AJ185" s="1">
        <v>1.05562282425569</v>
      </c>
      <c r="AK185" s="1">
        <v>1.9036237639521001</v>
      </c>
      <c r="AL185" s="1">
        <v>0.66114111132037001</v>
      </c>
      <c r="AM185" s="1">
        <v>-0.730019524480507</v>
      </c>
      <c r="AN185" s="1">
        <v>2.4503770297162899</v>
      </c>
      <c r="AO185" s="1">
        <v>3.1958455982596701</v>
      </c>
      <c r="AP185" s="1">
        <v>0.98801195552855803</v>
      </c>
      <c r="AQ185" s="1">
        <v>1.8084617462722099</v>
      </c>
      <c r="AR185" s="1">
        <v>3.6785257144520598</v>
      </c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T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DJ185"/>
      <c r="EL185"/>
      <c r="EZ185"/>
      <c r="FB185">
        <v>24.666557556327501</v>
      </c>
      <c r="FC185">
        <v>11.2841488229934</v>
      </c>
      <c r="FD185">
        <v>44.9635280491514</v>
      </c>
      <c r="FE185">
        <v>-1.0596329191981999</v>
      </c>
      <c r="FF185">
        <v>38.636945946831098</v>
      </c>
      <c r="FG185">
        <v>11.0319539034725</v>
      </c>
      <c r="FH185">
        <v>8.7310035677681395</v>
      </c>
      <c r="FI185">
        <v>42.484564374792399</v>
      </c>
      <c r="FJ185">
        <v>17.009065267571899</v>
      </c>
      <c r="FK185">
        <v>1.5340409409476901</v>
      </c>
      <c r="FL185">
        <v>16.086829450716699</v>
      </c>
      <c r="FM185">
        <v>21.334948411658299</v>
      </c>
      <c r="FN185">
        <v>2.1174941659862601</v>
      </c>
      <c r="GB185"/>
      <c r="GP185"/>
      <c r="GR185">
        <v>43.689081716050097</v>
      </c>
      <c r="GS185">
        <v>95.118367720768404</v>
      </c>
      <c r="GT185">
        <v>29.507817002142801</v>
      </c>
      <c r="GU185">
        <v>97.539978767652002</v>
      </c>
      <c r="GV185">
        <v>59.953628274340197</v>
      </c>
      <c r="GW185">
        <v>90.434413009899799</v>
      </c>
      <c r="GX185">
        <v>42.915990655929797</v>
      </c>
      <c r="GY185">
        <v>35.6734176373851</v>
      </c>
      <c r="GZ185">
        <v>118.701227201322</v>
      </c>
      <c r="HA185">
        <v>127.802735920949</v>
      </c>
      <c r="HB185">
        <v>88.811299452362206</v>
      </c>
      <c r="HC185">
        <v>111.13699573355601</v>
      </c>
      <c r="HD185">
        <v>151.359839774807</v>
      </c>
      <c r="HR185"/>
    </row>
    <row r="186" spans="1:226">
      <c r="A186" s="13">
        <f t="shared" si="2"/>
        <v>40877</v>
      </c>
      <c r="O186"/>
      <c r="AD186"/>
      <c r="AE186" s="4">
        <v>40877</v>
      </c>
      <c r="AF186" s="1">
        <v>0.77379927555828099</v>
      </c>
      <c r="AG186" s="1">
        <v>1.99527916935587</v>
      </c>
      <c r="AH186" s="1">
        <v>0.115872417355529</v>
      </c>
      <c r="AI186" s="1">
        <v>8.1314942789491997</v>
      </c>
      <c r="AJ186" s="1">
        <v>0.996020024888702</v>
      </c>
      <c r="AK186" s="1">
        <v>1.8109422014376899</v>
      </c>
      <c r="AL186" s="1">
        <v>0.64529995345411395</v>
      </c>
      <c r="AM186" s="1">
        <v>-0.69582072765430303</v>
      </c>
      <c r="AN186" s="1">
        <v>2.3499574347448098</v>
      </c>
      <c r="AO186" s="1">
        <v>3.1143270248908999</v>
      </c>
      <c r="AP186" s="1">
        <v>0.94922237949267696</v>
      </c>
      <c r="AQ186" s="1">
        <v>1.7356798759883401</v>
      </c>
      <c r="AR186" s="1">
        <v>3.52984940941456</v>
      </c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T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DJ186"/>
      <c r="EL186"/>
      <c r="EZ186"/>
      <c r="FB186">
        <v>26.227649679861099</v>
      </c>
      <c r="FC186">
        <v>11.793780986241099</v>
      </c>
      <c r="FD186">
        <v>47.153932693076598</v>
      </c>
      <c r="FE186">
        <v>-0.73194115269620597</v>
      </c>
      <c r="FF186">
        <v>40.722691354898203</v>
      </c>
      <c r="FG186">
        <v>11.5973994861834</v>
      </c>
      <c r="FH186">
        <v>8.8717550181401101</v>
      </c>
      <c r="FI186">
        <v>44.3983298293142</v>
      </c>
      <c r="FJ186">
        <v>17.735889979755999</v>
      </c>
      <c r="FK186">
        <v>1.7016989941297</v>
      </c>
      <c r="FL186">
        <v>16.760101069013999</v>
      </c>
      <c r="FM186">
        <v>22.216496345784702</v>
      </c>
      <c r="FN186">
        <v>2.21014639157818</v>
      </c>
      <c r="GB186"/>
      <c r="GP186"/>
      <c r="GR186">
        <v>43.531763026772097</v>
      </c>
      <c r="GS186">
        <v>95.286186768391801</v>
      </c>
      <c r="GT186">
        <v>29.536159184117199</v>
      </c>
      <c r="GU186">
        <v>98.8523117946295</v>
      </c>
      <c r="GV186">
        <v>59.887232759515399</v>
      </c>
      <c r="GW186">
        <v>90.318190677697004</v>
      </c>
      <c r="GX186">
        <v>43.271466480631702</v>
      </c>
      <c r="GY186">
        <v>35.730990968050797</v>
      </c>
      <c r="GZ186">
        <v>118.77640727465599</v>
      </c>
      <c r="HA186">
        <v>127.382945419591</v>
      </c>
      <c r="HB186">
        <v>88.5666477295525</v>
      </c>
      <c r="HC186">
        <v>110.936596029151</v>
      </c>
      <c r="HD186">
        <v>151.467825549162</v>
      </c>
      <c r="HR186"/>
    </row>
    <row r="187" spans="1:226">
      <c r="A187" s="13">
        <f t="shared" si="2"/>
        <v>40847</v>
      </c>
      <c r="O187"/>
      <c r="AD187"/>
      <c r="AE187" s="4">
        <v>40847</v>
      </c>
      <c r="AF187" s="1">
        <v>0.76132663108393595</v>
      </c>
      <c r="AG187" s="1">
        <v>1.9581956715134301</v>
      </c>
      <c r="AH187" s="1">
        <v>9.0331349189999396E-2</v>
      </c>
      <c r="AI187" s="1">
        <v>7.2911742009749698</v>
      </c>
      <c r="AJ187" s="1">
        <v>1.05084347007336</v>
      </c>
      <c r="AK187" s="1">
        <v>1.7815304429979799</v>
      </c>
      <c r="AL187" s="1">
        <v>0.69087692075946705</v>
      </c>
      <c r="AM187" s="1">
        <v>-0.69958815621356896</v>
      </c>
      <c r="AN187" s="1">
        <v>2.3344141935424401</v>
      </c>
      <c r="AO187" s="1">
        <v>3.0355899890981499</v>
      </c>
      <c r="AP187" s="1">
        <v>1.37313971683129</v>
      </c>
      <c r="AQ187" s="1">
        <v>1.78366844355234</v>
      </c>
      <c r="AR187" s="1">
        <v>3.5130013987610602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T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DJ187"/>
      <c r="EL187"/>
      <c r="EZ187"/>
      <c r="FB187">
        <v>26.4437908456276</v>
      </c>
      <c r="FC187">
        <v>12.708431390266099</v>
      </c>
      <c r="FD187">
        <v>49.3940285104674</v>
      </c>
      <c r="FE187">
        <v>0.81727053050355702</v>
      </c>
      <c r="FF187">
        <v>38.391144479311301</v>
      </c>
      <c r="FG187">
        <v>11.396659434443</v>
      </c>
      <c r="FH187">
        <v>1.87742075838144</v>
      </c>
      <c r="FI187">
        <v>50.824371218914898</v>
      </c>
      <c r="FJ187">
        <v>17.061235580826601</v>
      </c>
      <c r="FK187">
        <v>4.0758956101158201</v>
      </c>
      <c r="FL187">
        <v>8.6203408477587704</v>
      </c>
      <c r="FM187">
        <v>22.262077163516899</v>
      </c>
      <c r="FN187">
        <v>3.3313107426268198</v>
      </c>
      <c r="GB187"/>
      <c r="GP187"/>
      <c r="GR187">
        <v>43.121418844348</v>
      </c>
      <c r="GS187">
        <v>94.114932894219905</v>
      </c>
      <c r="GT187">
        <v>29.635709576316501</v>
      </c>
      <c r="GU187">
        <v>89.313787689773307</v>
      </c>
      <c r="GV187">
        <v>62.002408198341698</v>
      </c>
      <c r="GW187">
        <v>91.028905480699805</v>
      </c>
      <c r="GX187">
        <v>44.2524359340999</v>
      </c>
      <c r="GY187">
        <v>35.598428895709198</v>
      </c>
      <c r="GZ187">
        <v>115.53082434650899</v>
      </c>
      <c r="HA187">
        <v>122.270323144271</v>
      </c>
      <c r="HB187">
        <v>89.733204209727504</v>
      </c>
      <c r="HC187">
        <v>113.935762961617</v>
      </c>
      <c r="HD187">
        <v>149.23920464429099</v>
      </c>
      <c r="HR187"/>
    </row>
    <row r="188" spans="1:226">
      <c r="A188" s="13">
        <f t="shared" si="2"/>
        <v>40816</v>
      </c>
      <c r="O188"/>
      <c r="AD188"/>
      <c r="AE188" s="4">
        <v>40816</v>
      </c>
      <c r="AF188" s="1">
        <v>0.769779787333572</v>
      </c>
      <c r="AG188" s="1">
        <v>1.98178630252333</v>
      </c>
      <c r="AH188" s="1">
        <v>8.4616704586625305E-2</v>
      </c>
      <c r="AI188" s="1">
        <v>7.3432553319912603</v>
      </c>
      <c r="AJ188" s="1">
        <v>1.0878649698170799</v>
      </c>
      <c r="AK188" s="1">
        <v>1.7984143917130999</v>
      </c>
      <c r="AL188" s="1">
        <v>0.69891418042775799</v>
      </c>
      <c r="AM188" s="1">
        <v>-0.69649221510675197</v>
      </c>
      <c r="AN188" s="1">
        <v>2.34928139147212</v>
      </c>
      <c r="AO188" s="1">
        <v>3.0499004225675899</v>
      </c>
      <c r="AP188" s="1">
        <v>1.4081814644391899</v>
      </c>
      <c r="AQ188" s="1">
        <v>1.79504142456293</v>
      </c>
      <c r="AR188" s="1">
        <v>3.51657037059142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T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DJ188"/>
      <c r="EL188"/>
      <c r="EZ188"/>
      <c r="FB188">
        <v>26.0957912304285</v>
      </c>
      <c r="FC188">
        <v>12.5590155439683</v>
      </c>
      <c r="FD188">
        <v>48.595955392442001</v>
      </c>
      <c r="FE188">
        <v>0.75050144635660598</v>
      </c>
      <c r="FF188">
        <v>37.058430035453299</v>
      </c>
      <c r="FG188">
        <v>11.189716040896499</v>
      </c>
      <c r="FH188">
        <v>1.85611000874725</v>
      </c>
      <c r="FI188">
        <v>50.2441358881767</v>
      </c>
      <c r="FJ188">
        <v>16.947191888172</v>
      </c>
      <c r="FK188">
        <v>4.0565920373653999</v>
      </c>
      <c r="FL188">
        <v>9.2184837967675293</v>
      </c>
      <c r="FM188">
        <v>22.084239500576899</v>
      </c>
      <c r="FN188">
        <v>3.3551286929875399</v>
      </c>
      <c r="GB188"/>
      <c r="GP188"/>
      <c r="GR188">
        <v>43.0830733058908</v>
      </c>
      <c r="GS188">
        <v>93.822829261339606</v>
      </c>
      <c r="GT188">
        <v>29.511296650086901</v>
      </c>
      <c r="GU188">
        <v>89.198121730884296</v>
      </c>
      <c r="GV188">
        <v>62.0895374250345</v>
      </c>
      <c r="GW188">
        <v>90.849084277230801</v>
      </c>
      <c r="GX188">
        <v>44.204426319076298</v>
      </c>
      <c r="GY188">
        <v>35.657370346832799</v>
      </c>
      <c r="GZ188">
        <v>115.350912719288</v>
      </c>
      <c r="HA188">
        <v>122.221648040429</v>
      </c>
      <c r="HB188">
        <v>90.079057600283406</v>
      </c>
      <c r="HC188">
        <v>113.873667912633</v>
      </c>
      <c r="HD188">
        <v>149.314490154672</v>
      </c>
      <c r="HR188"/>
    </row>
    <row r="189" spans="1:226">
      <c r="A189" s="13">
        <f t="shared" si="2"/>
        <v>40786</v>
      </c>
      <c r="O189"/>
      <c r="AD189"/>
      <c r="AE189" s="4">
        <v>40786</v>
      </c>
      <c r="AF189" s="1">
        <v>0.75485604841722298</v>
      </c>
      <c r="AG189" s="1">
        <v>2.0006348403985501</v>
      </c>
      <c r="AH189" s="1">
        <v>0.106080185429584</v>
      </c>
      <c r="AI189" s="1">
        <v>7.0654381276323797</v>
      </c>
      <c r="AJ189" s="1">
        <v>1.0616844386221</v>
      </c>
      <c r="AK189" s="1">
        <v>1.8168044912579899</v>
      </c>
      <c r="AL189" s="1">
        <v>0.6983644458164</v>
      </c>
      <c r="AM189" s="1">
        <v>-0.72468766671388696</v>
      </c>
      <c r="AN189" s="1">
        <v>2.3147698514611901</v>
      </c>
      <c r="AO189" s="1">
        <v>3.0324573737852498</v>
      </c>
      <c r="AP189" s="1">
        <v>1.3952413762712801</v>
      </c>
      <c r="AQ189" s="1">
        <v>1.69260486809486</v>
      </c>
      <c r="AR189" s="1">
        <v>3.71192178496289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T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DJ189"/>
      <c r="EL189"/>
      <c r="EZ189"/>
      <c r="FB189">
        <v>27.0432877489737</v>
      </c>
      <c r="FC189">
        <v>12.370401272209399</v>
      </c>
      <c r="FD189">
        <v>48.309628906884498</v>
      </c>
      <c r="FE189">
        <v>0.86864111901127705</v>
      </c>
      <c r="FF189">
        <v>37.888380188456097</v>
      </c>
      <c r="FG189">
        <v>11.0168660611722</v>
      </c>
      <c r="FH189">
        <v>2.0278072392120099</v>
      </c>
      <c r="FI189">
        <v>50.243813992766199</v>
      </c>
      <c r="FJ189">
        <v>17.0567151163239</v>
      </c>
      <c r="FK189">
        <v>4.1591696304016201</v>
      </c>
      <c r="FL189">
        <v>9.2522956681239794</v>
      </c>
      <c r="FM189">
        <v>23.56078726518</v>
      </c>
      <c r="FN189">
        <v>2.97442353874471</v>
      </c>
      <c r="GB189"/>
      <c r="GP189"/>
      <c r="GR189">
        <v>42.706336687885198</v>
      </c>
      <c r="GS189">
        <v>93.892280036383099</v>
      </c>
      <c r="GT189">
        <v>29.667936688538401</v>
      </c>
      <c r="GU189">
        <v>88.679744048162704</v>
      </c>
      <c r="GV189">
        <v>61.929066971105101</v>
      </c>
      <c r="GW189">
        <v>92.887754667994599</v>
      </c>
      <c r="GX189">
        <v>44.735762587263999</v>
      </c>
      <c r="GY189">
        <v>35.376832317927501</v>
      </c>
      <c r="GZ189">
        <v>115.88125870630201</v>
      </c>
      <c r="HA189">
        <v>122.546588163392</v>
      </c>
      <c r="HB189">
        <v>90.815511991656095</v>
      </c>
      <c r="HC189">
        <v>100.820924525923</v>
      </c>
      <c r="HD189">
        <v>151.20294303361899</v>
      </c>
      <c r="HR189"/>
    </row>
    <row r="190" spans="1:226">
      <c r="A190" s="13">
        <f t="shared" si="2"/>
        <v>40753</v>
      </c>
      <c r="O190"/>
      <c r="AD190"/>
      <c r="AE190" s="4">
        <v>40753</v>
      </c>
      <c r="AF190" s="1">
        <v>0.705945929863386</v>
      </c>
      <c r="AG190" s="1">
        <v>1.8333630535373</v>
      </c>
      <c r="AH190" s="1">
        <v>-5.6496508345009099E-2</v>
      </c>
      <c r="AI190" s="1">
        <v>6.5451305608525603</v>
      </c>
      <c r="AJ190" s="1">
        <v>0.84676793628527502</v>
      </c>
      <c r="AK190" s="1">
        <v>1.6573283709801601</v>
      </c>
      <c r="AL190" s="1">
        <v>0.67185944683109999</v>
      </c>
      <c r="AM190" s="1">
        <v>-1.0157260821946501</v>
      </c>
      <c r="AN190" s="1">
        <v>2.2478857071296998</v>
      </c>
      <c r="AO190" s="1">
        <v>2.8863790016082498</v>
      </c>
      <c r="AP190" s="1">
        <v>1.67789203313534</v>
      </c>
      <c r="AQ190" s="1">
        <v>1.19346791825376</v>
      </c>
      <c r="AR190" s="1">
        <v>3.41352375708126</v>
      </c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T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DJ190"/>
      <c r="EL190"/>
      <c r="EZ190"/>
      <c r="FB190">
        <v>27.073134507418299</v>
      </c>
      <c r="FC190">
        <v>16.090437109284899</v>
      </c>
      <c r="FD190">
        <v>72.937831239885</v>
      </c>
      <c r="FE190">
        <v>1.41540798830348</v>
      </c>
      <c r="FF190">
        <v>43.520275964183298</v>
      </c>
      <c r="FG190">
        <v>13.5350101275385</v>
      </c>
      <c r="FH190">
        <v>0.51099518015808698</v>
      </c>
      <c r="FI190">
        <v>54.237564897929502</v>
      </c>
      <c r="FJ190">
        <v>16.569457142004101</v>
      </c>
      <c r="FK190">
        <v>4.1809599749373696</v>
      </c>
      <c r="FL190">
        <v>9.38311011699715</v>
      </c>
      <c r="FM190">
        <v>29.025620399712899</v>
      </c>
      <c r="FN190">
        <v>5.63769373335436</v>
      </c>
      <c r="GB190"/>
      <c r="GP190"/>
      <c r="GR190">
        <v>42.741562532930899</v>
      </c>
      <c r="GS190">
        <v>91.026869324250399</v>
      </c>
      <c r="GT190">
        <v>24.800006732598401</v>
      </c>
      <c r="GU190">
        <v>91.538854379949896</v>
      </c>
      <c r="GV190">
        <v>56.976552956460601</v>
      </c>
      <c r="GW190">
        <v>93.609538099715806</v>
      </c>
      <c r="GX190">
        <v>45.398931152315797</v>
      </c>
      <c r="GY190">
        <v>31.772502857644</v>
      </c>
      <c r="GZ190">
        <v>107.465534600588</v>
      </c>
      <c r="HA190">
        <v>118.546839496375</v>
      </c>
      <c r="HB190">
        <v>108.198948604222</v>
      </c>
      <c r="HC190">
        <v>76.161879665263896</v>
      </c>
      <c r="HD190">
        <v>154.927005208418</v>
      </c>
      <c r="HR190"/>
    </row>
    <row r="191" spans="1:226">
      <c r="A191" s="13">
        <f t="shared" si="2"/>
        <v>40724</v>
      </c>
      <c r="O191"/>
      <c r="AD191"/>
      <c r="AE191" s="4">
        <v>40724</v>
      </c>
      <c r="AF191" s="1">
        <v>0.722397876175219</v>
      </c>
      <c r="AG191" s="1">
        <v>1.8689997318445599</v>
      </c>
      <c r="AH191" s="1">
        <v>-3.5561370816736E-2</v>
      </c>
      <c r="AI191" s="1">
        <v>6.6458980177742601</v>
      </c>
      <c r="AJ191" s="1">
        <v>0.85361570197827197</v>
      </c>
      <c r="AK191" s="1">
        <v>1.69876386984567</v>
      </c>
      <c r="AL191" s="1">
        <v>0.68580637381269005</v>
      </c>
      <c r="AM191" s="1">
        <v>-1.02839173237001</v>
      </c>
      <c r="AN191" s="1">
        <v>2.2947326170503302</v>
      </c>
      <c r="AO191" s="1">
        <v>2.9352913647149599</v>
      </c>
      <c r="AP191" s="1">
        <v>1.7031967109939801</v>
      </c>
      <c r="AQ191" s="1">
        <v>1.21492837424014</v>
      </c>
      <c r="AR191" s="1">
        <v>3.49089514930911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T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DJ191"/>
      <c r="EL191"/>
      <c r="EZ191"/>
      <c r="FB191">
        <v>26.503586919538201</v>
      </c>
      <c r="FC191">
        <v>15.7363995746234</v>
      </c>
      <c r="FD191">
        <v>70.740436528587395</v>
      </c>
      <c r="FE191">
        <v>1.3657885124783</v>
      </c>
      <c r="FF191">
        <v>43.060817526863303</v>
      </c>
      <c r="FG191">
        <v>13.2548498760481</v>
      </c>
      <c r="FH191">
        <v>0.54417669412515601</v>
      </c>
      <c r="FI191">
        <v>52.847203539261301</v>
      </c>
      <c r="FJ191">
        <v>16.233077402549402</v>
      </c>
      <c r="FK191">
        <v>3.97579905071593</v>
      </c>
      <c r="FL191">
        <v>9.4292476208648992</v>
      </c>
      <c r="FM191">
        <v>28.4729427894605</v>
      </c>
      <c r="FN191">
        <v>5.5126350553174603</v>
      </c>
      <c r="GB191"/>
      <c r="GP191"/>
      <c r="GR191">
        <v>42.820680727882198</v>
      </c>
      <c r="GS191">
        <v>90.8499145728223</v>
      </c>
      <c r="GT191">
        <v>25.0761041026038</v>
      </c>
      <c r="GU191">
        <v>91.666853103120403</v>
      </c>
      <c r="GV191">
        <v>56.507775962156401</v>
      </c>
      <c r="GW191">
        <v>93.351913771171994</v>
      </c>
      <c r="GX191">
        <v>45.5227499565854</v>
      </c>
      <c r="GY191">
        <v>31.839806712727299</v>
      </c>
      <c r="GZ191">
        <v>107.939416040072</v>
      </c>
      <c r="HA191">
        <v>117.368195191355</v>
      </c>
      <c r="HB191">
        <v>108.48353526053999</v>
      </c>
      <c r="HC191">
        <v>75.986469484337405</v>
      </c>
      <c r="HD191">
        <v>154.947083992822</v>
      </c>
      <c r="HR191"/>
    </row>
    <row r="192" spans="1:226">
      <c r="A192" s="13">
        <f t="shared" si="2"/>
        <v>40694</v>
      </c>
      <c r="O192"/>
      <c r="AD192"/>
      <c r="AE192" s="4">
        <v>40694</v>
      </c>
      <c r="AF192" s="1">
        <v>0.70015672265443196</v>
      </c>
      <c r="AG192" s="1">
        <v>1.85654346456458</v>
      </c>
      <c r="AH192" s="1">
        <v>-3.1605831157360598E-2</v>
      </c>
      <c r="AI192" s="1">
        <v>7.6991354591415497</v>
      </c>
      <c r="AJ192" s="1">
        <v>0.830565253236621</v>
      </c>
      <c r="AK192" s="1">
        <v>1.6710195110859201</v>
      </c>
      <c r="AL192" s="1">
        <v>0.675942556616975</v>
      </c>
      <c r="AM192" s="1">
        <v>-1.01132572395187</v>
      </c>
      <c r="AN192" s="1">
        <v>2.27402032792134</v>
      </c>
      <c r="AO192" s="1">
        <v>2.97309372566674</v>
      </c>
      <c r="AP192" s="1">
        <v>1.55226774216415</v>
      </c>
      <c r="AQ192" s="1">
        <v>1.1964738287626699</v>
      </c>
      <c r="AR192" s="1">
        <v>3.4854044339104502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T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DJ192"/>
      <c r="EL192"/>
      <c r="EZ192"/>
      <c r="FB192">
        <v>27.399645462325399</v>
      </c>
      <c r="FC192">
        <v>15.9625321877259</v>
      </c>
      <c r="FD192">
        <v>71.865522717622099</v>
      </c>
      <c r="FE192">
        <v>2.48827707569875</v>
      </c>
      <c r="FF192">
        <v>44.177746050921002</v>
      </c>
      <c r="FG192">
        <v>13.4707926177879</v>
      </c>
      <c r="FH192">
        <v>0.50947928346274396</v>
      </c>
      <c r="FI192">
        <v>53.732191879983802</v>
      </c>
      <c r="FJ192">
        <v>16.396543100972998</v>
      </c>
      <c r="FK192">
        <v>3.9519007215636801</v>
      </c>
      <c r="FL192">
        <v>10.933926867577</v>
      </c>
      <c r="FM192">
        <v>29.002414952532501</v>
      </c>
      <c r="FN192">
        <v>5.5021613146415103</v>
      </c>
      <c r="GB192"/>
      <c r="GP192"/>
      <c r="GR192">
        <v>42.635692142344404</v>
      </c>
      <c r="GS192">
        <v>91.170245900725206</v>
      </c>
      <c r="GT192">
        <v>25.136050364618999</v>
      </c>
      <c r="GU192">
        <v>92.938067543265106</v>
      </c>
      <c r="GV192">
        <v>56.211858538335903</v>
      </c>
      <c r="GW192">
        <v>93.564838798196206</v>
      </c>
      <c r="GX192">
        <v>45.436927147286099</v>
      </c>
      <c r="GY192">
        <v>31.828356625939001</v>
      </c>
      <c r="GZ192">
        <v>108.579562345249</v>
      </c>
      <c r="HA192">
        <v>119.91841207122199</v>
      </c>
      <c r="HB192">
        <v>106.257015388569</v>
      </c>
      <c r="HC192">
        <v>76.267169348628698</v>
      </c>
      <c r="HD192">
        <v>153.686713310801</v>
      </c>
      <c r="HR192"/>
    </row>
    <row r="193" spans="1:226">
      <c r="A193" s="13">
        <f t="shared" si="2"/>
        <v>40662</v>
      </c>
      <c r="O193"/>
      <c r="AD193"/>
      <c r="AE193" s="4">
        <v>40662</v>
      </c>
      <c r="AF193" s="1">
        <v>0.69389478145575101</v>
      </c>
      <c r="AG193" s="1">
        <v>1.9292564733527799</v>
      </c>
      <c r="AH193" s="1">
        <v>-3.4873693000391497E-2</v>
      </c>
      <c r="AI193" s="1">
        <v>7.8941438943706199</v>
      </c>
      <c r="AJ193" s="1">
        <v>0.72907042939046596</v>
      </c>
      <c r="AK193" s="1">
        <v>1.5904583590488199</v>
      </c>
      <c r="AL193" s="1">
        <v>1.01139570639451</v>
      </c>
      <c r="AM193" s="1">
        <v>-0.97478790728387199</v>
      </c>
      <c r="AN193" s="1">
        <v>2.2637625967149502</v>
      </c>
      <c r="AO193" s="1">
        <v>3.03331590316213</v>
      </c>
      <c r="AP193" s="1">
        <v>1.5286358634732999</v>
      </c>
      <c r="AQ193" s="1">
        <v>1.36698583656316</v>
      </c>
      <c r="AR193" s="1">
        <v>3.6233257373241901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T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DJ193"/>
      <c r="EL193"/>
      <c r="EZ193"/>
      <c r="FB193">
        <v>28.5778801788381</v>
      </c>
      <c r="FC193">
        <v>16.773445782505899</v>
      </c>
      <c r="FD193">
        <v>73.500919004472195</v>
      </c>
      <c r="FE193">
        <v>3.04609501057524</v>
      </c>
      <c r="FF193">
        <v>49.616313454605098</v>
      </c>
      <c r="FG193">
        <v>14.472100171393601</v>
      </c>
      <c r="FH193">
        <v>3.4962167420084</v>
      </c>
      <c r="FI193">
        <v>48.5156164755684</v>
      </c>
      <c r="FJ193">
        <v>16.268365177558302</v>
      </c>
      <c r="FK193">
        <v>4.5046757149976902</v>
      </c>
      <c r="FL193">
        <v>10.5666863454911</v>
      </c>
      <c r="FM193">
        <v>28.5223233407749</v>
      </c>
      <c r="FN193">
        <v>6.26786260530272</v>
      </c>
      <c r="GB193"/>
      <c r="GP193"/>
      <c r="GR193">
        <v>42.479554430532502</v>
      </c>
      <c r="GS193">
        <v>91.987954417780401</v>
      </c>
      <c r="GT193">
        <v>26.6868614551131</v>
      </c>
      <c r="GU193">
        <v>89.265107292085801</v>
      </c>
      <c r="GV193">
        <v>53.421422128587501</v>
      </c>
      <c r="GW193">
        <v>89.000373832464902</v>
      </c>
      <c r="GX193">
        <v>46.053392412618201</v>
      </c>
      <c r="GY193">
        <v>35.691188770587701</v>
      </c>
      <c r="GZ193">
        <v>107.980469657233</v>
      </c>
      <c r="HA193">
        <v>128.658633661767</v>
      </c>
      <c r="HB193">
        <v>98.283716423882197</v>
      </c>
      <c r="HC193">
        <v>82.275516645977405</v>
      </c>
      <c r="HD193">
        <v>157.11239659302001</v>
      </c>
      <c r="HR193"/>
    </row>
    <row r="194" spans="1:226">
      <c r="A194" s="13">
        <f t="shared" si="2"/>
        <v>40633</v>
      </c>
      <c r="O194"/>
      <c r="AD194"/>
      <c r="AE194" s="4">
        <v>40633</v>
      </c>
      <c r="AF194" s="1">
        <v>0.70258061872384203</v>
      </c>
      <c r="AG194" s="1">
        <v>1.9452345006491301</v>
      </c>
      <c r="AH194" s="1">
        <v>-3.4236696098794303E-2</v>
      </c>
      <c r="AI194" s="1">
        <v>8.0192225624400209</v>
      </c>
      <c r="AJ194" s="1">
        <v>0.72988377428699103</v>
      </c>
      <c r="AK194" s="1">
        <v>1.61123079923315</v>
      </c>
      <c r="AL194" s="1">
        <v>1.0211506953231799</v>
      </c>
      <c r="AM194" s="1">
        <v>-0.98794870215346298</v>
      </c>
      <c r="AN194" s="1">
        <v>2.2914460781308299</v>
      </c>
      <c r="AO194" s="1">
        <v>3.0716397293109101</v>
      </c>
      <c r="AP194" s="1">
        <v>1.56936738678054</v>
      </c>
      <c r="AQ194" s="1">
        <v>1.3831849419176701</v>
      </c>
      <c r="AR194" s="1">
        <v>3.6894594228780999</v>
      </c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T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DJ194"/>
      <c r="EL194"/>
      <c r="EZ194"/>
      <c r="FB194">
        <v>28.259613170048301</v>
      </c>
      <c r="FC194">
        <v>16.722737607831402</v>
      </c>
      <c r="FD194">
        <v>72.803168327985006</v>
      </c>
      <c r="FE194">
        <v>3.0332519578062</v>
      </c>
      <c r="FF194">
        <v>49.350842009049998</v>
      </c>
      <c r="FG194">
        <v>14.291173491497901</v>
      </c>
      <c r="FH194">
        <v>3.4843785630827302</v>
      </c>
      <c r="FI194">
        <v>47.766006039391598</v>
      </c>
      <c r="FJ194">
        <v>16.0717355806439</v>
      </c>
      <c r="FK194">
        <v>4.4486667167348601</v>
      </c>
      <c r="FL194">
        <v>10.053998343790299</v>
      </c>
      <c r="FM194">
        <v>28.198277696997799</v>
      </c>
      <c r="FN194">
        <v>6.17468430373955</v>
      </c>
      <c r="GB194"/>
      <c r="GP194"/>
      <c r="GR194">
        <v>42.540326579732898</v>
      </c>
      <c r="GS194">
        <v>91.791557683287905</v>
      </c>
      <c r="GT194">
        <v>26.6904456510103</v>
      </c>
      <c r="GU194">
        <v>89.354733327198204</v>
      </c>
      <c r="GV194">
        <v>53.420188118704999</v>
      </c>
      <c r="GW194">
        <v>89.055734355304494</v>
      </c>
      <c r="GX194">
        <v>46.084921743693002</v>
      </c>
      <c r="GY194">
        <v>35.738587898932202</v>
      </c>
      <c r="GZ194">
        <v>108.273644752381</v>
      </c>
      <c r="HA194">
        <v>128.58154469591099</v>
      </c>
      <c r="HB194">
        <v>99.430895430204501</v>
      </c>
      <c r="HC194">
        <v>82.246674107974599</v>
      </c>
      <c r="HD194">
        <v>157.090854413947</v>
      </c>
      <c r="HR194"/>
    </row>
    <row r="195" spans="1:226">
      <c r="A195" s="13">
        <f t="shared" si="2"/>
        <v>40602</v>
      </c>
      <c r="O195"/>
      <c r="AD195"/>
      <c r="AE195" s="4">
        <v>40602</v>
      </c>
      <c r="AF195" s="1">
        <v>0.69440555230319001</v>
      </c>
      <c r="AG195" s="1">
        <v>1.91443111251892</v>
      </c>
      <c r="AH195" s="1">
        <v>-6.3454299599675301E-2</v>
      </c>
      <c r="AI195" s="1">
        <v>7.9067029858985798</v>
      </c>
      <c r="AJ195" s="1">
        <v>0.73170171167021503</v>
      </c>
      <c r="AK195" s="1">
        <v>1.5934083209658401</v>
      </c>
      <c r="AL195" s="1">
        <v>1.0129228480213699</v>
      </c>
      <c r="AM195" s="1">
        <v>-0.98892579493584698</v>
      </c>
      <c r="AN195" s="1">
        <v>2.2707897854468002</v>
      </c>
      <c r="AO195" s="1">
        <v>3.0425370491563002</v>
      </c>
      <c r="AP195" s="1">
        <v>1.5546319852858399</v>
      </c>
      <c r="AQ195" s="1">
        <v>1.36621697794</v>
      </c>
      <c r="AR195" s="1">
        <v>3.6218523600819701</v>
      </c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T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DJ195"/>
      <c r="EL195"/>
      <c r="EZ195"/>
      <c r="FB195">
        <v>28.5102945289925</v>
      </c>
      <c r="FC195">
        <v>16.953141188855099</v>
      </c>
      <c r="FD195">
        <v>74.396253340261694</v>
      </c>
      <c r="FE195">
        <v>2.85914796856177</v>
      </c>
      <c r="FF195">
        <v>49.273426254008498</v>
      </c>
      <c r="FG195">
        <v>14.715400743178</v>
      </c>
      <c r="FH195">
        <v>3.4540021655207398</v>
      </c>
      <c r="FI195">
        <v>48.385090746881197</v>
      </c>
      <c r="FJ195">
        <v>16.214507665001499</v>
      </c>
      <c r="FK195">
        <v>4.4954560128509202</v>
      </c>
      <c r="FL195">
        <v>10.1371788303237</v>
      </c>
      <c r="FM195">
        <v>28.4869128402268</v>
      </c>
      <c r="FN195">
        <v>6.2973195591531699</v>
      </c>
      <c r="GB195"/>
      <c r="GP195"/>
      <c r="GR195">
        <v>42.435553023071698</v>
      </c>
      <c r="GS195">
        <v>91.605216817734103</v>
      </c>
      <c r="GT195">
        <v>26.08109416428</v>
      </c>
      <c r="GU195">
        <v>89.388034127968993</v>
      </c>
      <c r="GV195">
        <v>53.751521320285903</v>
      </c>
      <c r="GW195">
        <v>89.016877609419097</v>
      </c>
      <c r="GX195">
        <v>46.0473879659963</v>
      </c>
      <c r="GY195">
        <v>35.635958506934003</v>
      </c>
      <c r="GZ195">
        <v>108.378148843836</v>
      </c>
      <c r="HA195">
        <v>128.50595356388999</v>
      </c>
      <c r="HB195">
        <v>99.268424673458796</v>
      </c>
      <c r="HC195">
        <v>82.129648972037302</v>
      </c>
      <c r="HD195">
        <v>158.45758148899699</v>
      </c>
      <c r="HR195"/>
    </row>
    <row r="196" spans="1:226">
      <c r="A196" s="13">
        <f t="shared" si="2"/>
        <v>40574</v>
      </c>
      <c r="O196"/>
      <c r="AD196"/>
      <c r="AE196" s="4">
        <v>40574</v>
      </c>
      <c r="AF196" s="1">
        <v>0.95991651326953298</v>
      </c>
      <c r="AG196" s="1">
        <v>2.221470710028</v>
      </c>
      <c r="AH196" s="1">
        <v>0.17432118207160599</v>
      </c>
      <c r="AI196" s="1">
        <v>6.3459530281405803</v>
      </c>
      <c r="AJ196" s="1">
        <v>0.85419049877261299</v>
      </c>
      <c r="AK196" s="1">
        <v>1.82811952745158</v>
      </c>
      <c r="AL196" s="1">
        <v>0.78266458216560897</v>
      </c>
      <c r="AM196" s="1">
        <v>-0.63418926717994095</v>
      </c>
      <c r="AN196" s="1">
        <v>2.1849929990865902</v>
      </c>
      <c r="AO196" s="1">
        <v>2.94794781595962</v>
      </c>
      <c r="AP196" s="1">
        <v>1.61818538150392</v>
      </c>
      <c r="AQ196" s="1">
        <v>1.5387853103497</v>
      </c>
      <c r="AR196" s="1">
        <v>3.8348181675567301</v>
      </c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T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DJ196"/>
      <c r="EL196"/>
      <c r="EZ196"/>
      <c r="FB196">
        <v>21.866002153676298</v>
      </c>
      <c r="FC196">
        <v>18.9984113608873</v>
      </c>
      <c r="FD196">
        <v>77.980235481119806</v>
      </c>
      <c r="FE196">
        <v>4.4312070621565898</v>
      </c>
      <c r="FF196">
        <v>45.789160379613598</v>
      </c>
      <c r="FG196">
        <v>14.647462081020899</v>
      </c>
      <c r="FH196">
        <v>2.2008310922244601</v>
      </c>
      <c r="FI196">
        <v>42.198813136263503</v>
      </c>
      <c r="FJ196">
        <v>14.768929119997701</v>
      </c>
      <c r="FK196">
        <v>5.6662114835914403</v>
      </c>
      <c r="FL196">
        <v>11.803309097050599</v>
      </c>
      <c r="FM196">
        <v>28.674262635281298</v>
      </c>
      <c r="FN196">
        <v>9.3200332472917395</v>
      </c>
      <c r="GB196"/>
      <c r="GP196"/>
      <c r="GR196">
        <v>46.354781022560203</v>
      </c>
      <c r="GS196">
        <v>110.164982385686</v>
      </c>
      <c r="GT196">
        <v>29.733870524824098</v>
      </c>
      <c r="GU196">
        <v>92.182794789412796</v>
      </c>
      <c r="GV196">
        <v>58.936416987534102</v>
      </c>
      <c r="GW196">
        <v>99.017194151708793</v>
      </c>
      <c r="GX196">
        <v>47.588851448087198</v>
      </c>
      <c r="GY196">
        <v>38.500907697932497</v>
      </c>
      <c r="GZ196">
        <v>112.463554333621</v>
      </c>
      <c r="HA196">
        <v>137.00157277016299</v>
      </c>
      <c r="HB196">
        <v>114.457503729542</v>
      </c>
      <c r="HC196">
        <v>94.866435928654994</v>
      </c>
      <c r="HD196">
        <v>178.664192369966</v>
      </c>
      <c r="HR196"/>
    </row>
    <row r="197" spans="1:226">
      <c r="A197" s="13">
        <f t="shared" si="2"/>
        <v>40543</v>
      </c>
      <c r="O197"/>
      <c r="AD197"/>
      <c r="AE197" s="4">
        <v>40543</v>
      </c>
      <c r="AF197" s="1">
        <v>0.99454435859227797</v>
      </c>
      <c r="AG197" s="1">
        <v>2.3205824264591599</v>
      </c>
      <c r="AH197" s="1">
        <v>0.194241674276981</v>
      </c>
      <c r="AI197" s="1">
        <v>6.5315522316702896</v>
      </c>
      <c r="AJ197" s="1">
        <v>0.91866504778888403</v>
      </c>
      <c r="AK197" s="1">
        <v>1.9102253943231999</v>
      </c>
      <c r="AL197" s="1">
        <v>0.81566366426602199</v>
      </c>
      <c r="AM197" s="1">
        <v>-0.66069536956449204</v>
      </c>
      <c r="AN197" s="1">
        <v>2.2802470674889901</v>
      </c>
      <c r="AO197" s="1">
        <v>3.0807596499323902</v>
      </c>
      <c r="AP197" s="1">
        <v>1.6941065094236201</v>
      </c>
      <c r="AQ197" s="1">
        <v>1.5994321566459999</v>
      </c>
      <c r="AR197" s="1">
        <v>4.0163379378948303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T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DJ197"/>
      <c r="EL197"/>
      <c r="EZ197"/>
      <c r="FB197">
        <v>21.044112566290899</v>
      </c>
      <c r="FC197">
        <v>18.165043362386001</v>
      </c>
      <c r="FD197">
        <v>74.821821672029699</v>
      </c>
      <c r="FE197">
        <v>4.1413693329137402</v>
      </c>
      <c r="FF197">
        <v>43.109031076445802</v>
      </c>
      <c r="FG197">
        <v>14.0282533442938</v>
      </c>
      <c r="FH197">
        <v>2.1518548573349601</v>
      </c>
      <c r="FI197">
        <v>40.386960952842998</v>
      </c>
      <c r="FJ197">
        <v>14.1313774831196</v>
      </c>
      <c r="FK197">
        <v>5.4087107443391798</v>
      </c>
      <c r="FL197">
        <v>11.009770204415201</v>
      </c>
      <c r="FM197">
        <v>27.555028946381899</v>
      </c>
      <c r="FN197">
        <v>8.9003531594146992</v>
      </c>
      <c r="GB197"/>
      <c r="GP197"/>
      <c r="GR197">
        <v>46.487651441572197</v>
      </c>
      <c r="GS197">
        <v>110.72277354383399</v>
      </c>
      <c r="GT197">
        <v>29.943365881755899</v>
      </c>
      <c r="GU197">
        <v>93.3337335768489</v>
      </c>
      <c r="GV197">
        <v>60.322702087397303</v>
      </c>
      <c r="GW197">
        <v>99.311840185924098</v>
      </c>
      <c r="GX197">
        <v>47.836594642801302</v>
      </c>
      <c r="GY197">
        <v>38.644861239774798</v>
      </c>
      <c r="GZ197">
        <v>113.498448061766</v>
      </c>
      <c r="HA197">
        <v>136.62273702111901</v>
      </c>
      <c r="HB197">
        <v>115.661726021585</v>
      </c>
      <c r="HC197">
        <v>94.570888866361301</v>
      </c>
      <c r="HD197">
        <v>178.759128724687</v>
      </c>
      <c r="HR197"/>
    </row>
    <row r="198" spans="1:226">
      <c r="A198" s="13">
        <f t="shared" si="2"/>
        <v>40512</v>
      </c>
      <c r="O198"/>
      <c r="AD198"/>
      <c r="AE198" s="4">
        <v>40512</v>
      </c>
      <c r="AF198" s="1">
        <v>1.01754100794526</v>
      </c>
      <c r="AG198" s="1">
        <v>2.3983486760118402</v>
      </c>
      <c r="AH198" s="1">
        <v>0.19626303501642101</v>
      </c>
      <c r="AI198" s="1">
        <v>7.6037147157125498</v>
      </c>
      <c r="AJ198" s="1">
        <v>0.94645383973119701</v>
      </c>
      <c r="AK198" s="1">
        <v>1.9804923032895101</v>
      </c>
      <c r="AL198" s="1">
        <v>0.83554840955422005</v>
      </c>
      <c r="AM198" s="1">
        <v>-0.68958429957910194</v>
      </c>
      <c r="AN198" s="1">
        <v>2.3549396524856299</v>
      </c>
      <c r="AO198" s="1">
        <v>3.1901166756747101</v>
      </c>
      <c r="AP198" s="1">
        <v>1.7200605025811999</v>
      </c>
      <c r="AQ198" s="1">
        <v>1.6517330590425501</v>
      </c>
      <c r="AR198" s="1">
        <v>4.1887989151930398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T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DJ198"/>
      <c r="EL198"/>
      <c r="EZ198"/>
      <c r="FB198">
        <v>20.570092550115</v>
      </c>
      <c r="FC198">
        <v>17.6131554117352</v>
      </c>
      <c r="FD198">
        <v>72.070514482086907</v>
      </c>
      <c r="FE198">
        <v>3.7931427062954199</v>
      </c>
      <c r="FF198">
        <v>41.945612046324101</v>
      </c>
      <c r="FG198">
        <v>13.5401358385413</v>
      </c>
      <c r="FH198">
        <v>2.0590305350598901</v>
      </c>
      <c r="FI198">
        <v>38.826494223264902</v>
      </c>
      <c r="FJ198">
        <v>13.724952097302401</v>
      </c>
      <c r="FK198">
        <v>5.2557594490541799</v>
      </c>
      <c r="FL198">
        <v>10.8604526402729</v>
      </c>
      <c r="FM198">
        <v>26.730466184166101</v>
      </c>
      <c r="FN198">
        <v>8.53443547318874</v>
      </c>
      <c r="GB198"/>
      <c r="GP198"/>
      <c r="GR198">
        <v>46.4821511856982</v>
      </c>
      <c r="GS198">
        <v>110.620657950794</v>
      </c>
      <c r="GT198">
        <v>29.847318112234301</v>
      </c>
      <c r="GU198">
        <v>94.941902628258703</v>
      </c>
      <c r="GV198">
        <v>60.510552193112503</v>
      </c>
      <c r="GW198">
        <v>99.227196139281304</v>
      </c>
      <c r="GX198">
        <v>47.830992375949201</v>
      </c>
      <c r="GY198">
        <v>38.593266449880403</v>
      </c>
      <c r="GZ198">
        <v>113.429074799601</v>
      </c>
      <c r="HA198">
        <v>136.717028610884</v>
      </c>
      <c r="HB198">
        <v>115.66343821316801</v>
      </c>
      <c r="HC198">
        <v>94.627824517344095</v>
      </c>
      <c r="HD198">
        <v>178.785152189592</v>
      </c>
      <c r="HR198"/>
    </row>
    <row r="199" spans="1:226">
      <c r="A199" s="13">
        <f t="shared" si="2"/>
        <v>40480</v>
      </c>
      <c r="O199"/>
      <c r="AD199"/>
      <c r="AE199" s="4">
        <v>40480</v>
      </c>
      <c r="AF199" s="1">
        <v>1.0730359402691101</v>
      </c>
      <c r="AG199" s="1">
        <v>2.4858320540461101</v>
      </c>
      <c r="AH199" s="1">
        <v>0.191594215711026</v>
      </c>
      <c r="AI199" s="1">
        <v>7.2886798875848902</v>
      </c>
      <c r="AJ199" s="1">
        <v>0.68219188679020604</v>
      </c>
      <c r="AK199" s="1">
        <v>2.0084156509431002</v>
      </c>
      <c r="AL199" s="1">
        <v>0.83545940059942403</v>
      </c>
      <c r="AM199" s="1">
        <v>-0.72022171657403</v>
      </c>
      <c r="AN199" s="1">
        <v>2.2927866873515801</v>
      </c>
      <c r="AO199" s="1">
        <v>3.1707967093065901</v>
      </c>
      <c r="AP199" s="1">
        <v>2.0195621306869298</v>
      </c>
      <c r="AQ199" s="1">
        <v>1.7066179914748001</v>
      </c>
      <c r="AR199" s="1">
        <v>4.5656752399869296</v>
      </c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T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DJ199"/>
      <c r="EL199"/>
      <c r="EZ199"/>
      <c r="FB199">
        <v>22.606645408752399</v>
      </c>
      <c r="FC199">
        <v>18.4338405166671</v>
      </c>
      <c r="FD199">
        <v>78.838087196311307</v>
      </c>
      <c r="FE199">
        <v>3.8843216611664402</v>
      </c>
      <c r="FF199">
        <v>45.512039310022601</v>
      </c>
      <c r="FG199">
        <v>14.9184844385174</v>
      </c>
      <c r="FH199">
        <v>7.5377245003885802</v>
      </c>
      <c r="FI199">
        <v>39.341273649620199</v>
      </c>
      <c r="FJ199">
        <v>15.646620277388999</v>
      </c>
      <c r="FK199">
        <v>3.8955285753358702</v>
      </c>
      <c r="FL199">
        <v>9.5162529500425297</v>
      </c>
      <c r="FM199">
        <v>26.217270679875799</v>
      </c>
      <c r="FN199">
        <v>8.4706760281011704</v>
      </c>
      <c r="GB199"/>
      <c r="GP199"/>
      <c r="GR199">
        <v>47.602767640522799</v>
      </c>
      <c r="GS199">
        <v>112.842141152812</v>
      </c>
      <c r="GT199">
        <v>29.031984888338499</v>
      </c>
      <c r="GU199">
        <v>96.343821259328806</v>
      </c>
      <c r="GV199">
        <v>60.015833449662303</v>
      </c>
      <c r="GW199">
        <v>101.295462116732</v>
      </c>
      <c r="GX199">
        <v>44.666581721622201</v>
      </c>
      <c r="GY199">
        <v>35.430806478997198</v>
      </c>
      <c r="GZ199">
        <v>117.42586717082099</v>
      </c>
      <c r="HA199">
        <v>142.37679308929</v>
      </c>
      <c r="HB199">
        <v>120.07935954726</v>
      </c>
      <c r="HC199">
        <v>99.164018819187405</v>
      </c>
      <c r="HD199">
        <v>188.95659807791699</v>
      </c>
      <c r="HR199"/>
    </row>
    <row r="200" spans="1:226">
      <c r="A200" s="13">
        <f t="shared" ref="A200:A247" si="3">AE200</f>
        <v>40451</v>
      </c>
      <c r="O200"/>
      <c r="AD200"/>
      <c r="AE200" s="4">
        <v>40451</v>
      </c>
      <c r="AF200" s="1">
        <v>1.1179479134316199</v>
      </c>
      <c r="AG200" s="1">
        <v>2.5628939420667298</v>
      </c>
      <c r="AH200" s="1">
        <v>0.21056681182391199</v>
      </c>
      <c r="AI200" s="1">
        <v>7.55100917052168</v>
      </c>
      <c r="AJ200" s="1">
        <v>0.69624311437849995</v>
      </c>
      <c r="AK200" s="1">
        <v>2.0801077062506201</v>
      </c>
      <c r="AL200" s="1">
        <v>0.866480583036077</v>
      </c>
      <c r="AM200" s="1">
        <v>-0.74526199471531296</v>
      </c>
      <c r="AN200" s="1">
        <v>2.3749552751858798</v>
      </c>
      <c r="AO200" s="1">
        <v>3.2942037122138998</v>
      </c>
      <c r="AP200" s="1">
        <v>2.19052636810639</v>
      </c>
      <c r="AQ200" s="1">
        <v>1.7679537600903701</v>
      </c>
      <c r="AR200" s="1">
        <v>4.6809189618898204</v>
      </c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T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DJ200"/>
      <c r="EL200"/>
      <c r="EZ200"/>
      <c r="FB200">
        <v>21.569318257748801</v>
      </c>
      <c r="FC200">
        <v>17.897140896053699</v>
      </c>
      <c r="FD200">
        <v>76.530046604631394</v>
      </c>
      <c r="FE200">
        <v>3.7682332376464598</v>
      </c>
      <c r="FF200">
        <v>44.730051104673798</v>
      </c>
      <c r="FG200">
        <v>14.383759373145899</v>
      </c>
      <c r="FH200">
        <v>7.2466258308656499</v>
      </c>
      <c r="FI200">
        <v>37.998044715232503</v>
      </c>
      <c r="FJ200">
        <v>15.0854539343425</v>
      </c>
      <c r="FK200">
        <v>3.7187710789457298</v>
      </c>
      <c r="FL200">
        <v>8.4016681273666798</v>
      </c>
      <c r="FM200">
        <v>25.286299329956201</v>
      </c>
      <c r="FN200">
        <v>8.2289510766871299</v>
      </c>
      <c r="GB200"/>
      <c r="GP200"/>
      <c r="GR200">
        <v>47.743014247360499</v>
      </c>
      <c r="GS200">
        <v>113.018965318743</v>
      </c>
      <c r="GT200">
        <v>29.279455133637502</v>
      </c>
      <c r="GU200">
        <v>96.528600334994593</v>
      </c>
      <c r="GV200">
        <v>59.665040127919397</v>
      </c>
      <c r="GW200">
        <v>101.725676532706</v>
      </c>
      <c r="GX200">
        <v>44.6934867616419</v>
      </c>
      <c r="GY200">
        <v>35.454082837521497</v>
      </c>
      <c r="GZ200">
        <v>117.67107382974601</v>
      </c>
      <c r="HA200">
        <v>142.93730319039801</v>
      </c>
      <c r="HB200">
        <v>122.51372039865301</v>
      </c>
      <c r="HC200">
        <v>99.120281503480498</v>
      </c>
      <c r="HD200">
        <v>187.929271424955</v>
      </c>
      <c r="HR200"/>
    </row>
    <row r="201" spans="1:226">
      <c r="A201" s="13">
        <f t="shared" si="3"/>
        <v>40421</v>
      </c>
      <c r="O201"/>
      <c r="AD201"/>
      <c r="AE201" s="4">
        <v>40421</v>
      </c>
      <c r="AF201" s="1">
        <v>1.10037132825926</v>
      </c>
      <c r="AG201" s="1">
        <v>2.4913742875674401</v>
      </c>
      <c r="AH201" s="1">
        <v>0.21833720971850601</v>
      </c>
      <c r="AI201" s="1">
        <v>7.6361921875912602</v>
      </c>
      <c r="AJ201" s="1">
        <v>0.68483311267354996</v>
      </c>
      <c r="AK201" s="1">
        <v>2.1123649588289601</v>
      </c>
      <c r="AL201" s="1">
        <v>0.83124171517812095</v>
      </c>
      <c r="AM201" s="1">
        <v>-0.72155874940279896</v>
      </c>
      <c r="AN201" s="1">
        <v>2.3418011497876998</v>
      </c>
      <c r="AO201" s="1">
        <v>3.2535288617720002</v>
      </c>
      <c r="AP201" s="1">
        <v>2.1249115788585198</v>
      </c>
      <c r="AQ201" s="1">
        <v>1.75849461429779</v>
      </c>
      <c r="AR201" s="1">
        <v>4.4648532857014596</v>
      </c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T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DJ201"/>
      <c r="EL201"/>
      <c r="EZ201"/>
      <c r="FB201">
        <v>21.888926331322299</v>
      </c>
      <c r="FC201">
        <v>17.257856350039798</v>
      </c>
      <c r="FD201">
        <v>75.947638958143003</v>
      </c>
      <c r="FE201">
        <v>2.6655369677634799</v>
      </c>
      <c r="FF201">
        <v>44.318980121217102</v>
      </c>
      <c r="FG201">
        <v>14.282779348276501</v>
      </c>
      <c r="FH201">
        <v>6.1935706891120104</v>
      </c>
      <c r="FI201">
        <v>38.101757520328</v>
      </c>
      <c r="FJ201">
        <v>15.305955697968001</v>
      </c>
      <c r="FK201">
        <v>3.75939350270786</v>
      </c>
      <c r="FL201">
        <v>8.6997700227336008</v>
      </c>
      <c r="FM201">
        <v>25.363230991759298</v>
      </c>
      <c r="FN201">
        <v>6.4899547990611604</v>
      </c>
      <c r="GB201"/>
      <c r="GP201"/>
      <c r="GR201">
        <v>47.740620940949498</v>
      </c>
      <c r="GS201">
        <v>112.097768288851</v>
      </c>
      <c r="GT201">
        <v>29.434988418497198</v>
      </c>
      <c r="GU201">
        <v>87.918025093435404</v>
      </c>
      <c r="GV201">
        <v>62.910359228917002</v>
      </c>
      <c r="GW201">
        <v>103.357949615116</v>
      </c>
      <c r="GX201">
        <v>44.290293124490397</v>
      </c>
      <c r="GY201">
        <v>36.0941131034959</v>
      </c>
      <c r="GZ201">
        <v>117.51522970400001</v>
      </c>
      <c r="HA201">
        <v>143.265643486383</v>
      </c>
      <c r="HB201">
        <v>121.282462905709</v>
      </c>
      <c r="HC201">
        <v>100.835088994071</v>
      </c>
      <c r="HD201">
        <v>188.21867042821799</v>
      </c>
      <c r="HR201"/>
    </row>
    <row r="202" spans="1:226">
      <c r="A202" s="13">
        <f t="shared" si="3"/>
        <v>40389</v>
      </c>
      <c r="O202"/>
      <c r="AD202"/>
      <c r="AE202" s="4">
        <v>40389</v>
      </c>
      <c r="AF202" s="1">
        <v>1.4287965851219699</v>
      </c>
      <c r="AG202" s="1">
        <v>2.5653874592046</v>
      </c>
      <c r="AH202" s="1">
        <v>0.29101696457137399</v>
      </c>
      <c r="AI202" s="1">
        <v>7.2808381141507601</v>
      </c>
      <c r="AJ202" s="1">
        <v>0.60924836653040504</v>
      </c>
      <c r="AK202" s="1">
        <v>2.13460732811587</v>
      </c>
      <c r="AL202" s="1">
        <v>0.82833476258626704</v>
      </c>
      <c r="AM202" s="1">
        <v>-0.81543795674810804</v>
      </c>
      <c r="AN202" s="1">
        <v>2.1646361902512798</v>
      </c>
      <c r="AO202" s="1">
        <v>2.9457586301348599</v>
      </c>
      <c r="AP202" s="1">
        <v>2.2486552555811699</v>
      </c>
      <c r="AQ202" s="1">
        <v>1.57053003835812</v>
      </c>
      <c r="AR202" s="1">
        <v>5.4146126064995004</v>
      </c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T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DJ202"/>
      <c r="EL202"/>
      <c r="EZ202"/>
      <c r="FB202">
        <v>17.143053510898799</v>
      </c>
      <c r="FC202">
        <v>18.390753567591901</v>
      </c>
      <c r="FD202">
        <v>60.7215660590795</v>
      </c>
      <c r="FE202">
        <v>2.7748120750567198</v>
      </c>
      <c r="FF202">
        <v>45.895782143862299</v>
      </c>
      <c r="FG202">
        <v>14.8594163110577</v>
      </c>
      <c r="FH202">
        <v>-0.53359836642678704</v>
      </c>
      <c r="FI202">
        <v>46.788771199767801</v>
      </c>
      <c r="FJ202">
        <v>16.489758200204399</v>
      </c>
      <c r="FK202">
        <v>2.8639166179909101</v>
      </c>
      <c r="FL202">
        <v>5.0460792494336504</v>
      </c>
      <c r="FM202">
        <v>25.249649793006899</v>
      </c>
      <c r="FN202">
        <v>7.3271086381711301</v>
      </c>
      <c r="GB202"/>
      <c r="GP202"/>
      <c r="GR202">
        <v>52.590097873464302</v>
      </c>
      <c r="GS202">
        <v>115.18088334428499</v>
      </c>
      <c r="GT202">
        <v>34.300775471714601</v>
      </c>
      <c r="GU202">
        <v>95.110370031682905</v>
      </c>
      <c r="GV202">
        <v>64.224233204582802</v>
      </c>
      <c r="GW202">
        <v>103.97937784160401</v>
      </c>
      <c r="GX202">
        <v>41.253199886222902</v>
      </c>
      <c r="GY202">
        <v>33.652361594990701</v>
      </c>
      <c r="GZ202">
        <v>115.56036829325301</v>
      </c>
      <c r="HA202">
        <v>143.047660341251</v>
      </c>
      <c r="HB202">
        <v>116.100729298239</v>
      </c>
      <c r="HC202">
        <v>97.395917189579805</v>
      </c>
      <c r="HD202">
        <v>198.820479172929</v>
      </c>
      <c r="HR202"/>
    </row>
    <row r="203" spans="1:226">
      <c r="A203" s="13">
        <f t="shared" si="3"/>
        <v>40359</v>
      </c>
      <c r="O203"/>
      <c r="AD203"/>
      <c r="AE203" s="4">
        <v>40359</v>
      </c>
      <c r="AF203" s="1">
        <v>1.44645455307019</v>
      </c>
      <c r="AG203" s="1">
        <v>2.5943402952933798</v>
      </c>
      <c r="AH203" s="1">
        <v>0.29856616105095701</v>
      </c>
      <c r="AI203" s="1">
        <v>7.3634432254063498</v>
      </c>
      <c r="AJ203" s="1">
        <v>0.61723251036446403</v>
      </c>
      <c r="AK203" s="1">
        <v>2.18194836537534</v>
      </c>
      <c r="AL203" s="1">
        <v>0.83956810037581198</v>
      </c>
      <c r="AM203" s="1">
        <v>-0.82588290114659701</v>
      </c>
      <c r="AN203" s="1">
        <v>2.1866347129850201</v>
      </c>
      <c r="AO203" s="1">
        <v>2.9750542946496501</v>
      </c>
      <c r="AP203" s="1">
        <v>2.2815160174526699</v>
      </c>
      <c r="AQ203" s="1">
        <v>1.5840570637325699</v>
      </c>
      <c r="AR203" s="1">
        <v>5.4757917782563803</v>
      </c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T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DJ203"/>
      <c r="EL203"/>
      <c r="EZ203"/>
      <c r="FB203">
        <v>17.039952804654799</v>
      </c>
      <c r="FC203">
        <v>18.138270189269502</v>
      </c>
      <c r="FD203">
        <v>59.888916217484699</v>
      </c>
      <c r="FE203">
        <v>2.7485540182464598</v>
      </c>
      <c r="FF203">
        <v>45.347480194917502</v>
      </c>
      <c r="FG203">
        <v>14.6259472047548</v>
      </c>
      <c r="FH203">
        <v>-0.53688231522880903</v>
      </c>
      <c r="FI203">
        <v>46.249830475710802</v>
      </c>
      <c r="FJ203">
        <v>16.308022509308</v>
      </c>
      <c r="FK203">
        <v>2.8201184755251498</v>
      </c>
      <c r="FL203">
        <v>4.3231379360895197</v>
      </c>
      <c r="FM203">
        <v>25.0182522078955</v>
      </c>
      <c r="FN203">
        <v>7.2321239484112096</v>
      </c>
      <c r="GB203"/>
      <c r="GP203"/>
      <c r="GR203">
        <v>52.640693935959099</v>
      </c>
      <c r="GS203">
        <v>115.079904528874</v>
      </c>
      <c r="GT203">
        <v>34.360907576112197</v>
      </c>
      <c r="GU203">
        <v>95.272716594544605</v>
      </c>
      <c r="GV203">
        <v>64.083928555067502</v>
      </c>
      <c r="GW203">
        <v>103.96766534587999</v>
      </c>
      <c r="GX203">
        <v>41.488297071050198</v>
      </c>
      <c r="GY203">
        <v>33.688366834577202</v>
      </c>
      <c r="GZ203">
        <v>116.178182146369</v>
      </c>
      <c r="HA203">
        <v>142.494250094092</v>
      </c>
      <c r="HB203">
        <v>116.93005749481399</v>
      </c>
      <c r="HC203">
        <v>97.210693474524305</v>
      </c>
      <c r="HD203">
        <v>198.79406543949801</v>
      </c>
      <c r="HR203"/>
    </row>
    <row r="204" spans="1:226">
      <c r="A204" s="13">
        <f t="shared" si="3"/>
        <v>40326</v>
      </c>
      <c r="O204"/>
      <c r="AD204"/>
      <c r="AE204" s="4">
        <v>40326</v>
      </c>
      <c r="AF204" s="1">
        <v>1.45808507418725</v>
      </c>
      <c r="AG204" s="1">
        <v>2.6275423031072598</v>
      </c>
      <c r="AH204" s="1">
        <v>0.29302285606786599</v>
      </c>
      <c r="AI204" s="1">
        <v>7.59983386490575</v>
      </c>
      <c r="AJ204" s="1">
        <v>0.62366321923674695</v>
      </c>
      <c r="AK204" s="1">
        <v>2.2482442866641899</v>
      </c>
      <c r="AL204" s="1">
        <v>0.84970668412420702</v>
      </c>
      <c r="AM204" s="1">
        <v>-0.82809015925366702</v>
      </c>
      <c r="AN204" s="1">
        <v>2.2029446535827599</v>
      </c>
      <c r="AO204" s="1">
        <v>2.9384631621813302</v>
      </c>
      <c r="AP204" s="1">
        <v>2.30154433806287</v>
      </c>
      <c r="AQ204" s="1">
        <v>1.59124614558448</v>
      </c>
      <c r="AR204" s="1">
        <v>5.5141080417449002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T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DJ204"/>
      <c r="EL204"/>
      <c r="EZ204"/>
      <c r="FB204">
        <v>16.997981687922</v>
      </c>
      <c r="FC204">
        <v>17.8433471142394</v>
      </c>
      <c r="FD204">
        <v>59.329627706652403</v>
      </c>
      <c r="FE204">
        <v>2.03000171286096</v>
      </c>
      <c r="FF204">
        <v>44.755257929452803</v>
      </c>
      <c r="FG204">
        <v>14.073223253090701</v>
      </c>
      <c r="FH204">
        <v>-0.56299777298494103</v>
      </c>
      <c r="FI204">
        <v>45.7669709708318</v>
      </c>
      <c r="FJ204">
        <v>16.146474768011799</v>
      </c>
      <c r="FK204">
        <v>2.7842491307043198</v>
      </c>
      <c r="FL204">
        <v>4.3124844941994702</v>
      </c>
      <c r="FM204">
        <v>24.863313804200999</v>
      </c>
      <c r="FN204">
        <v>7.0695355246217204</v>
      </c>
      <c r="GB204"/>
      <c r="GP204"/>
      <c r="GR204">
        <v>52.793145207676702</v>
      </c>
      <c r="GS204">
        <v>115.53462511933201</v>
      </c>
      <c r="GT204">
        <v>34.231677342066398</v>
      </c>
      <c r="GU204">
        <v>102.58963788648499</v>
      </c>
      <c r="GV204">
        <v>63.917294769902099</v>
      </c>
      <c r="GW204">
        <v>106.687815811967</v>
      </c>
      <c r="GX204">
        <v>41.707623182399097</v>
      </c>
      <c r="GY204">
        <v>33.778434427071701</v>
      </c>
      <c r="GZ204">
        <v>117.14334427422401</v>
      </c>
      <c r="HA204">
        <v>137.389925730371</v>
      </c>
      <c r="HB204">
        <v>117.44865606100301</v>
      </c>
      <c r="HC204">
        <v>96.671278705473398</v>
      </c>
      <c r="HD204">
        <v>199.19101748861499</v>
      </c>
      <c r="HR204"/>
    </row>
    <row r="205" spans="1:226">
      <c r="A205" s="13">
        <f t="shared" si="3"/>
        <v>40298</v>
      </c>
      <c r="O205"/>
      <c r="AD205"/>
      <c r="AE205" s="4">
        <v>40298</v>
      </c>
      <c r="AF205" s="1">
        <v>1.4953696110899499</v>
      </c>
      <c r="AG205" s="1">
        <v>2.76573767096518</v>
      </c>
      <c r="AH205" s="1">
        <v>0.35648939748803798</v>
      </c>
      <c r="AI205" s="1">
        <v>8.4413792829279508</v>
      </c>
      <c r="AJ205" s="1">
        <v>0.60072834130106501</v>
      </c>
      <c r="AK205" s="1">
        <v>2.2193798603555401</v>
      </c>
      <c r="AL205" s="1">
        <v>0.84901971827602496</v>
      </c>
      <c r="AM205" s="1">
        <v>-0.867203862627005</v>
      </c>
      <c r="AN205" s="1">
        <v>2.12636924036254</v>
      </c>
      <c r="AO205" s="1">
        <v>3.0632341381179899</v>
      </c>
      <c r="AP205" s="1">
        <v>2.3108010702595898</v>
      </c>
      <c r="AQ205" s="1">
        <v>1.6736177165727399</v>
      </c>
      <c r="AR205" s="1">
        <v>6.2698815282783897</v>
      </c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T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DJ205"/>
      <c r="EL205"/>
      <c r="EZ205"/>
      <c r="FB205">
        <v>18.068168677122099</v>
      </c>
      <c r="FC205">
        <v>17.347336521649002</v>
      </c>
      <c r="FD205">
        <v>51.291055825076299</v>
      </c>
      <c r="FE205">
        <v>2.3460844472015898</v>
      </c>
      <c r="FF205">
        <v>47.2416630874026</v>
      </c>
      <c r="FG205">
        <v>13.3897708278104</v>
      </c>
      <c r="FH205">
        <v>-1.32717321128766</v>
      </c>
      <c r="FI205">
        <v>37.536802289034398</v>
      </c>
      <c r="FJ205">
        <v>15.852238337232601</v>
      </c>
      <c r="FK205">
        <v>2.34655535282984</v>
      </c>
      <c r="FL205">
        <v>3.9421377375747699</v>
      </c>
      <c r="FM205">
        <v>24.899198707876401</v>
      </c>
      <c r="FN205">
        <v>7.1038231291020004</v>
      </c>
      <c r="GB205"/>
      <c r="GP205"/>
      <c r="GR205">
        <v>53.340511560288299</v>
      </c>
      <c r="GS205">
        <v>116.349335929882</v>
      </c>
      <c r="GT205">
        <v>35.765391238586602</v>
      </c>
      <c r="GU205">
        <v>101.03359209284299</v>
      </c>
      <c r="GV205">
        <v>62.101913441493302</v>
      </c>
      <c r="GW205">
        <v>107.28495603446299</v>
      </c>
      <c r="GX205">
        <v>41.974023409733597</v>
      </c>
      <c r="GY205">
        <v>35.780148376939501</v>
      </c>
      <c r="GZ205">
        <v>117.846814764139</v>
      </c>
      <c r="HA205">
        <v>145.18346113511501</v>
      </c>
      <c r="HB205">
        <v>118.36278165467</v>
      </c>
      <c r="HC205">
        <v>99.916574263874196</v>
      </c>
      <c r="HD205">
        <v>205.27227890475899</v>
      </c>
      <c r="HR205"/>
    </row>
    <row r="206" spans="1:226">
      <c r="A206" s="13">
        <f t="shared" si="3"/>
        <v>40268</v>
      </c>
      <c r="O206"/>
      <c r="AD206"/>
      <c r="AE206" s="4">
        <v>40268</v>
      </c>
      <c r="AF206" s="1">
        <v>1.47886682544129</v>
      </c>
      <c r="AG206" s="1">
        <v>2.6990220020439502</v>
      </c>
      <c r="AH206" s="1">
        <v>0.34838892465291899</v>
      </c>
      <c r="AI206" s="1">
        <v>7.5237639782092502</v>
      </c>
      <c r="AJ206" s="1">
        <v>0.59619467041217999</v>
      </c>
      <c r="AK206" s="1">
        <v>2.1666536958628799</v>
      </c>
      <c r="AL206" s="1">
        <v>0.841141703794544</v>
      </c>
      <c r="AM206" s="1">
        <v>-0.83569728857641701</v>
      </c>
      <c r="AN206" s="1">
        <v>2.0973862954869098</v>
      </c>
      <c r="AO206" s="1">
        <v>3.0163227253077398</v>
      </c>
      <c r="AP206" s="1">
        <v>2.25107790909016</v>
      </c>
      <c r="AQ206" s="1">
        <v>1.65595719274394</v>
      </c>
      <c r="AR206" s="1">
        <v>6.1123639400246903</v>
      </c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T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DJ206"/>
      <c r="EL206"/>
      <c r="EZ206"/>
      <c r="FB206">
        <v>18.2777528671716</v>
      </c>
      <c r="FC206">
        <v>17.758717382025001</v>
      </c>
      <c r="FD206">
        <v>52.4446786064957</v>
      </c>
      <c r="FE206">
        <v>2.1445906245130901</v>
      </c>
      <c r="FF206">
        <v>47.601703280808401</v>
      </c>
      <c r="FG206">
        <v>13.6924557264078</v>
      </c>
      <c r="FH206">
        <v>-1.3430386966116099</v>
      </c>
      <c r="FI206">
        <v>38.396054582373601</v>
      </c>
      <c r="FJ206">
        <v>16.077243912496101</v>
      </c>
      <c r="FK206">
        <v>2.38023621860156</v>
      </c>
      <c r="FL206">
        <v>3.6480685501782801</v>
      </c>
      <c r="FM206">
        <v>25.148541235463899</v>
      </c>
      <c r="FN206">
        <v>7.2724132809637103</v>
      </c>
      <c r="GB206"/>
      <c r="GP206"/>
      <c r="GR206">
        <v>53.261464012295498</v>
      </c>
      <c r="GS206">
        <v>115.552847322934</v>
      </c>
      <c r="GT206">
        <v>35.7712503132298</v>
      </c>
      <c r="GU206">
        <v>92.527035469787407</v>
      </c>
      <c r="GV206">
        <v>62.367236072996597</v>
      </c>
      <c r="GW206">
        <v>107.250013979005</v>
      </c>
      <c r="GX206">
        <v>41.711262376219203</v>
      </c>
      <c r="GY206">
        <v>35.903225367636701</v>
      </c>
      <c r="GZ206">
        <v>117.208546934265</v>
      </c>
      <c r="HA206">
        <v>145.774910687046</v>
      </c>
      <c r="HB206">
        <v>118.292745466458</v>
      </c>
      <c r="HC206">
        <v>100.10971654527501</v>
      </c>
      <c r="HD206">
        <v>204.78926133815</v>
      </c>
      <c r="HR206"/>
    </row>
    <row r="207" spans="1:226">
      <c r="A207" s="13">
        <f t="shared" si="3"/>
        <v>40235</v>
      </c>
      <c r="O207"/>
      <c r="AD207"/>
      <c r="AE207" s="4">
        <v>40235</v>
      </c>
      <c r="AF207" s="1">
        <v>1.4960564624953701</v>
      </c>
      <c r="AG207" s="1">
        <v>3.0944047788224802</v>
      </c>
      <c r="AH207" s="1">
        <v>0.354990373804627</v>
      </c>
      <c r="AI207" s="1">
        <v>8.0757840483153203</v>
      </c>
      <c r="AJ207" s="1">
        <v>0.60391675783825904</v>
      </c>
      <c r="AK207" s="1">
        <v>2.19860065803572</v>
      </c>
      <c r="AL207" s="1">
        <v>0.85095480745170604</v>
      </c>
      <c r="AM207" s="1">
        <v>-0.84820111165387901</v>
      </c>
      <c r="AN207" s="1">
        <v>2.1257163277786399</v>
      </c>
      <c r="AO207" s="1">
        <v>3.0395900360316999</v>
      </c>
      <c r="AP207" s="1">
        <v>2.28758650517607</v>
      </c>
      <c r="AQ207" s="1">
        <v>1.6679886718787</v>
      </c>
      <c r="AR207" s="1">
        <v>8.1494558294503996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T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DJ207"/>
      <c r="EL207"/>
      <c r="EZ207"/>
      <c r="FB207">
        <v>18.147888484843602</v>
      </c>
      <c r="FC207">
        <v>16.4896457450428</v>
      </c>
      <c r="FD207">
        <v>51.8584710362111</v>
      </c>
      <c r="FE207">
        <v>2.2292114114002799</v>
      </c>
      <c r="FF207">
        <v>47.061644761780599</v>
      </c>
      <c r="FG207">
        <v>13.5514625329583</v>
      </c>
      <c r="FH207">
        <v>-1.3444767632580299</v>
      </c>
      <c r="FI207">
        <v>37.835856716873103</v>
      </c>
      <c r="FJ207">
        <v>15.9101480345422</v>
      </c>
      <c r="FK207">
        <v>2.3567526203757398</v>
      </c>
      <c r="FL207">
        <v>3.6299220215442398</v>
      </c>
      <c r="FM207">
        <v>24.972508577265501</v>
      </c>
      <c r="FN207">
        <v>7.3246373625125702</v>
      </c>
      <c r="GB207"/>
      <c r="GP207"/>
      <c r="GR207">
        <v>53.386459258764802</v>
      </c>
      <c r="GS207">
        <v>129.87106271576101</v>
      </c>
      <c r="GT207">
        <v>35.828766825995999</v>
      </c>
      <c r="GU207">
        <v>92.400261089355794</v>
      </c>
      <c r="GV207">
        <v>62.163151894498696</v>
      </c>
      <c r="GW207">
        <v>107.560955237554</v>
      </c>
      <c r="GX207">
        <v>41.872541262734998</v>
      </c>
      <c r="GY207">
        <v>35.933778301213998</v>
      </c>
      <c r="GZ207">
        <v>118.513393272531</v>
      </c>
      <c r="HA207">
        <v>145.26278206435299</v>
      </c>
      <c r="HB207">
        <v>119.164876088699</v>
      </c>
      <c r="HC207">
        <v>99.942917667260105</v>
      </c>
      <c r="HD207">
        <v>251.48105125551399</v>
      </c>
      <c r="HR207"/>
    </row>
    <row r="208" spans="1:226">
      <c r="A208" s="13">
        <f t="shared" si="3"/>
        <v>40207</v>
      </c>
      <c r="O208"/>
      <c r="AD208"/>
      <c r="AE208" s="4">
        <v>40207</v>
      </c>
      <c r="AF208" s="1">
        <v>1.6189850838892601</v>
      </c>
      <c r="AG208" s="1">
        <v>3.6816548343615598</v>
      </c>
      <c r="AH208" s="1">
        <v>0.89789511158394997</v>
      </c>
      <c r="AI208" s="1">
        <v>8.42045619599544</v>
      </c>
      <c r="AJ208" s="1">
        <v>0.85538668553107</v>
      </c>
      <c r="AK208" s="1">
        <v>2.4420214429290001</v>
      </c>
      <c r="AL208" s="1">
        <v>0.90659896283267405</v>
      </c>
      <c r="AM208" s="1">
        <v>-0.56096824142080304</v>
      </c>
      <c r="AN208" s="1">
        <v>2.2526099248032199</v>
      </c>
      <c r="AO208" s="1">
        <v>3.0169273209750598</v>
      </c>
      <c r="AP208" s="1">
        <v>1.6967107957358201</v>
      </c>
      <c r="AQ208" s="1">
        <v>1.9927621133595399</v>
      </c>
      <c r="AR208" s="1">
        <v>12.4064479994276</v>
      </c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T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DJ208"/>
      <c r="EL208"/>
      <c r="EZ208"/>
      <c r="FB208">
        <v>18.127380820689702</v>
      </c>
      <c r="FC208">
        <v>8.2885594334122494</v>
      </c>
      <c r="FD208">
        <v>32.088988711204799</v>
      </c>
      <c r="FE208">
        <v>-6.7116729857778399</v>
      </c>
      <c r="FF208">
        <v>40.741067638967003</v>
      </c>
      <c r="FG208">
        <v>8.1634283883436805</v>
      </c>
      <c r="FH208">
        <v>6.0581150909688803</v>
      </c>
      <c r="FI208">
        <v>18.6719556792746</v>
      </c>
      <c r="FJ208">
        <v>15.8608094631805</v>
      </c>
      <c r="FK208">
        <v>-5.4078742491340499</v>
      </c>
      <c r="FL208">
        <v>4.1503636909177004</v>
      </c>
      <c r="FM208">
        <v>21.103573081899</v>
      </c>
      <c r="FN208">
        <v>-1.89268944370246</v>
      </c>
      <c r="GB208"/>
      <c r="GP208"/>
      <c r="GR208">
        <v>65.203085315500203</v>
      </c>
      <c r="GS208">
        <v>137.86528332028601</v>
      </c>
      <c r="GT208">
        <v>44.776879442432303</v>
      </c>
      <c r="GU208">
        <v>91.687418582008206</v>
      </c>
      <c r="GV208">
        <v>73.799877570072596</v>
      </c>
      <c r="GW208">
        <v>114.146368344816</v>
      </c>
      <c r="GX208">
        <v>42.451636340985502</v>
      </c>
      <c r="GY208">
        <v>40.930296613393303</v>
      </c>
      <c r="GZ208">
        <v>128.06369503203001</v>
      </c>
      <c r="HA208">
        <v>147.604847150827</v>
      </c>
      <c r="HB208">
        <v>118.266280905348</v>
      </c>
      <c r="HC208">
        <v>113.526892335827</v>
      </c>
      <c r="HD208">
        <v>249.091302417273</v>
      </c>
      <c r="HR208"/>
    </row>
    <row r="209" spans="1:226">
      <c r="A209" s="13">
        <f t="shared" si="3"/>
        <v>40178</v>
      </c>
      <c r="O209"/>
      <c r="AD209"/>
      <c r="AE209" s="4">
        <v>40178</v>
      </c>
      <c r="AF209" s="1">
        <v>1.6341951775108401</v>
      </c>
      <c r="AG209" s="1">
        <v>3.6913399871736101</v>
      </c>
      <c r="AH209" s="1">
        <v>0.88880172545463199</v>
      </c>
      <c r="AI209" s="1">
        <v>8.4057937080978906</v>
      </c>
      <c r="AJ209" s="1">
        <v>0.85823313490303899</v>
      </c>
      <c r="AK209" s="1">
        <v>2.4249811651654398</v>
      </c>
      <c r="AL209" s="1">
        <v>0.90931122854156499</v>
      </c>
      <c r="AM209" s="1">
        <v>-0.556487194108505</v>
      </c>
      <c r="AN209" s="1">
        <v>2.24779825942379</v>
      </c>
      <c r="AO209" s="1">
        <v>3.0082366347327998</v>
      </c>
      <c r="AP209" s="1">
        <v>1.6989298502416099</v>
      </c>
      <c r="AQ209" s="1">
        <v>1.99698900991762</v>
      </c>
      <c r="AR209" s="1">
        <v>11.5222335194478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T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DJ209"/>
      <c r="EL209"/>
      <c r="EZ209"/>
      <c r="FB209">
        <v>18.010368953909499</v>
      </c>
      <c r="FC209">
        <v>8.10331259183768</v>
      </c>
      <c r="FD209">
        <v>32.401009249456102</v>
      </c>
      <c r="FE209">
        <v>-6.7248462255774601</v>
      </c>
      <c r="FF209">
        <v>40.600206164304502</v>
      </c>
      <c r="FG209">
        <v>8.18906210738783</v>
      </c>
      <c r="FH209">
        <v>6.02587755967701</v>
      </c>
      <c r="FI209">
        <v>18.792134352923402</v>
      </c>
      <c r="FJ209">
        <v>15.894594097760899</v>
      </c>
      <c r="FK209">
        <v>-5.4315396656980397</v>
      </c>
      <c r="FL209">
        <v>4.1924130194352003</v>
      </c>
      <c r="FM209">
        <v>21.0426791427548</v>
      </c>
      <c r="FN209">
        <v>-1.7591309020863199</v>
      </c>
      <c r="GB209"/>
      <c r="GP209"/>
      <c r="GR209">
        <v>65.350038671709299</v>
      </c>
      <c r="GS209">
        <v>139.17153383046301</v>
      </c>
      <c r="GT209">
        <v>44.787064579279303</v>
      </c>
      <c r="GU209">
        <v>91.663927206812403</v>
      </c>
      <c r="GV209">
        <v>73.944316075674607</v>
      </c>
      <c r="GW209">
        <v>114.146768396395</v>
      </c>
      <c r="GX209">
        <v>42.282045668835998</v>
      </c>
      <c r="GY209">
        <v>40.883494673210301</v>
      </c>
      <c r="GZ209">
        <v>127.383102023437</v>
      </c>
      <c r="HA209">
        <v>148.08533526097901</v>
      </c>
      <c r="HB209">
        <v>118.454496575356</v>
      </c>
      <c r="HC209">
        <v>113.876881949443</v>
      </c>
      <c r="HD209">
        <v>247.41137078770501</v>
      </c>
      <c r="HR209"/>
    </row>
    <row r="210" spans="1:226">
      <c r="A210" s="13">
        <f t="shared" si="3"/>
        <v>40147</v>
      </c>
      <c r="O210"/>
      <c r="AD210"/>
      <c r="AE210" s="4">
        <v>40147</v>
      </c>
      <c r="AF210" s="1">
        <v>1.61445774140756</v>
      </c>
      <c r="AG210" s="1">
        <v>3.68503484157733</v>
      </c>
      <c r="AH210" s="1">
        <v>0.89665547460332595</v>
      </c>
      <c r="AI210" s="1">
        <v>8.3295101363270803</v>
      </c>
      <c r="AJ210" s="1">
        <v>0.850452003194203</v>
      </c>
      <c r="AK210" s="1">
        <v>2.44267806095087</v>
      </c>
      <c r="AL210" s="1">
        <v>0.898560320968251</v>
      </c>
      <c r="AM210" s="1">
        <v>-0.56428154108859796</v>
      </c>
      <c r="AN210" s="1">
        <v>2.2452097871017598</v>
      </c>
      <c r="AO210" s="1">
        <v>2.9844052124306901</v>
      </c>
      <c r="AP210" s="1">
        <v>1.6715144870305101</v>
      </c>
      <c r="AQ210" s="1">
        <v>1.9805744383800401</v>
      </c>
      <c r="AR210" s="1">
        <v>11.7002326559812</v>
      </c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T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DJ210"/>
      <c r="EL210"/>
      <c r="EZ210"/>
      <c r="FB210">
        <v>18.1571364421686</v>
      </c>
      <c r="FC210">
        <v>8.1273858037084796</v>
      </c>
      <c r="FD210">
        <v>32.179200017337898</v>
      </c>
      <c r="FE210">
        <v>-7.20478761975082</v>
      </c>
      <c r="FF210">
        <v>40.996136736143399</v>
      </c>
      <c r="FG210">
        <v>7.2832033624599903</v>
      </c>
      <c r="FH210">
        <v>7.37724872455175</v>
      </c>
      <c r="FI210">
        <v>18.7757549440872</v>
      </c>
      <c r="FJ210">
        <v>15.9112291773493</v>
      </c>
      <c r="FK210">
        <v>-5.6232313019477296</v>
      </c>
      <c r="FL210">
        <v>4.2664185257292697</v>
      </c>
      <c r="FM210">
        <v>21.284534235872702</v>
      </c>
      <c r="FN210">
        <v>-1.79123522176363</v>
      </c>
      <c r="GB210"/>
      <c r="GP210"/>
      <c r="GR210">
        <v>65.261849239590703</v>
      </c>
      <c r="GS210">
        <v>139.16852366887201</v>
      </c>
      <c r="GT210">
        <v>44.830067837276196</v>
      </c>
      <c r="GU210">
        <v>92.151742020021899</v>
      </c>
      <c r="GV210">
        <v>73.789707696543104</v>
      </c>
      <c r="GW210">
        <v>114.08011035372699</v>
      </c>
      <c r="GX210">
        <v>42.4094811734236</v>
      </c>
      <c r="GY210">
        <v>40.825785555111601</v>
      </c>
      <c r="GZ210">
        <v>127.341097017479</v>
      </c>
      <c r="HA210">
        <v>144.762189415439</v>
      </c>
      <c r="HB210">
        <v>118.753239556791</v>
      </c>
      <c r="HC210">
        <v>113.450279941421</v>
      </c>
      <c r="HD210">
        <v>247.720704072801</v>
      </c>
      <c r="HR210"/>
    </row>
    <row r="211" spans="1:226">
      <c r="A211" s="13">
        <f t="shared" si="3"/>
        <v>40116</v>
      </c>
      <c r="O211"/>
      <c r="AD211"/>
      <c r="AE211" s="4">
        <v>40116</v>
      </c>
      <c r="AF211" s="1">
        <v>1.5791931321603401</v>
      </c>
      <c r="AG211" s="1">
        <v>3.7797763249489198</v>
      </c>
      <c r="AH211" s="1">
        <v>0.948074562582923</v>
      </c>
      <c r="AI211" s="1">
        <v>7.8424935341562101</v>
      </c>
      <c r="AJ211" s="1">
        <v>0.93821947598718602</v>
      </c>
      <c r="AK211" s="1">
        <v>2.5384444053337099</v>
      </c>
      <c r="AL211" s="1">
        <v>0.74425543170187503</v>
      </c>
      <c r="AM211" s="1">
        <v>-0.318633251946636</v>
      </c>
      <c r="AN211" s="1">
        <v>2.30297960804976</v>
      </c>
      <c r="AO211" s="1">
        <v>3.8171771656126001</v>
      </c>
      <c r="AP211" s="1">
        <v>1.5574761131710999</v>
      </c>
      <c r="AQ211" s="1">
        <v>1.99992564962188</v>
      </c>
      <c r="AR211" s="1">
        <v>10.3430686470846</v>
      </c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T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DJ211"/>
      <c r="EL211"/>
      <c r="EZ211"/>
      <c r="FB211">
        <v>16.2487906083838</v>
      </c>
      <c r="FC211">
        <v>5.6818136319478496</v>
      </c>
      <c r="FD211">
        <v>26.286747521174401</v>
      </c>
      <c r="FE211">
        <v>-6.9254228970372802</v>
      </c>
      <c r="FF211">
        <v>40.6518008132172</v>
      </c>
      <c r="FG211">
        <v>6.9876332080039596</v>
      </c>
      <c r="FH211">
        <v>13.614265176290001</v>
      </c>
      <c r="FI211">
        <v>16.639722031722901</v>
      </c>
      <c r="FJ211">
        <v>14.8806960818923</v>
      </c>
      <c r="FK211">
        <v>-3.5045893644964101</v>
      </c>
      <c r="FL211">
        <v>2.3995562112770399</v>
      </c>
      <c r="FM211">
        <v>21.5059188946625</v>
      </c>
      <c r="FN211">
        <v>-3.9262557515276102</v>
      </c>
      <c r="GB211"/>
      <c r="GP211"/>
      <c r="GR211">
        <v>67.109476019860296</v>
      </c>
      <c r="GS211">
        <v>144.564226330407</v>
      </c>
      <c r="GT211">
        <v>47.594466043116199</v>
      </c>
      <c r="GU211">
        <v>96.322487925585904</v>
      </c>
      <c r="GV211">
        <v>74.872555161042001</v>
      </c>
      <c r="GW211">
        <v>120.147875334083</v>
      </c>
      <c r="GX211">
        <v>41.371922065660399</v>
      </c>
      <c r="GY211">
        <v>41.928330804343098</v>
      </c>
      <c r="GZ211">
        <v>129.782265279613</v>
      </c>
      <c r="HA211">
        <v>154.649681895328</v>
      </c>
      <c r="HB211">
        <v>130.82469714309201</v>
      </c>
      <c r="HC211">
        <v>113.435796198657</v>
      </c>
      <c r="HD211">
        <v>253.53673957605</v>
      </c>
      <c r="HR211"/>
    </row>
    <row r="212" spans="1:226">
      <c r="A212" s="13">
        <f t="shared" si="3"/>
        <v>40086</v>
      </c>
      <c r="O212"/>
      <c r="AD212"/>
      <c r="AE212" s="4">
        <v>40086</v>
      </c>
      <c r="AF212" s="1">
        <v>1.59747584948595</v>
      </c>
      <c r="AG212" s="1">
        <v>3.8051099967117601</v>
      </c>
      <c r="AH212" s="1">
        <v>0.94880573657107903</v>
      </c>
      <c r="AI212" s="1">
        <v>7.9534248886991197</v>
      </c>
      <c r="AJ212" s="1">
        <v>0.939367020682214</v>
      </c>
      <c r="AK212" s="1">
        <v>2.5483110221256502</v>
      </c>
      <c r="AL212" s="1">
        <v>0.75325489505854204</v>
      </c>
      <c r="AM212" s="1">
        <v>-0.31927419124377099</v>
      </c>
      <c r="AN212" s="1">
        <v>2.3243251764279198</v>
      </c>
      <c r="AO212" s="1">
        <v>3.8435213844216598</v>
      </c>
      <c r="AP212" s="1">
        <v>1.6319887495813099</v>
      </c>
      <c r="AQ212" s="1">
        <v>2.0221717688779202</v>
      </c>
      <c r="AR212" s="1">
        <v>10.293996044102499</v>
      </c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T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DJ212"/>
      <c r="EL212"/>
      <c r="EZ212"/>
      <c r="FB212">
        <v>16.067543002420599</v>
      </c>
      <c r="FC212">
        <v>5.6021671719813604</v>
      </c>
      <c r="FD212">
        <v>26.280451420318698</v>
      </c>
      <c r="FE212">
        <v>-6.9201153193280103</v>
      </c>
      <c r="FF212">
        <v>40.609527992929301</v>
      </c>
      <c r="FG212">
        <v>7.0246621363760804</v>
      </c>
      <c r="FH212">
        <v>13.4483290754844</v>
      </c>
      <c r="FI212">
        <v>16.386964299828399</v>
      </c>
      <c r="FJ212">
        <v>14.7443135922398</v>
      </c>
      <c r="FK212">
        <v>-3.4795751879094499</v>
      </c>
      <c r="FL212">
        <v>1.4426575299798801</v>
      </c>
      <c r="FM212">
        <v>21.267833052863502</v>
      </c>
      <c r="FN212">
        <v>-3.8997198807215701</v>
      </c>
      <c r="GB212"/>
      <c r="GP212"/>
      <c r="GR212">
        <v>67.228548634224694</v>
      </c>
      <c r="GS212">
        <v>144.81496119176001</v>
      </c>
      <c r="GT212">
        <v>47.635715743633803</v>
      </c>
      <c r="GU212">
        <v>95.558016587244296</v>
      </c>
      <c r="GV212">
        <v>74.824288971140007</v>
      </c>
      <c r="GW212">
        <v>119.99519525943199</v>
      </c>
      <c r="GX212">
        <v>41.159217071935899</v>
      </c>
      <c r="GY212">
        <v>41.910252747723902</v>
      </c>
      <c r="GZ212">
        <v>128.98795035647399</v>
      </c>
      <c r="HA212">
        <v>155.16450833816799</v>
      </c>
      <c r="HB212">
        <v>135.11002757703201</v>
      </c>
      <c r="HC212">
        <v>113.85692935409099</v>
      </c>
      <c r="HD212">
        <v>253.35195348772399</v>
      </c>
      <c r="HR212"/>
    </row>
    <row r="213" spans="1:226">
      <c r="A213" s="13">
        <f t="shared" si="3"/>
        <v>40056</v>
      </c>
      <c r="O213"/>
      <c r="AD213"/>
      <c r="AE213" s="4">
        <v>40056</v>
      </c>
      <c r="AF213" s="1">
        <v>1.60390428012071</v>
      </c>
      <c r="AG213" s="1">
        <v>3.77707559589913</v>
      </c>
      <c r="AH213" s="1">
        <v>0.94293520654538299</v>
      </c>
      <c r="AI213" s="1">
        <v>9.3222844059331305</v>
      </c>
      <c r="AJ213" s="1">
        <v>0.941983127093723</v>
      </c>
      <c r="AK213" s="1">
        <v>2.5084848050489201</v>
      </c>
      <c r="AL213" s="1">
        <v>0.76357741421456005</v>
      </c>
      <c r="AM213" s="1">
        <v>-0.33904533293933098</v>
      </c>
      <c r="AN213" s="1">
        <v>2.31552685130452</v>
      </c>
      <c r="AO213" s="1">
        <v>3.8246243430395399</v>
      </c>
      <c r="AP213" s="1">
        <v>1.9720352018390701</v>
      </c>
      <c r="AQ213" s="1">
        <v>2.0310366789044001</v>
      </c>
      <c r="AR213" s="1">
        <v>9.9161926812588099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T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DJ213"/>
      <c r="EL213"/>
      <c r="EZ213"/>
      <c r="FB213">
        <v>15.8911144599327</v>
      </c>
      <c r="FC213">
        <v>6.2126254211329996</v>
      </c>
      <c r="FD213">
        <v>26.445269187467801</v>
      </c>
      <c r="FE213">
        <v>-5.4995582870748798</v>
      </c>
      <c r="FF213">
        <v>40.9231038944503</v>
      </c>
      <c r="FG213">
        <v>7.0415641007001204</v>
      </c>
      <c r="FH213">
        <v>13.058741731233001</v>
      </c>
      <c r="FI213">
        <v>16.287941709203999</v>
      </c>
      <c r="FJ213">
        <v>14.7515903536995</v>
      </c>
      <c r="FK213">
        <v>-3.3131956040175199</v>
      </c>
      <c r="FL213">
        <v>1.4623746944235101</v>
      </c>
      <c r="FM213">
        <v>20.585255938793999</v>
      </c>
      <c r="FN213">
        <v>-3.08844314820545</v>
      </c>
      <c r="GB213"/>
      <c r="GP213"/>
      <c r="GR213">
        <v>67.826215002581407</v>
      </c>
      <c r="GS213">
        <v>142.294545901361</v>
      </c>
      <c r="GT213">
        <v>47.6389837102396</v>
      </c>
      <c r="GU213">
        <v>100.260736063761</v>
      </c>
      <c r="GV213">
        <v>75.437014759249394</v>
      </c>
      <c r="GW213">
        <v>120.16279085107401</v>
      </c>
      <c r="GX213">
        <v>41.264877591013402</v>
      </c>
      <c r="GY213">
        <v>41.813340652116104</v>
      </c>
      <c r="GZ213">
        <v>129.595359559358</v>
      </c>
      <c r="HA213">
        <v>156.216318564885</v>
      </c>
      <c r="HB213">
        <v>146.32569894687799</v>
      </c>
      <c r="HC213">
        <v>100.234550341404</v>
      </c>
      <c r="HD213">
        <v>242.881461905907</v>
      </c>
      <c r="HR213"/>
    </row>
    <row r="214" spans="1:226">
      <c r="A214" s="13">
        <f t="shared" si="3"/>
        <v>40025</v>
      </c>
      <c r="O214"/>
      <c r="AD214"/>
      <c r="AE214" s="4">
        <v>40025</v>
      </c>
      <c r="AF214" s="1">
        <v>1.48518539636328</v>
      </c>
      <c r="AG214" s="1">
        <v>3.70185598308416</v>
      </c>
      <c r="AH214" s="1">
        <v>0.84338628022535</v>
      </c>
      <c r="AI214" s="1">
        <v>10.872751908430599</v>
      </c>
      <c r="AJ214" s="1">
        <v>0.55472846772670803</v>
      </c>
      <c r="AK214" s="1">
        <v>2.2963062030058801</v>
      </c>
      <c r="AL214" s="1">
        <v>0.54271868883152596</v>
      </c>
      <c r="AM214" s="1">
        <v>-0.31832111467700902</v>
      </c>
      <c r="AN214" s="1">
        <v>2.3654686557580402</v>
      </c>
      <c r="AO214" s="1">
        <v>3.8966591274409001</v>
      </c>
      <c r="AP214" s="1">
        <v>2.0755535459418302</v>
      </c>
      <c r="AQ214" s="1">
        <v>2.1992907725860298</v>
      </c>
      <c r="AR214" s="1">
        <v>7.1778610751613501</v>
      </c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T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DJ214"/>
      <c r="EL214"/>
      <c r="EZ214"/>
      <c r="FB214">
        <v>17.329299234455501</v>
      </c>
      <c r="FC214">
        <v>2.8198643920760098</v>
      </c>
      <c r="FD214">
        <v>19.5555033997172</v>
      </c>
      <c r="FE214">
        <v>-5.4541454832437104</v>
      </c>
      <c r="FF214">
        <v>48.097402951271199</v>
      </c>
      <c r="FG214">
        <v>5.5553507763106396</v>
      </c>
      <c r="FH214">
        <v>18.579424683656899</v>
      </c>
      <c r="FI214">
        <v>18.0924855349481</v>
      </c>
      <c r="FJ214">
        <v>14.6932568969182</v>
      </c>
      <c r="FK214">
        <v>-3.5094224492184898</v>
      </c>
      <c r="FL214">
        <v>5.7082133139827098</v>
      </c>
      <c r="FM214">
        <v>18.596321143209401</v>
      </c>
      <c r="FN214">
        <v>-5.0819919774662399</v>
      </c>
      <c r="GB214"/>
      <c r="GP214"/>
      <c r="GR214">
        <v>70.226268846489702</v>
      </c>
      <c r="GS214">
        <v>143.33314673515099</v>
      </c>
      <c r="GT214">
        <v>47.210570835134803</v>
      </c>
      <c r="GU214">
        <v>111.15576575754601</v>
      </c>
      <c r="GV214">
        <v>45.605590153872598</v>
      </c>
      <c r="GW214">
        <v>120.30977608299899</v>
      </c>
      <c r="GX214">
        <v>38.224771638467999</v>
      </c>
      <c r="GY214">
        <v>38.067861153304598</v>
      </c>
      <c r="GZ214">
        <v>121.073256033009</v>
      </c>
      <c r="HA214">
        <v>155.971603310782</v>
      </c>
      <c r="HB214">
        <v>139.786145068026</v>
      </c>
      <c r="HC214">
        <v>97.979273993644796</v>
      </c>
      <c r="HD214">
        <v>226.98655130997801</v>
      </c>
      <c r="HR214"/>
    </row>
    <row r="215" spans="1:226">
      <c r="A215" s="13">
        <f t="shared" si="3"/>
        <v>39994</v>
      </c>
      <c r="O215"/>
      <c r="AD215"/>
      <c r="AE215" s="4">
        <v>39994</v>
      </c>
      <c r="AF215" s="1">
        <v>1.44498526397591</v>
      </c>
      <c r="AG215" s="1">
        <v>3.6053466409153501</v>
      </c>
      <c r="AH215" s="1">
        <v>0.81774379986338497</v>
      </c>
      <c r="AI215" s="1">
        <v>10.4530743998288</v>
      </c>
      <c r="AJ215" s="1">
        <v>0.53299597032531199</v>
      </c>
      <c r="AK215" s="1">
        <v>2.2274853022677399</v>
      </c>
      <c r="AL215" s="1">
        <v>0.52630934240675298</v>
      </c>
      <c r="AM215" s="1">
        <v>-0.31154774200456498</v>
      </c>
      <c r="AN215" s="1">
        <v>2.28995382054848</v>
      </c>
      <c r="AO215" s="1">
        <v>3.7655123420669598</v>
      </c>
      <c r="AP215" s="1">
        <v>2.0023924344571702</v>
      </c>
      <c r="AQ215" s="1">
        <v>2.1230771733642899</v>
      </c>
      <c r="AR215" s="1">
        <v>6.9603926815113297</v>
      </c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T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DJ215"/>
      <c r="EL215"/>
      <c r="EZ215"/>
      <c r="FB215">
        <v>17.694086113170702</v>
      </c>
      <c r="FC215">
        <v>2.8370811349573799</v>
      </c>
      <c r="FD215">
        <v>20.168464131728701</v>
      </c>
      <c r="FE215">
        <v>-5.6826010685772097</v>
      </c>
      <c r="FF215">
        <v>49.797901024712502</v>
      </c>
      <c r="FG215">
        <v>5.75172533179874</v>
      </c>
      <c r="FH215">
        <v>19.192240505215299</v>
      </c>
      <c r="FI215">
        <v>18.496043394668799</v>
      </c>
      <c r="FJ215">
        <v>15.178971910830301</v>
      </c>
      <c r="FK215">
        <v>-3.6158340052717399</v>
      </c>
      <c r="FL215">
        <v>6.16928417173086</v>
      </c>
      <c r="FM215">
        <v>19.265111532247101</v>
      </c>
      <c r="FN215">
        <v>-5.2457247588045002</v>
      </c>
      <c r="GB215"/>
      <c r="GP215"/>
      <c r="GR215">
        <v>70.422358029434307</v>
      </c>
      <c r="GS215">
        <v>143.81894626699</v>
      </c>
      <c r="GT215">
        <v>47.210835313234298</v>
      </c>
      <c r="GU215">
        <v>110.696849174371</v>
      </c>
      <c r="GV215">
        <v>45.341524975025102</v>
      </c>
      <c r="GW215">
        <v>120.194933525461</v>
      </c>
      <c r="GX215">
        <v>38.354895050556301</v>
      </c>
      <c r="GY215">
        <v>38.064504690025203</v>
      </c>
      <c r="GZ215">
        <v>121.464111463235</v>
      </c>
      <c r="HA215">
        <v>155.56049685949799</v>
      </c>
      <c r="HB215">
        <v>138.906548429347</v>
      </c>
      <c r="HC215">
        <v>97.953937991879997</v>
      </c>
      <c r="HD215">
        <v>227.022307411279</v>
      </c>
      <c r="HR215"/>
    </row>
    <row r="216" spans="1:226">
      <c r="A216" s="13">
        <f t="shared" si="3"/>
        <v>39962</v>
      </c>
      <c r="O216"/>
      <c r="AD216"/>
      <c r="AE216" s="4">
        <v>39962</v>
      </c>
      <c r="AF216" s="1">
        <v>1.4603728033969201</v>
      </c>
      <c r="AG216" s="1">
        <v>3.6422447446280199</v>
      </c>
      <c r="AH216" s="1">
        <v>0.829225912573607</v>
      </c>
      <c r="AI216" s="1">
        <v>8.8238403642255303</v>
      </c>
      <c r="AJ216" s="1">
        <v>0.53447177321024897</v>
      </c>
      <c r="AK216" s="1">
        <v>2.26043522796326</v>
      </c>
      <c r="AL216" s="1">
        <v>0.53260382961563901</v>
      </c>
      <c r="AM216" s="1">
        <v>-0.31484688729077598</v>
      </c>
      <c r="AN216" s="1">
        <v>2.3098851737958599</v>
      </c>
      <c r="AO216" s="1">
        <v>3.7884860510132201</v>
      </c>
      <c r="AP216" s="1">
        <v>2.0085074249317501</v>
      </c>
      <c r="AQ216" s="1">
        <v>2.1260732627497898</v>
      </c>
      <c r="AR216" s="1">
        <v>7.0386357638212296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T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DJ216"/>
      <c r="EL216"/>
      <c r="EZ216"/>
      <c r="FB216">
        <v>17.473208111161298</v>
      </c>
      <c r="FC216">
        <v>2.7954692587739398</v>
      </c>
      <c r="FD216">
        <v>19.905752724818601</v>
      </c>
      <c r="FE216">
        <v>-5.9236708707072099</v>
      </c>
      <c r="FF216">
        <v>49.389206416764303</v>
      </c>
      <c r="FG216">
        <v>5.6271719275816796</v>
      </c>
      <c r="FH216">
        <v>19.061623452949298</v>
      </c>
      <c r="FI216">
        <v>18.111912613147801</v>
      </c>
      <c r="FJ216">
        <v>15.0560074323497</v>
      </c>
      <c r="FK216">
        <v>-3.5750389590260001</v>
      </c>
      <c r="FL216">
        <v>6.0738453245497901</v>
      </c>
      <c r="FM216">
        <v>19.202146166640201</v>
      </c>
      <c r="FN216">
        <v>-5.1600868242055897</v>
      </c>
      <c r="GB216"/>
      <c r="GP216"/>
      <c r="GR216">
        <v>70.232234948905202</v>
      </c>
      <c r="GS216">
        <v>143.89142647451999</v>
      </c>
      <c r="GT216">
        <v>47.2185714304794</v>
      </c>
      <c r="GU216">
        <v>107.039897446876</v>
      </c>
      <c r="GV216">
        <v>44.956203097303799</v>
      </c>
      <c r="GW216">
        <v>120.669066768661</v>
      </c>
      <c r="GX216">
        <v>38.523058038687999</v>
      </c>
      <c r="GY216">
        <v>38.188711943155702</v>
      </c>
      <c r="GZ216">
        <v>121.99556198744401</v>
      </c>
      <c r="HA216">
        <v>154.594067655831</v>
      </c>
      <c r="HB216">
        <v>138.830220929662</v>
      </c>
      <c r="HC216">
        <v>97.1735831240008</v>
      </c>
      <c r="HD216">
        <v>227.40600765287101</v>
      </c>
      <c r="HR216"/>
    </row>
    <row r="217" spans="1:226">
      <c r="A217" s="13">
        <f t="shared" si="3"/>
        <v>39933</v>
      </c>
      <c r="O217"/>
      <c r="AD217"/>
      <c r="AE217" s="4">
        <v>39933</v>
      </c>
      <c r="AF217" s="1">
        <v>1.3467183352916501</v>
      </c>
      <c r="AG217" s="1">
        <v>3.0848491158014602</v>
      </c>
      <c r="AH217" s="1">
        <v>0.66609623645220495</v>
      </c>
      <c r="AI217" s="1">
        <v>8.5106752243240198</v>
      </c>
      <c r="AJ217" s="1">
        <v>0.47568630571126602</v>
      </c>
      <c r="AK217" s="1">
        <v>2.1276532669458499</v>
      </c>
      <c r="AL217" s="1">
        <v>0.39509705580641502</v>
      </c>
      <c r="AM217" s="1">
        <v>-0.28662496785691599</v>
      </c>
      <c r="AN217" s="1">
        <v>2.1093293430844202</v>
      </c>
      <c r="AO217" s="1">
        <v>2.7993824570286998</v>
      </c>
      <c r="AP217" s="1">
        <v>1.43970754217619</v>
      </c>
      <c r="AQ217" s="1">
        <v>2.1881577028791801</v>
      </c>
      <c r="AR217" s="1">
        <v>5.1794157323765404</v>
      </c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T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DJ217"/>
      <c r="EL217"/>
      <c r="EZ217"/>
      <c r="FB217">
        <v>18.1183778392029</v>
      </c>
      <c r="FC217">
        <v>2.06098944992072</v>
      </c>
      <c r="FD217">
        <v>24.827209936343898</v>
      </c>
      <c r="FE217">
        <v>-6.6339967472119898</v>
      </c>
      <c r="FF217">
        <v>50.212446623055698</v>
      </c>
      <c r="FG217">
        <v>6.7265076802161099</v>
      </c>
      <c r="FH217">
        <v>29.410099898537801</v>
      </c>
      <c r="FI217">
        <v>27.861458914306599</v>
      </c>
      <c r="FJ217">
        <v>17.712728340110299</v>
      </c>
      <c r="FK217">
        <v>-2.4876984986891801</v>
      </c>
      <c r="FL217">
        <v>7.9322875979905598</v>
      </c>
      <c r="FM217">
        <v>20.116307851230498</v>
      </c>
      <c r="FN217">
        <v>-6.8023443140742099</v>
      </c>
      <c r="GB217"/>
      <c r="GP217"/>
      <c r="GR217">
        <v>68.928511010804996</v>
      </c>
      <c r="GS217">
        <v>134.85792060931999</v>
      </c>
      <c r="GT217">
        <v>41.476071608637803</v>
      </c>
      <c r="GU217">
        <v>102.22752717672201</v>
      </c>
      <c r="GV217">
        <v>42.9175271880382</v>
      </c>
      <c r="GW217">
        <v>120.997751554049</v>
      </c>
      <c r="GX217">
        <v>35.426326676032097</v>
      </c>
      <c r="GY217">
        <v>37.306721922223403</v>
      </c>
      <c r="GZ217">
        <v>115.421094740329</v>
      </c>
      <c r="HA217">
        <v>151.92493004124901</v>
      </c>
      <c r="HB217">
        <v>123.890997921779</v>
      </c>
      <c r="HC217">
        <v>95.019587270293599</v>
      </c>
      <c r="HD217">
        <v>217.79509671279601</v>
      </c>
      <c r="HR217"/>
    </row>
    <row r="218" spans="1:226">
      <c r="A218" s="13">
        <f t="shared" si="3"/>
        <v>39903</v>
      </c>
      <c r="O218"/>
      <c r="AD218"/>
      <c r="AE218" s="4">
        <v>39903</v>
      </c>
      <c r="AF218" s="1">
        <v>1.33448015705112</v>
      </c>
      <c r="AG218" s="1">
        <v>3.0245415012021999</v>
      </c>
      <c r="AH218" s="1">
        <v>0.65105776369643098</v>
      </c>
      <c r="AI218" s="1">
        <v>8.6359628999320392</v>
      </c>
      <c r="AJ218" s="1">
        <v>0.46844652318152502</v>
      </c>
      <c r="AK218" s="1">
        <v>2.0939304997068802</v>
      </c>
      <c r="AL218" s="1">
        <v>0.393259368244328</v>
      </c>
      <c r="AM218" s="1">
        <v>-0.29238632261416703</v>
      </c>
      <c r="AN218" s="1">
        <v>2.0748512194294202</v>
      </c>
      <c r="AO218" s="1">
        <v>2.7487566291794798</v>
      </c>
      <c r="AP218" s="1">
        <v>1.3748099646885099</v>
      </c>
      <c r="AQ218" s="1">
        <v>2.1585873614459299</v>
      </c>
      <c r="AR218" s="1">
        <v>4.9879870011824199</v>
      </c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T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DJ218"/>
      <c r="EL218"/>
      <c r="EZ218"/>
      <c r="FB218">
        <v>18.324373785494402</v>
      </c>
      <c r="FC218">
        <v>1.80215353760418</v>
      </c>
      <c r="FD218">
        <v>25.441943088637501</v>
      </c>
      <c r="FE218">
        <v>-6.9130572160193502</v>
      </c>
      <c r="FF218">
        <v>50.890681746322898</v>
      </c>
      <c r="FG218">
        <v>6.7948527104758103</v>
      </c>
      <c r="FH218">
        <v>29.521074544338099</v>
      </c>
      <c r="FI218">
        <v>28.266059297671401</v>
      </c>
      <c r="FJ218">
        <v>18.009129946280702</v>
      </c>
      <c r="FK218">
        <v>-2.4499353717174999</v>
      </c>
      <c r="FL218">
        <v>8.4006068158670804</v>
      </c>
      <c r="FM218">
        <v>20.3577666897359</v>
      </c>
      <c r="FN218">
        <v>-7.0815754225452103</v>
      </c>
      <c r="GB218"/>
      <c r="GP218"/>
      <c r="GR218">
        <v>68.917891820559205</v>
      </c>
      <c r="GS218">
        <v>135.538706565458</v>
      </c>
      <c r="GT218">
        <v>41.516625704229</v>
      </c>
      <c r="GU218">
        <v>103.23417487651901</v>
      </c>
      <c r="GV218">
        <v>42.938063087478596</v>
      </c>
      <c r="GW218">
        <v>121.081855727034</v>
      </c>
      <c r="GX218">
        <v>35.418188882962902</v>
      </c>
      <c r="GY218">
        <v>37.086565891089499</v>
      </c>
      <c r="GZ218">
        <v>115.126925844225</v>
      </c>
      <c r="HA218">
        <v>151.68379055018599</v>
      </c>
      <c r="HB218">
        <v>121.510445754328</v>
      </c>
      <c r="HC218">
        <v>94.996060204154901</v>
      </c>
      <c r="HD218">
        <v>216.616823519664</v>
      </c>
      <c r="HR218"/>
    </row>
    <row r="219" spans="1:226">
      <c r="A219" s="13">
        <f t="shared" si="3"/>
        <v>39871</v>
      </c>
      <c r="O219"/>
      <c r="AD219"/>
      <c r="AE219" s="4">
        <v>39871</v>
      </c>
      <c r="AF219" s="1">
        <v>1.3745543948866501</v>
      </c>
      <c r="AG219" s="1">
        <v>2.8693599442513702</v>
      </c>
      <c r="AH219" s="1">
        <v>0.70603226921388995</v>
      </c>
      <c r="AI219" s="1">
        <v>9.0323974736009696</v>
      </c>
      <c r="AJ219" s="1">
        <v>0.46575746648385502</v>
      </c>
      <c r="AK219" s="1">
        <v>2.2076774029556301</v>
      </c>
      <c r="AL219" s="1">
        <v>0.408888855814041</v>
      </c>
      <c r="AM219" s="1">
        <v>-0.31139573005215898</v>
      </c>
      <c r="AN219" s="1">
        <v>2.16354980348502</v>
      </c>
      <c r="AO219" s="1">
        <v>2.8951642865851501</v>
      </c>
      <c r="AP219" s="1">
        <v>1.38368473847492</v>
      </c>
      <c r="AQ219" s="1">
        <v>2.21444605452132</v>
      </c>
      <c r="AR219" s="1">
        <v>4.4123485631800801</v>
      </c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T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DJ219"/>
      <c r="EL219"/>
      <c r="EZ219"/>
      <c r="FB219">
        <v>17.813624220267901</v>
      </c>
      <c r="FC219">
        <v>0.67783528371832502</v>
      </c>
      <c r="FD219">
        <v>23.5490416523783</v>
      </c>
      <c r="FE219">
        <v>-5.96001490113923</v>
      </c>
      <c r="FF219">
        <v>49.634660022149497</v>
      </c>
      <c r="FG219">
        <v>6.2811990448814097</v>
      </c>
      <c r="FH219">
        <v>28.730526779030601</v>
      </c>
      <c r="FI219">
        <v>26.914688297319501</v>
      </c>
      <c r="FJ219">
        <v>17.2489694053127</v>
      </c>
      <c r="FK219">
        <v>-2.3069093803156799</v>
      </c>
      <c r="FL219">
        <v>8.1959917856589808</v>
      </c>
      <c r="FM219">
        <v>19.885702780160798</v>
      </c>
      <c r="FN219">
        <v>-10.188929986025601</v>
      </c>
      <c r="GB219"/>
      <c r="GP219"/>
      <c r="GR219">
        <v>69.056676738644001</v>
      </c>
      <c r="GS219">
        <v>124.06678836131501</v>
      </c>
      <c r="GT219">
        <v>41.840354107972999</v>
      </c>
      <c r="GU219">
        <v>102.561439142137</v>
      </c>
      <c r="GV219">
        <v>41.5624827445995</v>
      </c>
      <c r="GW219">
        <v>120.86625625411099</v>
      </c>
      <c r="GX219">
        <v>35.982197660028604</v>
      </c>
      <c r="GY219">
        <v>37.228624344129599</v>
      </c>
      <c r="GZ219">
        <v>117.66419387147</v>
      </c>
      <c r="HA219">
        <v>150.826816374072</v>
      </c>
      <c r="HB219">
        <v>121.430342134149</v>
      </c>
      <c r="HC219">
        <v>95.1384365740455</v>
      </c>
      <c r="HD219">
        <v>186.61048987432699</v>
      </c>
      <c r="HR219"/>
    </row>
    <row r="220" spans="1:226">
      <c r="A220" s="13">
        <f t="shared" si="3"/>
        <v>39843</v>
      </c>
      <c r="O220"/>
      <c r="AD220"/>
      <c r="AE220" s="4">
        <v>39843</v>
      </c>
      <c r="AF220" s="1">
        <v>1.1551963704360499</v>
      </c>
      <c r="AG220" s="1">
        <v>2.58088383335439</v>
      </c>
      <c r="AH220" s="1">
        <v>0.82040927857464996</v>
      </c>
      <c r="AI220" s="1">
        <v>12.226449146961</v>
      </c>
      <c r="AJ220" s="1">
        <v>0.67944741725915503</v>
      </c>
      <c r="AK220" s="1">
        <v>2.1429130411130899</v>
      </c>
      <c r="AL220" s="1">
        <v>0.31025322092163599</v>
      </c>
      <c r="AM220" s="1">
        <v>-0.30810774826669401</v>
      </c>
      <c r="AN220" s="1">
        <v>2.2377826499275999</v>
      </c>
      <c r="AO220" s="1">
        <v>2.7579296081513802</v>
      </c>
      <c r="AP220" s="1">
        <v>1.31595574287381</v>
      </c>
      <c r="AQ220" s="1">
        <v>1.9459548524158199</v>
      </c>
      <c r="AR220" s="1">
        <v>3.8974269770177301</v>
      </c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T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DJ220"/>
      <c r="EL220"/>
      <c r="EZ220"/>
      <c r="FB220">
        <v>18.664783344428699</v>
      </c>
      <c r="FC220">
        <v>5.7507815302101202</v>
      </c>
      <c r="FD220">
        <v>22.646567120873001</v>
      </c>
      <c r="FE220">
        <v>-6.3798490896795697</v>
      </c>
      <c r="FF220">
        <v>50.431766497774099</v>
      </c>
      <c r="FG220">
        <v>9.5729923868491493</v>
      </c>
      <c r="FH220">
        <v>26.091235594084601</v>
      </c>
      <c r="FI220">
        <v>53.710267901015897</v>
      </c>
      <c r="FJ220">
        <v>16.723305776316501</v>
      </c>
      <c r="FK220">
        <v>-0.41624379765154801</v>
      </c>
      <c r="FL220">
        <v>10.554454421189</v>
      </c>
      <c r="FM220">
        <v>31.710077988235401</v>
      </c>
      <c r="FN220">
        <v>-1.2772648217884599</v>
      </c>
      <c r="GB220"/>
      <c r="GP220"/>
      <c r="GR220">
        <v>60.172044525837698</v>
      </c>
      <c r="GS220">
        <v>113.603982705083</v>
      </c>
      <c r="GT220">
        <v>47.4289511827129</v>
      </c>
      <c r="GU220">
        <v>88.630700922647193</v>
      </c>
      <c r="GV220">
        <v>45.7234784389873</v>
      </c>
      <c r="GW220">
        <v>114.67130970436099</v>
      </c>
      <c r="GX220">
        <v>31.802109263978501</v>
      </c>
      <c r="GY220">
        <v>32.533614726008203</v>
      </c>
      <c r="GZ220">
        <v>114.023299177561</v>
      </c>
      <c r="HA220">
        <v>144.60113866459801</v>
      </c>
      <c r="HB220">
        <v>111.002618368222</v>
      </c>
      <c r="HC220">
        <v>85.862460756520306</v>
      </c>
      <c r="HD220">
        <v>168.77796702113</v>
      </c>
      <c r="HR220"/>
    </row>
    <row r="221" spans="1:226">
      <c r="A221" s="13">
        <f t="shared" si="3"/>
        <v>39813</v>
      </c>
      <c r="O221"/>
      <c r="AD221"/>
      <c r="AE221" s="4">
        <v>39813</v>
      </c>
      <c r="AF221" s="1">
        <v>1.09978884160043</v>
      </c>
      <c r="AG221" s="1">
        <v>2.5151192033275498</v>
      </c>
      <c r="AH221" s="1">
        <v>0.782595876082398</v>
      </c>
      <c r="AI221" s="1">
        <v>11.9819475556728</v>
      </c>
      <c r="AJ221" s="1">
        <v>0.65655741754053398</v>
      </c>
      <c r="AK221" s="1">
        <v>2.0527592480496901</v>
      </c>
      <c r="AL221" s="1">
        <v>0.29304904126492998</v>
      </c>
      <c r="AM221" s="1">
        <v>-0.29739040552281398</v>
      </c>
      <c r="AN221" s="1">
        <v>2.1416259753972802</v>
      </c>
      <c r="AO221" s="1">
        <v>2.6099362152366998</v>
      </c>
      <c r="AP221" s="1">
        <v>1.2570647917658999</v>
      </c>
      <c r="AQ221" s="1">
        <v>1.86775738850368</v>
      </c>
      <c r="AR221" s="1">
        <v>3.7656992112830499</v>
      </c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T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DJ221"/>
      <c r="EL221"/>
      <c r="EZ221"/>
      <c r="FB221">
        <v>19.597492297673</v>
      </c>
      <c r="FC221">
        <v>6.1868375337732902</v>
      </c>
      <c r="FD221">
        <v>23.526001914768401</v>
      </c>
      <c r="FE221">
        <v>-6.6911218721793002</v>
      </c>
      <c r="FF221">
        <v>51.984232547371001</v>
      </c>
      <c r="FG221">
        <v>10.034808860393699</v>
      </c>
      <c r="FH221">
        <v>27.437017050421399</v>
      </c>
      <c r="FI221">
        <v>56.014769170950402</v>
      </c>
      <c r="FJ221">
        <v>17.462019178654401</v>
      </c>
      <c r="FK221">
        <v>-0.40702713104145499</v>
      </c>
      <c r="FL221">
        <v>11.0981477792056</v>
      </c>
      <c r="FM221">
        <v>33.043858444111898</v>
      </c>
      <c r="FN221">
        <v>-0.57260001894882495</v>
      </c>
      <c r="GB221"/>
      <c r="GP221"/>
      <c r="GR221">
        <v>59.943565513298402</v>
      </c>
      <c r="GS221">
        <v>114.9600458522</v>
      </c>
      <c r="GT221">
        <v>47.027475189888598</v>
      </c>
      <c r="GU221">
        <v>88.802402482056394</v>
      </c>
      <c r="GV221">
        <v>46.015603687646497</v>
      </c>
      <c r="GW221">
        <v>114.18016562500701</v>
      </c>
      <c r="GX221">
        <v>31.4303666891219</v>
      </c>
      <c r="GY221">
        <v>32.4411952412446</v>
      </c>
      <c r="GZ221">
        <v>112.39075673082</v>
      </c>
      <c r="HA221">
        <v>140.984857365208</v>
      </c>
      <c r="HB221">
        <v>112.90183497304</v>
      </c>
      <c r="HC221">
        <v>85.781343643552802</v>
      </c>
      <c r="HD221">
        <v>169.84943311344099</v>
      </c>
      <c r="HR221"/>
    </row>
    <row r="222" spans="1:226">
      <c r="A222" s="13">
        <f t="shared" si="3"/>
        <v>39780</v>
      </c>
      <c r="O222"/>
      <c r="AD222"/>
      <c r="AE222" s="4">
        <v>39780</v>
      </c>
      <c r="AF222" s="1">
        <v>1.12539763000519</v>
      </c>
      <c r="AG222" s="1">
        <v>2.6286803915767001</v>
      </c>
      <c r="AH222" s="1">
        <v>0.97471260148013406</v>
      </c>
      <c r="AI222" s="1">
        <v>12.2971721817625</v>
      </c>
      <c r="AJ222" s="1">
        <v>0.68492794600400098</v>
      </c>
      <c r="AK222" s="1">
        <v>2.0990524495199301</v>
      </c>
      <c r="AL222" s="1">
        <v>0.30201783869848198</v>
      </c>
      <c r="AM222" s="1">
        <v>-0.30260869377965399</v>
      </c>
      <c r="AN222" s="1">
        <v>2.1951856345891301</v>
      </c>
      <c r="AO222" s="1">
        <v>2.6747848790624298</v>
      </c>
      <c r="AP222" s="1">
        <v>1.29758024271613</v>
      </c>
      <c r="AQ222" s="1">
        <v>1.91990409070579</v>
      </c>
      <c r="AR222" s="1">
        <v>3.8539249519281502</v>
      </c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T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DJ222"/>
      <c r="EL222"/>
      <c r="EZ222"/>
      <c r="FB222">
        <v>19.132300786336199</v>
      </c>
      <c r="FC222">
        <v>5.70652780714597</v>
      </c>
      <c r="FD222">
        <v>19.766299490756701</v>
      </c>
      <c r="FE222">
        <v>-6.68413876576947</v>
      </c>
      <c r="FF222">
        <v>50.407593888194498</v>
      </c>
      <c r="FG222">
        <v>9.8105969754976705</v>
      </c>
      <c r="FH222">
        <v>26.5470214041821</v>
      </c>
      <c r="FI222">
        <v>54.9428283786458</v>
      </c>
      <c r="FJ222">
        <v>17.0236125715554</v>
      </c>
      <c r="FK222">
        <v>-0.404173207308406</v>
      </c>
      <c r="FL222">
        <v>10.763795429622499</v>
      </c>
      <c r="FM222">
        <v>32.1143347975312</v>
      </c>
      <c r="FN222">
        <v>-0.59890695290779095</v>
      </c>
      <c r="GB222"/>
      <c r="GP222"/>
      <c r="GR222">
        <v>59.726464260233101</v>
      </c>
      <c r="GS222">
        <v>117.73408107189501</v>
      </c>
      <c r="GT222">
        <v>55.549158851504401</v>
      </c>
      <c r="GU222">
        <v>85.123143669164094</v>
      </c>
      <c r="GV222">
        <v>46.522550396766697</v>
      </c>
      <c r="GW222">
        <v>114.18657005345899</v>
      </c>
      <c r="GX222">
        <v>31.516319118456401</v>
      </c>
      <c r="GY222">
        <v>32.434211579629</v>
      </c>
      <c r="GZ222">
        <v>112.496788777522</v>
      </c>
      <c r="HA222">
        <v>140.84182182569501</v>
      </c>
      <c r="HB222">
        <v>112.17965026893</v>
      </c>
      <c r="HC222">
        <v>85.588863604269406</v>
      </c>
      <c r="HD222">
        <v>169.771851057898</v>
      </c>
      <c r="HR222"/>
    </row>
    <row r="223" spans="1:226">
      <c r="A223" s="13">
        <f t="shared" si="3"/>
        <v>39752</v>
      </c>
      <c r="O223"/>
      <c r="AD223"/>
      <c r="AE223" s="4">
        <v>39752</v>
      </c>
      <c r="AF223" s="1">
        <v>1.0549748027794801</v>
      </c>
      <c r="AG223" s="1">
        <v>2.56990428555368</v>
      </c>
      <c r="AH223" s="1">
        <v>0.94035688379708005</v>
      </c>
      <c r="AI223" s="1">
        <v>11.9072305417675</v>
      </c>
      <c r="AJ223" s="1">
        <v>0.49235953587447601</v>
      </c>
      <c r="AK223" s="1">
        <v>2.1446422037561299</v>
      </c>
      <c r="AL223" s="1">
        <v>0.27712139468763097</v>
      </c>
      <c r="AM223" s="1">
        <v>-0.51776167104989501</v>
      </c>
      <c r="AN223" s="1">
        <v>2.19474986283908</v>
      </c>
      <c r="AO223" s="1">
        <v>2.9162864868102099</v>
      </c>
      <c r="AP223" s="1">
        <v>1.1994415584738101</v>
      </c>
      <c r="AQ223" s="1">
        <v>2.1560789154251099</v>
      </c>
      <c r="AR223" s="1">
        <v>3.4287438996131199</v>
      </c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T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DJ223"/>
      <c r="EL223"/>
      <c r="EZ223"/>
      <c r="FB223">
        <v>22.172337266024499</v>
      </c>
      <c r="FC223">
        <v>6.6387848292635496</v>
      </c>
      <c r="FD223">
        <v>22.859714507377301</v>
      </c>
      <c r="FE223">
        <v>-6.8219241898120702</v>
      </c>
      <c r="FF223">
        <v>53.276867173017202</v>
      </c>
      <c r="FG223">
        <v>9.5435255532721204</v>
      </c>
      <c r="FH223">
        <v>24.7289677973069</v>
      </c>
      <c r="FI223">
        <v>67.821191176141895</v>
      </c>
      <c r="FJ223">
        <v>16.955979784290101</v>
      </c>
      <c r="FK223">
        <v>2.9820018161275201</v>
      </c>
      <c r="FL223">
        <v>11.055537651964199</v>
      </c>
      <c r="FM223">
        <v>33.156887284685602</v>
      </c>
      <c r="FN223">
        <v>1.2362888247839099</v>
      </c>
      <c r="GB223"/>
      <c r="GP223"/>
      <c r="GR223">
        <v>58.8133531689408</v>
      </c>
      <c r="GS223">
        <v>118.826776396244</v>
      </c>
      <c r="GT223">
        <v>55.196892392922599</v>
      </c>
      <c r="GU223">
        <v>77.089154287577102</v>
      </c>
      <c r="GV223">
        <v>44.932249060167102</v>
      </c>
      <c r="GW223">
        <v>119.266689589311</v>
      </c>
      <c r="GX223">
        <v>31.634001902347599</v>
      </c>
      <c r="GY223">
        <v>26.4480697331119</v>
      </c>
      <c r="GZ223">
        <v>112.731683630734</v>
      </c>
      <c r="HA223">
        <v>131.581297510279</v>
      </c>
      <c r="HB223">
        <v>110.90143175835701</v>
      </c>
      <c r="HC223">
        <v>91.241072795448801</v>
      </c>
      <c r="HD223">
        <v>156.40664375691301</v>
      </c>
      <c r="HR223"/>
    </row>
    <row r="224" spans="1:226">
      <c r="A224" s="13">
        <f t="shared" si="3"/>
        <v>39721</v>
      </c>
      <c r="O224"/>
      <c r="AD224"/>
      <c r="AE224" s="4">
        <v>39721</v>
      </c>
      <c r="AF224" s="1">
        <v>1.07094046778948</v>
      </c>
      <c r="AG224" s="1">
        <v>2.5825249981239802</v>
      </c>
      <c r="AH224" s="1">
        <v>0.76279136082343602</v>
      </c>
      <c r="AI224" s="1">
        <v>12.130350051049501</v>
      </c>
      <c r="AJ224" s="1">
        <v>0.50449081683976005</v>
      </c>
      <c r="AK224" s="1">
        <v>2.16177645764003</v>
      </c>
      <c r="AL224" s="1">
        <v>0.27987967590583801</v>
      </c>
      <c r="AM224" s="1">
        <v>-0.51979556123183202</v>
      </c>
      <c r="AN224" s="1">
        <v>2.2189084471718599</v>
      </c>
      <c r="AO224" s="1">
        <v>2.9470876609002401</v>
      </c>
      <c r="AP224" s="1">
        <v>1.21463807302551</v>
      </c>
      <c r="AQ224" s="1">
        <v>2.18707002312052</v>
      </c>
      <c r="AR224" s="1">
        <v>3.4515248959120801</v>
      </c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T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DJ224"/>
      <c r="EL224"/>
      <c r="EZ224"/>
      <c r="FB224">
        <v>21.840375501965902</v>
      </c>
      <c r="FC224">
        <v>6.7191711999907699</v>
      </c>
      <c r="FD224">
        <v>26.737646667199201</v>
      </c>
      <c r="FE224">
        <v>-6.7122569800625396</v>
      </c>
      <c r="FF224">
        <v>52.501726161664799</v>
      </c>
      <c r="FG224">
        <v>9.5319015894364103</v>
      </c>
      <c r="FH224">
        <v>24.3616000316736</v>
      </c>
      <c r="FI224">
        <v>67.129033318008695</v>
      </c>
      <c r="FJ224">
        <v>16.776261238501</v>
      </c>
      <c r="FK224">
        <v>2.9517790079437298</v>
      </c>
      <c r="FL224">
        <v>11.8444454477245</v>
      </c>
      <c r="FM224">
        <v>32.657881484152597</v>
      </c>
      <c r="FN224">
        <v>1.5830116673455299</v>
      </c>
      <c r="GB224"/>
      <c r="GP224"/>
      <c r="GR224">
        <v>58.860580400291298</v>
      </c>
      <c r="GS224">
        <v>117.454494971988</v>
      </c>
      <c r="GT224">
        <v>46.865466994474801</v>
      </c>
      <c r="GU224">
        <v>77.043339583578799</v>
      </c>
      <c r="GV224">
        <v>45.3617134361645</v>
      </c>
      <c r="GW224">
        <v>119.05787866086401</v>
      </c>
      <c r="GX224">
        <v>31.4580441723596</v>
      </c>
      <c r="GY224">
        <v>26.478910426645299</v>
      </c>
      <c r="GZ224">
        <v>111.961346006954</v>
      </c>
      <c r="HA224">
        <v>131.774578867732</v>
      </c>
      <c r="HB224">
        <v>110.210038566611</v>
      </c>
      <c r="HC224">
        <v>91.140928450303207</v>
      </c>
      <c r="HD224">
        <v>157.27360223654699</v>
      </c>
      <c r="HR224"/>
    </row>
    <row r="225" spans="1:226">
      <c r="A225" s="13">
        <f t="shared" si="3"/>
        <v>39689</v>
      </c>
      <c r="O225"/>
      <c r="AD225"/>
      <c r="AE225" s="4">
        <v>39689</v>
      </c>
      <c r="AF225" s="1">
        <v>1.14130675059429</v>
      </c>
      <c r="AG225" s="1">
        <v>2.7061005401635101</v>
      </c>
      <c r="AH225" s="1">
        <v>0.77995366203245797</v>
      </c>
      <c r="AI225" s="1">
        <v>12.537964293537801</v>
      </c>
      <c r="AJ225" s="1">
        <v>0.505016915360603</v>
      </c>
      <c r="AK225" s="1">
        <v>2.2201785080357199</v>
      </c>
      <c r="AL225" s="1">
        <v>0.27042014163588002</v>
      </c>
      <c r="AM225" s="1">
        <v>-0.52022052793936702</v>
      </c>
      <c r="AN225" s="1">
        <v>2.2879904863270499</v>
      </c>
      <c r="AO225" s="1">
        <v>3.0316876609347898</v>
      </c>
      <c r="AP225" s="1">
        <v>1.7309971184618</v>
      </c>
      <c r="AQ225" s="1">
        <v>2.37560426573235</v>
      </c>
      <c r="AR225" s="1">
        <v>3.6600421392684899</v>
      </c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T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DJ225"/>
      <c r="EL225"/>
      <c r="EZ225"/>
      <c r="FB225">
        <v>20.5417304485735</v>
      </c>
      <c r="FC225">
        <v>7.5106989472249097</v>
      </c>
      <c r="FD225">
        <v>26.086873160435498</v>
      </c>
      <c r="FE225">
        <v>-7.2387726639347303</v>
      </c>
      <c r="FF225">
        <v>51.703417595223499</v>
      </c>
      <c r="FG225">
        <v>9.2854595478698894</v>
      </c>
      <c r="FH225">
        <v>26.373493402411299</v>
      </c>
      <c r="FI225">
        <v>66.529126311651495</v>
      </c>
      <c r="FJ225">
        <v>16.266231510750899</v>
      </c>
      <c r="FK225">
        <v>2.8311428314996601</v>
      </c>
      <c r="FL225">
        <v>9.23427359464036</v>
      </c>
      <c r="FM225">
        <v>28.900412283002801</v>
      </c>
      <c r="FN225">
        <v>3.7685969297985298</v>
      </c>
      <c r="GB225"/>
      <c r="GP225"/>
      <c r="GR225">
        <v>60.308905780875698</v>
      </c>
      <c r="GS225">
        <v>117.20383811603899</v>
      </c>
      <c r="GT225">
        <v>46.7897001669471</v>
      </c>
      <c r="GU225">
        <v>82.466867217197404</v>
      </c>
      <c r="GV225">
        <v>45.098480759456002</v>
      </c>
      <c r="GW225">
        <v>118.01695150312</v>
      </c>
      <c r="GX225">
        <v>30.7459812283447</v>
      </c>
      <c r="GY225">
        <v>26.529615642884501</v>
      </c>
      <c r="GZ225">
        <v>113.177208747132</v>
      </c>
      <c r="HA225">
        <v>132.98414634633201</v>
      </c>
      <c r="HB225">
        <v>126.643309673537</v>
      </c>
      <c r="HC225">
        <v>96.364671661961694</v>
      </c>
      <c r="HD225">
        <v>158.919574569991</v>
      </c>
      <c r="HR225"/>
    </row>
    <row r="226" spans="1:226">
      <c r="A226" s="13">
        <f t="shared" si="3"/>
        <v>39660</v>
      </c>
      <c r="O226"/>
      <c r="AD226"/>
      <c r="AE226" s="4">
        <v>39660</v>
      </c>
      <c r="AF226" s="1">
        <v>1.1944847274118999</v>
      </c>
      <c r="AG226" s="1">
        <v>2.30204995933315</v>
      </c>
      <c r="AH226" s="1">
        <v>0.465256787573748</v>
      </c>
      <c r="AI226" s="1">
        <v>8.5581228426367009</v>
      </c>
      <c r="AJ226" s="1">
        <v>0.35914562183598098</v>
      </c>
      <c r="AK226" s="1">
        <v>1.97484485434677</v>
      </c>
      <c r="AL226" s="1">
        <v>0.27205746858949997</v>
      </c>
      <c r="AM226" s="1">
        <v>-0.73541501720131497</v>
      </c>
      <c r="AN226" s="1">
        <v>2.1628494774954898</v>
      </c>
      <c r="AO226" s="1">
        <v>2.8727633270106501</v>
      </c>
      <c r="AP226" s="1">
        <v>1.7861531644664701</v>
      </c>
      <c r="AQ226" s="1">
        <v>1.4708104426862201</v>
      </c>
      <c r="AR226" s="1">
        <v>3.2157266653501</v>
      </c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T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DJ226"/>
      <c r="EL226"/>
      <c r="EZ226"/>
      <c r="FB226">
        <v>21.4859418264382</v>
      </c>
      <c r="FC226">
        <v>9.2006333738468395</v>
      </c>
      <c r="FD226">
        <v>34.345978606167698</v>
      </c>
      <c r="FE226">
        <v>-6.64024699032068</v>
      </c>
      <c r="FF226">
        <v>56.053046448425299</v>
      </c>
      <c r="FG226">
        <v>10.870800695993101</v>
      </c>
      <c r="FH226">
        <v>33.286063273978797</v>
      </c>
      <c r="FI226">
        <v>69.679758876491306</v>
      </c>
      <c r="FJ226">
        <v>17.438175789671298</v>
      </c>
      <c r="FK226">
        <v>3.9408501430019598</v>
      </c>
      <c r="FL226">
        <v>8.0522251342540194</v>
      </c>
      <c r="FM226">
        <v>34.7019007247834</v>
      </c>
      <c r="FN226">
        <v>4.8444599555212697</v>
      </c>
      <c r="GB226"/>
      <c r="GP226"/>
      <c r="GR226">
        <v>62.878758082637297</v>
      </c>
      <c r="GS226">
        <v>108.18629204868699</v>
      </c>
      <c r="GT226">
        <v>40.250479557272399</v>
      </c>
      <c r="GU226">
        <v>76.777552751064306</v>
      </c>
      <c r="GV226">
        <v>38.294573376271103</v>
      </c>
      <c r="GW226">
        <v>109.926034580891</v>
      </c>
      <c r="GX226">
        <v>30.531245513577002</v>
      </c>
      <c r="GY226">
        <v>26.329269149347699</v>
      </c>
      <c r="GZ226">
        <v>105.66940530469201</v>
      </c>
      <c r="HA226">
        <v>115.02588336229999</v>
      </c>
      <c r="HB226">
        <v>125.366077016939</v>
      </c>
      <c r="HC226">
        <v>85.9509455856155</v>
      </c>
      <c r="HD226">
        <v>156.93761808359599</v>
      </c>
      <c r="HR226"/>
    </row>
    <row r="227" spans="1:226">
      <c r="A227" s="13">
        <f t="shared" si="3"/>
        <v>39629</v>
      </c>
      <c r="O227"/>
      <c r="AD227"/>
      <c r="AE227" s="4">
        <v>39629</v>
      </c>
      <c r="AF227" s="1">
        <v>1.1853247671575999</v>
      </c>
      <c r="AG227" s="1">
        <v>2.2673478411247001</v>
      </c>
      <c r="AH227" s="1">
        <v>0.45629556370109298</v>
      </c>
      <c r="AI227" s="1">
        <v>8.4784139437304393</v>
      </c>
      <c r="AJ227" s="1">
        <v>0.35703036862771398</v>
      </c>
      <c r="AK227" s="1">
        <v>1.9635293949728401</v>
      </c>
      <c r="AL227" s="1">
        <v>0.27013274790201602</v>
      </c>
      <c r="AM227" s="1">
        <v>-0.72789395083622199</v>
      </c>
      <c r="AN227" s="1">
        <v>2.1418149103674602</v>
      </c>
      <c r="AO227" s="1">
        <v>2.8138288491227401</v>
      </c>
      <c r="AP227" s="1">
        <v>1.7748652511318901</v>
      </c>
      <c r="AQ227" s="1">
        <v>1.45964888435628</v>
      </c>
      <c r="AR227" s="1">
        <v>3.1924000907619701</v>
      </c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T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DJ227"/>
      <c r="EL227"/>
      <c r="EZ227"/>
      <c r="FB227">
        <v>21.6758082732449</v>
      </c>
      <c r="FC227">
        <v>9.41577038273903</v>
      </c>
      <c r="FD227">
        <v>34.8795551652413</v>
      </c>
      <c r="FE227">
        <v>-6.7022888166783403</v>
      </c>
      <c r="FF227">
        <v>56.778879328490298</v>
      </c>
      <c r="FG227">
        <v>10.946121517456699</v>
      </c>
      <c r="FH227">
        <v>33.548522712947403</v>
      </c>
      <c r="FI227">
        <v>70.811909092698301</v>
      </c>
      <c r="FJ227">
        <v>17.6127692400988</v>
      </c>
      <c r="FK227">
        <v>4.1607750319433698</v>
      </c>
      <c r="FL227">
        <v>8.0216587112924191</v>
      </c>
      <c r="FM227">
        <v>34.9789245906044</v>
      </c>
      <c r="FN227">
        <v>5.0058510459154304</v>
      </c>
      <c r="GB227"/>
      <c r="GP227"/>
      <c r="GR227">
        <v>62.913931065046903</v>
      </c>
      <c r="GS227">
        <v>107.945093125387</v>
      </c>
      <c r="GT227">
        <v>40.135827434623202</v>
      </c>
      <c r="GU227">
        <v>76.818201510984395</v>
      </c>
      <c r="GV227">
        <v>38.398012916708097</v>
      </c>
      <c r="GW227">
        <v>109.98500312614</v>
      </c>
      <c r="GX227">
        <v>30.54195282265</v>
      </c>
      <c r="GY227">
        <v>26.332649143932102</v>
      </c>
      <c r="GZ227">
        <v>105.47438382804199</v>
      </c>
      <c r="HA227">
        <v>131.39100409827901</v>
      </c>
      <c r="HB227">
        <v>125.658221040719</v>
      </c>
      <c r="HC227">
        <v>86.073171254895399</v>
      </c>
      <c r="HD227">
        <v>157.08653549878301</v>
      </c>
      <c r="HR227"/>
    </row>
    <row r="228" spans="1:226">
      <c r="A228" s="13">
        <f t="shared" si="3"/>
        <v>39598</v>
      </c>
      <c r="O228"/>
      <c r="AD228"/>
      <c r="AE228" s="4">
        <v>39598</v>
      </c>
      <c r="AF228" s="1">
        <v>1.2055752357526901</v>
      </c>
      <c r="AG228" s="1">
        <v>2.2755131425470201</v>
      </c>
      <c r="AH228" s="1">
        <v>0.46479742811793601</v>
      </c>
      <c r="AI228" s="1">
        <v>9.6983869076567206</v>
      </c>
      <c r="AJ228" s="1">
        <v>0.351307840286809</v>
      </c>
      <c r="AK228" s="1">
        <v>2.0066341960574201</v>
      </c>
      <c r="AL228" s="1">
        <v>0.27469533322013301</v>
      </c>
      <c r="AM228" s="1">
        <v>-0.76348094687038903</v>
      </c>
      <c r="AN228" s="1">
        <v>2.18791524446371</v>
      </c>
      <c r="AO228" s="1">
        <v>2.8946276271358098</v>
      </c>
      <c r="AP228" s="1">
        <v>1.7542183536559599</v>
      </c>
      <c r="AQ228" s="1">
        <v>1.48289871762326</v>
      </c>
      <c r="AR228" s="1">
        <v>3.2963813020233701</v>
      </c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T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DJ228"/>
      <c r="EL228"/>
      <c r="EZ228"/>
      <c r="FB228">
        <v>21.307426160028299</v>
      </c>
      <c r="FC228">
        <v>9.3594071558772107</v>
      </c>
      <c r="FD228">
        <v>33.843649940046397</v>
      </c>
      <c r="FE228">
        <v>-7.2979749441636503</v>
      </c>
      <c r="FF228">
        <v>55.947359456886197</v>
      </c>
      <c r="FG228">
        <v>10.690462274227301</v>
      </c>
      <c r="FH228">
        <v>33.143269391854901</v>
      </c>
      <c r="FI228">
        <v>69.884079794229393</v>
      </c>
      <c r="FJ228">
        <v>17.2095199742852</v>
      </c>
      <c r="FK228">
        <v>4.0680350805096301</v>
      </c>
      <c r="FL228">
        <v>7.8102523059884001</v>
      </c>
      <c r="FM228">
        <v>34.433985800172699</v>
      </c>
      <c r="FN228">
        <v>4.8556930070928503</v>
      </c>
      <c r="GB228"/>
      <c r="GP228"/>
      <c r="GR228">
        <v>62.838467511093803</v>
      </c>
      <c r="GS228">
        <v>105.789520812538</v>
      </c>
      <c r="GT228">
        <v>39.8381023290709</v>
      </c>
      <c r="GU228">
        <v>76.912975617948504</v>
      </c>
      <c r="GV228">
        <v>38.026821311049503</v>
      </c>
      <c r="GW228">
        <v>109.575478067966</v>
      </c>
      <c r="GX228">
        <v>30.5985578339927</v>
      </c>
      <c r="GY228">
        <v>26.141246964599699</v>
      </c>
      <c r="GZ228">
        <v>106.388822593231</v>
      </c>
      <c r="HA228">
        <v>131.632704539195</v>
      </c>
      <c r="HB228">
        <v>123.248113822105</v>
      </c>
      <c r="HC228">
        <v>85.894988268584498</v>
      </c>
      <c r="HD228">
        <v>157.117139015433</v>
      </c>
      <c r="HR228"/>
    </row>
    <row r="229" spans="1:226">
      <c r="A229" s="13">
        <f t="shared" si="3"/>
        <v>39568</v>
      </c>
      <c r="O229"/>
      <c r="AD229"/>
      <c r="AE229" s="4">
        <v>39568</v>
      </c>
      <c r="AF229" s="1">
        <v>1.0997305386920899</v>
      </c>
      <c r="AG229" s="1">
        <v>2.12177397321677</v>
      </c>
      <c r="AH229" s="1">
        <v>0.50872241856962197</v>
      </c>
      <c r="AI229" s="1">
        <v>11.954386266773801</v>
      </c>
      <c r="AJ229" s="1">
        <v>0.27469787050801903</v>
      </c>
      <c r="AK229" s="1">
        <v>2.3588078144903601</v>
      </c>
      <c r="AL229" s="1">
        <v>0.39057990430121298</v>
      </c>
      <c r="AM229" s="1">
        <v>-0.88499053687109197</v>
      </c>
      <c r="AN229" s="1">
        <v>2.1994542165568798</v>
      </c>
      <c r="AO229" s="1">
        <v>2.6609252456190999</v>
      </c>
      <c r="AP229" s="1">
        <v>2.1582035114232601</v>
      </c>
      <c r="AQ229" s="1">
        <v>1.5457161890597</v>
      </c>
      <c r="AR229" s="1">
        <v>3.2009240067421301</v>
      </c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T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DJ229"/>
      <c r="EL229"/>
      <c r="EZ229"/>
      <c r="FB229">
        <v>23.5654700359046</v>
      </c>
      <c r="FC229">
        <v>10.341190401397</v>
      </c>
      <c r="FD229">
        <v>33.662573194927099</v>
      </c>
      <c r="FE229">
        <v>-10.0548302089587</v>
      </c>
      <c r="FF229">
        <v>52.130312922069798</v>
      </c>
      <c r="FG229">
        <v>10.051065120949501</v>
      </c>
      <c r="FH229">
        <v>30.3252610908675</v>
      </c>
      <c r="FI229">
        <v>63.477679598929797</v>
      </c>
      <c r="FJ229">
        <v>16.8882861748769</v>
      </c>
      <c r="FK229">
        <v>5.23322039373849</v>
      </c>
      <c r="FL229">
        <v>7.9983330386843203</v>
      </c>
      <c r="FM229">
        <v>33.967288948797602</v>
      </c>
      <c r="FN229">
        <v>5.3771457482335698</v>
      </c>
      <c r="GB229"/>
      <c r="GP229"/>
      <c r="GR229">
        <v>60.418667459468701</v>
      </c>
      <c r="GS229">
        <v>102.438434141516</v>
      </c>
      <c r="GT229">
        <v>39.214558659435603</v>
      </c>
      <c r="GU229">
        <v>69.7218894849062</v>
      </c>
      <c r="GV229">
        <v>38.533784616539997</v>
      </c>
      <c r="GW229">
        <v>121.74177869277899</v>
      </c>
      <c r="GX229">
        <v>32.490041662188098</v>
      </c>
      <c r="GY229">
        <v>25.029883437245399</v>
      </c>
      <c r="GZ229">
        <v>106.782406281438</v>
      </c>
      <c r="HA229">
        <v>116.681005477577</v>
      </c>
      <c r="HB229">
        <v>123.613435149653</v>
      </c>
      <c r="HC229">
        <v>83.686399207580607</v>
      </c>
      <c r="HD229">
        <v>160.39039969628499</v>
      </c>
      <c r="HR229"/>
    </row>
    <row r="230" spans="1:226">
      <c r="A230" s="13">
        <f t="shared" si="3"/>
        <v>39538</v>
      </c>
      <c r="O230"/>
      <c r="AD230"/>
      <c r="AE230" s="4">
        <v>39538</v>
      </c>
      <c r="AF230" s="1">
        <v>1.0827681364852499</v>
      </c>
      <c r="AG230" s="1">
        <v>2.0879735817277498</v>
      </c>
      <c r="AH230" s="1">
        <v>0.499919371295797</v>
      </c>
      <c r="AI230" s="1">
        <v>11.808525552206101</v>
      </c>
      <c r="AJ230" s="1">
        <v>0.28019514150904401</v>
      </c>
      <c r="AK230" s="1">
        <v>2.31066711226585</v>
      </c>
      <c r="AL230" s="1">
        <v>0.38428893213230497</v>
      </c>
      <c r="AM230" s="1">
        <v>-0.86204701647137605</v>
      </c>
      <c r="AN230" s="1">
        <v>2.1573667072306502</v>
      </c>
      <c r="AO230" s="1">
        <v>2.6089777222588202</v>
      </c>
      <c r="AP230" s="1">
        <v>2.08175434246531</v>
      </c>
      <c r="AQ230" s="1">
        <v>1.52480016210555</v>
      </c>
      <c r="AR230" s="1">
        <v>3.1283483496863198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T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DJ230"/>
      <c r="EL230"/>
      <c r="EZ230"/>
      <c r="FB230">
        <v>23.9731134833889</v>
      </c>
      <c r="FC230">
        <v>10.645738693487701</v>
      </c>
      <c r="FD230">
        <v>34.410637195243197</v>
      </c>
      <c r="FE230">
        <v>-10.209667028788299</v>
      </c>
      <c r="FF230">
        <v>52.755780297099101</v>
      </c>
      <c r="FG230">
        <v>10.252826222936401</v>
      </c>
      <c r="FH230">
        <v>30.805619731443802</v>
      </c>
      <c r="FI230">
        <v>64.888174971844904</v>
      </c>
      <c r="FJ230">
        <v>17.225482483557499</v>
      </c>
      <c r="FK230">
        <v>5.3458460549146496</v>
      </c>
      <c r="FL230">
        <v>7.5556889138211201</v>
      </c>
      <c r="FM230">
        <v>34.437414621412302</v>
      </c>
      <c r="FN230">
        <v>5.5056419392124996</v>
      </c>
      <c r="GB230"/>
      <c r="GP230"/>
      <c r="GR230">
        <v>60.5073182686425</v>
      </c>
      <c r="GS230">
        <v>101.70871808894</v>
      </c>
      <c r="GT230">
        <v>39.319149277683302</v>
      </c>
      <c r="GU230">
        <v>69.699120542865401</v>
      </c>
      <c r="GV230">
        <v>39.045433571685599</v>
      </c>
      <c r="GW230">
        <v>121.865356006021</v>
      </c>
      <c r="GX230">
        <v>32.3750491552928</v>
      </c>
      <c r="GY230">
        <v>25.0669670980738</v>
      </c>
      <c r="GZ230">
        <v>105.914842055869</v>
      </c>
      <c r="HA230">
        <v>116.83402374250301</v>
      </c>
      <c r="HB230">
        <v>123.849170223736</v>
      </c>
      <c r="HC230">
        <v>83.888796587578497</v>
      </c>
      <c r="HD230">
        <v>160.364692846808</v>
      </c>
      <c r="HR230"/>
    </row>
    <row r="231" spans="1:226">
      <c r="A231" s="13">
        <f t="shared" si="3"/>
        <v>39507</v>
      </c>
      <c r="O231"/>
      <c r="AD231"/>
      <c r="AE231" s="4">
        <v>39507</v>
      </c>
      <c r="AF231" s="1">
        <v>1.07395489763386</v>
      </c>
      <c r="AG231" s="1">
        <v>2.0763508879796899</v>
      </c>
      <c r="AH231" s="1">
        <v>0.50518734751614602</v>
      </c>
      <c r="AI231" s="1">
        <v>11.1119334044069</v>
      </c>
      <c r="AJ231" s="1">
        <v>0.27550034417915997</v>
      </c>
      <c r="AK231" s="1">
        <v>2.2936474710726298</v>
      </c>
      <c r="AL231" s="1">
        <v>0.37924580305678202</v>
      </c>
      <c r="AM231" s="1">
        <v>-0.80547677484860003</v>
      </c>
      <c r="AN231" s="1">
        <v>2.1412888827310201</v>
      </c>
      <c r="AO231" s="1">
        <v>2.5944113462578402</v>
      </c>
      <c r="AP231" s="1">
        <v>2.0746499215163401</v>
      </c>
      <c r="AQ231" s="1">
        <v>1.50985541400034</v>
      </c>
      <c r="AR231" s="1">
        <v>3.10224880327443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T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DJ231"/>
      <c r="EL231"/>
      <c r="EZ231"/>
      <c r="FB231">
        <v>24.170653610194499</v>
      </c>
      <c r="FC231">
        <v>10.6909586822853</v>
      </c>
      <c r="FD231">
        <v>34.356235833560298</v>
      </c>
      <c r="FE231">
        <v>-10.970265299479401</v>
      </c>
      <c r="FF231">
        <v>54.074274013224901</v>
      </c>
      <c r="FG231">
        <v>10.3361170685213</v>
      </c>
      <c r="FH231">
        <v>31.1617828384903</v>
      </c>
      <c r="FI231">
        <v>61.055145743677002</v>
      </c>
      <c r="FJ231">
        <v>17.3471839946972</v>
      </c>
      <c r="FK231">
        <v>5.3903657740509496</v>
      </c>
      <c r="FL231">
        <v>7.64380357803969</v>
      </c>
      <c r="FM231">
        <v>34.7465310509928</v>
      </c>
      <c r="FN231">
        <v>5.5025230267373697</v>
      </c>
      <c r="GB231"/>
      <c r="GP231"/>
      <c r="GR231">
        <v>60.567877505261997</v>
      </c>
      <c r="GS231">
        <v>102.151579791033</v>
      </c>
      <c r="GT231">
        <v>39.5505041094437</v>
      </c>
      <c r="GU231">
        <v>70.161700286133396</v>
      </c>
      <c r="GV231">
        <v>39.001306218135703</v>
      </c>
      <c r="GW231">
        <v>121.80282980142201</v>
      </c>
      <c r="GX231">
        <v>32.299015512352199</v>
      </c>
      <c r="GY231">
        <v>26.170303338889401</v>
      </c>
      <c r="GZ231">
        <v>105.95458320431101</v>
      </c>
      <c r="HA231">
        <v>117.053228999946</v>
      </c>
      <c r="HB231">
        <v>124.46377261470199</v>
      </c>
      <c r="HC231">
        <v>84.049839951270599</v>
      </c>
      <c r="HD231">
        <v>160.69567037312899</v>
      </c>
      <c r="HR231"/>
    </row>
    <row r="232" spans="1:226">
      <c r="A232" s="13">
        <f t="shared" si="3"/>
        <v>39478</v>
      </c>
      <c r="O232"/>
      <c r="AD232"/>
      <c r="AE232" s="4">
        <v>39478</v>
      </c>
      <c r="AF232" s="1">
        <v>0.89666862022001403</v>
      </c>
      <c r="AG232" s="1">
        <v>2.0448328327880301</v>
      </c>
      <c r="AH232" s="1">
        <v>0.69979117958470005</v>
      </c>
      <c r="AI232" s="1">
        <v>7.6697983006659003</v>
      </c>
      <c r="AJ232" s="1">
        <v>0.31312692839759299</v>
      </c>
      <c r="AK232" s="1">
        <v>2.1010823043371198</v>
      </c>
      <c r="AL232" s="1">
        <v>0.32246079279675</v>
      </c>
      <c r="AM232" s="1">
        <v>-0.72126050672337505</v>
      </c>
      <c r="AN232" s="1">
        <v>2.18312197766434</v>
      </c>
      <c r="AO232" s="1">
        <v>2.2812588379021599</v>
      </c>
      <c r="AP232" s="1">
        <v>2.2222101066367301</v>
      </c>
      <c r="AQ232" s="1">
        <v>2.0044497673950499</v>
      </c>
      <c r="AR232" s="1">
        <v>3.0483577029953799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T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DJ232"/>
      <c r="EL232"/>
      <c r="EZ232"/>
      <c r="FB232">
        <v>30.9945489212359</v>
      </c>
      <c r="FC232">
        <v>10.5823614599616</v>
      </c>
      <c r="FD232">
        <v>32.468759398312699</v>
      </c>
      <c r="FE232">
        <v>-11.9976207139851</v>
      </c>
      <c r="FF232">
        <v>52.6877609394136</v>
      </c>
      <c r="FG232">
        <v>6.20533345772707</v>
      </c>
      <c r="FH232">
        <v>32.860358884589502</v>
      </c>
      <c r="FI232">
        <v>63.092038630001902</v>
      </c>
      <c r="FJ232">
        <v>17.911559239878098</v>
      </c>
      <c r="FK232">
        <v>8.4946559832534305</v>
      </c>
      <c r="FL232">
        <v>8.2963837399425593</v>
      </c>
      <c r="FM232">
        <v>22.3489092109673</v>
      </c>
      <c r="FN232">
        <v>4.53613304309392</v>
      </c>
      <c r="GB232"/>
      <c r="GP232"/>
      <c r="GR232">
        <v>52.897193770356999</v>
      </c>
      <c r="GS232">
        <v>104.859171985656</v>
      </c>
      <c r="GT232">
        <v>46.642089942863798</v>
      </c>
      <c r="GU232">
        <v>65.869939608266506</v>
      </c>
      <c r="GV232">
        <v>36.900015532262003</v>
      </c>
      <c r="GW232">
        <v>112.50353270820401</v>
      </c>
      <c r="GX232">
        <v>32.265737961027199</v>
      </c>
      <c r="GY232">
        <v>24.546937418228602</v>
      </c>
      <c r="GZ232">
        <v>107.2921383406</v>
      </c>
      <c r="HA232">
        <v>125.888124787499</v>
      </c>
      <c r="HB232">
        <v>128.756509855856</v>
      </c>
      <c r="HC232">
        <v>81.276521848534202</v>
      </c>
      <c r="HD232">
        <v>170.779693185708</v>
      </c>
      <c r="HR232"/>
    </row>
    <row r="233" spans="1:226">
      <c r="A233" s="13">
        <f t="shared" si="3"/>
        <v>39447</v>
      </c>
      <c r="O233"/>
      <c r="AD233"/>
      <c r="AE233" s="4">
        <v>39447</v>
      </c>
      <c r="AF233" s="1">
        <v>0.90863899208215004</v>
      </c>
      <c r="AG233" s="1">
        <v>2.0901990705560598</v>
      </c>
      <c r="AH233" s="1">
        <v>0.71405872012778904</v>
      </c>
      <c r="AI233" s="1">
        <v>7.86004395909272</v>
      </c>
      <c r="AJ233" s="1">
        <v>0.32842766287573999</v>
      </c>
      <c r="AK233" s="1">
        <v>2.1374224935413699</v>
      </c>
      <c r="AL233" s="1">
        <v>0.32703179341420302</v>
      </c>
      <c r="AM233" s="1">
        <v>-0.71881991716882099</v>
      </c>
      <c r="AN233" s="1">
        <v>2.2197265974351201</v>
      </c>
      <c r="AO233" s="1">
        <v>2.3241621775119699</v>
      </c>
      <c r="AP233" s="1">
        <v>2.2670126118455101</v>
      </c>
      <c r="AQ233" s="1">
        <v>2.0453099196673001</v>
      </c>
      <c r="AR233" s="1">
        <v>3.1005409438306302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T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DJ233"/>
      <c r="EL233"/>
      <c r="EZ233"/>
      <c r="FB233">
        <v>30.5814561941833</v>
      </c>
      <c r="FC233">
        <v>10.5507886820323</v>
      </c>
      <c r="FD233">
        <v>31.8596944389563</v>
      </c>
      <c r="FE233">
        <v>-11.8101669094444</v>
      </c>
      <c r="FF233">
        <v>51.5426020975273</v>
      </c>
      <c r="FG233">
        <v>6.1264652351670197</v>
      </c>
      <c r="FH233">
        <v>32.369827873686198</v>
      </c>
      <c r="FI233">
        <v>61.351184261432103</v>
      </c>
      <c r="FJ233">
        <v>17.6039320532884</v>
      </c>
      <c r="FK233">
        <v>8.3454589933324002</v>
      </c>
      <c r="FL233">
        <v>8.3525327717354898</v>
      </c>
      <c r="FM233">
        <v>21.88787813882</v>
      </c>
      <c r="FN233">
        <v>4.5014341620985903</v>
      </c>
      <c r="GB233"/>
      <c r="GP233"/>
      <c r="GR233">
        <v>52.749447819965198</v>
      </c>
      <c r="GS233">
        <v>105.955634710954</v>
      </c>
      <c r="GT233">
        <v>46.761310091816398</v>
      </c>
      <c r="GU233">
        <v>65.765955737273501</v>
      </c>
      <c r="GV233">
        <v>37.269883142717703</v>
      </c>
      <c r="GW233">
        <v>112.48539444987</v>
      </c>
      <c r="GX233">
        <v>32.1217669213029</v>
      </c>
      <c r="GY233">
        <v>24.920067302498801</v>
      </c>
      <c r="GZ233">
        <v>106.527564360567</v>
      </c>
      <c r="HA233">
        <v>126.07568274793699</v>
      </c>
      <c r="HB233">
        <v>128.90207870549</v>
      </c>
      <c r="HC233">
        <v>81.340103044178505</v>
      </c>
      <c r="HD233">
        <v>170.78001386105799</v>
      </c>
      <c r="HR233"/>
    </row>
    <row r="234" spans="1:226">
      <c r="A234" s="13">
        <f t="shared" si="3"/>
        <v>39416</v>
      </c>
      <c r="O234"/>
      <c r="AD234"/>
      <c r="AE234" s="4">
        <v>39416</v>
      </c>
      <c r="AF234" s="1">
        <v>0.98496729844840702</v>
      </c>
      <c r="AG234" s="1">
        <v>2.0943139695149</v>
      </c>
      <c r="AH234" s="1">
        <v>0.71649999267789299</v>
      </c>
      <c r="AI234" s="1">
        <v>7.6055153143553103</v>
      </c>
      <c r="AJ234" s="1">
        <v>0.32697381882576998</v>
      </c>
      <c r="AK234" s="1">
        <v>2.1513328997950101</v>
      </c>
      <c r="AL234" s="1">
        <v>0.29842419680517002</v>
      </c>
      <c r="AM234" s="1">
        <v>-0.72325374707116896</v>
      </c>
      <c r="AN234" s="1">
        <v>2.2291874019246398</v>
      </c>
      <c r="AO234" s="1">
        <v>2.3450384274362199</v>
      </c>
      <c r="AP234" s="1">
        <v>2.2576338776424301</v>
      </c>
      <c r="AQ234" s="1">
        <v>2.04667779988061</v>
      </c>
      <c r="AR234" s="1">
        <v>3.1179657523097499</v>
      </c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T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DJ234"/>
      <c r="EL234"/>
      <c r="EZ234"/>
      <c r="FB234">
        <v>29.695364702598201</v>
      </c>
      <c r="FC234">
        <v>10.5791524087578</v>
      </c>
      <c r="FD234">
        <v>31.765701582018099</v>
      </c>
      <c r="FE234">
        <v>-11.0743604643301</v>
      </c>
      <c r="FF234">
        <v>51.666238493845299</v>
      </c>
      <c r="FG234">
        <v>6.0933422292266401</v>
      </c>
      <c r="FH234">
        <v>33.206090392709399</v>
      </c>
      <c r="FI234">
        <v>60.905962980313703</v>
      </c>
      <c r="FJ234">
        <v>17.5552014427704</v>
      </c>
      <c r="FK234">
        <v>8.2726909177081804</v>
      </c>
      <c r="FL234">
        <v>8.3760655287307699</v>
      </c>
      <c r="FM234">
        <v>21.853590805795701</v>
      </c>
      <c r="FN234">
        <v>4.4750891830963697</v>
      </c>
      <c r="GB234"/>
      <c r="GP234"/>
      <c r="GR234">
        <v>54.604280589526702</v>
      </c>
      <c r="GS234">
        <v>105.815186794289</v>
      </c>
      <c r="GT234">
        <v>46.640924132489502</v>
      </c>
      <c r="GU234">
        <v>65.644228937706302</v>
      </c>
      <c r="GV234">
        <v>37.268644923634</v>
      </c>
      <c r="GW234">
        <v>112.591796543477</v>
      </c>
      <c r="GX234">
        <v>31.681693629723402</v>
      </c>
      <c r="GY234">
        <v>24.922125765049401</v>
      </c>
      <c r="GZ234">
        <v>106.35367661695901</v>
      </c>
      <c r="HA234">
        <v>127.258836636212</v>
      </c>
      <c r="HB234">
        <v>128.68975538783101</v>
      </c>
      <c r="HC234">
        <v>81.312071622089107</v>
      </c>
      <c r="HD234">
        <v>170.78926290683799</v>
      </c>
      <c r="HR234"/>
    </row>
    <row r="235" spans="1:226">
      <c r="A235" s="13">
        <f t="shared" si="3"/>
        <v>39386</v>
      </c>
      <c r="O235"/>
      <c r="AD235"/>
      <c r="AE235" s="4">
        <v>39386</v>
      </c>
      <c r="AF235" s="1">
        <v>0.926927649705096</v>
      </c>
      <c r="AG235" s="1">
        <v>2.29027042633495</v>
      </c>
      <c r="AH235" s="1">
        <v>0.70642594888041799</v>
      </c>
      <c r="AI235" s="1">
        <v>6.4691267524641196</v>
      </c>
      <c r="AJ235" s="1">
        <v>0.39917890494661101</v>
      </c>
      <c r="AK235" s="1">
        <v>2.1839457171210901</v>
      </c>
      <c r="AL235" s="1">
        <v>0.28050493904819401</v>
      </c>
      <c r="AM235" s="1">
        <v>-0.68000249719143202</v>
      </c>
      <c r="AN235" s="1">
        <v>1.8476496813260299</v>
      </c>
      <c r="AO235" s="1">
        <v>1.9112295428922801</v>
      </c>
      <c r="AP235" s="1">
        <v>2.3453525795302799</v>
      </c>
      <c r="AQ235" s="1">
        <v>1.8707590730265999</v>
      </c>
      <c r="AR235" s="1">
        <v>3.64546096432806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T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DJ235"/>
      <c r="EL235"/>
      <c r="EZ235"/>
      <c r="FB235">
        <v>31.325906264639698</v>
      </c>
      <c r="FC235">
        <v>8.7447556374508295</v>
      </c>
      <c r="FD235">
        <v>32.457824429316098</v>
      </c>
      <c r="FE235">
        <v>-10.4438178485773</v>
      </c>
      <c r="FF235">
        <v>47.442629675184698</v>
      </c>
      <c r="FG235">
        <v>5.1042733040733399</v>
      </c>
      <c r="FH235">
        <v>36.5546600011061</v>
      </c>
      <c r="FI235">
        <v>61.597905937624702</v>
      </c>
      <c r="FJ235">
        <v>17.575631308811399</v>
      </c>
      <c r="FK235">
        <v>10.1274765795691</v>
      </c>
      <c r="FL235">
        <v>7.7904971301709001</v>
      </c>
      <c r="FM235">
        <v>23.403221032628199</v>
      </c>
      <c r="FN235">
        <v>1.2923074094804099</v>
      </c>
      <c r="GB235"/>
      <c r="GP235"/>
      <c r="GR235">
        <v>52.940910466217304</v>
      </c>
      <c r="GS235">
        <v>108.940485260578</v>
      </c>
      <c r="GT235">
        <v>43.988468984021402</v>
      </c>
      <c r="GU235">
        <v>64.686548541676402</v>
      </c>
      <c r="GV235">
        <v>37.385608376584699</v>
      </c>
      <c r="GW235">
        <v>116.13478060352401</v>
      </c>
      <c r="GX235">
        <v>32.4956236648936</v>
      </c>
      <c r="GY235">
        <v>24.922598163754</v>
      </c>
      <c r="GZ235">
        <v>108.835539836767</v>
      </c>
      <c r="HA235">
        <v>103.325926337152</v>
      </c>
      <c r="HB235">
        <v>137.683698768098</v>
      </c>
      <c r="HC235">
        <v>90.130852356776799</v>
      </c>
      <c r="HD235">
        <v>179.43274605085901</v>
      </c>
      <c r="HR235"/>
    </row>
    <row r="236" spans="1:226">
      <c r="A236" s="13">
        <f t="shared" si="3"/>
        <v>39353</v>
      </c>
      <c r="O236"/>
      <c r="AD236"/>
      <c r="AE236" s="4">
        <v>39353</v>
      </c>
      <c r="AF236" s="1">
        <v>0.924156643100842</v>
      </c>
      <c r="AG236" s="1">
        <v>2.2853200643951599</v>
      </c>
      <c r="AH236" s="1">
        <v>0.705125374577251</v>
      </c>
      <c r="AI236" s="1">
        <v>6.4565442810068197</v>
      </c>
      <c r="AJ236" s="1">
        <v>0.400520797322163</v>
      </c>
      <c r="AK236" s="1">
        <v>2.1792191109567298</v>
      </c>
      <c r="AL236" s="1">
        <v>0.27975000439526798</v>
      </c>
      <c r="AM236" s="1">
        <v>-0.67818186799522995</v>
      </c>
      <c r="AN236" s="1">
        <v>1.84033415668534</v>
      </c>
      <c r="AO236" s="1">
        <v>1.96466346923331</v>
      </c>
      <c r="AP236" s="1">
        <v>2.47208744992396</v>
      </c>
      <c r="AQ236" s="1">
        <v>1.86956248573267</v>
      </c>
      <c r="AR236" s="1">
        <v>3.6339724935153499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T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DJ236"/>
      <c r="EL236"/>
      <c r="EZ236"/>
      <c r="FB236">
        <v>31.413209879482899</v>
      </c>
      <c r="FC236">
        <v>8.8006832787484406</v>
      </c>
      <c r="FD236">
        <v>32.481696653647496</v>
      </c>
      <c r="FE236">
        <v>-10.498178653569999</v>
      </c>
      <c r="FF236">
        <v>47.409618191823299</v>
      </c>
      <c r="FG236">
        <v>5.0871198737724201</v>
      </c>
      <c r="FH236">
        <v>36.649574824298298</v>
      </c>
      <c r="FI236">
        <v>61.8152220297547</v>
      </c>
      <c r="FJ236">
        <v>17.628470691965301</v>
      </c>
      <c r="FK236">
        <v>9.7769476752487208</v>
      </c>
      <c r="FL236">
        <v>7.6115785414858301</v>
      </c>
      <c r="FM236">
        <v>23.467871648156098</v>
      </c>
      <c r="FN236">
        <v>1.2834820446485999</v>
      </c>
      <c r="GB236"/>
      <c r="GP236"/>
      <c r="GR236">
        <v>52.942406702865298</v>
      </c>
      <c r="GS236">
        <v>108.905239568496</v>
      </c>
      <c r="GT236">
        <v>43.986867583984903</v>
      </c>
      <c r="GU236">
        <v>64.669132418107793</v>
      </c>
      <c r="GV236">
        <v>37.430066290759001</v>
      </c>
      <c r="GW236">
        <v>116.30330423773999</v>
      </c>
      <c r="GX236">
        <v>32.424688345817302</v>
      </c>
      <c r="GY236">
        <v>24.9086537559349</v>
      </c>
      <c r="GZ236">
        <v>108.665020012708</v>
      </c>
      <c r="HA236">
        <v>105.85034727558499</v>
      </c>
      <c r="HB236">
        <v>144.83115107554099</v>
      </c>
      <c r="HC236">
        <v>90.200887008663301</v>
      </c>
      <c r="HD236">
        <v>179.41121904177101</v>
      </c>
      <c r="HR236"/>
    </row>
    <row r="237" spans="1:226">
      <c r="A237" s="13">
        <f t="shared" si="3"/>
        <v>39325</v>
      </c>
      <c r="O237"/>
      <c r="AD237"/>
      <c r="AE237" s="4">
        <v>39325</v>
      </c>
      <c r="AF237" s="1">
        <v>0.93464680832120905</v>
      </c>
      <c r="AG237" s="1">
        <v>2.2587190173417402</v>
      </c>
      <c r="AH237" s="1">
        <v>0.71187678541421995</v>
      </c>
      <c r="AI237" s="1">
        <v>6.2598586382311501</v>
      </c>
      <c r="AJ237" s="1">
        <v>0.404386876081747</v>
      </c>
      <c r="AK237" s="1">
        <v>2.27187961277449</v>
      </c>
      <c r="AL237" s="1">
        <v>0.26246666178047801</v>
      </c>
      <c r="AM237" s="1">
        <v>-0.72848457068497496</v>
      </c>
      <c r="AN237" s="1">
        <v>1.8590208611436601</v>
      </c>
      <c r="AO237" s="1">
        <v>1.9771287397314301</v>
      </c>
      <c r="AP237" s="1">
        <v>2.1078760523119202</v>
      </c>
      <c r="AQ237" s="1">
        <v>1.8902247499213101</v>
      </c>
      <c r="AR237" s="1">
        <v>3.4865838799683302</v>
      </c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T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DJ237"/>
      <c r="EL237"/>
      <c r="EZ237"/>
      <c r="FB237">
        <v>31.356828234006802</v>
      </c>
      <c r="FC237">
        <v>8.8254554028224597</v>
      </c>
      <c r="FD237">
        <v>32.1838319750632</v>
      </c>
      <c r="FE237">
        <v>-10.8965900013681</v>
      </c>
      <c r="FF237">
        <v>47.048099901390302</v>
      </c>
      <c r="FG237">
        <v>4.7081815141224999</v>
      </c>
      <c r="FH237">
        <v>37.866679445681697</v>
      </c>
      <c r="FI237">
        <v>63.710359520938198</v>
      </c>
      <c r="FJ237">
        <v>17.452240280429699</v>
      </c>
      <c r="FK237">
        <v>9.6138650469156808</v>
      </c>
      <c r="FL237">
        <v>9.1749455804509399</v>
      </c>
      <c r="FM237">
        <v>23.223859494590901</v>
      </c>
      <c r="FN237">
        <v>1.3217289109902099</v>
      </c>
      <c r="GB237"/>
      <c r="GP237"/>
      <c r="GR237">
        <v>53.0051087145957</v>
      </c>
      <c r="GS237">
        <v>110.56693467167599</v>
      </c>
      <c r="GT237">
        <v>44.074323879760399</v>
      </c>
      <c r="GU237">
        <v>59.313493568131697</v>
      </c>
      <c r="GV237">
        <v>37.451540955807197</v>
      </c>
      <c r="GW237">
        <v>117.88365113992501</v>
      </c>
      <c r="GX237">
        <v>31.7066724518237</v>
      </c>
      <c r="GY237">
        <v>23.9143444386761</v>
      </c>
      <c r="GZ237">
        <v>108.741034881278</v>
      </c>
      <c r="HA237">
        <v>105.85675096691099</v>
      </c>
      <c r="HB237">
        <v>130.94731338513401</v>
      </c>
      <c r="HC237">
        <v>90.4097951461262</v>
      </c>
      <c r="HD237">
        <v>181.743589710766</v>
      </c>
      <c r="HR237"/>
    </row>
    <row r="238" spans="1:226">
      <c r="A238" s="13">
        <f t="shared" si="3"/>
        <v>39294</v>
      </c>
      <c r="O238"/>
      <c r="AD238"/>
      <c r="AE238" s="4">
        <v>39294</v>
      </c>
      <c r="AF238" s="1">
        <v>0.85786256761243695</v>
      </c>
      <c r="AG238" s="1">
        <v>2.4322595793081301</v>
      </c>
      <c r="AH238" s="1">
        <v>0.65000890901545105</v>
      </c>
      <c r="AI238" s="1">
        <v>5.7703598631112198</v>
      </c>
      <c r="AJ238" s="1">
        <v>9.6103714793321096E-2</v>
      </c>
      <c r="AK238" s="1">
        <v>2.09102426489599</v>
      </c>
      <c r="AL238" s="1">
        <v>0.27319507911824698</v>
      </c>
      <c r="AM238" s="1">
        <v>-0.87353456978142296</v>
      </c>
      <c r="AN238" s="1">
        <v>1.72542086728639</v>
      </c>
      <c r="AO238" s="1">
        <v>2.0908132201012299</v>
      </c>
      <c r="AP238" s="1">
        <v>2.0183454966250398</v>
      </c>
      <c r="AQ238" s="1">
        <v>1.6362336518218401</v>
      </c>
      <c r="AR238" s="1">
        <v>3.9713433239721501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T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DJ238"/>
      <c r="EL238"/>
      <c r="EZ238"/>
      <c r="FB238">
        <v>29.075612060610901</v>
      </c>
      <c r="FC238">
        <v>6.4636738141337</v>
      </c>
      <c r="FD238">
        <v>35.123465145828597</v>
      </c>
      <c r="FE238">
        <v>-10.3398913149679</v>
      </c>
      <c r="FF238">
        <v>66.376596864187206</v>
      </c>
      <c r="FG238">
        <v>5.3463052546578096</v>
      </c>
      <c r="FH238">
        <v>44.423873070269998</v>
      </c>
      <c r="FI238">
        <v>62.7552003356518</v>
      </c>
      <c r="FJ238">
        <v>17.5429018729197</v>
      </c>
      <c r="FK238">
        <v>8.1678208975327191</v>
      </c>
      <c r="FL238">
        <v>10.251709311590799</v>
      </c>
      <c r="FM238">
        <v>20.425201674151602</v>
      </c>
      <c r="FN238">
        <v>-2.53772030447562</v>
      </c>
      <c r="GB238"/>
      <c r="GP238"/>
      <c r="GR238">
        <v>52.820329454724401</v>
      </c>
      <c r="GS238">
        <v>120.312683957254</v>
      </c>
      <c r="GT238">
        <v>43.173563271130703</v>
      </c>
      <c r="GU238">
        <v>62.091113020632001</v>
      </c>
      <c r="GV238">
        <v>30.211306627165101</v>
      </c>
      <c r="GW238">
        <v>112.84248316393899</v>
      </c>
      <c r="GX238">
        <v>32.030175545374597</v>
      </c>
      <c r="GY238">
        <v>21.542122060992899</v>
      </c>
      <c r="GZ238">
        <v>106.24324828846299</v>
      </c>
      <c r="HA238">
        <v>127.15537369949</v>
      </c>
      <c r="HB238">
        <v>121.01226367927001</v>
      </c>
      <c r="HC238">
        <v>99.890423934726897</v>
      </c>
      <c r="HD238">
        <v>207.56023966643099</v>
      </c>
      <c r="HR238"/>
    </row>
    <row r="239" spans="1:226">
      <c r="A239" s="13">
        <f t="shared" si="3"/>
        <v>39262</v>
      </c>
      <c r="O239"/>
      <c r="AD239"/>
      <c r="AE239" s="4">
        <v>39262</v>
      </c>
      <c r="AF239" s="1">
        <v>0.86026458147232898</v>
      </c>
      <c r="AG239" s="1">
        <v>2.4613270504138902</v>
      </c>
      <c r="AH239" s="1">
        <v>0.63761464227820297</v>
      </c>
      <c r="AI239" s="1">
        <v>5.8236076202040801</v>
      </c>
      <c r="AJ239" s="1">
        <v>9.6084477537083907E-2</v>
      </c>
      <c r="AK239" s="1">
        <v>2.12518088995439</v>
      </c>
      <c r="AL239" s="1">
        <v>0.27628325602502901</v>
      </c>
      <c r="AM239" s="1">
        <v>-0.893587226755028</v>
      </c>
      <c r="AN239" s="1">
        <v>1.7526586234147301</v>
      </c>
      <c r="AO239" s="1">
        <v>2.1240784067001499</v>
      </c>
      <c r="AP239" s="1">
        <v>2.0315864175427998</v>
      </c>
      <c r="AQ239" s="1">
        <v>1.65103189444382</v>
      </c>
      <c r="AR239" s="1">
        <v>4.0268945671896201</v>
      </c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T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DJ239"/>
      <c r="EL239"/>
      <c r="EZ239"/>
      <c r="FB239">
        <v>29.067567653736202</v>
      </c>
      <c r="FC239">
        <v>6.3853829968104101</v>
      </c>
      <c r="FD239">
        <v>35.099826199488703</v>
      </c>
      <c r="FE239">
        <v>-10.224541173975</v>
      </c>
      <c r="FF239">
        <v>65.804596317919007</v>
      </c>
      <c r="FG239">
        <v>5.2500518080949004</v>
      </c>
      <c r="FH239">
        <v>43.916768624430098</v>
      </c>
      <c r="FI239">
        <v>61.782812095831197</v>
      </c>
      <c r="FJ239">
        <v>17.2921665991555</v>
      </c>
      <c r="FK239">
        <v>8.06625525458265</v>
      </c>
      <c r="FL239">
        <v>10.4288385620981</v>
      </c>
      <c r="FM239">
        <v>20.229891622418901</v>
      </c>
      <c r="FN239">
        <v>-2.496382596104</v>
      </c>
      <c r="GB239"/>
      <c r="GP239"/>
      <c r="GR239">
        <v>52.7441552598616</v>
      </c>
      <c r="GS239">
        <v>120.329596275985</v>
      </c>
      <c r="GT239">
        <v>42.724221506349799</v>
      </c>
      <c r="GU239">
        <v>62.1281622763263</v>
      </c>
      <c r="GV239">
        <v>30.161464343309401</v>
      </c>
      <c r="GW239">
        <v>112.868032562764</v>
      </c>
      <c r="GX239">
        <v>32.057323977332999</v>
      </c>
      <c r="GY239">
        <v>21.577361751963899</v>
      </c>
      <c r="GZ239">
        <v>106.867240800958</v>
      </c>
      <c r="HA239">
        <v>127.934129262206</v>
      </c>
      <c r="HB239">
        <v>119.868044081504</v>
      </c>
      <c r="HC239">
        <v>99.674833506672002</v>
      </c>
      <c r="HD239">
        <v>207.565365580454</v>
      </c>
      <c r="HR239"/>
    </row>
    <row r="240" spans="1:226">
      <c r="A240" s="13">
        <f t="shared" si="3"/>
        <v>39233</v>
      </c>
      <c r="O240"/>
      <c r="AD240"/>
      <c r="AE240" s="4">
        <v>39233</v>
      </c>
      <c r="AF240" s="1">
        <v>0.85594992212296706</v>
      </c>
      <c r="AG240" s="1">
        <v>2.43990380870558</v>
      </c>
      <c r="AH240" s="1">
        <v>0.62801425067767702</v>
      </c>
      <c r="AI240" s="1">
        <v>5.70573225369077</v>
      </c>
      <c r="AJ240" s="1">
        <v>9.1547562988400402E-2</v>
      </c>
      <c r="AK240" s="1">
        <v>2.1137451279632198</v>
      </c>
      <c r="AL240" s="1">
        <v>0.276910123119809</v>
      </c>
      <c r="AM240" s="1">
        <v>-0.88743351533637804</v>
      </c>
      <c r="AN240" s="1">
        <v>1.74244339239362</v>
      </c>
      <c r="AO240" s="1">
        <v>2.1644447222238501</v>
      </c>
      <c r="AP240" s="1">
        <v>2.0045304022963299</v>
      </c>
      <c r="AQ240" s="1">
        <v>1.64886062501241</v>
      </c>
      <c r="AR240" s="1">
        <v>4.0065295646164998</v>
      </c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T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DJ240"/>
      <c r="EL240"/>
      <c r="EZ240"/>
      <c r="FB240">
        <v>29.1753199882058</v>
      </c>
      <c r="FC240">
        <v>6.5425462759090003</v>
      </c>
      <c r="FD240">
        <v>35.389344847619697</v>
      </c>
      <c r="FE240">
        <v>-9.1820647755719307</v>
      </c>
      <c r="FF240">
        <v>66.286954705716099</v>
      </c>
      <c r="FG240">
        <v>5.2902783748565598</v>
      </c>
      <c r="FH240">
        <v>43.928393193921899</v>
      </c>
      <c r="FI240">
        <v>62.1154374749024</v>
      </c>
      <c r="FJ240">
        <v>17.361205833372299</v>
      </c>
      <c r="FK240">
        <v>7.7056393193307198</v>
      </c>
      <c r="FL240">
        <v>10.6109936763342</v>
      </c>
      <c r="FM240">
        <v>20.212363058267499</v>
      </c>
      <c r="FN240">
        <v>-2.45898060243873</v>
      </c>
      <c r="GB240"/>
      <c r="GP240"/>
      <c r="GR240">
        <v>52.642539227952703</v>
      </c>
      <c r="GS240">
        <v>119.744113370226</v>
      </c>
      <c r="GT240">
        <v>42.535485943116598</v>
      </c>
      <c r="GU240">
        <v>61.417522242750202</v>
      </c>
      <c r="GV240">
        <v>30.121706729507199</v>
      </c>
      <c r="GW240">
        <v>112.87096855516199</v>
      </c>
      <c r="GX240">
        <v>32.050956551649001</v>
      </c>
      <c r="GY240">
        <v>21.615796657491</v>
      </c>
      <c r="GZ240">
        <v>106.197619350251</v>
      </c>
      <c r="HA240">
        <v>129.23579526389</v>
      </c>
      <c r="HB240">
        <v>117.65667061644901</v>
      </c>
      <c r="HC240">
        <v>99.540457161902694</v>
      </c>
      <c r="HD240">
        <v>207.317300257423</v>
      </c>
      <c r="HR240"/>
    </row>
    <row r="241" spans="1:226">
      <c r="A241" s="13">
        <f t="shared" si="3"/>
        <v>39202</v>
      </c>
      <c r="O241"/>
      <c r="AD241"/>
      <c r="AE241" s="4">
        <v>39202</v>
      </c>
      <c r="AF241" s="1">
        <v>0.94810883905270105</v>
      </c>
      <c r="AG241" s="1">
        <v>2.2609382030264999</v>
      </c>
      <c r="AH241" s="1">
        <v>0.64665179182764099</v>
      </c>
      <c r="AI241" s="1">
        <v>4.4108138303068403</v>
      </c>
      <c r="AJ241" s="1">
        <v>4.7168780627997398E-2</v>
      </c>
      <c r="AK241" s="1">
        <v>2.5278482653807099</v>
      </c>
      <c r="AL241" s="1">
        <v>0.334390167853517</v>
      </c>
      <c r="AM241" s="1">
        <v>-0.88484326163622795</v>
      </c>
      <c r="AN241" s="1">
        <v>2.13472849152078</v>
      </c>
      <c r="AO241" s="1">
        <v>2.0997435179291402</v>
      </c>
      <c r="AP241" s="1">
        <v>1.9354030537499001</v>
      </c>
      <c r="AQ241" s="1">
        <v>1.60099135715315</v>
      </c>
      <c r="AR241" s="1">
        <v>3.6860326128106</v>
      </c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T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DJ241"/>
      <c r="EL241"/>
      <c r="EZ241"/>
      <c r="FB241">
        <v>29.217351166356401</v>
      </c>
      <c r="FC241">
        <v>5.3394806983529604</v>
      </c>
      <c r="FD241">
        <v>34.541290523237002</v>
      </c>
      <c r="FE241">
        <v>-8.9957922522949296</v>
      </c>
      <c r="FF241">
        <v>67.627043460159896</v>
      </c>
      <c r="FG241">
        <v>3.9935750434843702</v>
      </c>
      <c r="FH241">
        <v>46.035717128522599</v>
      </c>
      <c r="FI241">
        <v>53.771336286259398</v>
      </c>
      <c r="FJ241">
        <v>17.564305064861099</v>
      </c>
      <c r="FK241">
        <v>8.7972920968272597</v>
      </c>
      <c r="FL241">
        <v>10.761780356683399</v>
      </c>
      <c r="FM241">
        <v>21.4903991946384</v>
      </c>
      <c r="FN241">
        <v>-5.0388994539802301</v>
      </c>
      <c r="GB241"/>
      <c r="GP241"/>
      <c r="GR241">
        <v>54.696109391878103</v>
      </c>
      <c r="GS241">
        <v>112.122792238968</v>
      </c>
      <c r="GT241">
        <v>40.606679396901001</v>
      </c>
      <c r="GU241">
        <v>66.416039320394802</v>
      </c>
      <c r="GV241">
        <v>28.838653667240699</v>
      </c>
      <c r="GW241">
        <v>134.798335903343</v>
      </c>
      <c r="GX241">
        <v>29.561544797686899</v>
      </c>
      <c r="GY241">
        <v>24.062251840750399</v>
      </c>
      <c r="GZ241">
        <v>106.694038044656</v>
      </c>
      <c r="HA241">
        <v>114.78162242731599</v>
      </c>
      <c r="HB241">
        <v>116.11695875189599</v>
      </c>
      <c r="HC241">
        <v>93.978514849780694</v>
      </c>
      <c r="HD241">
        <v>194.00641360801399</v>
      </c>
      <c r="HR241"/>
    </row>
    <row r="242" spans="1:226">
      <c r="A242" s="13">
        <f t="shared" si="3"/>
        <v>39171</v>
      </c>
      <c r="O242"/>
      <c r="AD242"/>
      <c r="AE242" s="4">
        <v>39171</v>
      </c>
      <c r="AF242" s="1">
        <v>0.93989232717679405</v>
      </c>
      <c r="AG242" s="1">
        <v>2.24929209430843</v>
      </c>
      <c r="AH242" s="1">
        <v>0.64144422966987902</v>
      </c>
      <c r="AI242" s="1">
        <v>4.1762438189158599</v>
      </c>
      <c r="AJ242" s="1">
        <v>4.6114059017618003E-2</v>
      </c>
      <c r="AK242" s="1">
        <v>2.5006384162536501</v>
      </c>
      <c r="AL242" s="1">
        <v>0.33262204172430898</v>
      </c>
      <c r="AM242" s="1">
        <v>-0.87871458239597999</v>
      </c>
      <c r="AN242" s="1">
        <v>2.11865566226549</v>
      </c>
      <c r="AO242" s="1">
        <v>2.07607829173448</v>
      </c>
      <c r="AP242" s="1">
        <v>1.8831439552117499</v>
      </c>
      <c r="AQ242" s="1">
        <v>1.5961278300552499</v>
      </c>
      <c r="AR242" s="1">
        <v>3.6512219099854502</v>
      </c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T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DJ242"/>
      <c r="EL242"/>
      <c r="EZ242"/>
      <c r="FB242">
        <v>29.474033629041699</v>
      </c>
      <c r="FC242">
        <v>5.3044423241830696</v>
      </c>
      <c r="FD242">
        <v>34.900918601147403</v>
      </c>
      <c r="FE242">
        <v>-8.2429609425999999</v>
      </c>
      <c r="FF242">
        <v>68.337990912587301</v>
      </c>
      <c r="FG242">
        <v>4.04327101952794</v>
      </c>
      <c r="FH242">
        <v>46.270942678201997</v>
      </c>
      <c r="FI242">
        <v>54.185670163622198</v>
      </c>
      <c r="FJ242">
        <v>17.697424447920898</v>
      </c>
      <c r="FK242">
        <v>8.4489109054424603</v>
      </c>
      <c r="FL242">
        <v>10.9040996317108</v>
      </c>
      <c r="FM242">
        <v>21.580991511406999</v>
      </c>
      <c r="FN242">
        <v>-5.0844804654172702</v>
      </c>
      <c r="GB242"/>
      <c r="GP242"/>
      <c r="GR242">
        <v>54.617095526150997</v>
      </c>
      <c r="GS242">
        <v>113.020696420807</v>
      </c>
      <c r="GT242">
        <v>40.652584810514398</v>
      </c>
      <c r="GU242">
        <v>65.544532199764802</v>
      </c>
      <c r="GV242">
        <v>28.868532127041799</v>
      </c>
      <c r="GW242">
        <v>134.589048176478</v>
      </c>
      <c r="GX242">
        <v>29.488809239882102</v>
      </c>
      <c r="GY242">
        <v>24.045511925579699</v>
      </c>
      <c r="GZ242">
        <v>106.19315812096499</v>
      </c>
      <c r="HA242">
        <v>115.478414374507</v>
      </c>
      <c r="HB242">
        <v>113.773307544007</v>
      </c>
      <c r="HC242">
        <v>94.240779804385099</v>
      </c>
      <c r="HD242">
        <v>194.006582041375</v>
      </c>
      <c r="HR242"/>
    </row>
    <row r="243" spans="1:226">
      <c r="A243" s="13">
        <f t="shared" si="3"/>
        <v>39141</v>
      </c>
      <c r="O243"/>
      <c r="AD243"/>
      <c r="AE243" s="4">
        <v>39141</v>
      </c>
      <c r="AF243" s="1">
        <v>0.95639410628625099</v>
      </c>
      <c r="AG243" s="1">
        <v>2.2400458476696401</v>
      </c>
      <c r="AH243" s="1">
        <v>0.63599981370796399</v>
      </c>
      <c r="AI243" s="1">
        <v>4.0522727846980899</v>
      </c>
      <c r="AJ243" s="1">
        <v>-5.7822187712597596E-3</v>
      </c>
      <c r="AK243" s="1">
        <v>2.4772270924542301</v>
      </c>
      <c r="AL243" s="1">
        <v>0.33250875445695499</v>
      </c>
      <c r="AM243" s="1">
        <v>-0.87458869391394001</v>
      </c>
      <c r="AN243" s="1">
        <v>2.11496481843314</v>
      </c>
      <c r="AO243" s="1">
        <v>2.0698985061347002</v>
      </c>
      <c r="AP243" s="1">
        <v>1.8814417648494699</v>
      </c>
      <c r="AQ243" s="1">
        <v>1.5869140760901499</v>
      </c>
      <c r="AR243" s="1">
        <v>3.6456689929191501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T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DJ243"/>
      <c r="EL243"/>
      <c r="EZ243"/>
      <c r="FB243">
        <v>28.6722466426898</v>
      </c>
      <c r="FC243">
        <v>5.2217456229093404</v>
      </c>
      <c r="FD243">
        <v>34.989585564822796</v>
      </c>
      <c r="FE243">
        <v>-8.3573827636234803</v>
      </c>
      <c r="FF243">
        <v>69.235548256037404</v>
      </c>
      <c r="FG243">
        <v>4.0321812263988397</v>
      </c>
      <c r="FH243">
        <v>46.369155779699597</v>
      </c>
      <c r="FI243">
        <v>54.558958271317501</v>
      </c>
      <c r="FJ243">
        <v>17.7624426636682</v>
      </c>
      <c r="FK243">
        <v>8.4813515301036606</v>
      </c>
      <c r="FL243">
        <v>10.8799592312121</v>
      </c>
      <c r="FM243">
        <v>21.682260157082201</v>
      </c>
      <c r="FN243">
        <v>-5.1403379779530098</v>
      </c>
      <c r="GB243"/>
      <c r="GP243"/>
      <c r="GR243">
        <v>54.428404780893899</v>
      </c>
      <c r="GS243">
        <v>112.789838318672</v>
      </c>
      <c r="GT243">
        <v>40.701443631548997</v>
      </c>
      <c r="GU243">
        <v>64.758223307332003</v>
      </c>
      <c r="GV243">
        <v>28.093872620367101</v>
      </c>
      <c r="GW243">
        <v>134.66778129299399</v>
      </c>
      <c r="GX243">
        <v>29.505008461719999</v>
      </c>
      <c r="GY243">
        <v>23.944877023896598</v>
      </c>
      <c r="GZ243">
        <v>106.740896787582</v>
      </c>
      <c r="HA243">
        <v>115.259730581737</v>
      </c>
      <c r="HB243">
        <v>113.703820072344</v>
      </c>
      <c r="HC243">
        <v>94.083273838104105</v>
      </c>
      <c r="HD243">
        <v>194.18648997055701</v>
      </c>
      <c r="HR243"/>
    </row>
    <row r="244" spans="1:226">
      <c r="A244" s="13">
        <f t="shared" si="3"/>
        <v>39113</v>
      </c>
      <c r="O244"/>
      <c r="AD244"/>
      <c r="AE244" s="4">
        <v>39113</v>
      </c>
      <c r="AF244" s="1">
        <v>1.1193542201328399</v>
      </c>
      <c r="AG244" s="1">
        <v>2.44865640748547</v>
      </c>
      <c r="AH244" s="1">
        <v>1.00393063394585</v>
      </c>
      <c r="AI244" s="1">
        <v>4.7839904849754804</v>
      </c>
      <c r="AJ244" s="1">
        <v>0.15771949874052599</v>
      </c>
      <c r="AK244" s="1">
        <v>2.2742992712541699</v>
      </c>
      <c r="AL244" s="1">
        <v>0.27254362951615901</v>
      </c>
      <c r="AM244" s="1">
        <v>-0.81590736481652604</v>
      </c>
      <c r="AN244" s="1">
        <v>2.2541523175281002</v>
      </c>
      <c r="AO244" s="1">
        <v>2.4161691948075399</v>
      </c>
      <c r="AP244" s="1">
        <v>2.0601057455845</v>
      </c>
      <c r="AQ244" s="1">
        <v>1.7172606971848701</v>
      </c>
      <c r="AR244" s="1">
        <v>3.8007804963310199</v>
      </c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T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DJ244"/>
      <c r="EL244"/>
      <c r="EZ244"/>
      <c r="FB244">
        <v>18.9220876443766</v>
      </c>
      <c r="FC244">
        <v>3.49438469360252</v>
      </c>
      <c r="FD244">
        <v>28.343382213837199</v>
      </c>
      <c r="FE244">
        <v>-10.0614202918083</v>
      </c>
      <c r="FF244">
        <v>60.674496023015301</v>
      </c>
      <c r="FG244">
        <v>9.5028525252499403</v>
      </c>
      <c r="FH244">
        <v>49.907849529287397</v>
      </c>
      <c r="FI244">
        <v>61.611519631606299</v>
      </c>
      <c r="FJ244">
        <v>17.987017252973398</v>
      </c>
      <c r="FK244">
        <v>5.5986851020110997</v>
      </c>
      <c r="FL244">
        <v>9.9692992365708495</v>
      </c>
      <c r="FM244">
        <v>20.325906162077398</v>
      </c>
      <c r="FN244">
        <v>-7.2500343967837901</v>
      </c>
      <c r="GB244"/>
      <c r="GP244"/>
      <c r="GR244">
        <v>57.627372747928497</v>
      </c>
      <c r="GS244">
        <v>122.63165270986801</v>
      </c>
      <c r="GT244">
        <v>47.043847152346501</v>
      </c>
      <c r="GU244">
        <v>79.204531542313703</v>
      </c>
      <c r="GV244">
        <v>32.071553248631297</v>
      </c>
      <c r="GW244">
        <v>112.522232563693</v>
      </c>
      <c r="GX244">
        <v>29.471636590058601</v>
      </c>
      <c r="GY244">
        <v>25.0645747303486</v>
      </c>
      <c r="GZ244">
        <v>110.671732594652</v>
      </c>
      <c r="HA244">
        <v>125.853515144098</v>
      </c>
      <c r="HB244">
        <v>119.353421013054</v>
      </c>
      <c r="HC244">
        <v>93.701514702944195</v>
      </c>
      <c r="HD244">
        <v>194.90045289077401</v>
      </c>
      <c r="HR244"/>
    </row>
    <row r="245" spans="1:226">
      <c r="A245" s="13">
        <f t="shared" si="3"/>
        <v>39080</v>
      </c>
      <c r="O245"/>
      <c r="AD245"/>
      <c r="AE245" s="4">
        <v>39080</v>
      </c>
      <c r="AF245" s="1">
        <v>1.10417744909341</v>
      </c>
      <c r="AG245" s="1">
        <v>2.4235962848564698</v>
      </c>
      <c r="AH245" s="1">
        <v>1.02216481741332</v>
      </c>
      <c r="AI245" s="1">
        <v>4.7232374950295597</v>
      </c>
      <c r="AJ245" s="1">
        <v>0.15506993903983399</v>
      </c>
      <c r="AK245" s="1">
        <v>2.2419121563157001</v>
      </c>
      <c r="AL245" s="1">
        <v>0.26908688973535899</v>
      </c>
      <c r="AM245" s="1">
        <v>-0.80443257541443502</v>
      </c>
      <c r="AN245" s="1">
        <v>2.2196607790881902</v>
      </c>
      <c r="AO245" s="1">
        <v>2.3797324759790399</v>
      </c>
      <c r="AP245" s="1">
        <v>2.0386238922442201</v>
      </c>
      <c r="AQ245" s="1">
        <v>1.69373423307999</v>
      </c>
      <c r="AR245" s="1">
        <v>3.7388371308042099</v>
      </c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T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DJ245"/>
      <c r="EL245"/>
      <c r="EZ245"/>
      <c r="FB245">
        <v>19.114774153445602</v>
      </c>
      <c r="FC245">
        <v>3.5434743997487002</v>
      </c>
      <c r="FD245">
        <v>28.320448618117599</v>
      </c>
      <c r="FE245">
        <v>-10.206040282831999</v>
      </c>
      <c r="FF245">
        <v>61.773040450264403</v>
      </c>
      <c r="FG245">
        <v>9.6213046885391798</v>
      </c>
      <c r="FH245">
        <v>50.617908535865098</v>
      </c>
      <c r="FI245">
        <v>62.547955439432997</v>
      </c>
      <c r="FJ245">
        <v>18.272991391076101</v>
      </c>
      <c r="FK245">
        <v>5.6854129116095402</v>
      </c>
      <c r="FL245">
        <v>10.007799257012501</v>
      </c>
      <c r="FM245">
        <v>20.6135886349328</v>
      </c>
      <c r="FN245">
        <v>-7.2897678297177801</v>
      </c>
      <c r="GB245"/>
      <c r="GP245"/>
      <c r="GR245">
        <v>57.687508572421002</v>
      </c>
      <c r="GS245">
        <v>123.463065309718</v>
      </c>
      <c r="GT245">
        <v>47.463133042774999</v>
      </c>
      <c r="GU245">
        <v>79.175918844851196</v>
      </c>
      <c r="GV245">
        <v>32.057425597480403</v>
      </c>
      <c r="GW245">
        <v>112.551365119043</v>
      </c>
      <c r="GX245">
        <v>29.4442056900544</v>
      </c>
      <c r="GY245">
        <v>25.0886454347356</v>
      </c>
      <c r="GZ245">
        <v>110.480083263674</v>
      </c>
      <c r="HA245">
        <v>125.91652487683299</v>
      </c>
      <c r="HB245">
        <v>119.282570504427</v>
      </c>
      <c r="HC245">
        <v>93.764735394995995</v>
      </c>
      <c r="HD245">
        <v>194.99837451659499</v>
      </c>
      <c r="HR245"/>
    </row>
    <row r="246" spans="1:226">
      <c r="A246" s="13">
        <f t="shared" si="3"/>
        <v>39051</v>
      </c>
      <c r="O246"/>
      <c r="AD246"/>
      <c r="AE246" s="4">
        <v>39051</v>
      </c>
      <c r="AF246" s="1">
        <v>1.0809555867204499</v>
      </c>
      <c r="AG246" s="1">
        <v>2.3798136240693002</v>
      </c>
      <c r="AH246" s="1">
        <v>1.00304284084289</v>
      </c>
      <c r="AI246" s="1">
        <v>4.6088678263760396</v>
      </c>
      <c r="AJ246" s="1">
        <v>0.15745825776772199</v>
      </c>
      <c r="AK246" s="1">
        <v>2.2064424537401499</v>
      </c>
      <c r="AL246" s="1">
        <v>0.26370184727551599</v>
      </c>
      <c r="AM246" s="1">
        <v>-0.78999500040259696</v>
      </c>
      <c r="AN246" s="1">
        <v>2.1811670263008698</v>
      </c>
      <c r="AO246" s="1">
        <v>2.3321534823222398</v>
      </c>
      <c r="AP246" s="1">
        <v>2.0114538552466401</v>
      </c>
      <c r="AQ246" s="1">
        <v>1.6614402804646899</v>
      </c>
      <c r="AR246" s="1">
        <v>3.6765945445970298</v>
      </c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T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DJ246"/>
      <c r="EL246"/>
      <c r="EZ246"/>
      <c r="FB246">
        <v>19.563437851003599</v>
      </c>
      <c r="FC246">
        <v>3.5985801261465298</v>
      </c>
      <c r="FD246">
        <v>28.926584285419999</v>
      </c>
      <c r="FE246">
        <v>-10.2610814080704</v>
      </c>
      <c r="FF246">
        <v>62.352697158074399</v>
      </c>
      <c r="FG246">
        <v>9.7885693015741992</v>
      </c>
      <c r="FH246">
        <v>51.565240833679901</v>
      </c>
      <c r="FI246">
        <v>63.259429754183003</v>
      </c>
      <c r="FJ246">
        <v>18.602630512460799</v>
      </c>
      <c r="FK246">
        <v>5.8084834105515197</v>
      </c>
      <c r="FL246">
        <v>10.145079142783301</v>
      </c>
      <c r="FM246">
        <v>20.994431358059899</v>
      </c>
      <c r="FN246">
        <v>-7.4684818447282701</v>
      </c>
      <c r="GB246"/>
      <c r="GP246"/>
      <c r="GR246">
        <v>57.6703997400041</v>
      </c>
      <c r="GS246">
        <v>123.472970577616</v>
      </c>
      <c r="GT246">
        <v>47.2827514766036</v>
      </c>
      <c r="GU246">
        <v>79.256705069406806</v>
      </c>
      <c r="GV246">
        <v>32.362274084981898</v>
      </c>
      <c r="GW246">
        <v>112.708757315762</v>
      </c>
      <c r="GX246">
        <v>29.5413414785931</v>
      </c>
      <c r="GY246">
        <v>25.181692879994699</v>
      </c>
      <c r="GZ246">
        <v>110.840840420782</v>
      </c>
      <c r="HA246">
        <v>125.537617864308</v>
      </c>
      <c r="HB246">
        <v>120.00922141775099</v>
      </c>
      <c r="HC246">
        <v>93.600109403575601</v>
      </c>
      <c r="HD246">
        <v>194.86979848803401</v>
      </c>
      <c r="HR246"/>
    </row>
    <row r="247" spans="1:226">
      <c r="A247" s="13">
        <f t="shared" si="3"/>
        <v>39021</v>
      </c>
      <c r="O247"/>
      <c r="AD247"/>
      <c r="AE247" s="4">
        <v>39021</v>
      </c>
      <c r="AF247" s="1">
        <v>1.18349148224699</v>
      </c>
      <c r="AG247" s="1">
        <v>2.4344864116665099</v>
      </c>
      <c r="AH247" s="1">
        <v>1.0128347143484</v>
      </c>
      <c r="AI247" s="1">
        <v>4.6213041616575996</v>
      </c>
      <c r="AJ247" s="1">
        <v>0.11077189942492</v>
      </c>
      <c r="AK247" s="1">
        <v>2.0122777206212201</v>
      </c>
      <c r="AL247" s="1">
        <v>0.26175969513417502</v>
      </c>
      <c r="AM247" s="1">
        <v>-0.70246980151982596</v>
      </c>
      <c r="AN247" s="1">
        <v>1.65767041129032</v>
      </c>
      <c r="AO247" s="1">
        <v>2.3943957625421901</v>
      </c>
      <c r="AP247" s="1">
        <v>2.2136141576693098</v>
      </c>
      <c r="AQ247" s="1">
        <v>1.70402967224487</v>
      </c>
      <c r="AR247" s="1">
        <v>3.6222092714437002</v>
      </c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T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DJ247"/>
      <c r="EL247"/>
      <c r="EZ247"/>
      <c r="FB247">
        <v>19.126410337469199</v>
      </c>
      <c r="FC247">
        <v>4.2088595738759897</v>
      </c>
      <c r="FD247">
        <v>27.266956932753899</v>
      </c>
      <c r="FE247">
        <v>-10.5981418877594</v>
      </c>
      <c r="FF247">
        <v>70.050209728847705</v>
      </c>
      <c r="FG247">
        <v>11.2829502140141</v>
      </c>
      <c r="FH247">
        <v>53.163242514424098</v>
      </c>
      <c r="FI247">
        <v>53.267447480693299</v>
      </c>
      <c r="FJ247">
        <v>18.861388036581001</v>
      </c>
      <c r="FK247">
        <v>4.2436080318698801</v>
      </c>
      <c r="FL247">
        <v>11.3635894843699</v>
      </c>
      <c r="FM247">
        <v>21.6880095297028</v>
      </c>
      <c r="FN247">
        <v>-6.0317866610317301</v>
      </c>
      <c r="GB247"/>
      <c r="GP247"/>
      <c r="GR247">
        <v>60.293760771631099</v>
      </c>
      <c r="GS247">
        <v>123.351850631006</v>
      </c>
      <c r="GT247">
        <v>47.782471239768803</v>
      </c>
      <c r="GU247">
        <v>71.301041121895906</v>
      </c>
      <c r="GV247">
        <v>32.8726626539666</v>
      </c>
      <c r="GW247">
        <v>103.51742287963199</v>
      </c>
      <c r="GX247">
        <v>31.557861393960302</v>
      </c>
      <c r="GY247">
        <v>29.444467248908701</v>
      </c>
      <c r="GZ247">
        <v>102.272061811965</v>
      </c>
      <c r="HA247">
        <v>123.756513963922</v>
      </c>
      <c r="HB247">
        <v>124.537112282246</v>
      </c>
      <c r="HC247">
        <v>92.592352852762602</v>
      </c>
      <c r="HD247">
        <v>197.50670600650301</v>
      </c>
      <c r="HR247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/>
  </sheetPr>
  <dimension ref="A1:IE247"/>
  <sheetViews>
    <sheetView zoomScale="70" zoomScaleNormal="70" workbookViewId="0">
      <selection activeCell="A6" sqref="A6:IE7"/>
    </sheetView>
  </sheetViews>
  <sheetFormatPr defaultColWidth="9.1796875" defaultRowHeight="14.5"/>
  <cols>
    <col min="1" max="1" width="12" bestFit="1" customWidth="1"/>
    <col min="2" max="14" width="0" hidden="1" customWidth="1"/>
    <col min="15" max="15" width="3.453125" style="7" hidden="1" customWidth="1"/>
    <col min="16" max="16" width="13.81640625" hidden="1" customWidth="1"/>
    <col min="17" max="29" width="8.54296875" hidden="1" customWidth="1"/>
    <col min="30" max="30" width="3.54296875" style="6" hidden="1" customWidth="1"/>
    <col min="31" max="31" width="12.54296875" customWidth="1"/>
    <col min="32" max="44" width="6.54296875" style="1" hidden="1" customWidth="1"/>
    <col min="45" max="45" width="7.54296875" style="1" hidden="1" customWidth="1"/>
    <col min="46" max="46" width="7.81640625" style="1" hidden="1" customWidth="1"/>
    <col min="47" max="47" width="6.54296875" style="1" hidden="1" customWidth="1"/>
    <col min="48" max="48" width="7.54296875" style="1" hidden="1" customWidth="1"/>
    <col min="49" max="50" width="6.54296875" style="1" hidden="1" customWidth="1"/>
    <col min="51" max="51" width="7.54296875" style="1" hidden="1" customWidth="1"/>
    <col min="52" max="57" width="6.54296875" style="1" hidden="1" customWidth="1"/>
    <col min="58" max="58" width="12.54296875" style="12" hidden="1" customWidth="1"/>
    <col min="59" max="71" width="6.54296875" hidden="1" customWidth="1"/>
    <col min="72" max="72" width="3.54296875" style="6" hidden="1" customWidth="1"/>
    <col min="73" max="73" width="12.54296875" hidden="1" customWidth="1"/>
    <col min="74" max="86" width="6.54296875" style="1" customWidth="1"/>
    <col min="87" max="99" width="6.54296875" style="1" hidden="1" customWidth="1"/>
    <col min="100" max="100" width="12.54296875" style="12" hidden="1" customWidth="1"/>
    <col min="101" max="113" width="6.54296875" hidden="1" customWidth="1"/>
    <col min="114" max="114" width="3.54296875" style="6" hidden="1" customWidth="1"/>
    <col min="115" max="115" width="12.54296875" hidden="1" customWidth="1"/>
    <col min="116" max="128" width="6.54296875" customWidth="1"/>
    <col min="129" max="141" width="6.54296875" hidden="1" customWidth="1"/>
    <col min="142" max="142" width="13.1796875" style="12" hidden="1" customWidth="1"/>
    <col min="143" max="151" width="6.54296875" hidden="1" customWidth="1"/>
    <col min="152" max="155" width="6" hidden="1" customWidth="1"/>
    <col min="156" max="156" width="3.54296875" style="6" hidden="1" customWidth="1"/>
    <col min="157" max="157" width="12.54296875" hidden="1" customWidth="1"/>
    <col min="158" max="183" width="6.54296875" hidden="1" customWidth="1"/>
    <col min="184" max="184" width="12.54296875" style="12" hidden="1" customWidth="1"/>
    <col min="185" max="197" width="6.54296875" hidden="1" customWidth="1"/>
    <col min="198" max="198" width="3.54296875" style="6" hidden="1" customWidth="1"/>
    <col min="199" max="199" width="12.54296875" hidden="1" customWidth="1"/>
    <col min="200" max="212" width="6.54296875" customWidth="1"/>
    <col min="213" max="225" width="6.54296875" hidden="1" customWidth="1"/>
    <col min="226" max="226" width="12.54296875" style="12" hidden="1" customWidth="1"/>
    <col min="227" max="239" width="6.54296875" hidden="1" customWidth="1"/>
    <col min="240" max="16384" width="9.1796875" style="7"/>
  </cols>
  <sheetData>
    <row r="1" spans="1:239" customFormat="1">
      <c r="A1" t="s">
        <v>125</v>
      </c>
      <c r="BV1" t="s">
        <v>129</v>
      </c>
      <c r="DL1" t="s">
        <v>130</v>
      </c>
      <c r="GR1" t="s">
        <v>131</v>
      </c>
    </row>
    <row r="2" spans="1:239" customFormat="1">
      <c r="A2">
        <v>60</v>
      </c>
      <c r="BV2" t="s">
        <v>132</v>
      </c>
      <c r="DL2" t="s">
        <v>133</v>
      </c>
      <c r="GR2" t="s">
        <v>134</v>
      </c>
    </row>
    <row r="3" spans="1:239" customFormat="1">
      <c r="BV3" t="s">
        <v>128</v>
      </c>
      <c r="DL3" t="s">
        <v>128</v>
      </c>
      <c r="GR3" t="s">
        <v>128</v>
      </c>
    </row>
    <row r="4" spans="1:239" customFormat="1"/>
    <row r="5" spans="1:239" customFormat="1"/>
    <row r="6" spans="1:239" ht="29">
      <c r="A6" s="8"/>
      <c r="B6" s="14" t="s">
        <v>1</v>
      </c>
      <c r="C6" s="14" t="s">
        <v>43</v>
      </c>
      <c r="D6" s="14" t="s">
        <v>63</v>
      </c>
      <c r="E6" s="14" t="s">
        <v>2</v>
      </c>
      <c r="F6" s="14" t="s">
        <v>23</v>
      </c>
      <c r="G6" s="14" t="s">
        <v>24</v>
      </c>
      <c r="H6" s="14" t="s">
        <v>25</v>
      </c>
      <c r="I6" s="14" t="s">
        <v>3</v>
      </c>
      <c r="J6" s="14" t="s">
        <v>4</v>
      </c>
      <c r="K6" s="14" t="s">
        <v>5</v>
      </c>
      <c r="L6" s="14" t="s">
        <v>45</v>
      </c>
      <c r="M6" s="14" t="s">
        <v>47</v>
      </c>
      <c r="N6" s="14" t="s">
        <v>62</v>
      </c>
      <c r="P6" s="8"/>
      <c r="Q6" s="14" t="s">
        <v>1</v>
      </c>
      <c r="R6" s="14" t="s">
        <v>43</v>
      </c>
      <c r="S6" s="14" t="s">
        <v>63</v>
      </c>
      <c r="T6" s="14" t="s">
        <v>2</v>
      </c>
      <c r="U6" s="14" t="s">
        <v>23</v>
      </c>
      <c r="V6" s="14" t="s">
        <v>24</v>
      </c>
      <c r="W6" s="14" t="s">
        <v>25</v>
      </c>
      <c r="X6" s="14" t="s">
        <v>3</v>
      </c>
      <c r="Y6" s="14" t="s">
        <v>4</v>
      </c>
      <c r="Z6" s="14" t="s">
        <v>5</v>
      </c>
      <c r="AA6" s="14" t="s">
        <v>45</v>
      </c>
      <c r="AB6" s="14" t="s">
        <v>47</v>
      </c>
      <c r="AC6" s="14" t="s">
        <v>62</v>
      </c>
      <c r="AE6" s="8"/>
      <c r="AF6" s="21" t="s">
        <v>1</v>
      </c>
      <c r="AG6" s="21" t="s">
        <v>43</v>
      </c>
      <c r="AH6" s="21" t="s">
        <v>63</v>
      </c>
      <c r="AI6" s="21" t="s">
        <v>2</v>
      </c>
      <c r="AJ6" s="21" t="s">
        <v>23</v>
      </c>
      <c r="AK6" s="21" t="s">
        <v>24</v>
      </c>
      <c r="AL6" s="21" t="s">
        <v>25</v>
      </c>
      <c r="AM6" s="21" t="s">
        <v>3</v>
      </c>
      <c r="AN6" s="21" t="s">
        <v>4</v>
      </c>
      <c r="AO6" s="21" t="s">
        <v>5</v>
      </c>
      <c r="AP6" s="21" t="s">
        <v>45</v>
      </c>
      <c r="AQ6" s="21" t="s">
        <v>47</v>
      </c>
      <c r="AR6" s="21" t="s">
        <v>62</v>
      </c>
      <c r="AS6" s="70" t="s">
        <v>1</v>
      </c>
      <c r="AT6" s="70" t="s">
        <v>43</v>
      </c>
      <c r="AU6" s="70" t="s">
        <v>63</v>
      </c>
      <c r="AV6" s="70" t="s">
        <v>2</v>
      </c>
      <c r="AW6" s="70" t="s">
        <v>23</v>
      </c>
      <c r="AX6" s="70" t="s">
        <v>24</v>
      </c>
      <c r="AY6" s="70" t="s">
        <v>25</v>
      </c>
      <c r="AZ6" s="70" t="s">
        <v>3</v>
      </c>
      <c r="BA6" s="70" t="s">
        <v>4</v>
      </c>
      <c r="BB6" s="70" t="s">
        <v>5</v>
      </c>
      <c r="BC6" s="70" t="s">
        <v>45</v>
      </c>
      <c r="BD6" s="70" t="s">
        <v>47</v>
      </c>
      <c r="BE6" s="70" t="s">
        <v>62</v>
      </c>
      <c r="BG6" s="9"/>
      <c r="BH6" s="8"/>
      <c r="BI6" s="8"/>
      <c r="BJ6" s="9"/>
      <c r="BK6" s="8"/>
      <c r="BL6" s="8"/>
      <c r="BM6" s="8"/>
      <c r="BN6" s="8"/>
      <c r="BO6" s="8"/>
      <c r="BP6" s="8"/>
      <c r="BQ6" s="8"/>
      <c r="BR6" s="8"/>
      <c r="BS6" s="8"/>
      <c r="BU6" s="8"/>
      <c r="BV6" s="10" t="s">
        <v>1</v>
      </c>
      <c r="BW6" s="10" t="s">
        <v>43</v>
      </c>
      <c r="BX6" s="10" t="s">
        <v>63</v>
      </c>
      <c r="BY6" s="10" t="s">
        <v>2</v>
      </c>
      <c r="BZ6" s="10" t="s">
        <v>23</v>
      </c>
      <c r="CA6" s="10" t="s">
        <v>24</v>
      </c>
      <c r="CB6" s="10" t="s">
        <v>25</v>
      </c>
      <c r="CC6" s="10" t="s">
        <v>3</v>
      </c>
      <c r="CD6" s="10" t="s">
        <v>4</v>
      </c>
      <c r="CE6" s="10" t="s">
        <v>5</v>
      </c>
      <c r="CF6" s="10" t="s">
        <v>45</v>
      </c>
      <c r="CG6" s="10" t="s">
        <v>47</v>
      </c>
      <c r="CH6" s="10" t="s">
        <v>62</v>
      </c>
      <c r="CI6" s="70" t="s">
        <v>1</v>
      </c>
      <c r="CJ6" s="70" t="s">
        <v>43</v>
      </c>
      <c r="CK6" s="70" t="s">
        <v>63</v>
      </c>
      <c r="CL6" s="70" t="s">
        <v>2</v>
      </c>
      <c r="CM6" s="70" t="s">
        <v>23</v>
      </c>
      <c r="CN6" s="70" t="s">
        <v>24</v>
      </c>
      <c r="CO6" s="70" t="s">
        <v>25</v>
      </c>
      <c r="CP6" s="70" t="s">
        <v>3</v>
      </c>
      <c r="CQ6" s="70" t="s">
        <v>4</v>
      </c>
      <c r="CR6" s="70" t="s">
        <v>5</v>
      </c>
      <c r="CS6" s="70" t="s">
        <v>45</v>
      </c>
      <c r="CT6" s="70" t="s">
        <v>47</v>
      </c>
      <c r="CU6" s="70" t="s">
        <v>62</v>
      </c>
      <c r="CW6" s="9"/>
      <c r="CX6" s="8"/>
      <c r="CY6" s="8"/>
      <c r="CZ6" s="9"/>
      <c r="DA6" s="8"/>
      <c r="DB6" s="8"/>
      <c r="DC6" s="8"/>
      <c r="DD6" s="8"/>
      <c r="DE6" s="8"/>
      <c r="DF6" s="8"/>
      <c r="DG6" s="8"/>
      <c r="DH6" s="8"/>
      <c r="DI6" s="8"/>
      <c r="DK6" s="8"/>
      <c r="DL6" s="10" t="s">
        <v>1</v>
      </c>
      <c r="DM6" s="10" t="s">
        <v>43</v>
      </c>
      <c r="DN6" s="10" t="s">
        <v>63</v>
      </c>
      <c r="DO6" s="10" t="s">
        <v>2</v>
      </c>
      <c r="DP6" s="10" t="s">
        <v>23</v>
      </c>
      <c r="DQ6" s="10" t="s">
        <v>24</v>
      </c>
      <c r="DR6" s="10" t="s">
        <v>25</v>
      </c>
      <c r="DS6" s="10" t="s">
        <v>3</v>
      </c>
      <c r="DT6" s="10" t="s">
        <v>4</v>
      </c>
      <c r="DU6" s="10" t="s">
        <v>5</v>
      </c>
      <c r="DV6" s="10" t="s">
        <v>45</v>
      </c>
      <c r="DW6" s="10" t="s">
        <v>47</v>
      </c>
      <c r="DX6" s="10" t="s">
        <v>62</v>
      </c>
      <c r="DY6" s="70" t="s">
        <v>1</v>
      </c>
      <c r="DZ6" s="70" t="s">
        <v>43</v>
      </c>
      <c r="EA6" s="70" t="s">
        <v>63</v>
      </c>
      <c r="EB6" s="70" t="s">
        <v>2</v>
      </c>
      <c r="EC6" s="70" t="s">
        <v>23</v>
      </c>
      <c r="ED6" s="70" t="s">
        <v>24</v>
      </c>
      <c r="EE6" s="70" t="s">
        <v>25</v>
      </c>
      <c r="EF6" s="70" t="s">
        <v>3</v>
      </c>
      <c r="EG6" s="70" t="s">
        <v>4</v>
      </c>
      <c r="EH6" s="70" t="s">
        <v>5</v>
      </c>
      <c r="EI6" s="70" t="s">
        <v>45</v>
      </c>
      <c r="EJ6" s="70" t="s">
        <v>47</v>
      </c>
      <c r="EK6" s="70" t="s">
        <v>62</v>
      </c>
      <c r="EM6" s="9"/>
      <c r="EN6" s="8"/>
      <c r="EO6" s="8"/>
      <c r="EP6" s="9"/>
      <c r="EQ6" s="8"/>
      <c r="ER6" s="8"/>
      <c r="ES6" s="8"/>
      <c r="ET6" s="8"/>
      <c r="EU6" s="8"/>
      <c r="EV6" s="8"/>
      <c r="EW6" s="8"/>
      <c r="EX6" s="8"/>
      <c r="EY6" s="8"/>
      <c r="FA6" s="8"/>
      <c r="FB6" s="10" t="s">
        <v>1</v>
      </c>
      <c r="FC6" s="10" t="s">
        <v>43</v>
      </c>
      <c r="FD6" s="10" t="s">
        <v>63</v>
      </c>
      <c r="FE6" s="10" t="s">
        <v>2</v>
      </c>
      <c r="FF6" s="10" t="s">
        <v>23</v>
      </c>
      <c r="FG6" s="10" t="s">
        <v>24</v>
      </c>
      <c r="FH6" s="10" t="s">
        <v>25</v>
      </c>
      <c r="FI6" s="10" t="s">
        <v>3</v>
      </c>
      <c r="FJ6" s="10" t="s">
        <v>4</v>
      </c>
      <c r="FK6" s="10" t="s">
        <v>5</v>
      </c>
      <c r="FL6" s="10" t="s">
        <v>45</v>
      </c>
      <c r="FM6" s="10" t="s">
        <v>47</v>
      </c>
      <c r="FN6" s="10" t="s">
        <v>62</v>
      </c>
      <c r="FO6" s="70" t="s">
        <v>1</v>
      </c>
      <c r="FP6" s="70" t="s">
        <v>43</v>
      </c>
      <c r="FQ6" s="70" t="s">
        <v>63</v>
      </c>
      <c r="FR6" s="70" t="s">
        <v>2</v>
      </c>
      <c r="FS6" s="70" t="s">
        <v>23</v>
      </c>
      <c r="FT6" s="70" t="s">
        <v>24</v>
      </c>
      <c r="FU6" s="70" t="s">
        <v>25</v>
      </c>
      <c r="FV6" s="70" t="s">
        <v>3</v>
      </c>
      <c r="FW6" s="70" t="s">
        <v>4</v>
      </c>
      <c r="FX6" s="70" t="s">
        <v>5</v>
      </c>
      <c r="FY6" s="70" t="s">
        <v>45</v>
      </c>
      <c r="FZ6" s="70" t="s">
        <v>47</v>
      </c>
      <c r="GA6" s="70" t="s">
        <v>62</v>
      </c>
      <c r="GC6" s="9"/>
      <c r="GD6" s="8"/>
      <c r="GE6" s="8"/>
      <c r="GF6" s="9"/>
      <c r="GG6" s="8"/>
      <c r="GH6" s="8"/>
      <c r="GI6" s="8"/>
      <c r="GJ6" s="8"/>
      <c r="GK6" s="8"/>
      <c r="GL6" s="8"/>
      <c r="GM6" s="8"/>
      <c r="GN6" s="8"/>
      <c r="GO6" s="8"/>
      <c r="GQ6" s="8"/>
      <c r="GR6" s="10" t="s">
        <v>1</v>
      </c>
      <c r="GS6" s="10" t="s">
        <v>43</v>
      </c>
      <c r="GT6" s="10" t="s">
        <v>63</v>
      </c>
      <c r="GU6" s="10" t="s">
        <v>2</v>
      </c>
      <c r="GV6" s="10" t="s">
        <v>23</v>
      </c>
      <c r="GW6" s="10" t="s">
        <v>24</v>
      </c>
      <c r="GX6" s="10" t="s">
        <v>25</v>
      </c>
      <c r="GY6" s="10" t="s">
        <v>3</v>
      </c>
      <c r="GZ6" s="10" t="s">
        <v>4</v>
      </c>
      <c r="HA6" s="10" t="s">
        <v>5</v>
      </c>
      <c r="HB6" s="10" t="s">
        <v>45</v>
      </c>
      <c r="HC6" s="10" t="s">
        <v>47</v>
      </c>
      <c r="HD6" s="10" t="s">
        <v>62</v>
      </c>
      <c r="HE6" s="70" t="s">
        <v>1</v>
      </c>
      <c r="HF6" s="70" t="s">
        <v>43</v>
      </c>
      <c r="HG6" s="70" t="s">
        <v>63</v>
      </c>
      <c r="HH6" s="70" t="s">
        <v>2</v>
      </c>
      <c r="HI6" s="70" t="s">
        <v>23</v>
      </c>
      <c r="HJ6" s="70" t="s">
        <v>24</v>
      </c>
      <c r="HK6" s="70" t="s">
        <v>25</v>
      </c>
      <c r="HL6" s="70" t="s">
        <v>3</v>
      </c>
      <c r="HM6" s="70" t="s">
        <v>4</v>
      </c>
      <c r="HN6" s="70" t="s">
        <v>5</v>
      </c>
      <c r="HO6" s="70" t="s">
        <v>45</v>
      </c>
      <c r="HP6" s="70" t="s">
        <v>47</v>
      </c>
      <c r="HQ6" s="70" t="s">
        <v>62</v>
      </c>
      <c r="HS6" s="9"/>
      <c r="HT6" s="8"/>
      <c r="HU6" s="8"/>
      <c r="HV6" s="9"/>
      <c r="HW6" s="8"/>
      <c r="HX6" s="8"/>
      <c r="HY6" s="8"/>
      <c r="HZ6" s="8"/>
      <c r="IA6" s="8"/>
      <c r="IB6" s="8"/>
      <c r="IC6" s="8"/>
      <c r="ID6" s="8"/>
      <c r="IE6" s="8"/>
    </row>
    <row r="7" spans="1:23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E7" s="8"/>
      <c r="AF7" s="72" t="s">
        <v>48</v>
      </c>
      <c r="AG7" s="22" t="s">
        <v>49</v>
      </c>
      <c r="AH7" s="22" t="s">
        <v>50</v>
      </c>
      <c r="AI7" s="22" t="s">
        <v>51</v>
      </c>
      <c r="AJ7" s="22" t="s">
        <v>52</v>
      </c>
      <c r="AK7" s="22" t="s">
        <v>53</v>
      </c>
      <c r="AL7" s="22" t="s">
        <v>54</v>
      </c>
      <c r="AM7" s="22" t="s">
        <v>55</v>
      </c>
      <c r="AN7" s="22" t="s">
        <v>56</v>
      </c>
      <c r="AO7" s="22" t="s">
        <v>57</v>
      </c>
      <c r="AP7" s="22" t="s">
        <v>58</v>
      </c>
      <c r="AQ7" s="22" t="s">
        <v>59</v>
      </c>
      <c r="AR7" s="22" t="s">
        <v>60</v>
      </c>
      <c r="AS7" s="71" t="s">
        <v>41</v>
      </c>
      <c r="AT7" s="71" t="s">
        <v>41</v>
      </c>
      <c r="AU7" s="71" t="s">
        <v>41</v>
      </c>
      <c r="AV7" s="71" t="s">
        <v>41</v>
      </c>
      <c r="AW7" s="71" t="s">
        <v>41</v>
      </c>
      <c r="AX7" s="71" t="s">
        <v>41</v>
      </c>
      <c r="AY7" s="71" t="s">
        <v>41</v>
      </c>
      <c r="AZ7" s="71" t="s">
        <v>41</v>
      </c>
      <c r="BA7" s="71" t="s">
        <v>41</v>
      </c>
      <c r="BB7" s="71" t="s">
        <v>41</v>
      </c>
      <c r="BC7" s="71" t="s">
        <v>41</v>
      </c>
      <c r="BD7" s="71" t="s">
        <v>41</v>
      </c>
      <c r="BE7" s="71" t="s">
        <v>41</v>
      </c>
      <c r="BG7" s="9"/>
      <c r="BH7" s="8"/>
      <c r="BI7" s="8"/>
      <c r="BJ7" s="9"/>
      <c r="BK7" s="8"/>
      <c r="BL7" s="8"/>
      <c r="BM7" s="8"/>
      <c r="BN7" s="8"/>
      <c r="BO7" s="8"/>
      <c r="BP7" s="8"/>
      <c r="BQ7" s="8"/>
      <c r="BR7" s="8"/>
      <c r="BS7" s="8"/>
      <c r="BU7" s="8"/>
      <c r="BV7" s="11" t="s">
        <v>48</v>
      </c>
      <c r="BW7" s="11" t="s">
        <v>49</v>
      </c>
      <c r="BX7" s="11" t="s">
        <v>50</v>
      </c>
      <c r="BY7" s="11" t="s">
        <v>51</v>
      </c>
      <c r="BZ7" s="11" t="s">
        <v>52</v>
      </c>
      <c r="CA7" s="11" t="s">
        <v>53</v>
      </c>
      <c r="CB7" s="11" t="s">
        <v>54</v>
      </c>
      <c r="CC7" s="11" t="s">
        <v>55</v>
      </c>
      <c r="CD7" s="11" t="s">
        <v>56</v>
      </c>
      <c r="CE7" s="11" t="s">
        <v>57</v>
      </c>
      <c r="CF7" s="11" t="s">
        <v>58</v>
      </c>
      <c r="CG7" s="11" t="s">
        <v>59</v>
      </c>
      <c r="CH7" s="11" t="s">
        <v>60</v>
      </c>
      <c r="CI7" s="71" t="s">
        <v>41</v>
      </c>
      <c r="CJ7" s="71" t="s">
        <v>41</v>
      </c>
      <c r="CK7" s="71" t="s">
        <v>41</v>
      </c>
      <c r="CL7" s="71" t="s">
        <v>41</v>
      </c>
      <c r="CM7" s="71" t="s">
        <v>41</v>
      </c>
      <c r="CN7" s="71" t="s">
        <v>41</v>
      </c>
      <c r="CO7" s="71" t="s">
        <v>41</v>
      </c>
      <c r="CP7" s="71" t="s">
        <v>41</v>
      </c>
      <c r="CQ7" s="71" t="s">
        <v>41</v>
      </c>
      <c r="CR7" s="71" t="s">
        <v>41</v>
      </c>
      <c r="CS7" s="71" t="s">
        <v>41</v>
      </c>
      <c r="CT7" s="71" t="s">
        <v>41</v>
      </c>
      <c r="CU7" s="71" t="s">
        <v>41</v>
      </c>
      <c r="CW7" s="9"/>
      <c r="CX7" s="8"/>
      <c r="CY7" s="8"/>
      <c r="CZ7" s="9"/>
      <c r="DA7" s="8"/>
      <c r="DB7" s="8"/>
      <c r="DC7" s="8"/>
      <c r="DD7" s="8"/>
      <c r="DE7" s="8"/>
      <c r="DF7" s="8"/>
      <c r="DG7" s="8"/>
      <c r="DH7" s="8"/>
      <c r="DI7" s="8"/>
      <c r="DK7" s="8"/>
      <c r="DL7" s="11" t="s">
        <v>48</v>
      </c>
      <c r="DM7" s="11" t="s">
        <v>49</v>
      </c>
      <c r="DN7" s="11" t="s">
        <v>50</v>
      </c>
      <c r="DO7" s="11" t="s">
        <v>51</v>
      </c>
      <c r="DP7" s="11" t="s">
        <v>52</v>
      </c>
      <c r="DQ7" s="11" t="s">
        <v>53</v>
      </c>
      <c r="DR7" s="11" t="s">
        <v>54</v>
      </c>
      <c r="DS7" s="11" t="s">
        <v>55</v>
      </c>
      <c r="DT7" s="11" t="s">
        <v>56</v>
      </c>
      <c r="DU7" s="11" t="s">
        <v>57</v>
      </c>
      <c r="DV7" s="11" t="s">
        <v>58</v>
      </c>
      <c r="DW7" s="11" t="s">
        <v>59</v>
      </c>
      <c r="DX7" s="11" t="s">
        <v>60</v>
      </c>
      <c r="DY7" s="71" t="s">
        <v>41</v>
      </c>
      <c r="DZ7" s="71" t="s">
        <v>41</v>
      </c>
      <c r="EA7" s="71" t="s">
        <v>41</v>
      </c>
      <c r="EB7" s="71" t="s">
        <v>41</v>
      </c>
      <c r="EC7" s="71" t="s">
        <v>41</v>
      </c>
      <c r="ED7" s="71" t="s">
        <v>41</v>
      </c>
      <c r="EE7" s="71" t="s">
        <v>41</v>
      </c>
      <c r="EF7" s="71" t="s">
        <v>41</v>
      </c>
      <c r="EG7" s="71" t="s">
        <v>41</v>
      </c>
      <c r="EH7" s="71" t="s">
        <v>41</v>
      </c>
      <c r="EI7" s="71" t="s">
        <v>41</v>
      </c>
      <c r="EJ7" s="71" t="s">
        <v>41</v>
      </c>
      <c r="EK7" s="71" t="s">
        <v>41</v>
      </c>
      <c r="EM7" s="9"/>
      <c r="EN7" s="8"/>
      <c r="EO7" s="8"/>
      <c r="EP7" s="9"/>
      <c r="EQ7" s="8"/>
      <c r="ER7" s="8"/>
      <c r="ES7" s="8"/>
      <c r="ET7" s="8"/>
      <c r="EU7" s="8"/>
      <c r="EV7" s="8"/>
      <c r="EW7" s="8"/>
      <c r="EX7" s="8"/>
      <c r="EY7" s="8"/>
      <c r="FA7" s="8"/>
      <c r="FB7" s="11" t="s">
        <v>48</v>
      </c>
      <c r="FC7" s="11" t="s">
        <v>49</v>
      </c>
      <c r="FD7" s="11" t="s">
        <v>50</v>
      </c>
      <c r="FE7" s="11" t="s">
        <v>51</v>
      </c>
      <c r="FF7" s="11" t="s">
        <v>52</v>
      </c>
      <c r="FG7" s="11" t="s">
        <v>53</v>
      </c>
      <c r="FH7" s="11" t="s">
        <v>54</v>
      </c>
      <c r="FI7" s="11" t="s">
        <v>55</v>
      </c>
      <c r="FJ7" s="11" t="s">
        <v>56</v>
      </c>
      <c r="FK7" s="11" t="s">
        <v>57</v>
      </c>
      <c r="FL7" s="11" t="s">
        <v>58</v>
      </c>
      <c r="FM7" s="11" t="s">
        <v>59</v>
      </c>
      <c r="FN7" s="11" t="s">
        <v>60</v>
      </c>
      <c r="FO7" s="71" t="s">
        <v>41</v>
      </c>
      <c r="FP7" s="71" t="s">
        <v>41</v>
      </c>
      <c r="FQ7" s="71" t="s">
        <v>41</v>
      </c>
      <c r="FR7" s="71" t="s">
        <v>41</v>
      </c>
      <c r="FS7" s="71" t="s">
        <v>41</v>
      </c>
      <c r="FT7" s="71" t="s">
        <v>41</v>
      </c>
      <c r="FU7" s="71" t="s">
        <v>41</v>
      </c>
      <c r="FV7" s="71" t="s">
        <v>41</v>
      </c>
      <c r="FW7" s="71" t="s">
        <v>41</v>
      </c>
      <c r="FX7" s="71" t="s">
        <v>41</v>
      </c>
      <c r="FY7" s="71" t="s">
        <v>41</v>
      </c>
      <c r="FZ7" s="71" t="s">
        <v>41</v>
      </c>
      <c r="GA7" s="71" t="s">
        <v>41</v>
      </c>
      <c r="GC7" s="9"/>
      <c r="GD7" s="8"/>
      <c r="GE7" s="8"/>
      <c r="GF7" s="9"/>
      <c r="GG7" s="8"/>
      <c r="GH7" s="8"/>
      <c r="GI7" s="8"/>
      <c r="GJ7" s="8"/>
      <c r="GK7" s="8"/>
      <c r="GL7" s="8"/>
      <c r="GM7" s="8"/>
      <c r="GN7" s="8"/>
      <c r="GO7" s="8"/>
      <c r="GQ7" s="8"/>
      <c r="GR7" s="11" t="s">
        <v>48</v>
      </c>
      <c r="GS7" s="11" t="s">
        <v>49</v>
      </c>
      <c r="GT7" s="11" t="s">
        <v>50</v>
      </c>
      <c r="GU7" s="11" t="s">
        <v>51</v>
      </c>
      <c r="GV7" s="11" t="s">
        <v>52</v>
      </c>
      <c r="GW7" s="11" t="s">
        <v>53</v>
      </c>
      <c r="GX7" s="11" t="s">
        <v>54</v>
      </c>
      <c r="GY7" s="11" t="s">
        <v>55</v>
      </c>
      <c r="GZ7" s="11" t="s">
        <v>56</v>
      </c>
      <c r="HA7" s="11" t="s">
        <v>57</v>
      </c>
      <c r="HB7" s="11" t="s">
        <v>58</v>
      </c>
      <c r="HC7" s="11" t="s">
        <v>59</v>
      </c>
      <c r="HD7" s="11" t="s">
        <v>60</v>
      </c>
      <c r="HE7" s="71" t="s">
        <v>41</v>
      </c>
      <c r="HF7" s="71" t="s">
        <v>41</v>
      </c>
      <c r="HG7" s="71" t="s">
        <v>41</v>
      </c>
      <c r="HH7" s="71" t="s">
        <v>41</v>
      </c>
      <c r="HI7" s="71" t="s">
        <v>41</v>
      </c>
      <c r="HJ7" s="71" t="s">
        <v>41</v>
      </c>
      <c r="HK7" s="71" t="s">
        <v>41</v>
      </c>
      <c r="HL7" s="71" t="s">
        <v>41</v>
      </c>
      <c r="HM7" s="71" t="s">
        <v>41</v>
      </c>
      <c r="HN7" s="71" t="s">
        <v>41</v>
      </c>
      <c r="HO7" s="71" t="s">
        <v>41</v>
      </c>
      <c r="HP7" s="71" t="s">
        <v>41</v>
      </c>
      <c r="HQ7" s="71" t="s">
        <v>41</v>
      </c>
      <c r="HS7" s="9"/>
      <c r="HT7" s="8"/>
      <c r="HU7" s="8"/>
      <c r="HV7" s="9"/>
      <c r="HW7" s="8"/>
      <c r="HX7" s="8"/>
      <c r="HY7" s="8"/>
      <c r="HZ7" s="8"/>
      <c r="IA7" s="8"/>
      <c r="IB7" s="8"/>
      <c r="IC7" s="8"/>
      <c r="ID7" s="8"/>
      <c r="IE7" s="8"/>
    </row>
    <row r="8" spans="1:239">
      <c r="A8" s="13">
        <f t="shared" ref="A8:A71" si="0">AE8</f>
        <v>46295</v>
      </c>
      <c r="O8"/>
      <c r="AD8"/>
      <c r="AE8" s="4">
        <f t="array" ref="AE8:AE247">_xll.FDS(AF7,"JULIAN(FMA_GROSS_MARGIN(LTM,0,-20AY,M,EUR,""PORTAGG"",""MEANR"").dates)")</f>
        <v>46295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T8"/>
      <c r="BV8" s="1">
        <f t="array" ref="BV8:BV247">_xll.FDS(BV7,"FMA_OPER_INC_SALES(LTM,0,-20AY,M,""PORTAGG"")")</f>
        <v>8.6551612398709796</v>
      </c>
      <c r="BW8" s="1">
        <f t="array" ref="BW8:BW247">_xll.FDS(BW7,"FMA_OPER_INC_SALES(LTM,0,-20AY,M,""PORTAGG"")")</f>
        <v>11.498438539735799</v>
      </c>
      <c r="BX8" s="1">
        <f t="array" ref="BX8:BX247">_xll.FDS(BX7,"FMA_OPER_INC_SALES(LTM,0,-20AY,M,""PORTAGG"")")</f>
        <v>18.0442957635723</v>
      </c>
      <c r="BY8" s="1">
        <f t="array" ref="BY8:BY247">_xll.FDS(BY7,"FMA_OPER_INC_SALES(LTM,0,-20AY,M,""PORTAGG"")")</f>
        <v>17.486197321904001</v>
      </c>
      <c r="BZ8" s="1">
        <f t="array" ref="BZ8:BZ247">_xll.FDS(BZ7,"FMA_OPER_INC_SALES(LTM,0,-20AY,M,""PORTAGG"")")</f>
        <v>23.281359338540899</v>
      </c>
      <c r="CA8" s="1">
        <f t="array" ref="CA8:CA247">_xll.FDS(CA7,"FMA_OPER_INC_SALES(LTM,0,-20AY,M,""PORTAGG"")")</f>
        <v>11.0772530483005</v>
      </c>
      <c r="CB8" s="1">
        <f t="array" ref="CB8:CB247">_xll.FDS(CB7,"FMA_OPER_INC_SALES(LTM,0,-20AY,M,""PORTAGG"")")</f>
        <v>12.7078794901996</v>
      </c>
      <c r="CC8" s="1">
        <f t="array" ref="CC8:CC247">_xll.FDS(CC7,"FMA_OPER_INC_SALES(LTM,0,-20AY,M,""PORTAGG"")")</f>
        <v>23.063598019342098</v>
      </c>
      <c r="CD8" s="1">
        <f t="array" ref="CD8:CD247">_xll.FDS(CD7,"FMA_OPER_INC_SALES(LTM,0,-20AY,M,""PORTAGG"")")</f>
        <v>15.845053625570401</v>
      </c>
      <c r="CE8" s="1">
        <f t="array" ref="CE8:CE247">_xll.FDS(CE7,"FMA_OPER_INC_SALES(LTM,0,-20AY,M,""PORTAGG"")")</f>
        <v>15.274552614276301</v>
      </c>
      <c r="CF8" s="1">
        <f t="array" ref="CF8:CF247">_xll.FDS(CF7,"FMA_OPER_INC_SALES(LTM,0,-20AY,M,""PORTAGG"")")</f>
        <v>8.68256964046323</v>
      </c>
      <c r="CG8" s="1">
        <f t="array" ref="CG8:CG247">_xll.FDS(CG7,"FMA_OPER_INC_SALES(LTM,0,-20AY,M,""PORTAGG"")")</f>
        <v>14.7463416708819</v>
      </c>
      <c r="CH8" s="1">
        <f t="array" ref="CH8:CH247">_xll.FDS(CH7,"FMA_OPER_INC_SALES(LTM,0,-20AY,M,""PORTAGG"")")</f>
        <v>2.5611903833952701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DJ8"/>
      <c r="DL8">
        <f t="array" ref="DL8:DL247">_xll.FDS(DL7,"FMA_NET_MGN(LTM,0,-20AY,M,""PORTAGG"")")</f>
        <v>6.04537611678</v>
      </c>
      <c r="DM8">
        <f t="array" ref="DM8:DM247">_xll.FDS(DM7,"FMA_NET_MGN(LTM,0,-20AY,M,""PORTAGG"")")</f>
        <v>7.3187070385155799</v>
      </c>
      <c r="DN8">
        <f t="array" ref="DN8:DN247">_xll.FDS(DN7,"FMA_NET_MGN(LTM,0,-20AY,M,""PORTAGG"")")</f>
        <v>11.4812019496104</v>
      </c>
      <c r="DO8">
        <f t="array" ref="DO8:DO247">_xll.FDS(DO7,"FMA_NET_MGN(LTM,0,-20AY,M,""PORTAGG"")")</f>
        <v>12.648923002213801</v>
      </c>
      <c r="DP8">
        <f t="array" ref="DP8:DP247">_xll.FDS(DP7,"FMA_NET_MGN(LTM,0,-20AY,M,""PORTAGG"")")</f>
        <v>16.548001853123399</v>
      </c>
      <c r="DQ8">
        <f t="array" ref="DQ8:DQ247">_xll.FDS(DQ7,"FMA_NET_MGN(LTM,0,-20AY,M,""PORTAGG"")")</f>
        <v>7.5557529453266499</v>
      </c>
      <c r="DR8">
        <f t="array" ref="DR8:DR247">_xll.FDS(DR7,"FMA_NET_MGN(LTM,0,-20AY,M,""PORTAGG"")")</f>
        <v>7.5169470320269998</v>
      </c>
      <c r="DS8">
        <f t="array" ref="DS8:DS247">_xll.FDS(DS7,"FMA_NET_MGN(LTM,0,-20AY,M,""PORTAGG"")")</f>
        <v>21.193797699760399</v>
      </c>
      <c r="DT8">
        <f t="array" ref="DT8:DT247">_xll.FDS(DT7,"FMA_NET_MGN(LTM,0,-20AY,M,""PORTAGG"")")</f>
        <v>6.9782061217178697</v>
      </c>
      <c r="DU8">
        <f t="array" ref="DU8:DU247">_xll.FDS(DU7,"FMA_NET_MGN(LTM,0,-20AY,M,""PORTAGG"")")</f>
        <v>9.3596083489863595</v>
      </c>
      <c r="DV8">
        <f t="array" ref="DV8:DV247">_xll.FDS(DV7,"FMA_NET_MGN(LTM,0,-20AY,M,""PORTAGG"")")</f>
        <v>6.9651860854756196</v>
      </c>
      <c r="DW8">
        <f t="array" ref="DW8:DW247">_xll.FDS(DW7,"FMA_NET_MGN(LTM,0,-20AY,M,""PORTAGG"")")</f>
        <v>10.1008182303624</v>
      </c>
      <c r="DX8">
        <f t="array" ref="DX8:DX247">_xll.FDS(DX7,"FMA_NET_MGN(LTM,0,-20AY,M,""PORTAGG"")")</f>
        <v>1.0105513444094001</v>
      </c>
      <c r="EL8"/>
      <c r="EZ8"/>
      <c r="GB8"/>
      <c r="GP8"/>
      <c r="GR8">
        <f t="array" ref="GR8:GR247">_xll.FDS(FB7,"FMA_EBITDA_MARGIN(LTM,0,-20AY,M,""PORTAGG"")")</f>
        <v>13.7577783689872</v>
      </c>
      <c r="GS8">
        <f t="array" ref="GS8:GS247">_xll.FDS(FC7,"FMA_EBITDA_MARGIN(LTM,0,-20AY,M,""PORTAGG"")")</f>
        <v>15.8362510166105</v>
      </c>
      <c r="GT8">
        <f t="array" ref="GT8:GT247">_xll.FDS(FD7,"FMA_EBITDA_MARGIN(LTM,0,-20AY,M,""PORTAGG"")")</f>
        <v>25.277612107917399</v>
      </c>
      <c r="GU8">
        <f t="array" ref="GU8:GU247">_xll.FDS(FE7,"FMA_EBITDA_MARGIN(LTM,0,-20AY,M,""PORTAGG"")")</f>
        <v>51.665548308631401</v>
      </c>
      <c r="GV8">
        <f t="array" ref="GV8:GV247">_xll.FDS(FF7,"FMA_EBITDA_MARGIN(LTM,0,-20AY,M,""PORTAGG"")")</f>
        <v>31.620939153724301</v>
      </c>
      <c r="GW8">
        <f t="array" ref="GW8:GW247">_xll.FDS(FG7,"FMA_EBITDA_MARGIN(LTM,0,-20AY,M,""PORTAGG"")")</f>
        <v>15.8439364132061</v>
      </c>
      <c r="GX8">
        <f t="array" ref="GX8:GX247">_xll.FDS(FH7,"FMA_EBITDA_MARGIN(LTM,0,-20AY,M,""PORTAGG"")")</f>
        <v>19.852901820100598</v>
      </c>
      <c r="GY8">
        <f t="array" ref="GY8:GY247">_xll.FDS(FI7,"FMA_EBITDA_MARGIN(LTM,0,-20AY,M,""PORTAGG"")")</f>
        <v>29.081963470857701</v>
      </c>
      <c r="GZ8">
        <f t="array" ref="GZ8:GZ247">_xll.FDS(FJ7,"FMA_EBITDA_MARGIN(LTM,0,-20AY,M,""PORTAGG"")")</f>
        <v>36.809321778035098</v>
      </c>
      <c r="HA8">
        <f t="array" ref="HA8:HA247">_xll.FDS(FK7,"FMA_EBITDA_MARGIN(LTM,0,-20AY,M,""PORTAGG"")")</f>
        <v>24.749055624222699</v>
      </c>
      <c r="HB8">
        <f t="array" ref="HB8:HB247">_xll.FDS(FL7,"FMA_EBITDA_MARGIN(LTM,0,-20AY,M,""PORTAGG"")")</f>
        <v>15.6112996480877</v>
      </c>
      <c r="HC8">
        <f t="array" ref="HC8:HC247">_xll.FDS(FM7,"FMA_EBITDA_MARGIN(LTM,0,-20AY,M,""PORTAGG"")")</f>
        <v>21.016950061931698</v>
      </c>
      <c r="HD8">
        <f t="array" ref="HD8:HD247">_xll.FDS(FN7,"FMA_EBITDA_MARGIN(LTM,0,-20AY,M,""PORTAGG"")")</f>
        <v>9.9166824631263299</v>
      </c>
      <c r="HR8"/>
    </row>
    <row r="9" spans="1:239">
      <c r="A9" s="13">
        <f t="shared" si="0"/>
        <v>46265</v>
      </c>
      <c r="O9"/>
      <c r="AD9"/>
      <c r="AE9" s="4">
        <v>46265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T9"/>
      <c r="BV9" s="1">
        <v>8.6713933381211401</v>
      </c>
      <c r="BW9" s="1">
        <v>11.4727034067686</v>
      </c>
      <c r="BX9" s="1">
        <v>18.006085578482899</v>
      </c>
      <c r="BY9" s="1">
        <v>17.5482512194639</v>
      </c>
      <c r="BZ9" s="1">
        <v>23.274636659877501</v>
      </c>
      <c r="CA9" s="1">
        <v>11.0905777306009</v>
      </c>
      <c r="CB9" s="1">
        <v>12.7811898340002</v>
      </c>
      <c r="CC9" s="1">
        <v>22.605026179106201</v>
      </c>
      <c r="CD9" s="1">
        <v>15.668197725296601</v>
      </c>
      <c r="CE9" s="1">
        <v>15.2924881097046</v>
      </c>
      <c r="CF9" s="1">
        <v>9.0098789322933399</v>
      </c>
      <c r="CG9" s="1">
        <v>14.7425104046039</v>
      </c>
      <c r="CH9" s="1">
        <v>2.16486134628936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DJ9"/>
      <c r="DL9">
        <v>6.0711931945479103</v>
      </c>
      <c r="DM9">
        <v>7.3030761085990701</v>
      </c>
      <c r="DN9">
        <v>11.480400903342799</v>
      </c>
      <c r="DO9">
        <v>12.7001568493598</v>
      </c>
      <c r="DP9">
        <v>16.537955913533899</v>
      </c>
      <c r="DQ9">
        <v>7.47284439154084</v>
      </c>
      <c r="DR9">
        <v>7.5153314563153604</v>
      </c>
      <c r="DS9">
        <v>20.7596750061631</v>
      </c>
      <c r="DT9">
        <v>6.7802110209291602</v>
      </c>
      <c r="DU9">
        <v>9.3711921519217505</v>
      </c>
      <c r="DV9">
        <v>6.2264915815547699</v>
      </c>
      <c r="DW9">
        <v>10.0976432995826</v>
      </c>
      <c r="DX9">
        <v>0.67433288929901702</v>
      </c>
      <c r="EL9"/>
      <c r="EZ9"/>
      <c r="GB9"/>
      <c r="GP9"/>
      <c r="GR9">
        <v>13.782107223345101</v>
      </c>
      <c r="GS9">
        <v>15.8061480604255</v>
      </c>
      <c r="GT9">
        <v>25.240311906589</v>
      </c>
      <c r="GU9">
        <v>52.631187346360299</v>
      </c>
      <c r="GV9">
        <v>31.613802011039301</v>
      </c>
      <c r="GW9">
        <v>16.0299813664043</v>
      </c>
      <c r="GX9">
        <v>19.843571775261701</v>
      </c>
      <c r="GY9">
        <v>28.3741795895689</v>
      </c>
      <c r="GZ9">
        <v>36.811564851150997</v>
      </c>
      <c r="HA9">
        <v>24.7885554933668</v>
      </c>
      <c r="HB9">
        <v>16.3546072192526</v>
      </c>
      <c r="HC9">
        <v>21.0453465883636</v>
      </c>
      <c r="HD9">
        <v>9.5380000968214809</v>
      </c>
      <c r="HR9"/>
    </row>
    <row r="10" spans="1:239">
      <c r="A10" s="13">
        <f t="shared" si="0"/>
        <v>46234</v>
      </c>
      <c r="O10"/>
      <c r="AD10"/>
      <c r="AE10" s="4">
        <v>46234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T10"/>
      <c r="BV10" s="1">
        <v>7.7508786420179403</v>
      </c>
      <c r="BW10" s="1">
        <v>11.4767828198516</v>
      </c>
      <c r="BX10" s="1">
        <v>18.017434912297499</v>
      </c>
      <c r="BY10" s="1">
        <v>17.824026319081401</v>
      </c>
      <c r="BZ10" s="1">
        <v>23.1754423485113</v>
      </c>
      <c r="CA10" s="1">
        <v>10.8656329629849</v>
      </c>
      <c r="CB10" s="1">
        <v>11.4307680500616</v>
      </c>
      <c r="CC10" s="1">
        <v>22.265400882333999</v>
      </c>
      <c r="CD10" s="1">
        <v>14.9244800995821</v>
      </c>
      <c r="CE10" s="1">
        <v>15.0381054588438</v>
      </c>
      <c r="CF10" s="1">
        <v>9.8808563331862906</v>
      </c>
      <c r="CG10" s="1">
        <v>15.491589787730801</v>
      </c>
      <c r="CH10" s="1">
        <v>2.47989695097912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DJ10"/>
      <c r="DL10">
        <v>4.3229630574222302</v>
      </c>
      <c r="DM10">
        <v>7.67132248055559</v>
      </c>
      <c r="DN10">
        <v>11.634669961515501</v>
      </c>
      <c r="DO10">
        <v>13.0018115917857</v>
      </c>
      <c r="DP10">
        <v>16.8473692984177</v>
      </c>
      <c r="DQ10">
        <v>7.5744116704952997</v>
      </c>
      <c r="DR10">
        <v>6.3410655722213596</v>
      </c>
      <c r="DS10">
        <v>21.190836131541399</v>
      </c>
      <c r="DT10">
        <v>5.5572316434241298</v>
      </c>
      <c r="DU10">
        <v>8.7102937350795706</v>
      </c>
      <c r="DV10">
        <v>8.0957062396074306</v>
      </c>
      <c r="DW10">
        <v>11.5027265588901</v>
      </c>
      <c r="DX10">
        <v>-0.58831401295406205</v>
      </c>
      <c r="EL10"/>
      <c r="EZ10"/>
      <c r="GB10"/>
      <c r="GP10"/>
      <c r="GR10">
        <v>13.3650256446747</v>
      </c>
      <c r="GS10">
        <v>15.6712538006126</v>
      </c>
      <c r="GT10">
        <v>25.238327826923701</v>
      </c>
      <c r="GU10">
        <v>51.723434018430297</v>
      </c>
      <c r="GV10">
        <v>31.330103738585802</v>
      </c>
      <c r="GW10">
        <v>15.8438654496106</v>
      </c>
      <c r="GX10">
        <v>19.1639726635958</v>
      </c>
      <c r="GY10">
        <v>28.158378914448502</v>
      </c>
      <c r="GZ10">
        <v>36.0074595851532</v>
      </c>
      <c r="HA10">
        <v>24.748569317075301</v>
      </c>
      <c r="HB10">
        <v>17.104831636333699</v>
      </c>
      <c r="HC10">
        <v>21.4415139180946</v>
      </c>
      <c r="HD10">
        <v>9.5001750797025206</v>
      </c>
      <c r="HR10"/>
    </row>
    <row r="11" spans="1:239">
      <c r="A11" s="13">
        <f t="shared" si="0"/>
        <v>46203</v>
      </c>
      <c r="O11"/>
      <c r="AD11"/>
      <c r="AE11" s="4">
        <v>46203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T11"/>
      <c r="BV11" s="1">
        <v>7.7408179924788003</v>
      </c>
      <c r="BW11" s="1">
        <v>11.4695029357169</v>
      </c>
      <c r="BX11" s="1">
        <v>18.014489003926901</v>
      </c>
      <c r="BY11" s="1">
        <v>17.811918842206701</v>
      </c>
      <c r="BZ11" s="1">
        <v>23.1657949279858</v>
      </c>
      <c r="CA11" s="1">
        <v>10.8589384123285</v>
      </c>
      <c r="CB11" s="1">
        <v>11.376662117978499</v>
      </c>
      <c r="CC11" s="1">
        <v>22.2505977047174</v>
      </c>
      <c r="CD11" s="1">
        <v>14.920304287862299</v>
      </c>
      <c r="CE11" s="1">
        <v>15.0324891576171</v>
      </c>
      <c r="CF11" s="1">
        <v>9.8622262787422503</v>
      </c>
      <c r="CG11" s="1">
        <v>15.4861388564654</v>
      </c>
      <c r="CH11" s="1">
        <v>2.4244417949728501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DJ11"/>
      <c r="DL11">
        <v>4.31453378661669</v>
      </c>
      <c r="DM11">
        <v>7.6627564510287396</v>
      </c>
      <c r="DN11">
        <v>11.6321027496687</v>
      </c>
      <c r="DO11">
        <v>12.996995889544101</v>
      </c>
      <c r="DP11">
        <v>16.837367523184199</v>
      </c>
      <c r="DQ11">
        <v>7.5676595182558604</v>
      </c>
      <c r="DR11">
        <v>6.3391072223658096</v>
      </c>
      <c r="DS11">
        <v>21.1946038243914</v>
      </c>
      <c r="DT11">
        <v>5.5513224097767102</v>
      </c>
      <c r="DU11">
        <v>8.7059016709164805</v>
      </c>
      <c r="DV11">
        <v>8.0958492474611905</v>
      </c>
      <c r="DW11">
        <v>11.500895141385101</v>
      </c>
      <c r="DX11">
        <v>-0.65707815452194995</v>
      </c>
      <c r="EL11"/>
      <c r="EZ11"/>
      <c r="GB11"/>
      <c r="GP11"/>
      <c r="GR11">
        <v>13.3522478240545</v>
      </c>
      <c r="GS11">
        <v>15.6646386351229</v>
      </c>
      <c r="GT11">
        <v>25.2351352739079</v>
      </c>
      <c r="GU11">
        <v>51.541973443286601</v>
      </c>
      <c r="GV11">
        <v>31.321516099410299</v>
      </c>
      <c r="GW11">
        <v>15.833571596076901</v>
      </c>
      <c r="GX11">
        <v>19.093529057729398</v>
      </c>
      <c r="GY11">
        <v>28.133078491131599</v>
      </c>
      <c r="GZ11">
        <v>35.998577269032701</v>
      </c>
      <c r="HA11">
        <v>24.742325498738101</v>
      </c>
      <c r="HB11">
        <v>17.087801781488299</v>
      </c>
      <c r="HC11">
        <v>21.4267642569706</v>
      </c>
      <c r="HD11">
        <v>9.4411782167004699</v>
      </c>
      <c r="HR11"/>
    </row>
    <row r="12" spans="1:239">
      <c r="A12" s="13">
        <f t="shared" si="0"/>
        <v>46171</v>
      </c>
      <c r="O12"/>
      <c r="AD12"/>
      <c r="AE12" s="4">
        <v>46171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T12"/>
      <c r="BV12" s="1">
        <v>7.4941556332106201</v>
      </c>
      <c r="BW12" s="1">
        <v>11.5367972190527</v>
      </c>
      <c r="BX12" s="1">
        <v>18.075902517652501</v>
      </c>
      <c r="BY12" s="1">
        <v>17.789133383206799</v>
      </c>
      <c r="BZ12" s="1">
        <v>23.189129295546699</v>
      </c>
      <c r="CA12" s="1">
        <v>10.972375209229201</v>
      </c>
      <c r="CB12" s="1">
        <v>11.323435130483601</v>
      </c>
      <c r="CC12" s="1">
        <v>22.2818495582375</v>
      </c>
      <c r="CD12" s="1">
        <v>14.7896373965148</v>
      </c>
      <c r="CE12" s="1">
        <v>15.012917644729701</v>
      </c>
      <c r="CF12" s="1">
        <v>9.9242529853637294</v>
      </c>
      <c r="CG12" s="1">
        <v>15.485024489016199</v>
      </c>
      <c r="CH12" s="1">
        <v>2.56903650515126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DJ12"/>
      <c r="DL12">
        <v>4.2719890793388799</v>
      </c>
      <c r="DM12">
        <v>7.7085535945114296</v>
      </c>
      <c r="DN12">
        <v>11.642673381795699</v>
      </c>
      <c r="DO12">
        <v>12.969844224300999</v>
      </c>
      <c r="DP12">
        <v>16.873795249138801</v>
      </c>
      <c r="DQ12">
        <v>7.6144122080205099</v>
      </c>
      <c r="DR12">
        <v>6.3278409236947999</v>
      </c>
      <c r="DS12">
        <v>21.182388254716301</v>
      </c>
      <c r="DT12">
        <v>5.3869045218046496</v>
      </c>
      <c r="DU12">
        <v>8.6703188319140203</v>
      </c>
      <c r="DV12">
        <v>8.1507310639255603</v>
      </c>
      <c r="DW12">
        <v>11.5087996887467</v>
      </c>
      <c r="DX12">
        <v>-0.51366417476347503</v>
      </c>
      <c r="EL12"/>
      <c r="EZ12"/>
      <c r="GB12"/>
      <c r="GP12"/>
      <c r="GR12">
        <v>13.0629648233399</v>
      </c>
      <c r="GS12">
        <v>15.742241943035999</v>
      </c>
      <c r="GT12">
        <v>25.295649507539899</v>
      </c>
      <c r="GU12">
        <v>51.389394222348699</v>
      </c>
      <c r="GV12">
        <v>31.344987036687101</v>
      </c>
      <c r="GW12">
        <v>15.9482655867216</v>
      </c>
      <c r="GX12">
        <v>19.043403724822198</v>
      </c>
      <c r="GY12">
        <v>28.190737058637701</v>
      </c>
      <c r="GZ12">
        <v>35.846732582805302</v>
      </c>
      <c r="HA12">
        <v>24.718725017519301</v>
      </c>
      <c r="HB12">
        <v>17.1470704484877</v>
      </c>
      <c r="HC12">
        <v>21.526864885234001</v>
      </c>
      <c r="HD12">
        <v>9.5962304561073406</v>
      </c>
      <c r="HR12"/>
    </row>
    <row r="13" spans="1:239">
      <c r="A13" s="13">
        <f t="shared" si="0"/>
        <v>46142</v>
      </c>
      <c r="O13"/>
      <c r="AD13"/>
      <c r="AE13" s="4">
        <v>46142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T13"/>
      <c r="BV13" s="1">
        <v>7.1519706979980597</v>
      </c>
      <c r="BW13" s="1">
        <v>11.583907994302599</v>
      </c>
      <c r="BX13" s="1">
        <v>18.096485940723898</v>
      </c>
      <c r="BY13" s="1">
        <v>16.303349550993001</v>
      </c>
      <c r="BZ13" s="1">
        <v>23.2361327567864</v>
      </c>
      <c r="CA13" s="1">
        <v>10.773940502143599</v>
      </c>
      <c r="CB13" s="1">
        <v>8.7720780015998496</v>
      </c>
      <c r="CC13" s="1">
        <v>22.837819708688698</v>
      </c>
      <c r="CD13" s="1">
        <v>14.6730678129754</v>
      </c>
      <c r="CE13" s="1">
        <v>14.946529705473001</v>
      </c>
      <c r="CF13" s="1">
        <v>10.598858602008701</v>
      </c>
      <c r="CG13" s="1">
        <v>15.471047034321099</v>
      </c>
      <c r="CH13" s="1">
        <v>2.56921445609319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DJ13"/>
      <c r="DL13">
        <v>4.3259309901956504</v>
      </c>
      <c r="DM13">
        <v>7.71312549656479</v>
      </c>
      <c r="DN13">
        <v>12.0352353409746</v>
      </c>
      <c r="DO13">
        <v>11.878644755619201</v>
      </c>
      <c r="DP13">
        <v>16.750343450565499</v>
      </c>
      <c r="DQ13">
        <v>7.6632968087242403</v>
      </c>
      <c r="DR13">
        <v>5.4114057188481199</v>
      </c>
      <c r="DS13">
        <v>21.618995836996099</v>
      </c>
      <c r="DT13">
        <v>4.87505855485281</v>
      </c>
      <c r="DU13">
        <v>9.0951315685337004</v>
      </c>
      <c r="DV13">
        <v>8.0743083724449107</v>
      </c>
      <c r="DW13">
        <v>11.536145912729401</v>
      </c>
      <c r="DX13">
        <v>-0.216310303778568</v>
      </c>
      <c r="EL13"/>
      <c r="EZ13"/>
      <c r="GB13"/>
      <c r="GP13"/>
      <c r="GR13">
        <v>12.7102682370525</v>
      </c>
      <c r="GS13">
        <v>15.7923749462499</v>
      </c>
      <c r="GT13">
        <v>25.348595323331999</v>
      </c>
      <c r="GU13">
        <v>69.312932610717098</v>
      </c>
      <c r="GV13">
        <v>31.191757573315599</v>
      </c>
      <c r="GW13">
        <v>15.6997372467702</v>
      </c>
      <c r="GX13">
        <v>16.8785377984407</v>
      </c>
      <c r="GY13">
        <v>28.568802157089198</v>
      </c>
      <c r="GZ13">
        <v>35.413920582961403</v>
      </c>
      <c r="HA13">
        <v>23.531534181318101</v>
      </c>
      <c r="HB13">
        <v>17.775119667942199</v>
      </c>
      <c r="HC13">
        <v>21.511757650718099</v>
      </c>
      <c r="HD13">
        <v>10.6266205928143</v>
      </c>
      <c r="HR13"/>
    </row>
    <row r="14" spans="1:239">
      <c r="A14" s="13">
        <f t="shared" si="0"/>
        <v>46112</v>
      </c>
      <c r="O14"/>
      <c r="AD14"/>
      <c r="AE14" s="4">
        <v>46112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T14"/>
      <c r="BV14" s="1">
        <v>7.1425825012006801</v>
      </c>
      <c r="BW14" s="1">
        <v>11.6093973697274</v>
      </c>
      <c r="BX14" s="1">
        <v>18.082648627659999</v>
      </c>
      <c r="BY14" s="1">
        <v>16.2950733021048</v>
      </c>
      <c r="BZ14" s="1">
        <v>23.214928512586201</v>
      </c>
      <c r="CA14" s="1">
        <v>10.760036463139899</v>
      </c>
      <c r="CB14" s="1">
        <v>8.7624442445567592</v>
      </c>
      <c r="CC14" s="1">
        <v>22.854121021008002</v>
      </c>
      <c r="CD14" s="1">
        <v>14.640550107367501</v>
      </c>
      <c r="CE14" s="1">
        <v>14.9519565381684</v>
      </c>
      <c r="CF14" s="1">
        <v>10.665536280002099</v>
      </c>
      <c r="CG14" s="1">
        <v>15.466642967564599</v>
      </c>
      <c r="CH14" s="1">
        <v>2.56804674484516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DJ14"/>
      <c r="DL14">
        <v>4.3151282753286804</v>
      </c>
      <c r="DM14">
        <v>7.7308713599375798</v>
      </c>
      <c r="DN14">
        <v>12.0209951642238</v>
      </c>
      <c r="DO14">
        <v>11.876435675204601</v>
      </c>
      <c r="DP14">
        <v>16.728973805167101</v>
      </c>
      <c r="DQ14">
        <v>7.6501741804735497</v>
      </c>
      <c r="DR14">
        <v>5.4163984091905597</v>
      </c>
      <c r="DS14">
        <v>21.452380043968599</v>
      </c>
      <c r="DT14">
        <v>4.84625528906155</v>
      </c>
      <c r="DU14">
        <v>9.0973005686770492</v>
      </c>
      <c r="DV14">
        <v>8.1756683924223594</v>
      </c>
      <c r="DW14">
        <v>11.5337343163997</v>
      </c>
      <c r="DX14">
        <v>-0.21760521163132199</v>
      </c>
      <c r="EL14"/>
      <c r="EZ14"/>
      <c r="GB14"/>
      <c r="GP14"/>
      <c r="GR14">
        <v>12.6987780674754</v>
      </c>
      <c r="GS14">
        <v>15.8162962173464</v>
      </c>
      <c r="GT14">
        <v>25.3333884560687</v>
      </c>
      <c r="GU14">
        <v>69.278682867140702</v>
      </c>
      <c r="GV14">
        <v>31.1742439845811</v>
      </c>
      <c r="GW14">
        <v>15.6864480770145</v>
      </c>
      <c r="GX14">
        <v>16.853947356834301</v>
      </c>
      <c r="GY14">
        <v>28.588202566834099</v>
      </c>
      <c r="GZ14">
        <v>35.387836877286503</v>
      </c>
      <c r="HA14">
        <v>23.536732048782799</v>
      </c>
      <c r="HB14">
        <v>17.792589630983802</v>
      </c>
      <c r="HC14">
        <v>21.488584351416598</v>
      </c>
      <c r="HD14">
        <v>10.623861065101201</v>
      </c>
      <c r="HR14"/>
    </row>
    <row r="15" spans="1:239">
      <c r="A15" s="13">
        <f t="shared" si="0"/>
        <v>46080</v>
      </c>
      <c r="O15"/>
      <c r="AD15"/>
      <c r="AE15" s="4">
        <v>46080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T15"/>
      <c r="BV15" s="1">
        <v>7.0916784647930999</v>
      </c>
      <c r="BW15" s="1">
        <v>11.581565441042001</v>
      </c>
      <c r="BX15" s="1">
        <v>18.007155407270901</v>
      </c>
      <c r="BY15" s="1">
        <v>16.226952927591899</v>
      </c>
      <c r="BZ15" s="1">
        <v>23.175032030227701</v>
      </c>
      <c r="CA15" s="1">
        <v>10.4647575568503</v>
      </c>
      <c r="CB15" s="1">
        <v>8.7587405278094295</v>
      </c>
      <c r="CC15" s="1">
        <v>23.1296933583704</v>
      </c>
      <c r="CD15" s="1">
        <v>14.757985351324299</v>
      </c>
      <c r="CE15" s="1">
        <v>14.9625681859058</v>
      </c>
      <c r="CF15" s="1">
        <v>10.6438465550959</v>
      </c>
      <c r="CG15" s="1">
        <v>13.5584980305388</v>
      </c>
      <c r="CH15" s="1">
        <v>2.5874163353775899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DJ15"/>
      <c r="DL15">
        <v>4.2733377200295397</v>
      </c>
      <c r="DM15">
        <v>7.70661395238736</v>
      </c>
      <c r="DN15">
        <v>11.992552883324199</v>
      </c>
      <c r="DO15">
        <v>11.808199593666</v>
      </c>
      <c r="DP15">
        <v>16.6767454155022</v>
      </c>
      <c r="DQ15">
        <v>7.4198791833898099</v>
      </c>
      <c r="DR15">
        <v>5.4494916046884398</v>
      </c>
      <c r="DS15">
        <v>21.7599316060593</v>
      </c>
      <c r="DT15">
        <v>4.9414488119238396</v>
      </c>
      <c r="DU15">
        <v>9.1184829973151498</v>
      </c>
      <c r="DV15">
        <v>8.1572532937761295</v>
      </c>
      <c r="DW15">
        <v>8.9008957576535508</v>
      </c>
      <c r="DX15">
        <v>-0.1926013014954</v>
      </c>
      <c r="EL15"/>
      <c r="EZ15"/>
      <c r="GB15"/>
      <c r="GP15"/>
      <c r="GR15">
        <v>12.6878327412954</v>
      </c>
      <c r="GS15">
        <v>15.786331192324999</v>
      </c>
      <c r="GT15">
        <v>25.252804195391501</v>
      </c>
      <c r="GU15">
        <v>65.908024671462698</v>
      </c>
      <c r="GV15">
        <v>31.1398775637158</v>
      </c>
      <c r="GW15">
        <v>15.2138567647411</v>
      </c>
      <c r="GX15">
        <v>16.8396827492219</v>
      </c>
      <c r="GY15">
        <v>28.9165789416599</v>
      </c>
      <c r="GZ15">
        <v>35.461385345371397</v>
      </c>
      <c r="HA15">
        <v>23.555266944250199</v>
      </c>
      <c r="HB15">
        <v>17.7592805902311</v>
      </c>
      <c r="HC15">
        <v>18.7245453193541</v>
      </c>
      <c r="HD15">
        <v>10.645986169144299</v>
      </c>
      <c r="HR15"/>
    </row>
    <row r="16" spans="1:239">
      <c r="A16" s="13">
        <f t="shared" si="0"/>
        <v>46052</v>
      </c>
      <c r="O16"/>
      <c r="AD16"/>
      <c r="AE16" s="4">
        <v>46052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T16"/>
      <c r="BV16" s="1">
        <v>7.8928150922179201</v>
      </c>
      <c r="BW16" s="1">
        <v>10.6186696734202</v>
      </c>
      <c r="BX16" s="1">
        <v>17.8966238693855</v>
      </c>
      <c r="BY16" s="1">
        <v>17.272611886284</v>
      </c>
      <c r="BZ16" s="1">
        <v>22.292957183622899</v>
      </c>
      <c r="CA16" s="1">
        <v>10.6107853899078</v>
      </c>
      <c r="CB16" s="1">
        <v>10.494448889548799</v>
      </c>
      <c r="CC16" s="1">
        <v>23.120652190793098</v>
      </c>
      <c r="CD16" s="1">
        <v>15.806291835203499</v>
      </c>
      <c r="CE16" s="1">
        <v>14.8001905604239</v>
      </c>
      <c r="CF16" s="1">
        <v>9.6511218097418894</v>
      </c>
      <c r="CG16" s="1">
        <v>14.3157939108828</v>
      </c>
      <c r="CH16" s="1">
        <v>5.5446642587398003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DJ16"/>
      <c r="DL16">
        <v>3.40097174835602</v>
      </c>
      <c r="DM16">
        <v>6.94903754007915</v>
      </c>
      <c r="DN16">
        <v>12.164023602741199</v>
      </c>
      <c r="DO16">
        <v>11.9375031368858</v>
      </c>
      <c r="DP16">
        <v>16.2898779725164</v>
      </c>
      <c r="DQ16">
        <v>7.8834391351513098</v>
      </c>
      <c r="DR16">
        <v>5.6097542714922701</v>
      </c>
      <c r="DS16">
        <v>22.036377404797602</v>
      </c>
      <c r="DT16">
        <v>5.6456077029167302</v>
      </c>
      <c r="DU16">
        <v>8.3610835112552593</v>
      </c>
      <c r="DV16">
        <v>8.6147038371486993</v>
      </c>
      <c r="DW16">
        <v>10.5326721550037</v>
      </c>
      <c r="DX16">
        <v>2.0344170992530901</v>
      </c>
      <c r="EL16"/>
      <c r="EZ16"/>
      <c r="GB16"/>
      <c r="GP16"/>
      <c r="GR16">
        <v>13.8628765703067</v>
      </c>
      <c r="GS16">
        <v>14.8093981811072</v>
      </c>
      <c r="GT16">
        <v>25.134427120850901</v>
      </c>
      <c r="GU16">
        <v>54.059882324855401</v>
      </c>
      <c r="GV16">
        <v>30.629131622508702</v>
      </c>
      <c r="GW16">
        <v>15.3954324659273</v>
      </c>
      <c r="GX16">
        <v>18.026718014486601</v>
      </c>
      <c r="GY16">
        <v>29.024912530657001</v>
      </c>
      <c r="GZ16">
        <v>36.216233412150899</v>
      </c>
      <c r="HA16">
        <v>24.183447561829599</v>
      </c>
      <c r="HB16">
        <v>16.648171826245498</v>
      </c>
      <c r="HC16">
        <v>19.554317522003601</v>
      </c>
      <c r="HD16">
        <v>12.6677787925423</v>
      </c>
      <c r="HR16"/>
    </row>
    <row r="17" spans="1:226">
      <c r="A17" s="13">
        <f t="shared" si="0"/>
        <v>46022</v>
      </c>
      <c r="O17"/>
      <c r="AD17"/>
      <c r="AE17" s="4">
        <v>46022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T17"/>
      <c r="BV17" s="1">
        <v>7.8722815430566202</v>
      </c>
      <c r="BW17" s="1">
        <v>10.623531282917099</v>
      </c>
      <c r="BX17" s="1">
        <v>17.896851670741199</v>
      </c>
      <c r="BY17" s="1">
        <v>17.266409411205299</v>
      </c>
      <c r="BZ17" s="1">
        <v>22.292119328126699</v>
      </c>
      <c r="CA17" s="1">
        <v>10.705361247882299</v>
      </c>
      <c r="CB17" s="1">
        <v>10.505765802849799</v>
      </c>
      <c r="CC17" s="1">
        <v>23.1253040392724</v>
      </c>
      <c r="CD17" s="1">
        <v>15.8036569552364</v>
      </c>
      <c r="CE17" s="1">
        <v>14.809037269617599</v>
      </c>
      <c r="CF17" s="1">
        <v>9.6441162145464396</v>
      </c>
      <c r="CG17" s="1">
        <v>14.3145835007077</v>
      </c>
      <c r="CH17" s="1">
        <v>5.5410754558190796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DJ17"/>
      <c r="DL17">
        <v>3.3827862102117501</v>
      </c>
      <c r="DM17">
        <v>6.9525645116677204</v>
      </c>
      <c r="DN17">
        <v>12.164074028386199</v>
      </c>
      <c r="DO17">
        <v>11.938480749709299</v>
      </c>
      <c r="DP17">
        <v>16.291799553405099</v>
      </c>
      <c r="DQ17">
        <v>7.9288744395299604</v>
      </c>
      <c r="DR17">
        <v>5.6099908913781302</v>
      </c>
      <c r="DS17">
        <v>22.037405225589101</v>
      </c>
      <c r="DT17">
        <v>5.6420487051582704</v>
      </c>
      <c r="DU17">
        <v>8.3654247428387993</v>
      </c>
      <c r="DV17">
        <v>8.6113527341350302</v>
      </c>
      <c r="DW17">
        <v>10.5242519829025</v>
      </c>
      <c r="DX17">
        <v>2.0317020774077799</v>
      </c>
      <c r="EL17"/>
      <c r="EZ17"/>
      <c r="GB17"/>
      <c r="GP17"/>
      <c r="GR17">
        <v>13.8369970682675</v>
      </c>
      <c r="GS17">
        <v>14.8130650291024</v>
      </c>
      <c r="GT17">
        <v>25.1363575791489</v>
      </c>
      <c r="GU17">
        <v>54.384864525859498</v>
      </c>
      <c r="GV17">
        <v>30.632034844304201</v>
      </c>
      <c r="GW17">
        <v>15.634939261669199</v>
      </c>
      <c r="GX17">
        <v>18.048127069786801</v>
      </c>
      <c r="GY17">
        <v>29.0293562461965</v>
      </c>
      <c r="GZ17">
        <v>36.220185475197503</v>
      </c>
      <c r="HA17">
        <v>24.181914938320201</v>
      </c>
      <c r="HB17">
        <v>16.652799100822101</v>
      </c>
      <c r="HC17">
        <v>19.556064726190002</v>
      </c>
      <c r="HD17">
        <v>12.6579592068101</v>
      </c>
      <c r="HR17"/>
    </row>
    <row r="18" spans="1:226">
      <c r="A18" s="13">
        <f t="shared" si="0"/>
        <v>45989</v>
      </c>
      <c r="O18"/>
      <c r="AD18"/>
      <c r="AE18" s="4">
        <v>45989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T18"/>
      <c r="BV18" s="1">
        <v>7.8318309927782499</v>
      </c>
      <c r="BW18" s="1">
        <v>10.507851350510901</v>
      </c>
      <c r="BX18" s="1">
        <v>17.952445407913299</v>
      </c>
      <c r="BY18" s="1">
        <v>17.234081838905301</v>
      </c>
      <c r="BZ18" s="1">
        <v>22.247372119944899</v>
      </c>
      <c r="CA18" s="1">
        <v>10.7180547805955</v>
      </c>
      <c r="CB18" s="1">
        <v>10.522053891875499</v>
      </c>
      <c r="CC18" s="1">
        <v>23.130976642147399</v>
      </c>
      <c r="CD18" s="1">
        <v>15.6941162922641</v>
      </c>
      <c r="CE18" s="1">
        <v>14.7979565328591</v>
      </c>
      <c r="CF18" s="1">
        <v>9.6213176437463197</v>
      </c>
      <c r="CG18" s="1">
        <v>14.324169772013001</v>
      </c>
      <c r="CH18" s="1">
        <v>5.5330790679450601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DJ18"/>
      <c r="DL18">
        <v>3.3657362515265699</v>
      </c>
      <c r="DM18">
        <v>6.8464508739005003</v>
      </c>
      <c r="DN18">
        <v>12.2365368332602</v>
      </c>
      <c r="DO18">
        <v>11.9144876045975</v>
      </c>
      <c r="DP18">
        <v>16.244517221554901</v>
      </c>
      <c r="DQ18">
        <v>7.9443936057098199</v>
      </c>
      <c r="DR18">
        <v>5.6129729850928802</v>
      </c>
      <c r="DS18">
        <v>22.213241047014399</v>
      </c>
      <c r="DT18">
        <v>5.56679031181638</v>
      </c>
      <c r="DU18">
        <v>8.3664066311026506</v>
      </c>
      <c r="DV18">
        <v>8.5606688000752893</v>
      </c>
      <c r="DW18">
        <v>10.530662582652701</v>
      </c>
      <c r="DX18">
        <v>1.98788737424169</v>
      </c>
      <c r="EL18"/>
      <c r="EZ18"/>
      <c r="GB18"/>
      <c r="GP18"/>
      <c r="GR18">
        <v>13.7801497238633</v>
      </c>
      <c r="GS18">
        <v>14.670563346514299</v>
      </c>
      <c r="GT18">
        <v>25.187750792126401</v>
      </c>
      <c r="GU18">
        <v>55.0539159791225</v>
      </c>
      <c r="GV18">
        <v>30.585027522528399</v>
      </c>
      <c r="GW18">
        <v>15.648639894148401</v>
      </c>
      <c r="GX18">
        <v>18.080685162099499</v>
      </c>
      <c r="GY18">
        <v>29.0363328418393</v>
      </c>
      <c r="GZ18">
        <v>36.123547301027003</v>
      </c>
      <c r="HA18">
        <v>24.177452746301199</v>
      </c>
      <c r="HB18">
        <v>16.5963860353448</v>
      </c>
      <c r="HC18">
        <v>19.586177078341699</v>
      </c>
      <c r="HD18">
        <v>12.6504351526577</v>
      </c>
      <c r="HR18"/>
    </row>
    <row r="19" spans="1:226">
      <c r="A19" s="13">
        <f t="shared" si="0"/>
        <v>45961</v>
      </c>
      <c r="O19"/>
      <c r="AD19"/>
      <c r="AE19" s="4">
        <v>45961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T19"/>
      <c r="BV19" s="1">
        <v>7.6499944729830798</v>
      </c>
      <c r="BW19" s="1">
        <v>10.631586145477399</v>
      </c>
      <c r="BX19" s="1">
        <v>17.8483859994349</v>
      </c>
      <c r="BY19" s="1">
        <v>16.847258996567</v>
      </c>
      <c r="BZ19" s="1">
        <v>21.772122023829201</v>
      </c>
      <c r="CA19" s="1">
        <v>10.748651993140999</v>
      </c>
      <c r="CB19" s="1">
        <v>10.029076685538101</v>
      </c>
      <c r="CC19" s="1">
        <v>23.066518277619799</v>
      </c>
      <c r="CD19" s="1">
        <v>15.5082009849664</v>
      </c>
      <c r="CE19" s="1">
        <v>14.702410161581099</v>
      </c>
      <c r="CF19" s="1">
        <v>9.7031891433392605</v>
      </c>
      <c r="CG19" s="1">
        <v>14.3157798233288</v>
      </c>
      <c r="CH19" s="1">
        <v>5.40643141066806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DJ19"/>
      <c r="DL19">
        <v>3.2671280947774499</v>
      </c>
      <c r="DM19">
        <v>7.0191317872727401</v>
      </c>
      <c r="DN19">
        <v>11.4751695252635</v>
      </c>
      <c r="DO19">
        <v>11.6045954219645</v>
      </c>
      <c r="DP19">
        <v>15.6437689427115</v>
      </c>
      <c r="DQ19">
        <v>7.9977429974637797</v>
      </c>
      <c r="DR19">
        <v>5.1427804724318404</v>
      </c>
      <c r="DS19">
        <v>21.189693934823399</v>
      </c>
      <c r="DT19">
        <v>5.4566701432515803</v>
      </c>
      <c r="DU19">
        <v>8.3759246276089208</v>
      </c>
      <c r="DV19">
        <v>8.7990616372749795</v>
      </c>
      <c r="DW19">
        <v>10.524821932580799</v>
      </c>
      <c r="DX19">
        <v>1.8018912792014301</v>
      </c>
      <c r="EL19"/>
      <c r="EZ19"/>
      <c r="GB19"/>
      <c r="GP19"/>
      <c r="GR19">
        <v>13.5662668704535</v>
      </c>
      <c r="GS19">
        <v>14.7803249139622</v>
      </c>
      <c r="GT19">
        <v>25.122024159210401</v>
      </c>
      <c r="GU19">
        <v>59.142113920009201</v>
      </c>
      <c r="GV19">
        <v>30.2166023171267</v>
      </c>
      <c r="GW19">
        <v>15.645741921823801</v>
      </c>
      <c r="GX19">
        <v>17.5020747004939</v>
      </c>
      <c r="GY19">
        <v>28.843472384772699</v>
      </c>
      <c r="GZ19">
        <v>35.645443191829997</v>
      </c>
      <c r="HA19">
        <v>23.976798046980701</v>
      </c>
      <c r="HB19">
        <v>16.6724717126347</v>
      </c>
      <c r="HC19">
        <v>19.577435822455701</v>
      </c>
      <c r="HD19">
        <v>12.1197949814641</v>
      </c>
      <c r="HR19"/>
    </row>
    <row r="20" spans="1:226">
      <c r="A20" s="13">
        <f t="shared" si="0"/>
        <v>45930</v>
      </c>
      <c r="O20"/>
      <c r="AD20"/>
      <c r="AE20" s="4">
        <v>45930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T20"/>
      <c r="BV20" s="1">
        <v>7.6524261928959598</v>
      </c>
      <c r="BW20" s="1">
        <v>10.6690814529939</v>
      </c>
      <c r="BX20" s="1">
        <v>17.840870969165699</v>
      </c>
      <c r="BY20" s="1">
        <v>16.8408474589775</v>
      </c>
      <c r="BZ20" s="1">
        <v>21.7861316823187</v>
      </c>
      <c r="CA20" s="1">
        <v>10.748902746939599</v>
      </c>
      <c r="CB20" s="1">
        <v>10.0265377982125</v>
      </c>
      <c r="CC20" s="1">
        <v>23.065685794252801</v>
      </c>
      <c r="CD20" s="1">
        <v>15.5003505934299</v>
      </c>
      <c r="CE20" s="1">
        <v>14.696945289139601</v>
      </c>
      <c r="CF20" s="1">
        <v>9.6995690962670693</v>
      </c>
      <c r="CG20" s="1">
        <v>14.313791176093901</v>
      </c>
      <c r="CH20" s="1">
        <v>5.4048042816277899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DJ20"/>
      <c r="DL20">
        <v>3.26599980329738</v>
      </c>
      <c r="DM20">
        <v>7.0515205743141598</v>
      </c>
      <c r="DN20">
        <v>11.469298475470399</v>
      </c>
      <c r="DO20">
        <v>11.5999343774048</v>
      </c>
      <c r="DP20">
        <v>15.6589971076867</v>
      </c>
      <c r="DQ20">
        <v>8.00488034712731</v>
      </c>
      <c r="DR20">
        <v>5.1411397689615104</v>
      </c>
      <c r="DS20">
        <v>21.1886117586211</v>
      </c>
      <c r="DT20">
        <v>5.4632389014487099</v>
      </c>
      <c r="DU20">
        <v>8.3713943911781907</v>
      </c>
      <c r="DV20">
        <v>8.7953180459411904</v>
      </c>
      <c r="DW20">
        <v>10.522468869320001</v>
      </c>
      <c r="DX20">
        <v>1.80022152653823</v>
      </c>
      <c r="EL20"/>
      <c r="EZ20"/>
      <c r="GB20"/>
      <c r="GP20"/>
      <c r="GR20">
        <v>13.5691767179532</v>
      </c>
      <c r="GS20">
        <v>14.825266382365401</v>
      </c>
      <c r="GT20">
        <v>25.1138732457873</v>
      </c>
      <c r="GU20">
        <v>59.053159207078401</v>
      </c>
      <c r="GV20">
        <v>30.2306981171531</v>
      </c>
      <c r="GW20">
        <v>15.628241617496201</v>
      </c>
      <c r="GX20">
        <v>17.495777077794902</v>
      </c>
      <c r="GY20">
        <v>28.841788342659399</v>
      </c>
      <c r="GZ20">
        <v>35.617855757314899</v>
      </c>
      <c r="HA20">
        <v>23.973922788401801</v>
      </c>
      <c r="HB20">
        <v>16.652684257398899</v>
      </c>
      <c r="HC20">
        <v>19.570843156780899</v>
      </c>
      <c r="HD20">
        <v>12.115921768906601</v>
      </c>
      <c r="HR20"/>
    </row>
    <row r="21" spans="1:226">
      <c r="A21" s="13">
        <f t="shared" si="0"/>
        <v>45898</v>
      </c>
      <c r="O21"/>
      <c r="AD21"/>
      <c r="AE21" s="4">
        <v>45898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T21"/>
      <c r="BV21" s="1">
        <v>7.4707908185512997</v>
      </c>
      <c r="BW21" s="1">
        <v>10.775330838998</v>
      </c>
      <c r="BX21" s="1">
        <v>17.309978084241902</v>
      </c>
      <c r="BY21" s="1">
        <v>16.7646599942668</v>
      </c>
      <c r="BZ21" s="1">
        <v>21.874886965839099</v>
      </c>
      <c r="CA21" s="1">
        <v>10.708280713160899</v>
      </c>
      <c r="CB21" s="1">
        <v>10.0818045311711</v>
      </c>
      <c r="CC21" s="1">
        <v>23.046069303503799</v>
      </c>
      <c r="CD21" s="1">
        <v>15.5064305221849</v>
      </c>
      <c r="CE21" s="1">
        <v>14.7443078066967</v>
      </c>
      <c r="CF21" s="1">
        <v>9.6943509770551</v>
      </c>
      <c r="CG21" s="1">
        <v>14.312969425171</v>
      </c>
      <c r="CH21" s="1">
        <v>5.5187166780655499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DJ21"/>
      <c r="DL21">
        <v>3.0953062732358299</v>
      </c>
      <c r="DM21">
        <v>7.1198971075785904</v>
      </c>
      <c r="DN21">
        <v>10.9748891120491</v>
      </c>
      <c r="DO21">
        <v>11.5732368072764</v>
      </c>
      <c r="DP21">
        <v>15.751671055384399</v>
      </c>
      <c r="DQ21">
        <v>7.94355924701427</v>
      </c>
      <c r="DR21">
        <v>5.1462351651273499</v>
      </c>
      <c r="DS21">
        <v>21.189929688937301</v>
      </c>
      <c r="DT21">
        <v>5.45055561780981</v>
      </c>
      <c r="DU21">
        <v>8.3897344272926109</v>
      </c>
      <c r="DV21">
        <v>8.7759738384556396</v>
      </c>
      <c r="DW21">
        <v>10.5064399442631</v>
      </c>
      <c r="DX21">
        <v>1.9038922858043299</v>
      </c>
      <c r="EL21"/>
      <c r="EZ21"/>
      <c r="GB21"/>
      <c r="GP21"/>
      <c r="GR21">
        <v>13.4587533079214</v>
      </c>
      <c r="GS21">
        <v>14.9409601750967</v>
      </c>
      <c r="GT21">
        <v>24.545226880276999</v>
      </c>
      <c r="GU21">
        <v>58.717900412353899</v>
      </c>
      <c r="GV21">
        <v>30.297538799036499</v>
      </c>
      <c r="GW21">
        <v>15.6686926196077</v>
      </c>
      <c r="GX21">
        <v>17.545914325664398</v>
      </c>
      <c r="GY21">
        <v>28.799039059206301</v>
      </c>
      <c r="GZ21">
        <v>35.642362656067696</v>
      </c>
      <c r="HA21">
        <v>24.016491814925502</v>
      </c>
      <c r="HB21">
        <v>16.6624228896844</v>
      </c>
      <c r="HC21">
        <v>19.585006201529001</v>
      </c>
      <c r="HD21">
        <v>12.2567853489864</v>
      </c>
      <c r="HR21"/>
    </row>
    <row r="22" spans="1:226">
      <c r="A22" s="13">
        <f t="shared" si="0"/>
        <v>45869</v>
      </c>
      <c r="O22"/>
      <c r="AD22"/>
      <c r="AE22" s="4">
        <v>45869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T22"/>
      <c r="BV22" s="1">
        <v>7.8779426003250199</v>
      </c>
      <c r="BW22" s="1">
        <v>10.9073942987769</v>
      </c>
      <c r="BX22" s="1">
        <v>17.8766824624165</v>
      </c>
      <c r="BY22" s="1">
        <v>16.644639257402499</v>
      </c>
      <c r="BZ22" s="1">
        <v>20.903841664608901</v>
      </c>
      <c r="CA22" s="1">
        <v>10.7322437999289</v>
      </c>
      <c r="CB22" s="1">
        <v>10.198721532789801</v>
      </c>
      <c r="CC22" s="1">
        <v>22.515075955803098</v>
      </c>
      <c r="CD22" s="1">
        <v>15.9131594593179</v>
      </c>
      <c r="CE22" s="1">
        <v>16.123296676556699</v>
      </c>
      <c r="CF22" s="1">
        <v>9.431952154228</v>
      </c>
      <c r="CG22" s="1">
        <v>13.571409839705399</v>
      </c>
      <c r="CH22" s="1">
        <v>7.1077546988093196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DJ22"/>
      <c r="DL22">
        <v>3.8179132171956498</v>
      </c>
      <c r="DM22">
        <v>7.0542043131534804</v>
      </c>
      <c r="DN22">
        <v>11.664843218416101</v>
      </c>
      <c r="DO22">
        <v>11.125607192917901</v>
      </c>
      <c r="DP22">
        <v>14.665483331911201</v>
      </c>
      <c r="DQ22">
        <v>7.7746721136073704</v>
      </c>
      <c r="DR22">
        <v>4.8682677530311498</v>
      </c>
      <c r="DS22">
        <v>21.170947610877999</v>
      </c>
      <c r="DT22">
        <v>5.61579509268726</v>
      </c>
      <c r="DU22">
        <v>9.4218325010076001</v>
      </c>
      <c r="DV22">
        <v>8.1652995728422404</v>
      </c>
      <c r="DW22">
        <v>10.5108828096969</v>
      </c>
      <c r="DX22">
        <v>4.6884133807586803</v>
      </c>
      <c r="EL22"/>
      <c r="EZ22"/>
      <c r="GB22"/>
      <c r="GP22"/>
      <c r="GR22">
        <v>13.7189947613378</v>
      </c>
      <c r="GS22">
        <v>15.034652915377</v>
      </c>
      <c r="GT22">
        <v>24.887362498633799</v>
      </c>
      <c r="GU22">
        <v>59.897586030007901</v>
      </c>
      <c r="GV22">
        <v>29.4589331076285</v>
      </c>
      <c r="GW22">
        <v>15.649760217086399</v>
      </c>
      <c r="GX22">
        <v>17.4839722613556</v>
      </c>
      <c r="GY22">
        <v>28.331169829002899</v>
      </c>
      <c r="GZ22">
        <v>35.938421991638997</v>
      </c>
      <c r="HA22">
        <v>25.224584308957699</v>
      </c>
      <c r="HB22">
        <v>16.3704798519266</v>
      </c>
      <c r="HC22">
        <v>18.9264924970044</v>
      </c>
      <c r="HD22">
        <v>13.6260329208913</v>
      </c>
      <c r="HR22"/>
    </row>
    <row r="23" spans="1:226">
      <c r="A23" s="13">
        <f t="shared" si="0"/>
        <v>45838</v>
      </c>
      <c r="O23"/>
      <c r="AD23"/>
      <c r="AE23" s="4">
        <v>45838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T23"/>
      <c r="BV23" s="1">
        <v>7.8850758317512302</v>
      </c>
      <c r="BW23" s="1">
        <v>10.902569772122501</v>
      </c>
      <c r="BX23" s="1">
        <v>17.880879779000001</v>
      </c>
      <c r="BY23" s="1">
        <v>16.6277429688827</v>
      </c>
      <c r="BZ23" s="1">
        <v>20.900691113334801</v>
      </c>
      <c r="CA23" s="1">
        <v>10.735291505691199</v>
      </c>
      <c r="CB23" s="1">
        <v>10.1292020044349</v>
      </c>
      <c r="CC23" s="1">
        <v>22.507279420840501</v>
      </c>
      <c r="CD23" s="1">
        <v>15.922632201725399</v>
      </c>
      <c r="CE23" s="1">
        <v>16.092640763520301</v>
      </c>
      <c r="CF23" s="1">
        <v>9.4097310277839092</v>
      </c>
      <c r="CG23" s="1">
        <v>13.573425704285199</v>
      </c>
      <c r="CH23" s="1">
        <v>7.1072505734615596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DJ23"/>
      <c r="DL23">
        <v>3.8198709246442801</v>
      </c>
      <c r="DM23">
        <v>7.0499429241673903</v>
      </c>
      <c r="DN23">
        <v>11.6688138887204</v>
      </c>
      <c r="DO23">
        <v>11.108334338569399</v>
      </c>
      <c r="DP23">
        <v>14.661002701383</v>
      </c>
      <c r="DQ23">
        <v>7.7771324158284196</v>
      </c>
      <c r="DR23">
        <v>4.8553964921846102</v>
      </c>
      <c r="DS23">
        <v>21.169167179687602</v>
      </c>
      <c r="DT23">
        <v>5.6335178973348601</v>
      </c>
      <c r="DU23">
        <v>9.3978124387667705</v>
      </c>
      <c r="DV23">
        <v>8.1789771249576706</v>
      </c>
      <c r="DW23">
        <v>10.5208195120012</v>
      </c>
      <c r="DX23">
        <v>4.6889016198126496</v>
      </c>
      <c r="EL23"/>
      <c r="EZ23"/>
      <c r="GB23"/>
      <c r="GP23"/>
      <c r="GR23">
        <v>13.7271539060932</v>
      </c>
      <c r="GS23">
        <v>15.0326867060376</v>
      </c>
      <c r="GT23">
        <v>24.8893679410643</v>
      </c>
      <c r="GU23">
        <v>59.263661172591704</v>
      </c>
      <c r="GV23">
        <v>29.451643568810901</v>
      </c>
      <c r="GW23">
        <v>15.6524559379623</v>
      </c>
      <c r="GX23">
        <v>17.3946176197359</v>
      </c>
      <c r="GY23">
        <v>28.322122156025699</v>
      </c>
      <c r="GZ23">
        <v>35.933849115979598</v>
      </c>
      <c r="HA23">
        <v>25.172468174155899</v>
      </c>
      <c r="HB23">
        <v>16.345767361900499</v>
      </c>
      <c r="HC23">
        <v>18.916361951414402</v>
      </c>
      <c r="HD23">
        <v>13.624269611807</v>
      </c>
      <c r="HR23"/>
    </row>
    <row r="24" spans="1:226">
      <c r="A24" s="13">
        <f t="shared" si="0"/>
        <v>45807</v>
      </c>
      <c r="O24"/>
      <c r="AD24"/>
      <c r="AE24" s="4">
        <v>45807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T24"/>
      <c r="BV24" s="1">
        <v>7.6384396485953898</v>
      </c>
      <c r="BW24" s="1">
        <v>10.9436112475582</v>
      </c>
      <c r="BX24" s="1">
        <v>17.750304755499101</v>
      </c>
      <c r="BY24" s="1">
        <v>16.5871555268387</v>
      </c>
      <c r="BZ24" s="1">
        <v>20.869188505039499</v>
      </c>
      <c r="CA24" s="1">
        <v>10.586336890682601</v>
      </c>
      <c r="CB24" s="1">
        <v>10.250917718097</v>
      </c>
      <c r="CC24" s="1">
        <v>22.4822514067627</v>
      </c>
      <c r="CD24" s="1">
        <v>15.9332775265931</v>
      </c>
      <c r="CE24" s="1">
        <v>16.048686073288199</v>
      </c>
      <c r="CF24" s="1">
        <v>9.6204583104546604</v>
      </c>
      <c r="CG24" s="1">
        <v>13.754381493882599</v>
      </c>
      <c r="CH24" s="1">
        <v>7.1135234617596401</v>
      </c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DJ24"/>
      <c r="DL24">
        <v>3.6336212971972501</v>
      </c>
      <c r="DM24">
        <v>7.0792060525908402</v>
      </c>
      <c r="DN24">
        <v>11.5814900715412</v>
      </c>
      <c r="DO24">
        <v>11.077517585649501</v>
      </c>
      <c r="DP24">
        <v>14.639687519017601</v>
      </c>
      <c r="DQ24">
        <v>7.6916844804221203</v>
      </c>
      <c r="DR24">
        <v>4.87762619320225</v>
      </c>
      <c r="DS24">
        <v>21.0268530509017</v>
      </c>
      <c r="DT24">
        <v>5.5644726193083596</v>
      </c>
      <c r="DU24">
        <v>9.4089732639272601</v>
      </c>
      <c r="DV24">
        <v>8.3496589426655898</v>
      </c>
      <c r="DW24">
        <v>4.3846778929895596</v>
      </c>
      <c r="DX24">
        <v>4.7391348911304902</v>
      </c>
      <c r="EL24"/>
      <c r="EZ24"/>
      <c r="GB24"/>
      <c r="GP24"/>
      <c r="GR24">
        <v>13.409535826862101</v>
      </c>
      <c r="GS24">
        <v>15.090601299469</v>
      </c>
      <c r="GT24">
        <v>24.7443158847041</v>
      </c>
      <c r="GU24">
        <v>58.1224944483074</v>
      </c>
      <c r="GV24">
        <v>29.464476216550999</v>
      </c>
      <c r="GW24">
        <v>15.478962466002599</v>
      </c>
      <c r="GX24">
        <v>17.5797590463517</v>
      </c>
      <c r="GY24">
        <v>28.277625322888799</v>
      </c>
      <c r="GZ24">
        <v>36.024739229812702</v>
      </c>
      <c r="HA24">
        <v>25.1278989093727</v>
      </c>
      <c r="HB24">
        <v>16.565234680033701</v>
      </c>
      <c r="HC24">
        <v>19.5229033417998</v>
      </c>
      <c r="HD24">
        <v>13.5516880489744</v>
      </c>
      <c r="HR24"/>
    </row>
    <row r="25" spans="1:226">
      <c r="A25" s="13">
        <f t="shared" si="0"/>
        <v>45777</v>
      </c>
      <c r="O25"/>
      <c r="AD25"/>
      <c r="AE25" s="4">
        <v>45777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T25"/>
      <c r="BV25" s="1">
        <v>6.8581926307009304</v>
      </c>
      <c r="BW25" s="1">
        <v>10.9715523889188</v>
      </c>
      <c r="BX25" s="1">
        <v>17.744779579882</v>
      </c>
      <c r="BY25" s="1">
        <v>15.2797155606312</v>
      </c>
      <c r="BZ25" s="1">
        <v>21.170441715848501</v>
      </c>
      <c r="CA25" s="1">
        <v>10.47271826359</v>
      </c>
      <c r="CB25" s="1">
        <v>9.5598282085065502</v>
      </c>
      <c r="CC25" s="1">
        <v>21.915352901844599</v>
      </c>
      <c r="CD25" s="1">
        <v>15.6321926029728</v>
      </c>
      <c r="CE25" s="1">
        <v>16.118675857675701</v>
      </c>
      <c r="CF25" s="1">
        <v>10.4871193413897</v>
      </c>
      <c r="CG25" s="1">
        <v>13.7591681144379</v>
      </c>
      <c r="CH25" s="1">
        <v>6.98189564950051</v>
      </c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DJ25"/>
      <c r="DL25">
        <v>3.89951169763542</v>
      </c>
      <c r="DM25">
        <v>7.1366765241151304</v>
      </c>
      <c r="DN25">
        <v>10.653571977123301</v>
      </c>
      <c r="DO25">
        <v>10.4828583289443</v>
      </c>
      <c r="DP25">
        <v>15.042048847769101</v>
      </c>
      <c r="DQ25">
        <v>7.73906366971406</v>
      </c>
      <c r="DR25">
        <v>5.3811416944503998</v>
      </c>
      <c r="DS25">
        <v>18.944679404448198</v>
      </c>
      <c r="DT25">
        <v>7.5402740478496897</v>
      </c>
      <c r="DU25">
        <v>9.9935732183072208</v>
      </c>
      <c r="DV25">
        <v>8.3670865411705204</v>
      </c>
      <c r="DW25">
        <v>4.3936471722124297</v>
      </c>
      <c r="DX25">
        <v>5.2556362730893502</v>
      </c>
      <c r="EL25"/>
      <c r="EZ25"/>
      <c r="GB25"/>
      <c r="GP25"/>
      <c r="GR25">
        <v>12.4861920034606</v>
      </c>
      <c r="GS25">
        <v>15.0952433546378</v>
      </c>
      <c r="GT25">
        <v>24.6889199948345</v>
      </c>
      <c r="GU25">
        <v>64.758277214179799</v>
      </c>
      <c r="GV25">
        <v>29.116647427973099</v>
      </c>
      <c r="GW25">
        <v>15.307924580167199</v>
      </c>
      <c r="GX25">
        <v>17.0823621214676</v>
      </c>
      <c r="GY25">
        <v>27.8023324453237</v>
      </c>
      <c r="GZ25">
        <v>35.461142215034798</v>
      </c>
      <c r="HA25">
        <v>24.332256874713298</v>
      </c>
      <c r="HB25">
        <v>17.4297066723128</v>
      </c>
      <c r="HC25">
        <v>19.517541404221301</v>
      </c>
      <c r="HD25">
        <v>14.497158806006</v>
      </c>
      <c r="HR25"/>
    </row>
    <row r="26" spans="1:226">
      <c r="A26" s="13">
        <f t="shared" si="0"/>
        <v>45747</v>
      </c>
      <c r="O26"/>
      <c r="AD26"/>
      <c r="AE26" s="4">
        <v>45747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T26"/>
      <c r="BV26" s="1">
        <v>6.8794888599647201</v>
      </c>
      <c r="BW26" s="1">
        <v>10.9932159273494</v>
      </c>
      <c r="BX26" s="1">
        <v>17.740186580995399</v>
      </c>
      <c r="BY26" s="1">
        <v>15.2780228450333</v>
      </c>
      <c r="BZ26" s="1">
        <v>21.173597076554</v>
      </c>
      <c r="CA26" s="1">
        <v>10.464651567767101</v>
      </c>
      <c r="CB26" s="1">
        <v>9.5632691450432397</v>
      </c>
      <c r="CC26" s="1">
        <v>21.902746915110701</v>
      </c>
      <c r="CD26" s="1">
        <v>15.6536550274369</v>
      </c>
      <c r="CE26" s="1">
        <v>16.100986522602501</v>
      </c>
      <c r="CF26" s="1">
        <v>10.4748233573692</v>
      </c>
      <c r="CG26" s="1">
        <v>13.764110182810199</v>
      </c>
      <c r="CH26" s="1">
        <v>6.9815818937883503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DJ26"/>
      <c r="DL26">
        <v>3.9197720608145499</v>
      </c>
      <c r="DM26">
        <v>7.09468892502783</v>
      </c>
      <c r="DN26">
        <v>10.6497223728202</v>
      </c>
      <c r="DO26">
        <v>10.4765716352738</v>
      </c>
      <c r="DP26">
        <v>15.0412919447182</v>
      </c>
      <c r="DQ26">
        <v>7.7330201502645801</v>
      </c>
      <c r="DR26">
        <v>5.3821606658396997</v>
      </c>
      <c r="DS26">
        <v>18.941413783656198</v>
      </c>
      <c r="DT26">
        <v>7.5368826299944001</v>
      </c>
      <c r="DU26">
        <v>9.9797022199216094</v>
      </c>
      <c r="DV26">
        <v>8.0466654171609004</v>
      </c>
      <c r="DW26">
        <v>4.3772068231310204</v>
      </c>
      <c r="DX26">
        <v>5.2560185568971196</v>
      </c>
      <c r="EL26"/>
      <c r="EZ26"/>
      <c r="GB26"/>
      <c r="GP26"/>
      <c r="GR26">
        <v>12.515248734816</v>
      </c>
      <c r="GS26">
        <v>15.111113918721299</v>
      </c>
      <c r="GT26">
        <v>24.681695292310899</v>
      </c>
      <c r="GU26">
        <v>64.602406741739799</v>
      </c>
      <c r="GV26">
        <v>29.118616974553898</v>
      </c>
      <c r="GW26">
        <v>15.3001035270921</v>
      </c>
      <c r="GX26">
        <v>17.072969308207501</v>
      </c>
      <c r="GY26">
        <v>27.788696257759199</v>
      </c>
      <c r="GZ26">
        <v>35.5193668943229</v>
      </c>
      <c r="HA26">
        <v>24.3158575304907</v>
      </c>
      <c r="HB26">
        <v>17.4280051603379</v>
      </c>
      <c r="HC26">
        <v>19.514013114279301</v>
      </c>
      <c r="HD26">
        <v>14.4970082975967</v>
      </c>
      <c r="HR26"/>
    </row>
    <row r="27" spans="1:226">
      <c r="A27" s="13">
        <f t="shared" si="0"/>
        <v>45716</v>
      </c>
      <c r="O27"/>
      <c r="AD27"/>
      <c r="AE27" s="4">
        <v>45716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T27"/>
      <c r="BV27" s="1">
        <v>6.8001873587589996</v>
      </c>
      <c r="BW27" s="1">
        <v>10.9245482840261</v>
      </c>
      <c r="BX27" s="1">
        <v>17.752832413357201</v>
      </c>
      <c r="BY27" s="1">
        <v>15.276419074074701</v>
      </c>
      <c r="BZ27" s="1">
        <v>21.122122238549998</v>
      </c>
      <c r="CA27" s="1">
        <v>10.5538688987269</v>
      </c>
      <c r="CB27" s="1">
        <v>9.5959571727276192</v>
      </c>
      <c r="CC27" s="1">
        <v>21.1782153894498</v>
      </c>
      <c r="CD27" s="1">
        <v>15.6796399826504</v>
      </c>
      <c r="CE27" s="1">
        <v>16.155849195765601</v>
      </c>
      <c r="CF27" s="1">
        <v>10.1846814978661</v>
      </c>
      <c r="CG27" s="1">
        <v>16.599052486886301</v>
      </c>
      <c r="CH27" s="1">
        <v>6.9898196835670596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DJ27"/>
      <c r="DL27">
        <v>3.8508825753551998</v>
      </c>
      <c r="DM27">
        <v>7.0626672765719496</v>
      </c>
      <c r="DN27">
        <v>10.658931760582099</v>
      </c>
      <c r="DO27">
        <v>10.437802988936101</v>
      </c>
      <c r="DP27">
        <v>15.0109678938729</v>
      </c>
      <c r="DQ27">
        <v>7.8247111351098599</v>
      </c>
      <c r="DR27">
        <v>5.37091768240892</v>
      </c>
      <c r="DS27">
        <v>18.795013010146601</v>
      </c>
      <c r="DT27">
        <v>7.55339542062673</v>
      </c>
      <c r="DU27">
        <v>9.9635362818288193</v>
      </c>
      <c r="DV27">
        <v>7.5060520360136396</v>
      </c>
      <c r="DW27">
        <v>6.4815998094320797</v>
      </c>
      <c r="DX27">
        <v>5.2825360398121202</v>
      </c>
      <c r="EL27"/>
      <c r="EZ27"/>
      <c r="GB27"/>
      <c r="GP27"/>
      <c r="GR27">
        <v>12.4554787474965</v>
      </c>
      <c r="GS27">
        <v>15.017929089989901</v>
      </c>
      <c r="GT27">
        <v>24.691883940777601</v>
      </c>
      <c r="GU27">
        <v>64.905522499631601</v>
      </c>
      <c r="GV27">
        <v>29.075924182132201</v>
      </c>
      <c r="GW27">
        <v>15.392686505879301</v>
      </c>
      <c r="GX27">
        <v>17.139535464985499</v>
      </c>
      <c r="GY27">
        <v>26.894716935957401</v>
      </c>
      <c r="GZ27">
        <v>35.566604586259601</v>
      </c>
      <c r="HA27">
        <v>24.394638686902901</v>
      </c>
      <c r="HB27">
        <v>17.248593960773</v>
      </c>
      <c r="HC27">
        <v>23.088798044711201</v>
      </c>
      <c r="HD27">
        <v>14.5550486288274</v>
      </c>
      <c r="HR27"/>
    </row>
    <row r="28" spans="1:226">
      <c r="A28" s="13">
        <f t="shared" si="0"/>
        <v>45688</v>
      </c>
      <c r="O28"/>
      <c r="AD28"/>
      <c r="AE28" s="4">
        <v>45688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T28"/>
      <c r="BV28" s="1">
        <v>7.7525238500177904</v>
      </c>
      <c r="BW28" s="1">
        <v>11.768634449005001</v>
      </c>
      <c r="BX28" s="1">
        <v>18.880929736477299</v>
      </c>
      <c r="BY28" s="1">
        <v>16.348732531449102</v>
      </c>
      <c r="BZ28" s="1">
        <v>20.310971144801901</v>
      </c>
      <c r="CA28" s="1">
        <v>10.418270606301499</v>
      </c>
      <c r="CB28" s="1">
        <v>10.2008005969202</v>
      </c>
      <c r="CC28" s="1">
        <v>20.722396211652502</v>
      </c>
      <c r="CD28" s="1">
        <v>15.0237631279485</v>
      </c>
      <c r="CE28" s="1">
        <v>16.2681790102416</v>
      </c>
      <c r="CF28" s="1">
        <v>8.5999199586088899</v>
      </c>
      <c r="CG28" s="1">
        <v>14.3588657901358</v>
      </c>
      <c r="CH28" s="1">
        <v>8.4656051328596806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DJ28"/>
      <c r="DL28">
        <v>4.1070247437603298</v>
      </c>
      <c r="DM28">
        <v>6.9014726178777801</v>
      </c>
      <c r="DN28">
        <v>11.5837370213174</v>
      </c>
      <c r="DO28">
        <v>11.105691177470501</v>
      </c>
      <c r="DP28">
        <v>15.0573426989304</v>
      </c>
      <c r="DQ28">
        <v>7.3484471613579601</v>
      </c>
      <c r="DR28">
        <v>5.65728202051395</v>
      </c>
      <c r="DS28">
        <v>19.2848446202314</v>
      </c>
      <c r="DT28">
        <v>5.6392409618346901</v>
      </c>
      <c r="DU28">
        <v>9.5773719487025808</v>
      </c>
      <c r="DV28">
        <v>7.5161395733285197</v>
      </c>
      <c r="DW28">
        <v>9.2850765516873093</v>
      </c>
      <c r="DX28">
        <v>6.1544914206597099</v>
      </c>
      <c r="EL28"/>
      <c r="EZ28"/>
      <c r="GB28"/>
      <c r="GP28"/>
      <c r="GR28">
        <v>13.289841316594099</v>
      </c>
      <c r="GS28">
        <v>15.9935518427391</v>
      </c>
      <c r="GT28">
        <v>25.608703047320802</v>
      </c>
      <c r="GU28">
        <v>54.507141110243801</v>
      </c>
      <c r="GV28">
        <v>29.1222529771258</v>
      </c>
      <c r="GW28">
        <v>15.279819052780701</v>
      </c>
      <c r="GX28">
        <v>17.3378184482135</v>
      </c>
      <c r="GY28">
        <v>26.495052791318599</v>
      </c>
      <c r="GZ28">
        <v>35.421634658375197</v>
      </c>
      <c r="HA28">
        <v>25.1868342878475</v>
      </c>
      <c r="HB28">
        <v>15.991058544616701</v>
      </c>
      <c r="HC28">
        <v>21.7701036710347</v>
      </c>
      <c r="HD28">
        <v>14.4740631251741</v>
      </c>
      <c r="HR28"/>
    </row>
    <row r="29" spans="1:226">
      <c r="A29" s="13">
        <f t="shared" si="0"/>
        <v>45657</v>
      </c>
      <c r="O29"/>
      <c r="AD29"/>
      <c r="AE29" s="4">
        <v>45657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T29"/>
      <c r="BV29" s="1">
        <v>7.7496743797335297</v>
      </c>
      <c r="BW29" s="1">
        <v>11.7679732103802</v>
      </c>
      <c r="BX29" s="1">
        <v>18.879326332841199</v>
      </c>
      <c r="BY29" s="1">
        <v>16.3750686471755</v>
      </c>
      <c r="BZ29" s="1">
        <v>20.307068536206799</v>
      </c>
      <c r="CA29" s="1">
        <v>10.424097296646901</v>
      </c>
      <c r="CB29" s="1">
        <v>10.2073019108335</v>
      </c>
      <c r="CC29" s="1">
        <v>20.697499012217001</v>
      </c>
      <c r="CD29" s="1">
        <v>15.017316286836</v>
      </c>
      <c r="CE29" s="1">
        <v>16.246679152388801</v>
      </c>
      <c r="CF29" s="1">
        <v>8.5956507137837992</v>
      </c>
      <c r="CG29" s="1">
        <v>14.354553804785001</v>
      </c>
      <c r="CH29" s="1">
        <v>8.4658935897557601</v>
      </c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DJ29"/>
      <c r="DL29">
        <v>4.1051382035552297</v>
      </c>
      <c r="DM29">
        <v>6.8978132386961404</v>
      </c>
      <c r="DN29">
        <v>11.5855944497343</v>
      </c>
      <c r="DO29">
        <v>11.120338746737</v>
      </c>
      <c r="DP29">
        <v>15.0589750446465</v>
      </c>
      <c r="DQ29">
        <v>7.3517053379388404</v>
      </c>
      <c r="DR29">
        <v>5.6625764131087797</v>
      </c>
      <c r="DS29">
        <v>19.265077409927699</v>
      </c>
      <c r="DT29">
        <v>5.6356489142286703</v>
      </c>
      <c r="DU29">
        <v>9.5627129916659293</v>
      </c>
      <c r="DV29">
        <v>7.4941288635498404</v>
      </c>
      <c r="DW29">
        <v>9.2825907097265397</v>
      </c>
      <c r="DX29">
        <v>6.1556277234086396</v>
      </c>
      <c r="EL29"/>
      <c r="EZ29"/>
      <c r="GB29"/>
      <c r="GP29"/>
      <c r="GR29">
        <v>13.285025093157101</v>
      </c>
      <c r="GS29">
        <v>15.9937641636389</v>
      </c>
      <c r="GT29">
        <v>25.606630901234301</v>
      </c>
      <c r="GU29">
        <v>54.770137595807398</v>
      </c>
      <c r="GV29">
        <v>29.1320154605007</v>
      </c>
      <c r="GW29">
        <v>15.2850195470345</v>
      </c>
      <c r="GX29">
        <v>17.344197928820002</v>
      </c>
      <c r="GY29">
        <v>26.478139978881</v>
      </c>
      <c r="GZ29">
        <v>35.3914834353087</v>
      </c>
      <c r="HA29">
        <v>25.162303878468499</v>
      </c>
      <c r="HB29">
        <v>15.9845188061998</v>
      </c>
      <c r="HC29">
        <v>21.7641053116227</v>
      </c>
      <c r="HD29">
        <v>14.4724529598119</v>
      </c>
      <c r="HR29"/>
    </row>
    <row r="30" spans="1:226">
      <c r="A30" s="13">
        <f t="shared" si="0"/>
        <v>45625</v>
      </c>
      <c r="O30"/>
      <c r="AD30"/>
      <c r="AE30" s="4">
        <v>45625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T30"/>
      <c r="BV30" s="1">
        <v>7.7459434658098596</v>
      </c>
      <c r="BW30" s="1">
        <v>11.7736266302168</v>
      </c>
      <c r="BX30" s="1">
        <v>19.050032023871601</v>
      </c>
      <c r="BY30" s="1">
        <v>16.3250674919116</v>
      </c>
      <c r="BZ30" s="1">
        <v>20.320987186608601</v>
      </c>
      <c r="CA30" s="1">
        <v>10.452344067769401</v>
      </c>
      <c r="CB30" s="1">
        <v>10.194381263909399</v>
      </c>
      <c r="CC30" s="1">
        <v>20.717990185857701</v>
      </c>
      <c r="CD30" s="1">
        <v>15.028595011582199</v>
      </c>
      <c r="CE30" s="1">
        <v>16.282980137741699</v>
      </c>
      <c r="CF30" s="1">
        <v>8.5743800478921397</v>
      </c>
      <c r="CG30" s="1">
        <v>14.8921046030587</v>
      </c>
      <c r="CH30" s="1">
        <v>8.4888374791388603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DJ30"/>
      <c r="DL30">
        <v>4.1066874224687702</v>
      </c>
      <c r="DM30">
        <v>6.9000709801656903</v>
      </c>
      <c r="DN30">
        <v>11.6921695410031</v>
      </c>
      <c r="DO30">
        <v>11.1058604892924</v>
      </c>
      <c r="DP30">
        <v>15.096841221085301</v>
      </c>
      <c r="DQ30">
        <v>7.3647127796950702</v>
      </c>
      <c r="DR30">
        <v>5.6630064973807901</v>
      </c>
      <c r="DS30">
        <v>19.1860047341697</v>
      </c>
      <c r="DT30">
        <v>5.6487014631961001</v>
      </c>
      <c r="DU30">
        <v>9.6052961848837501</v>
      </c>
      <c r="DV30">
        <v>7.4449872077342203</v>
      </c>
      <c r="DW30">
        <v>9.9001168433384894</v>
      </c>
      <c r="DX30">
        <v>6.1208389805414898</v>
      </c>
      <c r="EL30"/>
      <c r="EZ30"/>
      <c r="GB30"/>
      <c r="GP30"/>
      <c r="GR30">
        <v>13.285536750511699</v>
      </c>
      <c r="GS30">
        <v>15.996852361337799</v>
      </c>
      <c r="GT30">
        <v>25.787900297126701</v>
      </c>
      <c r="GU30">
        <v>54.858939122152798</v>
      </c>
      <c r="GV30">
        <v>29.147782553443001</v>
      </c>
      <c r="GW30">
        <v>15.291133067641001</v>
      </c>
      <c r="GX30">
        <v>17.334711655739198</v>
      </c>
      <c r="GY30">
        <v>26.501084067244701</v>
      </c>
      <c r="GZ30">
        <v>35.380940988272698</v>
      </c>
      <c r="HA30">
        <v>25.217608170821698</v>
      </c>
      <c r="HB30">
        <v>15.896091909878001</v>
      </c>
      <c r="HC30">
        <v>22.4493493677078</v>
      </c>
      <c r="HD30">
        <v>14.5402728127583</v>
      </c>
      <c r="HR30"/>
    </row>
    <row r="31" spans="1:226">
      <c r="A31" s="13">
        <f t="shared" si="0"/>
        <v>45596</v>
      </c>
      <c r="O31"/>
      <c r="AD31"/>
      <c r="AE31" s="4">
        <v>45596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T31"/>
      <c r="BV31" s="1">
        <v>7.6787817044537698</v>
      </c>
      <c r="BW31" s="1">
        <v>11.751439598579701</v>
      </c>
      <c r="BX31" s="1">
        <v>19.447203353612199</v>
      </c>
      <c r="BY31" s="1">
        <v>16.3225422626053</v>
      </c>
      <c r="BZ31" s="1">
        <v>20.585921363596398</v>
      </c>
      <c r="CA31" s="1">
        <v>10.3741417920952</v>
      </c>
      <c r="CB31" s="1">
        <v>11.4574869755675</v>
      </c>
      <c r="CC31" s="1">
        <v>20.684654909196102</v>
      </c>
      <c r="CD31" s="1">
        <v>14.6127857005007</v>
      </c>
      <c r="CE31" s="1">
        <v>15.940634460119</v>
      </c>
      <c r="CF31" s="1">
        <v>8.6520702079280696</v>
      </c>
      <c r="CG31" s="1">
        <v>14.8989051503409</v>
      </c>
      <c r="CH31" s="1">
        <v>8.9484103243438806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DJ31"/>
      <c r="DL31">
        <v>4.0182554412559801</v>
      </c>
      <c r="DM31">
        <v>6.7795222497623202</v>
      </c>
      <c r="DN31">
        <v>12.5561843372222</v>
      </c>
      <c r="DO31">
        <v>10.882698299112301</v>
      </c>
      <c r="DP31">
        <v>15.151270676438401</v>
      </c>
      <c r="DQ31">
        <v>7.3154574888746797</v>
      </c>
      <c r="DR31">
        <v>6.6463160633400404</v>
      </c>
      <c r="DS31">
        <v>19.3585045439245</v>
      </c>
      <c r="DT31">
        <v>4.5085796141298298</v>
      </c>
      <c r="DU31">
        <v>9.7618052368466</v>
      </c>
      <c r="DV31">
        <v>7.46579650519931</v>
      </c>
      <c r="DW31">
        <v>9.9560665570608098</v>
      </c>
      <c r="DX31">
        <v>6.7723367533233203</v>
      </c>
      <c r="EL31"/>
      <c r="EZ31"/>
      <c r="GB31"/>
      <c r="GP31"/>
      <c r="GR31">
        <v>13.234262930209001</v>
      </c>
      <c r="GS31">
        <v>15.970978869988199</v>
      </c>
      <c r="GT31">
        <v>26.128959750758401</v>
      </c>
      <c r="GU31">
        <v>56.480607155764702</v>
      </c>
      <c r="GV31">
        <v>29.522280014619401</v>
      </c>
      <c r="GW31">
        <v>15.2050117060716</v>
      </c>
      <c r="GX31">
        <v>18.422618945152202</v>
      </c>
      <c r="GY31">
        <v>26.4711040810311</v>
      </c>
      <c r="GZ31">
        <v>36.150298000912002</v>
      </c>
      <c r="HA31">
        <v>24.576907107634401</v>
      </c>
      <c r="HB31">
        <v>15.9474031549999</v>
      </c>
      <c r="HC31">
        <v>22.459720766149999</v>
      </c>
      <c r="HD31">
        <v>14.8898299414632</v>
      </c>
      <c r="HR31"/>
    </row>
    <row r="32" spans="1:226">
      <c r="A32" s="13">
        <f t="shared" si="0"/>
        <v>45565</v>
      </c>
      <c r="O32"/>
      <c r="AD32"/>
      <c r="AE32" s="4">
        <v>45565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T32"/>
      <c r="BV32" s="1">
        <v>7.6588916302865098</v>
      </c>
      <c r="BW32" s="1">
        <v>11.760445239267201</v>
      </c>
      <c r="BX32" s="1">
        <v>19.443050041912802</v>
      </c>
      <c r="BY32" s="1">
        <v>16.326939613955201</v>
      </c>
      <c r="BZ32" s="1">
        <v>20.558463181884001</v>
      </c>
      <c r="CA32" s="1">
        <v>10.3709262527567</v>
      </c>
      <c r="CB32" s="1">
        <v>11.458444229875701</v>
      </c>
      <c r="CC32" s="1">
        <v>20.690835297766501</v>
      </c>
      <c r="CD32" s="1">
        <v>14.610466678240901</v>
      </c>
      <c r="CE32" s="1">
        <v>15.942082682860899</v>
      </c>
      <c r="CF32" s="1">
        <v>8.6125783758825794</v>
      </c>
      <c r="CG32" s="1">
        <v>14.9033675662572</v>
      </c>
      <c r="CH32" s="1">
        <v>8.9490846406506801</v>
      </c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DJ32"/>
      <c r="DL32">
        <v>4.0030557434430003</v>
      </c>
      <c r="DM32">
        <v>6.7789771516278199</v>
      </c>
      <c r="DN32">
        <v>12.564071107721301</v>
      </c>
      <c r="DO32">
        <v>10.8809761688261</v>
      </c>
      <c r="DP32">
        <v>15.0993469103782</v>
      </c>
      <c r="DQ32">
        <v>7.31498855335819</v>
      </c>
      <c r="DR32">
        <v>6.6422367233321502</v>
      </c>
      <c r="DS32">
        <v>19.365851883081302</v>
      </c>
      <c r="DT32">
        <v>4.5094027793103404</v>
      </c>
      <c r="DU32">
        <v>9.7632339078822596</v>
      </c>
      <c r="DV32">
        <v>7.6891650272328</v>
      </c>
      <c r="DW32">
        <v>9.9568378683821805</v>
      </c>
      <c r="DX32">
        <v>6.7772236715764</v>
      </c>
      <c r="EL32"/>
      <c r="EZ32"/>
      <c r="GB32"/>
      <c r="GP32"/>
      <c r="GR32">
        <v>13.208987607230601</v>
      </c>
      <c r="GS32">
        <v>16.007369799563801</v>
      </c>
      <c r="GT32">
        <v>26.127170703138098</v>
      </c>
      <c r="GU32">
        <v>56.227260010238801</v>
      </c>
      <c r="GV32">
        <v>29.5050799245092</v>
      </c>
      <c r="GW32">
        <v>15.200503365083</v>
      </c>
      <c r="GX32">
        <v>18.419311848917001</v>
      </c>
      <c r="GY32">
        <v>26.480758782661599</v>
      </c>
      <c r="GZ32">
        <v>36.160328629122702</v>
      </c>
      <c r="HA32">
        <v>24.5815122914188</v>
      </c>
      <c r="HB32">
        <v>15.930607466501501</v>
      </c>
      <c r="HC32">
        <v>22.472197536090601</v>
      </c>
      <c r="HD32">
        <v>14.8814582483979</v>
      </c>
      <c r="HR32"/>
    </row>
    <row r="33" spans="1:226">
      <c r="A33" s="13">
        <f t="shared" si="0"/>
        <v>45534</v>
      </c>
      <c r="O33"/>
      <c r="AD33"/>
      <c r="AE33" s="4">
        <v>45534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T33"/>
      <c r="BV33" s="1">
        <v>7.4330959638097802</v>
      </c>
      <c r="BW33" s="1">
        <v>11.667713865069301</v>
      </c>
      <c r="BX33" s="1">
        <v>19.436994556279799</v>
      </c>
      <c r="BY33" s="1">
        <v>16.273885170894399</v>
      </c>
      <c r="BZ33" s="1">
        <v>20.581894877683499</v>
      </c>
      <c r="CA33" s="1">
        <v>9.8695842368297804</v>
      </c>
      <c r="CB33" s="1">
        <v>11.557687615704401</v>
      </c>
      <c r="CC33" s="1">
        <v>20.641655627439501</v>
      </c>
      <c r="CD33" s="1">
        <v>14.3923778604799</v>
      </c>
      <c r="CE33" s="1">
        <v>15.926611685999299</v>
      </c>
      <c r="CF33" s="1">
        <v>8.5272287178108392</v>
      </c>
      <c r="CG33" s="1">
        <v>14.871570355681801</v>
      </c>
      <c r="CH33" s="1">
        <v>8.7586209637862407</v>
      </c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DJ33"/>
      <c r="DL33">
        <v>3.8201838672824699</v>
      </c>
      <c r="DM33">
        <v>6.7103444965722803</v>
      </c>
      <c r="DN33">
        <v>12.556356125740599</v>
      </c>
      <c r="DO33">
        <v>10.8341098050299</v>
      </c>
      <c r="DP33">
        <v>15.143394700178501</v>
      </c>
      <c r="DQ33">
        <v>6.8948317765761304</v>
      </c>
      <c r="DR33">
        <v>6.66594339404823</v>
      </c>
      <c r="DS33">
        <v>19.615565231059499</v>
      </c>
      <c r="DT33">
        <v>4.3475243653819602</v>
      </c>
      <c r="DU33">
        <v>9.7455665958556903</v>
      </c>
      <c r="DV33">
        <v>7.7083293257895296</v>
      </c>
      <c r="DW33">
        <v>9.9311217507292309</v>
      </c>
      <c r="DX33">
        <v>6.6022854002043303</v>
      </c>
      <c r="EL33"/>
      <c r="EZ33"/>
      <c r="GB33"/>
      <c r="GP33"/>
      <c r="GR33">
        <v>12.7966247275789</v>
      </c>
      <c r="GS33">
        <v>15.9445102611434</v>
      </c>
      <c r="GT33">
        <v>26.111162841207801</v>
      </c>
      <c r="GU33">
        <v>56.054875856571002</v>
      </c>
      <c r="GV33">
        <v>29.5338738050079</v>
      </c>
      <c r="GW33">
        <v>14.735521965396901</v>
      </c>
      <c r="GX33">
        <v>18.532784478780801</v>
      </c>
      <c r="GY33">
        <v>26.4279055693918</v>
      </c>
      <c r="GZ33">
        <v>35.945550769459402</v>
      </c>
      <c r="HA33">
        <v>24.556835450424899</v>
      </c>
      <c r="HB33">
        <v>15.844201714756201</v>
      </c>
      <c r="HC33">
        <v>22.4509342927728</v>
      </c>
      <c r="HD33">
        <v>14.7737514887604</v>
      </c>
      <c r="HR33"/>
    </row>
    <row r="34" spans="1:226">
      <c r="A34" s="13">
        <f t="shared" si="0"/>
        <v>45504</v>
      </c>
      <c r="O34"/>
      <c r="AD34"/>
      <c r="AE34" s="4">
        <v>45504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T34"/>
      <c r="BV34" s="1">
        <v>7.9077446560840503</v>
      </c>
      <c r="BW34" s="1">
        <v>11.8374467306589</v>
      </c>
      <c r="BX34" s="1">
        <v>20.172770781457199</v>
      </c>
      <c r="BY34" s="1">
        <v>15.5534103781097</v>
      </c>
      <c r="BZ34" s="1">
        <v>20.187131565508501</v>
      </c>
      <c r="CA34" s="1">
        <v>10.006934562820399</v>
      </c>
      <c r="CB34" s="1">
        <v>10.9877170693241</v>
      </c>
      <c r="CC34" s="1">
        <v>21.0366351725873</v>
      </c>
      <c r="CD34" s="1">
        <v>13.916979107575999</v>
      </c>
      <c r="CE34" s="1">
        <v>15.289842701475401</v>
      </c>
      <c r="CF34" s="1">
        <v>8.7783839487668196</v>
      </c>
      <c r="CG34" s="1">
        <v>14.7137110633837</v>
      </c>
      <c r="CH34" s="1">
        <v>9.3610432827339807</v>
      </c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DJ34"/>
      <c r="DL34">
        <v>4.7728941714828599</v>
      </c>
      <c r="DM34">
        <v>7.0015710063714804</v>
      </c>
      <c r="DN34">
        <v>13.292585554381899</v>
      </c>
      <c r="DO34">
        <v>12.4624078723196</v>
      </c>
      <c r="DP34">
        <v>15.2659510818499</v>
      </c>
      <c r="DQ34">
        <v>7.0459339912730998</v>
      </c>
      <c r="DR34">
        <v>6.4796023459561196</v>
      </c>
      <c r="DS34">
        <v>19.196107161061601</v>
      </c>
      <c r="DT34">
        <v>4.1119005212825597</v>
      </c>
      <c r="DU34">
        <v>8.5265711155340291</v>
      </c>
      <c r="DV34">
        <v>7.8972363673495396</v>
      </c>
      <c r="DW34">
        <v>10.1813394397231</v>
      </c>
      <c r="DX34">
        <v>7.1573373050523896</v>
      </c>
      <c r="EL34"/>
      <c r="EZ34"/>
      <c r="GB34"/>
      <c r="GP34"/>
      <c r="GR34">
        <v>13.151853688668499</v>
      </c>
      <c r="GS34">
        <v>15.8149440340953</v>
      </c>
      <c r="GT34">
        <v>26.636927617618198</v>
      </c>
      <c r="GU34">
        <v>45.186316469903701</v>
      </c>
      <c r="GV34">
        <v>28.952198366132802</v>
      </c>
      <c r="GW34">
        <v>14.772387006088</v>
      </c>
      <c r="GX34">
        <v>17.9584845502478</v>
      </c>
      <c r="GY34">
        <v>26.6976008058224</v>
      </c>
      <c r="GZ34">
        <v>35.544730700523701</v>
      </c>
      <c r="HA34">
        <v>23.631291866140501</v>
      </c>
      <c r="HB34">
        <v>15.942659069925099</v>
      </c>
      <c r="HC34">
        <v>22.495089544307501</v>
      </c>
      <c r="HD34">
        <v>15.246570140686901</v>
      </c>
      <c r="HR34"/>
    </row>
    <row r="35" spans="1:226">
      <c r="A35" s="13">
        <f t="shared" si="0"/>
        <v>45471</v>
      </c>
      <c r="O35"/>
      <c r="AD35"/>
      <c r="AE35" s="4">
        <v>45471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T35"/>
      <c r="BV35" s="1">
        <v>7.9058658025335102</v>
      </c>
      <c r="BW35" s="1">
        <v>11.8538215486643</v>
      </c>
      <c r="BX35" s="1">
        <v>20.175588053447001</v>
      </c>
      <c r="BY35" s="1">
        <v>15.548599471679401</v>
      </c>
      <c r="BZ35" s="1">
        <v>20.194139552332501</v>
      </c>
      <c r="CA35" s="1">
        <v>10.014677771140599</v>
      </c>
      <c r="CB35" s="1">
        <v>10.9427371456863</v>
      </c>
      <c r="CC35" s="1">
        <v>21.0540517296287</v>
      </c>
      <c r="CD35" s="1">
        <v>13.913819312821101</v>
      </c>
      <c r="CE35" s="1">
        <v>15.2460585427007</v>
      </c>
      <c r="CF35" s="1">
        <v>8.7769157525782102</v>
      </c>
      <c r="CG35" s="1">
        <v>14.710614946212599</v>
      </c>
      <c r="CH35" s="1">
        <v>9.3552729884987595</v>
      </c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DJ35"/>
      <c r="DL35">
        <v>4.7713507490703702</v>
      </c>
      <c r="DM35">
        <v>7.0188610556820699</v>
      </c>
      <c r="DN35">
        <v>13.290586489577899</v>
      </c>
      <c r="DO35">
        <v>12.467701366568001</v>
      </c>
      <c r="DP35">
        <v>15.2837483438893</v>
      </c>
      <c r="DQ35">
        <v>7.0526014741810501</v>
      </c>
      <c r="DR35">
        <v>6.4721070277945101</v>
      </c>
      <c r="DS35">
        <v>19.1103934595107</v>
      </c>
      <c r="DT35">
        <v>4.1113866911741104</v>
      </c>
      <c r="DU35">
        <v>8.49881383742491</v>
      </c>
      <c r="DV35">
        <v>7.9106438545019699</v>
      </c>
      <c r="DW35">
        <v>10.1784093396315</v>
      </c>
      <c r="DX35">
        <v>7.1513278309633899</v>
      </c>
      <c r="EL35"/>
      <c r="EZ35"/>
      <c r="GB35"/>
      <c r="GP35"/>
      <c r="GR35">
        <v>13.1491065024127</v>
      </c>
      <c r="GS35">
        <v>15.8330116021212</v>
      </c>
      <c r="GT35">
        <v>26.639527583671601</v>
      </c>
      <c r="GU35">
        <v>45.187136840921198</v>
      </c>
      <c r="GV35">
        <v>28.961918418662901</v>
      </c>
      <c r="GW35">
        <v>14.7813657292145</v>
      </c>
      <c r="GX35">
        <v>17.903529740738499</v>
      </c>
      <c r="GY35">
        <v>26.716571692658398</v>
      </c>
      <c r="GZ35">
        <v>35.538306278083802</v>
      </c>
      <c r="HA35">
        <v>23.5832271338049</v>
      </c>
      <c r="HB35">
        <v>15.9387537666195</v>
      </c>
      <c r="HC35">
        <v>22.487604056898402</v>
      </c>
      <c r="HD35">
        <v>15.243430687794101</v>
      </c>
      <c r="HR35"/>
    </row>
    <row r="36" spans="1:226">
      <c r="A36" s="13">
        <f t="shared" si="0"/>
        <v>45443</v>
      </c>
      <c r="O36"/>
      <c r="AD36"/>
      <c r="AE36" s="4">
        <v>45443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T36"/>
      <c r="BV36" s="1">
        <v>7.99369816906417</v>
      </c>
      <c r="BW36" s="1">
        <v>11.9275542621046</v>
      </c>
      <c r="BX36" s="1">
        <v>20.178177136173201</v>
      </c>
      <c r="BY36" s="1">
        <v>15.556004299262201</v>
      </c>
      <c r="BZ36" s="1">
        <v>20.211564358609898</v>
      </c>
      <c r="CA36" s="1">
        <v>10.018079754451801</v>
      </c>
      <c r="CB36" s="1">
        <v>10.9577803317221</v>
      </c>
      <c r="CC36" s="1">
        <v>21.036037350656901</v>
      </c>
      <c r="CD36" s="1">
        <v>13.758232882442201</v>
      </c>
      <c r="CE36" s="1">
        <v>15.124705177027799</v>
      </c>
      <c r="CF36" s="1">
        <v>8.7878825020735896</v>
      </c>
      <c r="CG36" s="1">
        <v>14.8628879041767</v>
      </c>
      <c r="CH36" s="1">
        <v>9.51068527874083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DJ36"/>
      <c r="DL36">
        <v>5.0197495786946797</v>
      </c>
      <c r="DM36">
        <v>7.0665227039634004</v>
      </c>
      <c r="DN36">
        <v>13.288142820365801</v>
      </c>
      <c r="DO36">
        <v>12.4203197159972</v>
      </c>
      <c r="DP36">
        <v>15.319284235202399</v>
      </c>
      <c r="DQ36">
        <v>7.0499016570332698</v>
      </c>
      <c r="DR36">
        <v>6.48971001935183</v>
      </c>
      <c r="DS36">
        <v>19.201419605499002</v>
      </c>
      <c r="DT36">
        <v>4.0032935404629004</v>
      </c>
      <c r="DU36">
        <v>8.4368325868585607</v>
      </c>
      <c r="DV36">
        <v>7.9341199417376496</v>
      </c>
      <c r="DW36">
        <v>10.3022223569244</v>
      </c>
      <c r="DX36">
        <v>7.30776190487693</v>
      </c>
      <c r="EL36"/>
      <c r="EZ36"/>
      <c r="GB36"/>
      <c r="GP36"/>
      <c r="GR36">
        <v>13.2521258758452</v>
      </c>
      <c r="GS36">
        <v>15.923802515854801</v>
      </c>
      <c r="GT36">
        <v>26.637207886712499</v>
      </c>
      <c r="GU36">
        <v>45.235065390827998</v>
      </c>
      <c r="GV36">
        <v>28.983355569288602</v>
      </c>
      <c r="GW36">
        <v>14.7452375774406</v>
      </c>
      <c r="GX36">
        <v>17.910045254374001</v>
      </c>
      <c r="GY36">
        <v>26.7065223361394</v>
      </c>
      <c r="GZ36">
        <v>35.399064071208102</v>
      </c>
      <c r="HA36">
        <v>23.4321008037928</v>
      </c>
      <c r="HB36">
        <v>15.9581510633249</v>
      </c>
      <c r="HC36">
        <v>22.6523632072069</v>
      </c>
      <c r="HD36">
        <v>15.3174968958034</v>
      </c>
      <c r="HR36"/>
    </row>
    <row r="37" spans="1:226">
      <c r="A37" s="13">
        <f t="shared" si="0"/>
        <v>45412</v>
      </c>
      <c r="O37"/>
      <c r="AD37"/>
      <c r="AE37" s="4">
        <v>45412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T37"/>
      <c r="BV37" s="1">
        <v>7.7561639589952103</v>
      </c>
      <c r="BW37" s="1">
        <v>12.0325140270342</v>
      </c>
      <c r="BX37" s="1">
        <v>20.298236170386001</v>
      </c>
      <c r="BY37" s="1">
        <v>15.007671029708201</v>
      </c>
      <c r="BZ37" s="1">
        <v>20.136748817617399</v>
      </c>
      <c r="CA37" s="1">
        <v>9.9744253696087597</v>
      </c>
      <c r="CB37" s="1">
        <v>11.5422810955552</v>
      </c>
      <c r="CC37" s="1">
        <v>21.874033859474601</v>
      </c>
      <c r="CD37" s="1">
        <v>13.533908276869299</v>
      </c>
      <c r="CE37" s="1">
        <v>16.001970872750402</v>
      </c>
      <c r="CF37" s="1">
        <v>10.0746190762372</v>
      </c>
      <c r="CG37" s="1">
        <v>14.8353598364401</v>
      </c>
      <c r="CH37" s="1">
        <v>9.5542542653779403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DJ37"/>
      <c r="DL37">
        <v>5.2139434258139898</v>
      </c>
      <c r="DM37">
        <v>7.0966184329211304</v>
      </c>
      <c r="DN37">
        <v>13.3373267138803</v>
      </c>
      <c r="DO37">
        <v>11.656740638994201</v>
      </c>
      <c r="DP37">
        <v>15.8270698231618</v>
      </c>
      <c r="DQ37">
        <v>7.2828835679722896</v>
      </c>
      <c r="DR37">
        <v>7.9592005516139501</v>
      </c>
      <c r="DS37">
        <v>21.417327185360499</v>
      </c>
      <c r="DT37">
        <v>9.9797792449253393</v>
      </c>
      <c r="DU37">
        <v>11.247750384035101</v>
      </c>
      <c r="DV37">
        <v>8.0891613741657498</v>
      </c>
      <c r="DW37">
        <v>10.2890502384379</v>
      </c>
      <c r="DX37">
        <v>7.7428683064230501</v>
      </c>
      <c r="EL37"/>
      <c r="EZ37"/>
      <c r="GB37"/>
      <c r="GP37"/>
      <c r="GR37">
        <v>12.768354820161701</v>
      </c>
      <c r="GS37">
        <v>16.034282960667099</v>
      </c>
      <c r="GT37">
        <v>26.636823793187599</v>
      </c>
      <c r="GU37">
        <v>51.576140148595201</v>
      </c>
      <c r="GV37">
        <v>28.922155540293701</v>
      </c>
      <c r="GW37">
        <v>14.6927518763931</v>
      </c>
      <c r="GX37">
        <v>18.427465243895</v>
      </c>
      <c r="GY37">
        <v>27.375262087272301</v>
      </c>
      <c r="GZ37">
        <v>34.392601831532801</v>
      </c>
      <c r="HA37">
        <v>23.076947363447498</v>
      </c>
      <c r="HB37">
        <v>17.217511662299099</v>
      </c>
      <c r="HC37">
        <v>22.603073647173598</v>
      </c>
      <c r="HD37">
        <v>16.216399089751999</v>
      </c>
      <c r="HR37"/>
    </row>
    <row r="38" spans="1:226">
      <c r="A38" s="13">
        <f t="shared" si="0"/>
        <v>45379</v>
      </c>
      <c r="O38"/>
      <c r="AD38"/>
      <c r="AE38" s="4">
        <v>45379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T38"/>
      <c r="BV38" s="1">
        <v>7.7515620742544202</v>
      </c>
      <c r="BW38" s="1">
        <v>12.0765893745937</v>
      </c>
      <c r="BX38" s="1">
        <v>20.288249115964</v>
      </c>
      <c r="BY38" s="1">
        <v>15.0000595240225</v>
      </c>
      <c r="BZ38" s="1">
        <v>20.135922512423001</v>
      </c>
      <c r="CA38" s="1">
        <v>9.9696720836383701</v>
      </c>
      <c r="CB38" s="1">
        <v>11.554130992548901</v>
      </c>
      <c r="CC38" s="1">
        <v>21.889688275138599</v>
      </c>
      <c r="CD38" s="1">
        <v>13.539321892431101</v>
      </c>
      <c r="CE38" s="1">
        <v>15.980912636768</v>
      </c>
      <c r="CF38" s="1">
        <v>10.102951390627201</v>
      </c>
      <c r="CG38" s="1">
        <v>14.8229835901236</v>
      </c>
      <c r="CH38" s="1">
        <v>9.5539846245504805</v>
      </c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DJ38"/>
      <c r="DL38">
        <v>5.2110368388627402</v>
      </c>
      <c r="DM38">
        <v>7.2132598857320902</v>
      </c>
      <c r="DN38">
        <v>13.3213800558872</v>
      </c>
      <c r="DO38">
        <v>11.6599543788393</v>
      </c>
      <c r="DP38">
        <v>15.842171233187701</v>
      </c>
      <c r="DQ38">
        <v>7.2800732992928499</v>
      </c>
      <c r="DR38">
        <v>7.9557513243596096</v>
      </c>
      <c r="DS38">
        <v>21.287818993384001</v>
      </c>
      <c r="DT38">
        <v>9.9765232774528005</v>
      </c>
      <c r="DU38">
        <v>11.227297484709901</v>
      </c>
      <c r="DV38">
        <v>8.4793353709743506</v>
      </c>
      <c r="DW38">
        <v>10.2788703730112</v>
      </c>
      <c r="DX38">
        <v>7.7431939240093897</v>
      </c>
      <c r="EL38"/>
      <c r="EZ38"/>
      <c r="GB38"/>
      <c r="GP38"/>
      <c r="GR38">
        <v>12.762812681143799</v>
      </c>
      <c r="GS38">
        <v>16.0950302782935</v>
      </c>
      <c r="GT38">
        <v>26.6232494015883</v>
      </c>
      <c r="GU38">
        <v>51.512921103169397</v>
      </c>
      <c r="GV38">
        <v>28.927595004149499</v>
      </c>
      <c r="GW38">
        <v>14.6873601345736</v>
      </c>
      <c r="GX38">
        <v>18.4337461643266</v>
      </c>
      <c r="GY38">
        <v>27.391820468033199</v>
      </c>
      <c r="GZ38">
        <v>34.395976971837698</v>
      </c>
      <c r="HA38">
        <v>23.058583335755699</v>
      </c>
      <c r="HB38">
        <v>17.246503253089699</v>
      </c>
      <c r="HC38">
        <v>22.5810065123881</v>
      </c>
      <c r="HD38">
        <v>16.216093982226401</v>
      </c>
      <c r="HR38"/>
    </row>
    <row r="39" spans="1:226">
      <c r="A39" s="13">
        <f t="shared" si="0"/>
        <v>45351</v>
      </c>
      <c r="O39"/>
      <c r="AD39"/>
      <c r="AE39" s="4">
        <v>45351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T39"/>
      <c r="BV39" s="1">
        <v>7.7276604146208703</v>
      </c>
      <c r="BW39" s="1">
        <v>12.138524742342501</v>
      </c>
      <c r="BX39" s="1">
        <v>20.260838546911099</v>
      </c>
      <c r="BY39" s="1">
        <v>14.999694942951701</v>
      </c>
      <c r="BZ39" s="1">
        <v>20.117036933947698</v>
      </c>
      <c r="CA39" s="1">
        <v>9.9437236894518097</v>
      </c>
      <c r="CB39" s="1">
        <v>11.5314784816303</v>
      </c>
      <c r="CC39" s="1">
        <v>21.849353538326501</v>
      </c>
      <c r="CD39" s="1">
        <v>13.6188164127534</v>
      </c>
      <c r="CE39" s="1">
        <v>15.9952476776495</v>
      </c>
      <c r="CF39" s="1">
        <v>10.0542159688415</v>
      </c>
      <c r="CG39" s="1">
        <v>14.5026922275869</v>
      </c>
      <c r="CH39" s="1">
        <v>9.5546894645395604</v>
      </c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DJ39"/>
      <c r="DL39">
        <v>5.2067004285126099</v>
      </c>
      <c r="DM39">
        <v>7.2662394752106199</v>
      </c>
      <c r="DN39">
        <v>13.3192958809188</v>
      </c>
      <c r="DO39">
        <v>11.637804231149</v>
      </c>
      <c r="DP39">
        <v>15.765983713895199</v>
      </c>
      <c r="DQ39">
        <v>7.2705077660392599</v>
      </c>
      <c r="DR39">
        <v>7.9647227304985302</v>
      </c>
      <c r="DS39">
        <v>21.240633930950899</v>
      </c>
      <c r="DT39">
        <v>10.069616800943701</v>
      </c>
      <c r="DU39">
        <v>11.199482626837799</v>
      </c>
      <c r="DV39">
        <v>8.5536174907065501</v>
      </c>
      <c r="DW39">
        <v>10.127996354868101</v>
      </c>
      <c r="DX39">
        <v>7.7433565742293897</v>
      </c>
      <c r="EL39"/>
      <c r="EZ39"/>
      <c r="GB39"/>
      <c r="GP39"/>
      <c r="GR39">
        <v>12.728013672164</v>
      </c>
      <c r="GS39">
        <v>16.112678913148098</v>
      </c>
      <c r="GT39">
        <v>26.568124647394299</v>
      </c>
      <c r="GU39">
        <v>51.496624062407001</v>
      </c>
      <c r="GV39">
        <v>28.881727819635199</v>
      </c>
      <c r="GW39">
        <v>14.670417251667001</v>
      </c>
      <c r="GX39">
        <v>18.371152657045702</v>
      </c>
      <c r="GY39">
        <v>27.342641561521699</v>
      </c>
      <c r="GZ39">
        <v>34.470969224237898</v>
      </c>
      <c r="HA39">
        <v>23.074352735497499</v>
      </c>
      <c r="HB39">
        <v>17.1819619883256</v>
      </c>
      <c r="HC39">
        <v>22.055441316720401</v>
      </c>
      <c r="HD39">
        <v>16.213070166343599</v>
      </c>
      <c r="HR39"/>
    </row>
    <row r="40" spans="1:226">
      <c r="A40" s="13">
        <f t="shared" si="0"/>
        <v>45322</v>
      </c>
      <c r="O40"/>
      <c r="AD40"/>
      <c r="AE40" s="4">
        <v>45322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T40"/>
      <c r="BV40" s="1">
        <v>9.0693222558677498</v>
      </c>
      <c r="BW40" s="1">
        <v>12.2750903189288</v>
      </c>
      <c r="BX40" s="1">
        <v>19.9966249916511</v>
      </c>
      <c r="BY40" s="1">
        <v>17.620658400812101</v>
      </c>
      <c r="BZ40" s="1">
        <v>19.3604699438309</v>
      </c>
      <c r="CA40" s="1">
        <v>10.034565817989501</v>
      </c>
      <c r="CB40" s="1">
        <v>13.5198335663781</v>
      </c>
      <c r="CC40" s="1">
        <v>21.804780648982799</v>
      </c>
      <c r="CD40" s="1">
        <v>13.4776246234201</v>
      </c>
      <c r="CE40" s="1">
        <v>13.5270644525876</v>
      </c>
      <c r="CF40" s="1">
        <v>8.6275338794596905</v>
      </c>
      <c r="CG40" s="1">
        <v>15.0641426417424</v>
      </c>
      <c r="CH40" s="1">
        <v>9.8994997033635901</v>
      </c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DJ40"/>
      <c r="DL40">
        <v>5.0413812886129898</v>
      </c>
      <c r="DM40">
        <v>8.6942387866300592</v>
      </c>
      <c r="DN40">
        <v>13.205588106314901</v>
      </c>
      <c r="DO40">
        <v>13.5535358020255</v>
      </c>
      <c r="DP40">
        <v>14.4125224468424</v>
      </c>
      <c r="DQ40">
        <v>7.5978538299021299</v>
      </c>
      <c r="DR40">
        <v>7.6307825185999603</v>
      </c>
      <c r="DS40">
        <v>21.279978539205999</v>
      </c>
      <c r="DT40">
        <v>11.8818820975376</v>
      </c>
      <c r="DU40">
        <v>8.9426476207088008</v>
      </c>
      <c r="DV40">
        <v>7.5749904732988096</v>
      </c>
      <c r="DW40">
        <v>9.8280116876482904</v>
      </c>
      <c r="DX40">
        <v>7.6880249348294596</v>
      </c>
      <c r="EL40"/>
      <c r="EZ40"/>
      <c r="GB40"/>
      <c r="GP40"/>
      <c r="GR40">
        <v>14.3441491071131</v>
      </c>
      <c r="GS40">
        <v>16.274646592565901</v>
      </c>
      <c r="GT40">
        <v>26.819512200056501</v>
      </c>
      <c r="GU40">
        <v>24.566867150456201</v>
      </c>
      <c r="GV40">
        <v>28.153561068591198</v>
      </c>
      <c r="GW40">
        <v>14.771905266152499</v>
      </c>
      <c r="GX40">
        <v>19.708600582191899</v>
      </c>
      <c r="GY40">
        <v>27.291224146463001</v>
      </c>
      <c r="GZ40">
        <v>35.3836951666079</v>
      </c>
      <c r="HA40">
        <v>20.343883173277099</v>
      </c>
      <c r="HB40">
        <v>15.7364341864912</v>
      </c>
      <c r="HC40">
        <v>21.822360422048</v>
      </c>
      <c r="HD40">
        <v>15.7332240881732</v>
      </c>
      <c r="HR40"/>
    </row>
    <row r="41" spans="1:226">
      <c r="A41" s="13">
        <f t="shared" si="0"/>
        <v>45289</v>
      </c>
      <c r="O41"/>
      <c r="AD41"/>
      <c r="AE41" s="4">
        <v>45289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T41"/>
      <c r="BV41" s="1">
        <v>9.0764971896305902</v>
      </c>
      <c r="BW41" s="1">
        <v>12.2726321366906</v>
      </c>
      <c r="BX41" s="1">
        <v>20.0006660185892</v>
      </c>
      <c r="BY41" s="1">
        <v>17.631258846317301</v>
      </c>
      <c r="BZ41" s="1">
        <v>19.382459021396599</v>
      </c>
      <c r="CA41" s="1">
        <v>10.0395249140137</v>
      </c>
      <c r="CB41" s="1">
        <v>13.5550646093039</v>
      </c>
      <c r="CC41" s="1">
        <v>21.779531605093801</v>
      </c>
      <c r="CD41" s="1">
        <v>13.414488277169999</v>
      </c>
      <c r="CE41" s="1">
        <v>13.511193153227801</v>
      </c>
      <c r="CF41" s="1">
        <v>8.6595185052226604</v>
      </c>
      <c r="CG41" s="1">
        <v>15.063398918175601</v>
      </c>
      <c r="CH41" s="1">
        <v>9.8918986944337508</v>
      </c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DJ41"/>
      <c r="DL41">
        <v>5.04767357192262</v>
      </c>
      <c r="DM41">
        <v>8.6918256021911908</v>
      </c>
      <c r="DN41">
        <v>13.2034992670231</v>
      </c>
      <c r="DO41">
        <v>13.584919743055799</v>
      </c>
      <c r="DP41">
        <v>14.4292725486485</v>
      </c>
      <c r="DQ41">
        <v>7.6049884268524304</v>
      </c>
      <c r="DR41">
        <v>7.6344055370766499</v>
      </c>
      <c r="DS41">
        <v>21.263275168604</v>
      </c>
      <c r="DT41">
        <v>11.8416522151926</v>
      </c>
      <c r="DU41">
        <v>8.9530256403914397</v>
      </c>
      <c r="DV41">
        <v>7.6102986290025498</v>
      </c>
      <c r="DW41">
        <v>9.82680048862135</v>
      </c>
      <c r="DX41">
        <v>7.67787536939412</v>
      </c>
      <c r="EL41"/>
      <c r="EZ41"/>
      <c r="GB41"/>
      <c r="GP41"/>
      <c r="GR41">
        <v>14.347384054507399</v>
      </c>
      <c r="GS41">
        <v>16.269684231869899</v>
      </c>
      <c r="GT41">
        <v>26.822579397760499</v>
      </c>
      <c r="GU41">
        <v>24.616011232093001</v>
      </c>
      <c r="GV41">
        <v>28.1890132318855</v>
      </c>
      <c r="GW41">
        <v>14.776849878129401</v>
      </c>
      <c r="GX41">
        <v>19.749571226635901</v>
      </c>
      <c r="GY41">
        <v>27.270203544896201</v>
      </c>
      <c r="GZ41">
        <v>35.358659670999202</v>
      </c>
      <c r="HA41">
        <v>20.3262794922864</v>
      </c>
      <c r="HB41">
        <v>15.776951180922801</v>
      </c>
      <c r="HC41">
        <v>21.817316459828302</v>
      </c>
      <c r="HD41">
        <v>15.7359437252705</v>
      </c>
      <c r="HR41"/>
    </row>
    <row r="42" spans="1:226">
      <c r="A42" s="13">
        <f t="shared" si="0"/>
        <v>45260</v>
      </c>
      <c r="O42"/>
      <c r="AD42"/>
      <c r="AE42" s="4">
        <v>45260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T42"/>
      <c r="BV42" s="1">
        <v>9.0510231205205702</v>
      </c>
      <c r="BW42" s="1">
        <v>12.2254810760762</v>
      </c>
      <c r="BX42" s="1">
        <v>19.98115292029</v>
      </c>
      <c r="BY42" s="1">
        <v>17.5944834918336</v>
      </c>
      <c r="BZ42" s="1">
        <v>19.296693549191399</v>
      </c>
      <c r="CA42" s="1">
        <v>10.192300795463201</v>
      </c>
      <c r="CB42" s="1">
        <v>13.7541253614319</v>
      </c>
      <c r="CC42" s="1">
        <v>21.7725428091981</v>
      </c>
      <c r="CD42" s="1">
        <v>13.419442745513299</v>
      </c>
      <c r="CE42" s="1">
        <v>13.711305485967699</v>
      </c>
      <c r="CF42" s="1">
        <v>8.6617797172263895</v>
      </c>
      <c r="CG42" s="1">
        <v>15.0186325294301</v>
      </c>
      <c r="CH42" s="1">
        <v>9.8467975882588004</v>
      </c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DJ42"/>
      <c r="DL42">
        <v>4.9914971868577096</v>
      </c>
      <c r="DM42">
        <v>8.66631456791802</v>
      </c>
      <c r="DN42">
        <v>13.178242904055301</v>
      </c>
      <c r="DO42">
        <v>13.486500973181499</v>
      </c>
      <c r="DP42">
        <v>14.332804854525</v>
      </c>
      <c r="DQ42">
        <v>7.6566271517451696</v>
      </c>
      <c r="DR42">
        <v>7.7770683426885903</v>
      </c>
      <c r="DS42">
        <v>21.352747216305701</v>
      </c>
      <c r="DT42">
        <v>11.8739920981746</v>
      </c>
      <c r="DU42">
        <v>9.0956480087383795</v>
      </c>
      <c r="DV42">
        <v>7.5993659628562398</v>
      </c>
      <c r="DW42">
        <v>9.7567945791318298</v>
      </c>
      <c r="DX42">
        <v>7.6281736244384701</v>
      </c>
      <c r="EL42"/>
      <c r="EZ42"/>
      <c r="GB42"/>
      <c r="GP42"/>
      <c r="GR42">
        <v>14.2815839629907</v>
      </c>
      <c r="GS42">
        <v>16.212792531893101</v>
      </c>
      <c r="GT42">
        <v>26.804134176643299</v>
      </c>
      <c r="GU42">
        <v>24.595510115302801</v>
      </c>
      <c r="GV42">
        <v>28.097949422219902</v>
      </c>
      <c r="GW42">
        <v>14.870400140706799</v>
      </c>
      <c r="GX42">
        <v>19.971442246615901</v>
      </c>
      <c r="GY42">
        <v>27.264658841655901</v>
      </c>
      <c r="GZ42">
        <v>35.366432932395703</v>
      </c>
      <c r="HA42">
        <v>20.580069335979299</v>
      </c>
      <c r="HB42">
        <v>15.793900338715501</v>
      </c>
      <c r="HC42">
        <v>21.766203359349699</v>
      </c>
      <c r="HD42">
        <v>15.718670593305299</v>
      </c>
      <c r="HR42"/>
    </row>
    <row r="43" spans="1:226">
      <c r="A43" s="13">
        <f t="shared" si="0"/>
        <v>45230</v>
      </c>
      <c r="O43"/>
      <c r="AD43"/>
      <c r="AE43" s="4">
        <v>45230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T43"/>
      <c r="BV43" s="1">
        <v>9.3903197407688204</v>
      </c>
      <c r="BW43" s="1">
        <v>12.3164026973567</v>
      </c>
      <c r="BX43" s="1">
        <v>20.195171218850199</v>
      </c>
      <c r="BY43" s="1">
        <v>17.408496864177401</v>
      </c>
      <c r="BZ43" s="1">
        <v>19.187426710023299</v>
      </c>
      <c r="CA43" s="1">
        <v>10.4789607074971</v>
      </c>
      <c r="CB43" s="1">
        <v>13.5082623481432</v>
      </c>
      <c r="CC43" s="1">
        <v>21.120551607722501</v>
      </c>
      <c r="CD43" s="1">
        <v>12.7105522602977</v>
      </c>
      <c r="CE43" s="1">
        <v>11.735323444170101</v>
      </c>
      <c r="CF43" s="1">
        <v>8.0464046051439997</v>
      </c>
      <c r="CG43" s="1">
        <v>15.011614903973699</v>
      </c>
      <c r="CH43" s="1">
        <v>9.94035824463894</v>
      </c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DJ43"/>
      <c r="DL43">
        <v>5.4069086467851903</v>
      </c>
      <c r="DM43">
        <v>8.6839350847769108</v>
      </c>
      <c r="DN43">
        <v>11.9753183159314</v>
      </c>
      <c r="DO43">
        <v>13.6123170961077</v>
      </c>
      <c r="DP43">
        <v>16.937973221113001</v>
      </c>
      <c r="DQ43">
        <v>7.9388783795151197</v>
      </c>
      <c r="DR43">
        <v>7.4824678485799998</v>
      </c>
      <c r="DS43">
        <v>20.362207020922501</v>
      </c>
      <c r="DT43">
        <v>11.7473484774711</v>
      </c>
      <c r="DU43">
        <v>8.4220502337787195</v>
      </c>
      <c r="DV43">
        <v>6.8949438710210398</v>
      </c>
      <c r="DW43">
        <v>9.7107571181446595</v>
      </c>
      <c r="DX43">
        <v>7.5637322940415004</v>
      </c>
      <c r="EL43"/>
      <c r="EZ43"/>
      <c r="GB43"/>
      <c r="GP43"/>
      <c r="GR43">
        <v>14.4941822455348</v>
      </c>
      <c r="GS43">
        <v>16.320966487484299</v>
      </c>
      <c r="GT43">
        <v>26.888157971896302</v>
      </c>
      <c r="GU43">
        <v>24.0019252859408</v>
      </c>
      <c r="GV43">
        <v>27.934963164705898</v>
      </c>
      <c r="GW43">
        <v>15.007383545480099</v>
      </c>
      <c r="GX43">
        <v>19.26478849447</v>
      </c>
      <c r="GY43">
        <v>26.6370169909579</v>
      </c>
      <c r="GZ43">
        <v>33.9254421372096</v>
      </c>
      <c r="HA43">
        <v>18.106662990204899</v>
      </c>
      <c r="HB43">
        <v>15.179060746871199</v>
      </c>
      <c r="HC43">
        <v>21.7405690652453</v>
      </c>
      <c r="HD43">
        <v>15.8932077526905</v>
      </c>
      <c r="HR43"/>
    </row>
    <row r="44" spans="1:226">
      <c r="A44" s="13">
        <f t="shared" si="0"/>
        <v>45198</v>
      </c>
      <c r="O44"/>
      <c r="AD44"/>
      <c r="AE44" s="4">
        <v>45198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T44"/>
      <c r="BV44" s="1">
        <v>9.3960111170482694</v>
      </c>
      <c r="BW44" s="1">
        <v>12.3280570829541</v>
      </c>
      <c r="BX44" s="1">
        <v>20.190058887382101</v>
      </c>
      <c r="BY44" s="1">
        <v>17.417997997005699</v>
      </c>
      <c r="BZ44" s="1">
        <v>19.2527765291305</v>
      </c>
      <c r="CA44" s="1">
        <v>10.4825832253059</v>
      </c>
      <c r="CB44" s="1">
        <v>13.521573860633101</v>
      </c>
      <c r="CC44" s="1">
        <v>21.1264827215835</v>
      </c>
      <c r="CD44" s="1">
        <v>12.7000167087938</v>
      </c>
      <c r="CE44" s="1">
        <v>11.728065317422001</v>
      </c>
      <c r="CF44" s="1">
        <v>8.1024487558414595</v>
      </c>
      <c r="CG44" s="1">
        <v>15.012781316887899</v>
      </c>
      <c r="CH44" s="1">
        <v>9.9491375004459996</v>
      </c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DJ44"/>
      <c r="DL44">
        <v>5.4066994137865203</v>
      </c>
      <c r="DM44">
        <v>8.6827481585577608</v>
      </c>
      <c r="DN44">
        <v>11.982524619042801</v>
      </c>
      <c r="DO44">
        <v>13.6130471959769</v>
      </c>
      <c r="DP44">
        <v>17.0841643377053</v>
      </c>
      <c r="DQ44">
        <v>7.9411243981643702</v>
      </c>
      <c r="DR44">
        <v>7.4866105000413601</v>
      </c>
      <c r="DS44">
        <v>20.367384959863699</v>
      </c>
      <c r="DT44">
        <v>11.7381236608826</v>
      </c>
      <c r="DU44">
        <v>8.4137397964832807</v>
      </c>
      <c r="DV44">
        <v>6.7789238836092096</v>
      </c>
      <c r="DW44">
        <v>9.7096726909068192</v>
      </c>
      <c r="DX44">
        <v>7.5803362640843197</v>
      </c>
      <c r="EL44"/>
      <c r="EZ44"/>
      <c r="GB44"/>
      <c r="GP44"/>
      <c r="GR44">
        <v>14.510859392818499</v>
      </c>
      <c r="GS44">
        <v>16.337269670915301</v>
      </c>
      <c r="GT44">
        <v>26.8806608681125</v>
      </c>
      <c r="GU44">
        <v>23.958868995868499</v>
      </c>
      <c r="GV44">
        <v>28.078818370557698</v>
      </c>
      <c r="GW44">
        <v>15.0097293727158</v>
      </c>
      <c r="GX44">
        <v>19.275653662970601</v>
      </c>
      <c r="GY44">
        <v>26.643599152827399</v>
      </c>
      <c r="GZ44">
        <v>33.885738894465597</v>
      </c>
      <c r="HA44">
        <v>18.105744316492501</v>
      </c>
      <c r="HB44">
        <v>15.2785554423811</v>
      </c>
      <c r="HC44">
        <v>21.7319154852255</v>
      </c>
      <c r="HD44">
        <v>15.8857000323904</v>
      </c>
      <c r="HR44"/>
    </row>
    <row r="45" spans="1:226">
      <c r="A45" s="13">
        <f t="shared" si="0"/>
        <v>45169</v>
      </c>
      <c r="O45"/>
      <c r="AD45"/>
      <c r="AE45" s="4">
        <v>45169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T45"/>
      <c r="BV45" s="1">
        <v>9.3331805856394308</v>
      </c>
      <c r="BW45" s="1">
        <v>12.110148305309099</v>
      </c>
      <c r="BX45" s="1">
        <v>20.173195437288001</v>
      </c>
      <c r="BY45" s="1">
        <v>17.379234852717701</v>
      </c>
      <c r="BZ45" s="1">
        <v>19.223174981223501</v>
      </c>
      <c r="CA45" s="1">
        <v>10.4487081573951</v>
      </c>
      <c r="CB45" s="1">
        <v>13.374396416072299</v>
      </c>
      <c r="CC45" s="1">
        <v>20.0427161236274</v>
      </c>
      <c r="CD45" s="1">
        <v>12.712203878001199</v>
      </c>
      <c r="CE45" s="1">
        <v>11.777526579566199</v>
      </c>
      <c r="CF45" s="1">
        <v>8.2229396696719999</v>
      </c>
      <c r="CG45" s="1">
        <v>14.964044860709199</v>
      </c>
      <c r="CH45" s="1">
        <v>9.9063528631567905</v>
      </c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DJ45"/>
      <c r="DL45">
        <v>5.5617958102522103</v>
      </c>
      <c r="DM45">
        <v>8.5515421631753696</v>
      </c>
      <c r="DN45">
        <v>12.018418819690201</v>
      </c>
      <c r="DO45">
        <v>13.6661483680356</v>
      </c>
      <c r="DP45">
        <v>17.069096955842699</v>
      </c>
      <c r="DQ45">
        <v>7.8986034312239104</v>
      </c>
      <c r="DR45">
        <v>7.4335829034500698</v>
      </c>
      <c r="DS45">
        <v>17.1510685542885</v>
      </c>
      <c r="DT45">
        <v>11.692397391982601</v>
      </c>
      <c r="DU45">
        <v>8.4445380777040597</v>
      </c>
      <c r="DV45">
        <v>6.8967261394463497</v>
      </c>
      <c r="DW45">
        <v>9.6414683905402097</v>
      </c>
      <c r="DX45">
        <v>7.5283294591146399</v>
      </c>
      <c r="EL45"/>
      <c r="EZ45"/>
      <c r="GB45"/>
      <c r="GP45"/>
      <c r="GR45">
        <v>14.458948073024899</v>
      </c>
      <c r="GS45">
        <v>16.092974384659001</v>
      </c>
      <c r="GT45">
        <v>26.859142862648699</v>
      </c>
      <c r="GU45">
        <v>23.654748235618101</v>
      </c>
      <c r="GV45">
        <v>28.027229940173999</v>
      </c>
      <c r="GW45">
        <v>14.973127345306301</v>
      </c>
      <c r="GX45">
        <v>19.117995074659799</v>
      </c>
      <c r="GY45">
        <v>25.833177323774301</v>
      </c>
      <c r="GZ45">
        <v>33.890479166960603</v>
      </c>
      <c r="HA45">
        <v>18.1495455637445</v>
      </c>
      <c r="HB45">
        <v>15.4225026151964</v>
      </c>
      <c r="HC45">
        <v>21.6785619322544</v>
      </c>
      <c r="HD45">
        <v>15.8736429057519</v>
      </c>
      <c r="HR45"/>
    </row>
    <row r="46" spans="1:226">
      <c r="A46" s="13">
        <f t="shared" si="0"/>
        <v>45138</v>
      </c>
      <c r="O46"/>
      <c r="AD46"/>
      <c r="AE46" s="4">
        <v>45138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T46"/>
      <c r="BV46" s="1">
        <v>11.1726859897236</v>
      </c>
      <c r="BW46" s="1">
        <v>12.2056835325085</v>
      </c>
      <c r="BX46" s="1">
        <v>20.045638032176999</v>
      </c>
      <c r="BY46" s="1">
        <v>17.3057866633625</v>
      </c>
      <c r="BZ46" s="1">
        <v>18.8822141085186</v>
      </c>
      <c r="CA46" s="1">
        <v>10.482057512548799</v>
      </c>
      <c r="CB46" s="1">
        <v>15.347281735733199</v>
      </c>
      <c r="CC46" s="1">
        <v>19.560642601172599</v>
      </c>
      <c r="CD46" s="1">
        <v>12.184631983133</v>
      </c>
      <c r="CE46" s="1">
        <v>9.3013000633961802</v>
      </c>
      <c r="CF46" s="1">
        <v>7.8850304702093901</v>
      </c>
      <c r="CG46" s="1">
        <v>15.201180545848301</v>
      </c>
      <c r="CH46" s="1">
        <v>9.6594204202813003</v>
      </c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DJ46"/>
      <c r="DL46">
        <v>7.48784180545859</v>
      </c>
      <c r="DM46">
        <v>8.1295732188563292</v>
      </c>
      <c r="DN46">
        <v>12.0430073634205</v>
      </c>
      <c r="DO46">
        <v>12.6007997175805</v>
      </c>
      <c r="DP46">
        <v>17.405199207076599</v>
      </c>
      <c r="DQ46">
        <v>7.3817825050665897</v>
      </c>
      <c r="DR46">
        <v>8.8811584888098096</v>
      </c>
      <c r="DS46">
        <v>16.375954717100001</v>
      </c>
      <c r="DT46">
        <v>11.811911932418401</v>
      </c>
      <c r="DU46">
        <v>7.4928971812995702</v>
      </c>
      <c r="DV46">
        <v>6.1603277351568604</v>
      </c>
      <c r="DW46">
        <v>9.7919834749746109</v>
      </c>
      <c r="DX46">
        <v>7.0559898837278103</v>
      </c>
      <c r="EL46"/>
      <c r="EZ46"/>
      <c r="GB46"/>
      <c r="GP46"/>
      <c r="GR46">
        <v>16.0365632431884</v>
      </c>
      <c r="GS46">
        <v>16.1510611067898</v>
      </c>
      <c r="GT46">
        <v>26.7127955627574</v>
      </c>
      <c r="GU46">
        <v>20.903610441718602</v>
      </c>
      <c r="GV46">
        <v>27.757224712931301</v>
      </c>
      <c r="GW46">
        <v>15.0375411243818</v>
      </c>
      <c r="GX46">
        <v>20.555082442249599</v>
      </c>
      <c r="GY46">
        <v>25.512418914933502</v>
      </c>
      <c r="GZ46">
        <v>33.692749821837097</v>
      </c>
      <c r="HA46">
        <v>15.174340317571501</v>
      </c>
      <c r="HB46">
        <v>15.209651492928501</v>
      </c>
      <c r="HC46">
        <v>22.075931282252</v>
      </c>
      <c r="HD46">
        <v>16.053371125956101</v>
      </c>
      <c r="HR46"/>
    </row>
    <row r="47" spans="1:226">
      <c r="A47" s="13">
        <f t="shared" si="0"/>
        <v>45107</v>
      </c>
      <c r="O47"/>
      <c r="AD47"/>
      <c r="AE47" s="4">
        <v>45107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T47"/>
      <c r="BV47" s="1">
        <v>11.1623767904102</v>
      </c>
      <c r="BW47" s="1">
        <v>12.1879817876024</v>
      </c>
      <c r="BX47" s="1">
        <v>20.043692051925699</v>
      </c>
      <c r="BY47" s="1">
        <v>17.3017932199161</v>
      </c>
      <c r="BZ47" s="1">
        <v>18.861696118366901</v>
      </c>
      <c r="CA47" s="1">
        <v>10.489833144174099</v>
      </c>
      <c r="CB47" s="1">
        <v>15.3476331222687</v>
      </c>
      <c r="CC47" s="1">
        <v>19.595727995509701</v>
      </c>
      <c r="CD47" s="1">
        <v>12.1789993095258</v>
      </c>
      <c r="CE47" s="1">
        <v>9.2496066340747696</v>
      </c>
      <c r="CF47" s="1">
        <v>7.8844176283588103</v>
      </c>
      <c r="CG47" s="1">
        <v>15.2039078224542</v>
      </c>
      <c r="CH47" s="1">
        <v>9.6587892558949893</v>
      </c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DJ47"/>
      <c r="DL47">
        <v>7.4723857053729201</v>
      </c>
      <c r="DM47">
        <v>8.1151669309856693</v>
      </c>
      <c r="DN47">
        <v>12.060429597229399</v>
      </c>
      <c r="DO47">
        <v>12.5822640596352</v>
      </c>
      <c r="DP47">
        <v>17.3680566530238</v>
      </c>
      <c r="DQ47">
        <v>7.3829957747788999</v>
      </c>
      <c r="DR47">
        <v>8.8718339669497599</v>
      </c>
      <c r="DS47">
        <v>16.163137993782101</v>
      </c>
      <c r="DT47">
        <v>11.7900738581627</v>
      </c>
      <c r="DU47">
        <v>7.4614205618097103</v>
      </c>
      <c r="DV47">
        <v>6.1871871614738696</v>
      </c>
      <c r="DW47">
        <v>9.8017779517190906</v>
      </c>
      <c r="DX47">
        <v>7.0624472438196797</v>
      </c>
      <c r="EL47"/>
      <c r="EZ47"/>
      <c r="GB47"/>
      <c r="GP47"/>
      <c r="GR47">
        <v>16.029790300001402</v>
      </c>
      <c r="GS47">
        <v>16.1338133238457</v>
      </c>
      <c r="GT47">
        <v>26.708733326525</v>
      </c>
      <c r="GU47">
        <v>20.715778488888301</v>
      </c>
      <c r="GV47">
        <v>27.7306665053794</v>
      </c>
      <c r="GW47">
        <v>15.046750625691599</v>
      </c>
      <c r="GX47">
        <v>20.555773834426599</v>
      </c>
      <c r="GY47">
        <v>25.5520019696086</v>
      </c>
      <c r="GZ47">
        <v>33.669482883689199</v>
      </c>
      <c r="HA47">
        <v>15.1092986998217</v>
      </c>
      <c r="HB47">
        <v>15.2013243654159</v>
      </c>
      <c r="HC47">
        <v>22.0765307672361</v>
      </c>
      <c r="HD47">
        <v>16.043614331352899</v>
      </c>
      <c r="HR47"/>
    </row>
    <row r="48" spans="1:226">
      <c r="A48" s="13">
        <f t="shared" si="0"/>
        <v>45077</v>
      </c>
      <c r="O48"/>
      <c r="AD48"/>
      <c r="AE48" s="4">
        <v>45077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T48"/>
      <c r="BV48" s="1">
        <v>11.147389077507199</v>
      </c>
      <c r="BW48" s="1">
        <v>12.193180338187</v>
      </c>
      <c r="BX48" s="1">
        <v>19.926577280141299</v>
      </c>
      <c r="BY48" s="1">
        <v>17.6002798022948</v>
      </c>
      <c r="BZ48" s="1">
        <v>18.869463518478199</v>
      </c>
      <c r="CA48" s="1">
        <v>10.480710208023799</v>
      </c>
      <c r="CB48" s="1">
        <v>15.402228856242299</v>
      </c>
      <c r="CC48" s="1">
        <v>19.6298875643202</v>
      </c>
      <c r="CD48" s="1">
        <v>12.1712335772275</v>
      </c>
      <c r="CE48" s="1">
        <v>9.3005195606256397</v>
      </c>
      <c r="CF48" s="1">
        <v>7.7873315128068201</v>
      </c>
      <c r="CG48" s="1">
        <v>15.2737340459439</v>
      </c>
      <c r="CH48" s="1">
        <v>9.6403551598876103</v>
      </c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DJ48"/>
      <c r="DL48">
        <v>7.45066924960698</v>
      </c>
      <c r="DM48">
        <v>8.1313642233399701</v>
      </c>
      <c r="DN48">
        <v>12.0416399587426</v>
      </c>
      <c r="DO48">
        <v>12.6912212180585</v>
      </c>
      <c r="DP48">
        <v>17.364111124154402</v>
      </c>
      <c r="DQ48">
        <v>7.3706521411161203</v>
      </c>
      <c r="DR48">
        <v>8.8819771722046905</v>
      </c>
      <c r="DS48">
        <v>16.327176404289201</v>
      </c>
      <c r="DT48">
        <v>11.950104927210701</v>
      </c>
      <c r="DU48">
        <v>7.4756698537087498</v>
      </c>
      <c r="DV48">
        <v>6.10741232441507</v>
      </c>
      <c r="DW48">
        <v>9.8742513182034095</v>
      </c>
      <c r="DX48">
        <v>7.0531324893868899</v>
      </c>
      <c r="EL48"/>
      <c r="EZ48"/>
      <c r="GB48"/>
      <c r="GP48"/>
      <c r="GR48">
        <v>16.005300620278899</v>
      </c>
      <c r="GS48">
        <v>16.122911325244502</v>
      </c>
      <c r="GT48">
        <v>26.574136345360099</v>
      </c>
      <c r="GU48">
        <v>19.857820209364299</v>
      </c>
      <c r="GV48">
        <v>27.7218172554722</v>
      </c>
      <c r="GW48">
        <v>15.0386231818723</v>
      </c>
      <c r="GX48">
        <v>20.612012718539098</v>
      </c>
      <c r="GY48">
        <v>25.5763561200691</v>
      </c>
      <c r="GZ48">
        <v>33.597316283174301</v>
      </c>
      <c r="HA48">
        <v>15.158069126104801</v>
      </c>
      <c r="HB48">
        <v>15.1068997312794</v>
      </c>
      <c r="HC48">
        <v>22.155895947124598</v>
      </c>
      <c r="HD48">
        <v>16.023661280029799</v>
      </c>
      <c r="HR48"/>
    </row>
    <row r="49" spans="1:226">
      <c r="A49" s="13">
        <f t="shared" si="0"/>
        <v>45044</v>
      </c>
      <c r="O49"/>
      <c r="AD49"/>
      <c r="AE49" s="4">
        <v>45044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T49"/>
      <c r="BV49" s="1">
        <v>11.377583940275899</v>
      </c>
      <c r="BW49" s="1">
        <v>12.2482963004054</v>
      </c>
      <c r="BX49" s="1">
        <v>19.7006455403201</v>
      </c>
      <c r="BY49" s="1">
        <v>15.8111174737874</v>
      </c>
      <c r="BZ49" s="1">
        <v>19.042129822339199</v>
      </c>
      <c r="CA49" s="1">
        <v>10.408911751005</v>
      </c>
      <c r="CB49" s="1">
        <v>16.156806232640001</v>
      </c>
      <c r="CC49" s="1">
        <v>18.9658032994409</v>
      </c>
      <c r="CD49" s="1">
        <v>12.381424523073401</v>
      </c>
      <c r="CE49" s="1">
        <v>7.9791917187613803</v>
      </c>
      <c r="CF49" s="1">
        <v>8.6997336861313794</v>
      </c>
      <c r="CG49" s="1">
        <v>15.2428570514582</v>
      </c>
      <c r="CH49" s="1">
        <v>8.9905479168751992</v>
      </c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DJ49"/>
      <c r="DL49">
        <v>7.76640853953106</v>
      </c>
      <c r="DM49">
        <v>8.1793824494021194</v>
      </c>
      <c r="DN49">
        <v>12.4923050179419</v>
      </c>
      <c r="DO49">
        <v>10.9169732513122</v>
      </c>
      <c r="DP49">
        <v>18.035208366029799</v>
      </c>
      <c r="DQ49">
        <v>7.42039725376062</v>
      </c>
      <c r="DR49">
        <v>8.6514240955701993</v>
      </c>
      <c r="DS49">
        <v>14.2814226500511</v>
      </c>
      <c r="DT49">
        <v>7.4227795518420496</v>
      </c>
      <c r="DU49">
        <v>5.7195208215573503</v>
      </c>
      <c r="DV49">
        <v>5.95815729574419</v>
      </c>
      <c r="DW49">
        <v>9.8277420698529401</v>
      </c>
      <c r="DX49">
        <v>7.7359026952978498</v>
      </c>
      <c r="EL49"/>
      <c r="EZ49"/>
      <c r="GB49"/>
      <c r="GP49"/>
      <c r="GR49">
        <v>16.113681041762</v>
      </c>
      <c r="GS49">
        <v>16.231198798621701</v>
      </c>
      <c r="GT49">
        <v>26.219236612720799</v>
      </c>
      <c r="GU49">
        <v>20.4187712575334</v>
      </c>
      <c r="GV49">
        <v>27.283570098327601</v>
      </c>
      <c r="GW49">
        <v>14.9193929078148</v>
      </c>
      <c r="GX49">
        <v>21.436211923957099</v>
      </c>
      <c r="GY49">
        <v>25.1427466393583</v>
      </c>
      <c r="GZ49">
        <v>33.264127955297198</v>
      </c>
      <c r="HA49">
        <v>13.101261521608</v>
      </c>
      <c r="HB49">
        <v>16.109798421960601</v>
      </c>
      <c r="HC49">
        <v>22.137670523592799</v>
      </c>
      <c r="HD49">
        <v>16.560564468823301</v>
      </c>
      <c r="HR49"/>
    </row>
    <row r="50" spans="1:226">
      <c r="A50" s="13">
        <f t="shared" si="0"/>
        <v>45016</v>
      </c>
      <c r="O50"/>
      <c r="AD50"/>
      <c r="AE50" s="4">
        <v>45016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T50"/>
      <c r="BV50" s="1">
        <v>11.377626711658801</v>
      </c>
      <c r="BW50" s="1">
        <v>12.3629856765524</v>
      </c>
      <c r="BX50" s="1">
        <v>19.6887866435818</v>
      </c>
      <c r="BY50" s="1">
        <v>15.8242694302744</v>
      </c>
      <c r="BZ50" s="1">
        <v>19.0250183974047</v>
      </c>
      <c r="CA50" s="1">
        <v>10.409272978385699</v>
      </c>
      <c r="CB50" s="1">
        <v>16.1860078898655</v>
      </c>
      <c r="CC50" s="1">
        <v>18.9650630687274</v>
      </c>
      <c r="CD50" s="1">
        <v>12.383529092966199</v>
      </c>
      <c r="CE50" s="1">
        <v>7.9862752272079902</v>
      </c>
      <c r="CF50" s="1">
        <v>8.7066336346798501</v>
      </c>
      <c r="CG50" s="1">
        <v>15.2376875443946</v>
      </c>
      <c r="CH50" s="1">
        <v>9.06920201089644</v>
      </c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DJ50"/>
      <c r="DL50">
        <v>7.7618512616521302</v>
      </c>
      <c r="DM50">
        <v>8.2650940533496193</v>
      </c>
      <c r="DN50">
        <v>12.487132844750001</v>
      </c>
      <c r="DO50">
        <v>10.9278153211249</v>
      </c>
      <c r="DP50">
        <v>18.037254501306698</v>
      </c>
      <c r="DQ50">
        <v>7.4193411784513001</v>
      </c>
      <c r="DR50">
        <v>8.6648634883361293</v>
      </c>
      <c r="DS50">
        <v>14.2738000754692</v>
      </c>
      <c r="DT50">
        <v>7.4238076198790797</v>
      </c>
      <c r="DU50">
        <v>5.7217569645621102</v>
      </c>
      <c r="DV50">
        <v>5.97814385553575</v>
      </c>
      <c r="DW50">
        <v>9.8180607858007694</v>
      </c>
      <c r="DX50">
        <v>7.8109207121138802</v>
      </c>
      <c r="EL50"/>
      <c r="EZ50"/>
      <c r="GB50"/>
      <c r="GP50"/>
      <c r="GR50">
        <v>16.115624835202599</v>
      </c>
      <c r="GS50">
        <v>16.318196970693599</v>
      </c>
      <c r="GT50">
        <v>26.205183424092102</v>
      </c>
      <c r="GU50">
        <v>20.477642113530099</v>
      </c>
      <c r="GV50">
        <v>27.269092378514301</v>
      </c>
      <c r="GW50">
        <v>14.9215964493168</v>
      </c>
      <c r="GX50">
        <v>21.465921049269401</v>
      </c>
      <c r="GY50">
        <v>25.142342239878001</v>
      </c>
      <c r="GZ50">
        <v>33.2734676289855</v>
      </c>
      <c r="HA50">
        <v>13.108776361689999</v>
      </c>
      <c r="HB50">
        <v>16.258953601167299</v>
      </c>
      <c r="HC50">
        <v>22.1325139817517</v>
      </c>
      <c r="HD50">
        <v>16.599629586684699</v>
      </c>
      <c r="HR50"/>
    </row>
    <row r="51" spans="1:226">
      <c r="A51" s="13">
        <f t="shared" si="0"/>
        <v>44985</v>
      </c>
      <c r="O51"/>
      <c r="AD51"/>
      <c r="AE51" s="4">
        <v>44985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T51"/>
      <c r="BV51" s="1">
        <v>11.6012641121544</v>
      </c>
      <c r="BW51" s="1">
        <v>12.242018795935699</v>
      </c>
      <c r="BX51" s="1">
        <v>19.768079193885999</v>
      </c>
      <c r="BY51" s="1">
        <v>15.8386319973973</v>
      </c>
      <c r="BZ51" s="1">
        <v>18.917305606943</v>
      </c>
      <c r="CA51" s="1">
        <v>10.3315080100665</v>
      </c>
      <c r="CB51" s="1">
        <v>16.2402230216078</v>
      </c>
      <c r="CC51" s="1">
        <v>18.956666904141699</v>
      </c>
      <c r="CD51" s="1">
        <v>12.416899854526999</v>
      </c>
      <c r="CE51" s="1">
        <v>7.9825960795692597</v>
      </c>
      <c r="CF51" s="1">
        <v>7.34850275092671</v>
      </c>
      <c r="CG51" s="1">
        <v>15.239710768987599</v>
      </c>
      <c r="CH51" s="1">
        <v>8.8624750580440903</v>
      </c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DJ51"/>
      <c r="DL51">
        <v>8.0203591010380304</v>
      </c>
      <c r="DM51">
        <v>8.3755868937300306</v>
      </c>
      <c r="DN51">
        <v>12.503229516553301</v>
      </c>
      <c r="DO51">
        <v>10.969791813864999</v>
      </c>
      <c r="DP51">
        <v>17.958256107903701</v>
      </c>
      <c r="DQ51">
        <v>7.3536211688592301</v>
      </c>
      <c r="DR51">
        <v>8.6888780418742897</v>
      </c>
      <c r="DS51">
        <v>14.558531538231801</v>
      </c>
      <c r="DT51">
        <v>7.42681149838391</v>
      </c>
      <c r="DU51">
        <v>5.7354255596677399</v>
      </c>
      <c r="DV51">
        <v>4.6241398388261601</v>
      </c>
      <c r="DW51">
        <v>9.8150130753118603</v>
      </c>
      <c r="DX51">
        <v>7.5172834634389796</v>
      </c>
      <c r="EL51"/>
      <c r="EZ51"/>
      <c r="GB51"/>
      <c r="GP51"/>
      <c r="GR51">
        <v>16.004553078399201</v>
      </c>
      <c r="GS51">
        <v>16.2340875565923</v>
      </c>
      <c r="GT51">
        <v>26.285359218723801</v>
      </c>
      <c r="GU51">
        <v>20.128546023432602</v>
      </c>
      <c r="GV51">
        <v>27.167865590909599</v>
      </c>
      <c r="GW51">
        <v>14.8395794980306</v>
      </c>
      <c r="GX51">
        <v>21.524691075195499</v>
      </c>
      <c r="GY51">
        <v>25.115301061973302</v>
      </c>
      <c r="GZ51">
        <v>33.312518268011502</v>
      </c>
      <c r="HA51">
        <v>13.1155615898882</v>
      </c>
      <c r="HB51">
        <v>14.596537470679699</v>
      </c>
      <c r="HC51">
        <v>22.136464553555999</v>
      </c>
      <c r="HD51">
        <v>16.332167797064901</v>
      </c>
      <c r="HR51"/>
    </row>
    <row r="52" spans="1:226">
      <c r="A52" s="13">
        <f t="shared" si="0"/>
        <v>44957</v>
      </c>
      <c r="O52"/>
      <c r="AD52"/>
      <c r="AE52" s="4">
        <v>44957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T52"/>
      <c r="BV52" s="1">
        <v>13.2315511925505</v>
      </c>
      <c r="BW52" s="1">
        <v>12.233681333589301</v>
      </c>
      <c r="BX52" s="1">
        <v>20.458117820945599</v>
      </c>
      <c r="BY52" s="1">
        <v>15.5476645820337</v>
      </c>
      <c r="BZ52" s="1">
        <v>18.893885166391101</v>
      </c>
      <c r="CA52" s="1">
        <v>10.4187014901227</v>
      </c>
      <c r="CB52" s="1">
        <v>15.3495186151772</v>
      </c>
      <c r="CC52" s="1">
        <v>18.590374216083301</v>
      </c>
      <c r="CD52" s="1">
        <v>11.3364123444317</v>
      </c>
      <c r="CE52" s="1">
        <v>6.4495184872770803</v>
      </c>
      <c r="CF52" s="1">
        <v>5.4117118446816397</v>
      </c>
      <c r="CG52" s="1">
        <v>14.5716395430467</v>
      </c>
      <c r="CH52" s="1">
        <v>7.9361192023651599</v>
      </c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DJ52"/>
      <c r="DL52">
        <v>9.8839538315842805</v>
      </c>
      <c r="DM52">
        <v>9.3149115573214392</v>
      </c>
      <c r="DN52">
        <v>13.064538412181699</v>
      </c>
      <c r="DO52">
        <v>11.3661524516399</v>
      </c>
      <c r="DP52">
        <v>20.9056877419514</v>
      </c>
      <c r="DQ52">
        <v>7.4642739139441101</v>
      </c>
      <c r="DR52">
        <v>8.6071179924150591</v>
      </c>
      <c r="DS52">
        <v>15.557290436085401</v>
      </c>
      <c r="DT52">
        <v>4.6966298004541001</v>
      </c>
      <c r="DU52">
        <v>4.5779567169176403</v>
      </c>
      <c r="DV52">
        <v>2.9827071042815398</v>
      </c>
      <c r="DW52">
        <v>35.024582078772397</v>
      </c>
      <c r="DX52">
        <v>8.4241464472851302</v>
      </c>
      <c r="EL52"/>
      <c r="EZ52"/>
      <c r="GB52"/>
      <c r="GP52"/>
      <c r="GR52">
        <v>17.4781818582365</v>
      </c>
      <c r="GS52">
        <v>16.264434607622601</v>
      </c>
      <c r="GT52">
        <v>27.109952848525499</v>
      </c>
      <c r="GU52">
        <v>58.9718477841555</v>
      </c>
      <c r="GV52">
        <v>27.746151673089798</v>
      </c>
      <c r="GW52">
        <v>15.019381710844501</v>
      </c>
      <c r="GX52">
        <v>20.866733975168</v>
      </c>
      <c r="GY52">
        <v>24.879421346960399</v>
      </c>
      <c r="GZ52">
        <v>32.898726912200203</v>
      </c>
      <c r="HA52">
        <v>12.3999766735688</v>
      </c>
      <c r="HB52">
        <v>13.062589197989899</v>
      </c>
      <c r="HC52">
        <v>21.866783257202599</v>
      </c>
      <c r="HD52">
        <v>15.9168199169196</v>
      </c>
      <c r="HR52"/>
    </row>
    <row r="53" spans="1:226">
      <c r="A53" s="13">
        <f t="shared" si="0"/>
        <v>44925</v>
      </c>
      <c r="O53"/>
      <c r="AD53"/>
      <c r="AE53" s="4">
        <v>44925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T53"/>
      <c r="BV53" s="1">
        <v>13.2509318294706</v>
      </c>
      <c r="BW53" s="1">
        <v>12.245481907797799</v>
      </c>
      <c r="BX53" s="1">
        <v>20.456815657143601</v>
      </c>
      <c r="BY53" s="1">
        <v>15.547734702818699</v>
      </c>
      <c r="BZ53" s="1">
        <v>18.889865347205699</v>
      </c>
      <c r="CA53" s="1">
        <v>10.42407391309</v>
      </c>
      <c r="CB53" s="1">
        <v>15.347684877790901</v>
      </c>
      <c r="CC53" s="1">
        <v>18.523923605474302</v>
      </c>
      <c r="CD53" s="1">
        <v>11.333873965872799</v>
      </c>
      <c r="CE53" s="1">
        <v>6.15226691906732</v>
      </c>
      <c r="CF53" s="1">
        <v>5.4662040511630501</v>
      </c>
      <c r="CG53" s="1">
        <v>14.5729635464642</v>
      </c>
      <c r="CH53" s="1">
        <v>7.93715076091787</v>
      </c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DJ53"/>
      <c r="DL53">
        <v>9.8953576204189293</v>
      </c>
      <c r="DM53">
        <v>9.3300372907704396</v>
      </c>
      <c r="DN53">
        <v>13.056629545426199</v>
      </c>
      <c r="DO53">
        <v>11.353814053157899</v>
      </c>
      <c r="DP53">
        <v>20.9147063627187</v>
      </c>
      <c r="DQ53">
        <v>7.4675317818082503</v>
      </c>
      <c r="DR53">
        <v>8.6018921106134805</v>
      </c>
      <c r="DS53">
        <v>15.482993957006499</v>
      </c>
      <c r="DT53">
        <v>4.6943011925195899</v>
      </c>
      <c r="DU53">
        <v>4.3660301925934997</v>
      </c>
      <c r="DV53">
        <v>3.0303703440626699</v>
      </c>
      <c r="DW53">
        <v>34.933436817923699</v>
      </c>
      <c r="DX53">
        <v>8.4265868183634502</v>
      </c>
      <c r="EL53"/>
      <c r="EZ53"/>
      <c r="GB53"/>
      <c r="GP53"/>
      <c r="GR53">
        <v>17.499945155215201</v>
      </c>
      <c r="GS53">
        <v>16.2698339850342</v>
      </c>
      <c r="GT53">
        <v>27.110170812339199</v>
      </c>
      <c r="GU53">
        <v>57.870951003490497</v>
      </c>
      <c r="GV53">
        <v>27.7452609401949</v>
      </c>
      <c r="GW53">
        <v>15.0245798943461</v>
      </c>
      <c r="GX53">
        <v>20.8603958790315</v>
      </c>
      <c r="GY53">
        <v>24.873977625307599</v>
      </c>
      <c r="GZ53">
        <v>32.890998792729398</v>
      </c>
      <c r="HA53">
        <v>12.2825342104477</v>
      </c>
      <c r="HB53">
        <v>13.1196493781844</v>
      </c>
      <c r="HC53">
        <v>21.865671940232598</v>
      </c>
      <c r="HD53">
        <v>15.915877171249001</v>
      </c>
      <c r="HR53"/>
    </row>
    <row r="54" spans="1:226">
      <c r="A54" s="13">
        <f t="shared" si="0"/>
        <v>44895</v>
      </c>
      <c r="O54"/>
      <c r="AD54"/>
      <c r="AE54" s="4">
        <v>44895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T54"/>
      <c r="BV54" s="1">
        <v>13.3085361703098</v>
      </c>
      <c r="BW54" s="1">
        <v>12.2813360314883</v>
      </c>
      <c r="BX54" s="1">
        <v>20.498971285894399</v>
      </c>
      <c r="BY54" s="1">
        <v>15.510054997987799</v>
      </c>
      <c r="BZ54" s="1">
        <v>18.910154425368901</v>
      </c>
      <c r="CA54" s="1">
        <v>10.4170775816039</v>
      </c>
      <c r="CB54" s="1">
        <v>15.3097774548198</v>
      </c>
      <c r="CC54" s="1">
        <v>18.501975073649</v>
      </c>
      <c r="CD54" s="1">
        <v>11.3287945749776</v>
      </c>
      <c r="CE54" s="1">
        <v>6.0221791396704898</v>
      </c>
      <c r="CF54" s="1">
        <v>5.5350694479704696</v>
      </c>
      <c r="CG54" s="1">
        <v>14.502189815510199</v>
      </c>
      <c r="CH54" s="1">
        <v>7.9383456905662602</v>
      </c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DJ54"/>
      <c r="DL54">
        <v>9.9666232270255595</v>
      </c>
      <c r="DM54">
        <v>9.3776659245587499</v>
      </c>
      <c r="DN54">
        <v>13.061416342180101</v>
      </c>
      <c r="DO54">
        <v>11.3050540497086</v>
      </c>
      <c r="DP54">
        <v>20.987790854070798</v>
      </c>
      <c r="DQ54">
        <v>7.47987421535632</v>
      </c>
      <c r="DR54">
        <v>8.5808784362116892</v>
      </c>
      <c r="DS54">
        <v>15.490641600096399</v>
      </c>
      <c r="DT54">
        <v>4.6783682131515603</v>
      </c>
      <c r="DU54">
        <v>4.3092960691475</v>
      </c>
      <c r="DV54">
        <v>3.09392946291974</v>
      </c>
      <c r="DW54">
        <v>34.807917090750401</v>
      </c>
      <c r="DX54">
        <v>8.4417553440232407</v>
      </c>
      <c r="EL54"/>
      <c r="EZ54"/>
      <c r="GB54"/>
      <c r="GP54"/>
      <c r="GR54">
        <v>17.549139333047101</v>
      </c>
      <c r="GS54">
        <v>16.304847392592698</v>
      </c>
      <c r="GT54">
        <v>27.159705328003898</v>
      </c>
      <c r="GU54">
        <v>59.282172012897497</v>
      </c>
      <c r="GV54">
        <v>27.769992773760698</v>
      </c>
      <c r="GW54">
        <v>15.032468924441799</v>
      </c>
      <c r="GX54">
        <v>20.8367519515491</v>
      </c>
      <c r="GY54">
        <v>24.8274362785397</v>
      </c>
      <c r="GZ54">
        <v>32.917048169003898</v>
      </c>
      <c r="HA54">
        <v>12.1017437791471</v>
      </c>
      <c r="HB54">
        <v>13.1658452122065</v>
      </c>
      <c r="HC54">
        <v>21.784631483608599</v>
      </c>
      <c r="HD54">
        <v>15.9043573083939</v>
      </c>
      <c r="HR54"/>
    </row>
    <row r="55" spans="1:226">
      <c r="A55" s="13">
        <f t="shared" si="0"/>
        <v>44865</v>
      </c>
      <c r="O55"/>
      <c r="AD55"/>
      <c r="AE55" s="4">
        <v>44865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T55"/>
      <c r="BV55" s="1">
        <v>13.548641653196</v>
      </c>
      <c r="BW55" s="1">
        <v>12.362310256817</v>
      </c>
      <c r="BX55" s="1">
        <v>20.391587657705902</v>
      </c>
      <c r="BY55" s="1">
        <v>15.966669655145299</v>
      </c>
      <c r="BZ55" s="1">
        <v>18.5945976381119</v>
      </c>
      <c r="CA55" s="1">
        <v>10.2703343672733</v>
      </c>
      <c r="CB55" s="1">
        <v>14.7205026517465</v>
      </c>
      <c r="CC55" s="1">
        <v>18.019460600347099</v>
      </c>
      <c r="CD55" s="1">
        <v>11.9470333447715</v>
      </c>
      <c r="CE55" s="1">
        <v>5.8045293841937102</v>
      </c>
      <c r="CF55" s="1">
        <v>2.97205981635146</v>
      </c>
      <c r="CG55" s="1">
        <v>14.5125066179234</v>
      </c>
      <c r="CH55" s="1">
        <v>7.5215459815903403</v>
      </c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DJ55"/>
      <c r="DL55">
        <v>10.1425374518528</v>
      </c>
      <c r="DM55">
        <v>9.5930492011704906</v>
      </c>
      <c r="DN55">
        <v>15.196957583149899</v>
      </c>
      <c r="DO55">
        <v>12.0046681508452</v>
      </c>
      <c r="DP55">
        <v>18.142858797477299</v>
      </c>
      <c r="DQ55">
        <v>7.3757460537705901</v>
      </c>
      <c r="DR55">
        <v>8.0784808400312809</v>
      </c>
      <c r="DS55">
        <v>19.209718589306298</v>
      </c>
      <c r="DT55">
        <v>5.3385720974178401</v>
      </c>
      <c r="DU55">
        <v>3.78871310778276</v>
      </c>
      <c r="DV55">
        <v>0.535905012275398</v>
      </c>
      <c r="DW55">
        <v>34.603792848777701</v>
      </c>
      <c r="DX55">
        <v>8.5185595548199498</v>
      </c>
      <c r="EL55"/>
      <c r="EZ55"/>
      <c r="GB55"/>
      <c r="GP55"/>
      <c r="GR55">
        <v>17.818919107804799</v>
      </c>
      <c r="GS55">
        <v>16.461239689726298</v>
      </c>
      <c r="GT55">
        <v>27.044847595162299</v>
      </c>
      <c r="GU55">
        <v>60.484024490979699</v>
      </c>
      <c r="GV55">
        <v>27.65160965918</v>
      </c>
      <c r="GW55">
        <v>15.098404977431001</v>
      </c>
      <c r="GX55">
        <v>20.916262259461099</v>
      </c>
      <c r="GY55">
        <v>24.527698628841101</v>
      </c>
      <c r="GZ55">
        <v>33.789923232781803</v>
      </c>
      <c r="HA55">
        <v>11.6285081166002</v>
      </c>
      <c r="HB55">
        <v>11.520797577794401</v>
      </c>
      <c r="HC55">
        <v>21.836473871689599</v>
      </c>
      <c r="HD55">
        <v>15.668938579427101</v>
      </c>
      <c r="HR55"/>
    </row>
    <row r="56" spans="1:226">
      <c r="A56" s="13">
        <f t="shared" si="0"/>
        <v>44834</v>
      </c>
      <c r="O56"/>
      <c r="AD56"/>
      <c r="AE56" s="4">
        <v>44834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T56"/>
      <c r="BV56" s="1">
        <v>13.544093449224199</v>
      </c>
      <c r="BW56" s="1">
        <v>12.406200582240199</v>
      </c>
      <c r="BX56" s="1">
        <v>20.402703852023901</v>
      </c>
      <c r="BY56" s="1">
        <v>15.9296921652774</v>
      </c>
      <c r="BZ56" s="1">
        <v>18.570039749806199</v>
      </c>
      <c r="CA56" s="1">
        <v>10.2583739367034</v>
      </c>
      <c r="CB56" s="1">
        <v>14.718940792394401</v>
      </c>
      <c r="CC56" s="1">
        <v>18.0134873966622</v>
      </c>
      <c r="CD56" s="1">
        <v>11.9365866265103</v>
      </c>
      <c r="CE56" s="1">
        <v>5.8018139008026104</v>
      </c>
      <c r="CF56" s="1">
        <v>1.99602094016382</v>
      </c>
      <c r="CG56" s="1">
        <v>14.515358926663501</v>
      </c>
      <c r="CH56" s="1">
        <v>7.5226735663642703</v>
      </c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DJ56"/>
      <c r="DL56">
        <v>10.139426971377301</v>
      </c>
      <c r="DM56">
        <v>9.5974471671452299</v>
      </c>
      <c r="DN56">
        <v>15.208473088271001</v>
      </c>
      <c r="DO56">
        <v>11.9868739860411</v>
      </c>
      <c r="DP56">
        <v>18.079142243169098</v>
      </c>
      <c r="DQ56">
        <v>7.3646002671940201</v>
      </c>
      <c r="DR56">
        <v>8.0550629425175799</v>
      </c>
      <c r="DS56">
        <v>19.233783048407599</v>
      </c>
      <c r="DT56">
        <v>5.3306641452983197</v>
      </c>
      <c r="DU56">
        <v>3.7907342498984602</v>
      </c>
      <c r="DV56">
        <v>-0.30688690448026501</v>
      </c>
      <c r="DW56">
        <v>34.721022768157397</v>
      </c>
      <c r="DX56">
        <v>8.5197767896434193</v>
      </c>
      <c r="EL56"/>
      <c r="EZ56"/>
      <c r="GB56"/>
      <c r="GP56"/>
      <c r="GR56">
        <v>17.814355679124699</v>
      </c>
      <c r="GS56">
        <v>16.523102594324001</v>
      </c>
      <c r="GT56">
        <v>27.051909191764299</v>
      </c>
      <c r="GU56">
        <v>60.1567376817152</v>
      </c>
      <c r="GV56">
        <v>27.622821466851299</v>
      </c>
      <c r="GW56">
        <v>15.088637246209201</v>
      </c>
      <c r="GX56">
        <v>20.918031462862398</v>
      </c>
      <c r="GY56">
        <v>24.523924662797199</v>
      </c>
      <c r="GZ56">
        <v>33.771230102091401</v>
      </c>
      <c r="HA56">
        <v>11.6243188157981</v>
      </c>
      <c r="HB56">
        <v>10.8392959245318</v>
      </c>
      <c r="HC56">
        <v>21.836375561918398</v>
      </c>
      <c r="HD56">
        <v>15.6700100718888</v>
      </c>
      <c r="HR56"/>
    </row>
    <row r="57" spans="1:226">
      <c r="A57" s="13">
        <f t="shared" si="0"/>
        <v>44804</v>
      </c>
      <c r="O57"/>
      <c r="AD57"/>
      <c r="AE57" s="4">
        <v>44804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T57"/>
      <c r="BV57" s="1">
        <v>13.392398544875499</v>
      </c>
      <c r="BW57" s="1">
        <v>12.361423350894199</v>
      </c>
      <c r="BX57" s="1">
        <v>20.218706725623999</v>
      </c>
      <c r="BY57" s="1">
        <v>16.082310505138899</v>
      </c>
      <c r="BZ57" s="1">
        <v>18.3009802010762</v>
      </c>
      <c r="CA57" s="1">
        <v>10.3463313980112</v>
      </c>
      <c r="CB57" s="1">
        <v>14.665155021292399</v>
      </c>
      <c r="CC57" s="1">
        <v>15.895013857449401</v>
      </c>
      <c r="CD57" s="1">
        <v>11.9719048369615</v>
      </c>
      <c r="CE57" s="1">
        <v>5.9029241121374296</v>
      </c>
      <c r="CF57" s="1">
        <v>1.9879351940118399</v>
      </c>
      <c r="CG57" s="1">
        <v>14.4703746383293</v>
      </c>
      <c r="CH57" s="1">
        <v>7.8762653282135604</v>
      </c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DJ57"/>
      <c r="DL57">
        <v>10.1184805565671</v>
      </c>
      <c r="DM57">
        <v>9.5460079239527307</v>
      </c>
      <c r="DN57">
        <v>15.118220530795099</v>
      </c>
      <c r="DO57">
        <v>12.0814539030895</v>
      </c>
      <c r="DP57">
        <v>17.708930224276401</v>
      </c>
      <c r="DQ57">
        <v>7.52235554095616</v>
      </c>
      <c r="DR57">
        <v>8.04736259642217</v>
      </c>
      <c r="DS57">
        <v>15.907302052024599</v>
      </c>
      <c r="DT57">
        <v>5.45251056823993</v>
      </c>
      <c r="DU57">
        <v>3.8626961857059201</v>
      </c>
      <c r="DV57">
        <v>-0.27494792057464001</v>
      </c>
      <c r="DW57">
        <v>35.455569840719498</v>
      </c>
      <c r="DX57">
        <v>8.8554184738885393</v>
      </c>
      <c r="EL57"/>
      <c r="EZ57"/>
      <c r="GB57"/>
      <c r="GP57"/>
      <c r="GR57">
        <v>17.588606481716202</v>
      </c>
      <c r="GS57">
        <v>16.4965762424251</v>
      </c>
      <c r="GT57">
        <v>26.851479589050101</v>
      </c>
      <c r="GU57">
        <v>63.235770654380403</v>
      </c>
      <c r="GV57">
        <v>27.432508473607999</v>
      </c>
      <c r="GW57">
        <v>15.220853785472899</v>
      </c>
      <c r="GX57">
        <v>20.840717427492802</v>
      </c>
      <c r="GY57">
        <v>22.6559494218012</v>
      </c>
      <c r="GZ57">
        <v>33.940565237525902</v>
      </c>
      <c r="HA57">
        <v>11.7482462566328</v>
      </c>
      <c r="HB57">
        <v>10.7257572179906</v>
      </c>
      <c r="HC57">
        <v>21.803489070551802</v>
      </c>
      <c r="HD57">
        <v>16.0099073313229</v>
      </c>
      <c r="HR57"/>
    </row>
    <row r="58" spans="1:226">
      <c r="A58" s="13">
        <f t="shared" si="0"/>
        <v>44771</v>
      </c>
      <c r="O58"/>
      <c r="AD58"/>
      <c r="AE58" s="4">
        <v>44771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T58"/>
      <c r="BV58" s="1">
        <v>13.6074140034697</v>
      </c>
      <c r="BW58" s="1">
        <v>12.493804002014301</v>
      </c>
      <c r="BX58" s="1">
        <v>19.8483289303452</v>
      </c>
      <c r="BY58" s="1">
        <v>14.517343060988299</v>
      </c>
      <c r="BZ58" s="1">
        <v>18.736830722525099</v>
      </c>
      <c r="CA58" s="1">
        <v>9.9554261639668997</v>
      </c>
      <c r="CB58" s="1">
        <v>12.6705801221868</v>
      </c>
      <c r="CC58" s="1">
        <v>15.859858166049801</v>
      </c>
      <c r="CD58" s="1">
        <v>15.404249217230101</v>
      </c>
      <c r="CE58" s="1">
        <v>5.9254487486280496</v>
      </c>
      <c r="CF58" s="1">
        <v>-1.17699693169325</v>
      </c>
      <c r="CG58" s="1">
        <v>14.7118349480231</v>
      </c>
      <c r="CH58" s="1">
        <v>7.6802650150566096</v>
      </c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DJ58"/>
      <c r="DL58">
        <v>9.6912387515473597</v>
      </c>
      <c r="DM58">
        <v>9.7534933409110707</v>
      </c>
      <c r="DN58">
        <v>14.7269592924434</v>
      </c>
      <c r="DO58">
        <v>10.567641859363</v>
      </c>
      <c r="DP58">
        <v>17.988743605768601</v>
      </c>
      <c r="DQ58">
        <v>7.9494065085952297</v>
      </c>
      <c r="DR58">
        <v>6.7738842359013596</v>
      </c>
      <c r="DS58">
        <v>17.159091700414301</v>
      </c>
      <c r="DT58">
        <v>7.7615872807343296</v>
      </c>
      <c r="DU58">
        <v>4.2090996665867797</v>
      </c>
      <c r="DV58">
        <v>-3.2378856052249398</v>
      </c>
      <c r="DW58">
        <v>36.960022647671501</v>
      </c>
      <c r="DX58">
        <v>9.7089614452781294</v>
      </c>
      <c r="EL58"/>
      <c r="EZ58"/>
      <c r="GB58"/>
      <c r="GP58"/>
      <c r="GR58">
        <v>18.144787622382999</v>
      </c>
      <c r="GS58">
        <v>16.6517165646028</v>
      </c>
      <c r="GT58">
        <v>26.833832088337999</v>
      </c>
      <c r="GU58">
        <v>65.583552030162195</v>
      </c>
      <c r="GV58">
        <v>27.689539441840399</v>
      </c>
      <c r="GW58">
        <v>14.9579537266895</v>
      </c>
      <c r="GX58">
        <v>19.793796945469801</v>
      </c>
      <c r="GY58">
        <v>22.8711286608515</v>
      </c>
      <c r="GZ58">
        <v>37.319190939581198</v>
      </c>
      <c r="HA58">
        <v>12.615126820617</v>
      </c>
      <c r="HB58">
        <v>9.2340844623110296</v>
      </c>
      <c r="HC58">
        <v>22.270670131131201</v>
      </c>
      <c r="HD58">
        <v>15.5319763477842</v>
      </c>
      <c r="HR58"/>
    </row>
    <row r="59" spans="1:226">
      <c r="A59" s="13">
        <f t="shared" si="0"/>
        <v>44742</v>
      </c>
      <c r="O59"/>
      <c r="AD59"/>
      <c r="AE59" s="4">
        <v>44742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T59"/>
      <c r="BV59" s="1">
        <v>13.5997473592254</v>
      </c>
      <c r="BW59" s="1">
        <v>12.5317970467616</v>
      </c>
      <c r="BX59" s="1">
        <v>19.837142843329101</v>
      </c>
      <c r="BY59" s="1">
        <v>14.5232668209952</v>
      </c>
      <c r="BZ59" s="1">
        <v>18.7270848869207</v>
      </c>
      <c r="CA59" s="1">
        <v>9.9729724617924695</v>
      </c>
      <c r="CB59" s="1">
        <v>12.7079771922542</v>
      </c>
      <c r="CC59" s="1">
        <v>15.856121243050699</v>
      </c>
      <c r="CD59" s="1">
        <v>15.404004196536199</v>
      </c>
      <c r="CE59" s="1">
        <v>5.7148654228604698</v>
      </c>
      <c r="CF59" s="1">
        <v>-1.1942203681149399</v>
      </c>
      <c r="CG59" s="1">
        <v>14.719816629643599</v>
      </c>
      <c r="CH59" s="1">
        <v>7.6856858797130503</v>
      </c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DJ59"/>
      <c r="DL59">
        <v>9.6806540982385396</v>
      </c>
      <c r="DM59">
        <v>9.7848784749612499</v>
      </c>
      <c r="DN59">
        <v>14.7180382330307</v>
      </c>
      <c r="DO59">
        <v>10.574468851814499</v>
      </c>
      <c r="DP59">
        <v>18.160767279331601</v>
      </c>
      <c r="DQ59">
        <v>7.9509577936474098</v>
      </c>
      <c r="DR59">
        <v>6.7928147658579299</v>
      </c>
      <c r="DS59">
        <v>17.110425713229301</v>
      </c>
      <c r="DT59">
        <v>7.7673001761422498</v>
      </c>
      <c r="DU59">
        <v>4.1025567510690601</v>
      </c>
      <c r="DV59">
        <v>-3.2529711710909099</v>
      </c>
      <c r="DW59">
        <v>36.7633257967465</v>
      </c>
      <c r="DX59">
        <v>9.7078286400299696</v>
      </c>
      <c r="EL59"/>
      <c r="EZ59"/>
      <c r="GB59"/>
      <c r="GP59"/>
      <c r="GR59">
        <v>18.135682165610898</v>
      </c>
      <c r="GS59">
        <v>16.682356760916399</v>
      </c>
      <c r="GT59">
        <v>26.823771464768701</v>
      </c>
      <c r="GU59">
        <v>65.995368947617393</v>
      </c>
      <c r="GV59">
        <v>27.778419864711601</v>
      </c>
      <c r="GW59">
        <v>14.975590132058599</v>
      </c>
      <c r="GX59">
        <v>19.8735997066488</v>
      </c>
      <c r="GY59">
        <v>22.869099291504298</v>
      </c>
      <c r="GZ59">
        <v>37.311501833686698</v>
      </c>
      <c r="HA59">
        <v>12.3589415302467</v>
      </c>
      <c r="HB59">
        <v>9.2433053461871797</v>
      </c>
      <c r="HC59">
        <v>22.276630436038701</v>
      </c>
      <c r="HD59">
        <v>15.5438396846431</v>
      </c>
      <c r="HR59"/>
    </row>
    <row r="60" spans="1:226">
      <c r="A60" s="13">
        <f t="shared" si="0"/>
        <v>44712</v>
      </c>
      <c r="O60"/>
      <c r="AD60"/>
      <c r="AE60" s="4">
        <v>44712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T60"/>
      <c r="BV60" s="1">
        <v>13.664777438931401</v>
      </c>
      <c r="BW60" s="1">
        <v>12.5664877123574</v>
      </c>
      <c r="BX60" s="1">
        <v>19.886756469948001</v>
      </c>
      <c r="BY60" s="1">
        <v>14.391952675122999</v>
      </c>
      <c r="BZ60" s="1">
        <v>18.7359087215744</v>
      </c>
      <c r="CA60" s="1">
        <v>9.9154139007843707</v>
      </c>
      <c r="CB60" s="1">
        <v>12.7677076502818</v>
      </c>
      <c r="CC60" s="1">
        <v>15.865673613462301</v>
      </c>
      <c r="CD60" s="1">
        <v>15.4777417435894</v>
      </c>
      <c r="CE60" s="1">
        <v>5.7099629202938003</v>
      </c>
      <c r="CF60" s="1">
        <v>-1.1615582792949899</v>
      </c>
      <c r="CG60" s="1">
        <v>14.680035393110201</v>
      </c>
      <c r="CH60" s="1">
        <v>7.7059724702562997</v>
      </c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DJ60"/>
      <c r="DL60">
        <v>9.7429321415731192</v>
      </c>
      <c r="DM60">
        <v>9.7705967351384899</v>
      </c>
      <c r="DN60">
        <v>14.771334125035899</v>
      </c>
      <c r="DO60">
        <v>10.4776589657427</v>
      </c>
      <c r="DP60">
        <v>18.202980367422398</v>
      </c>
      <c r="DQ60">
        <v>7.89375743647651</v>
      </c>
      <c r="DR60">
        <v>6.81954594528084</v>
      </c>
      <c r="DS60">
        <v>17.201250472764102</v>
      </c>
      <c r="DT60">
        <v>7.8045342942912299</v>
      </c>
      <c r="DU60">
        <v>4.1025207620342297</v>
      </c>
      <c r="DV60">
        <v>-3.2060056509581298</v>
      </c>
      <c r="DW60">
        <v>36.452893411118197</v>
      </c>
      <c r="DX60">
        <v>9.7790339065199703</v>
      </c>
      <c r="EL60"/>
      <c r="EZ60"/>
      <c r="GB60"/>
      <c r="GP60"/>
      <c r="GR60">
        <v>18.194484861232301</v>
      </c>
      <c r="GS60">
        <v>16.7131897008944</v>
      </c>
      <c r="GT60">
        <v>26.886521028051501</v>
      </c>
      <c r="GU60">
        <v>65.415900663914698</v>
      </c>
      <c r="GV60">
        <v>27.776766714482701</v>
      </c>
      <c r="GW60">
        <v>14.909626540237801</v>
      </c>
      <c r="GX60">
        <v>19.951867240609001</v>
      </c>
      <c r="GY60">
        <v>22.873726566126901</v>
      </c>
      <c r="GZ60">
        <v>37.338938569052601</v>
      </c>
      <c r="HA60">
        <v>12.374112239343001</v>
      </c>
      <c r="HB60">
        <v>9.2930275770942607</v>
      </c>
      <c r="HC60">
        <v>22.207721005150201</v>
      </c>
      <c r="HD60">
        <v>15.594983394122499</v>
      </c>
      <c r="HR60"/>
    </row>
    <row r="61" spans="1:226">
      <c r="A61" s="13">
        <f t="shared" si="0"/>
        <v>44680</v>
      </c>
      <c r="O61"/>
      <c r="AD61"/>
      <c r="AE61" s="4">
        <v>44680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T61"/>
      <c r="BV61" s="1">
        <v>13.3519943315329</v>
      </c>
      <c r="BW61" s="1">
        <v>12.8285221977752</v>
      </c>
      <c r="BX61" s="1">
        <v>20.348483073954501</v>
      </c>
      <c r="BY61" s="1">
        <v>14.5380035074487</v>
      </c>
      <c r="BZ61" s="1">
        <v>18.861469204924099</v>
      </c>
      <c r="CA61" s="1">
        <v>9.6382830712913705</v>
      </c>
      <c r="CB61" s="1">
        <v>10.8453920397779</v>
      </c>
      <c r="CC61" s="1">
        <v>15.8833288951562</v>
      </c>
      <c r="CD61" s="1">
        <v>12.2008464542446</v>
      </c>
      <c r="CE61" s="1">
        <v>4.7414133056035199</v>
      </c>
      <c r="CF61" s="1">
        <v>-2.9486142124411598</v>
      </c>
      <c r="CG61" s="1">
        <v>14.681491586111701</v>
      </c>
      <c r="CH61" s="1">
        <v>7.6533044979366798</v>
      </c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DJ61"/>
      <c r="DL61">
        <v>9.8399547708895501</v>
      </c>
      <c r="DM61">
        <v>10.0247996339306</v>
      </c>
      <c r="DN61">
        <v>15.306269078743799</v>
      </c>
      <c r="DO61">
        <v>11.250126486487</v>
      </c>
      <c r="DP61">
        <v>18.618802931361099</v>
      </c>
      <c r="DQ61">
        <v>7.84007108956565</v>
      </c>
      <c r="DR61">
        <v>7.3513156314298698</v>
      </c>
      <c r="DS61">
        <v>17.877839523356901</v>
      </c>
      <c r="DT61">
        <v>6.5387792186439402</v>
      </c>
      <c r="DU61">
        <v>2.9990681085612998</v>
      </c>
      <c r="DV61">
        <v>-5.0048804705641796</v>
      </c>
      <c r="DW61">
        <v>36.430324667269304</v>
      </c>
      <c r="DX61">
        <v>8.9446437802709902</v>
      </c>
      <c r="EL61"/>
      <c r="EZ61"/>
      <c r="GB61"/>
      <c r="GP61"/>
      <c r="GR61">
        <v>17.988574450827802</v>
      </c>
      <c r="GS61">
        <v>16.936688168866599</v>
      </c>
      <c r="GT61">
        <v>27.434330551615101</v>
      </c>
      <c r="GU61">
        <v>65.371841807196603</v>
      </c>
      <c r="GV61">
        <v>27.200549048934398</v>
      </c>
      <c r="GW61">
        <v>14.708076499761599</v>
      </c>
      <c r="GX61">
        <v>18.9364756757263</v>
      </c>
      <c r="GY61">
        <v>22.770776071696801</v>
      </c>
      <c r="GZ61">
        <v>34.281463248428402</v>
      </c>
      <c r="HA61">
        <v>11.5287077656624</v>
      </c>
      <c r="HB61">
        <v>8.2362588165096398</v>
      </c>
      <c r="HC61">
        <v>22.215980531785601</v>
      </c>
      <c r="HD61">
        <v>15.703937558158801</v>
      </c>
      <c r="HR61"/>
    </row>
    <row r="62" spans="1:226">
      <c r="A62" s="13">
        <f t="shared" si="0"/>
        <v>44651</v>
      </c>
      <c r="O62"/>
      <c r="AD62"/>
      <c r="AE62" s="4">
        <v>44651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T62"/>
      <c r="BV62" s="1">
        <v>13.3600785593753</v>
      </c>
      <c r="BW62" s="1">
        <v>12.789912156482799</v>
      </c>
      <c r="BX62" s="1">
        <v>20.339990006534801</v>
      </c>
      <c r="BY62" s="1">
        <v>14.557811900841401</v>
      </c>
      <c r="BZ62" s="1">
        <v>18.853731114411701</v>
      </c>
      <c r="CA62" s="1">
        <v>9.6433843685212608</v>
      </c>
      <c r="CB62" s="1">
        <v>10.8443141022586</v>
      </c>
      <c r="CC62" s="1">
        <v>15.8903687438824</v>
      </c>
      <c r="CD62" s="1">
        <v>12.2125992077237</v>
      </c>
      <c r="CE62" s="1">
        <v>4.7444531932240901</v>
      </c>
      <c r="CF62" s="1">
        <v>-4.2460500593814396</v>
      </c>
      <c r="CG62" s="1">
        <v>14.6943037462171</v>
      </c>
      <c r="CH62" s="1">
        <v>7.6557296501259602</v>
      </c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DJ62"/>
      <c r="DL62">
        <v>9.8449800928171101</v>
      </c>
      <c r="DM62">
        <v>10.000614085488101</v>
      </c>
      <c r="DN62">
        <v>15.3014255424761</v>
      </c>
      <c r="DO62">
        <v>11.274132064974101</v>
      </c>
      <c r="DP62">
        <v>18.629446829718901</v>
      </c>
      <c r="DQ62">
        <v>7.8441506548587698</v>
      </c>
      <c r="DR62">
        <v>7.3471822920149998</v>
      </c>
      <c r="DS62">
        <v>17.876161785789002</v>
      </c>
      <c r="DT62">
        <v>6.4994794698487599</v>
      </c>
      <c r="DU62">
        <v>2.9998716836642698</v>
      </c>
      <c r="DV62">
        <v>-6.2448703393947502</v>
      </c>
      <c r="DW62">
        <v>36.520653187068099</v>
      </c>
      <c r="DX62">
        <v>8.9571054678237996</v>
      </c>
      <c r="EL62"/>
      <c r="EZ62"/>
      <c r="GB62"/>
      <c r="GP62"/>
      <c r="GR62">
        <v>17.9982874016825</v>
      </c>
      <c r="GS62">
        <v>16.9310353095021</v>
      </c>
      <c r="GT62">
        <v>27.425625086141402</v>
      </c>
      <c r="GU62">
        <v>65.869981927830906</v>
      </c>
      <c r="GV62">
        <v>27.1959112514864</v>
      </c>
      <c r="GW62">
        <v>14.714909192334099</v>
      </c>
      <c r="GX62">
        <v>18.935942818075901</v>
      </c>
      <c r="GY62">
        <v>22.778318413708</v>
      </c>
      <c r="GZ62">
        <v>34.2717505620436</v>
      </c>
      <c r="HA62">
        <v>11.532387561407299</v>
      </c>
      <c r="HB62">
        <v>7.3889293510708498</v>
      </c>
      <c r="HC62">
        <v>22.2345108536114</v>
      </c>
      <c r="HD62">
        <v>15.699135610160299</v>
      </c>
      <c r="HR62"/>
    </row>
    <row r="63" spans="1:226">
      <c r="A63" s="13">
        <f t="shared" si="0"/>
        <v>44620</v>
      </c>
      <c r="O63"/>
      <c r="AD63"/>
      <c r="AE63" s="4">
        <v>44620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T63"/>
      <c r="BV63" s="1">
        <v>13.601154801957</v>
      </c>
      <c r="BW63" s="1">
        <v>12.7533146340832</v>
      </c>
      <c r="BX63" s="1">
        <v>20.276217864786801</v>
      </c>
      <c r="BY63" s="1">
        <v>14.571769680344699</v>
      </c>
      <c r="BZ63" s="1">
        <v>18.787001901210001</v>
      </c>
      <c r="CA63" s="1">
        <v>9.62654241387615</v>
      </c>
      <c r="CB63" s="1">
        <v>10.860045661100999</v>
      </c>
      <c r="CC63" s="1">
        <v>16.139837243031199</v>
      </c>
      <c r="CD63" s="1">
        <v>12.1398000086736</v>
      </c>
      <c r="CE63" s="1">
        <v>4.7690059264865896</v>
      </c>
      <c r="CF63" s="1">
        <v>-4.2304111639601096</v>
      </c>
      <c r="CG63" s="1">
        <v>14.6362873871386</v>
      </c>
      <c r="CH63" s="1">
        <v>7.5906814397169304</v>
      </c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DJ63"/>
      <c r="DL63">
        <v>10.026432510565799</v>
      </c>
      <c r="DM63">
        <v>9.9945300138597695</v>
      </c>
      <c r="DN63">
        <v>15.279524728112399</v>
      </c>
      <c r="DO63">
        <v>11.2900560443522</v>
      </c>
      <c r="DP63">
        <v>18.6012052457313</v>
      </c>
      <c r="DQ63">
        <v>7.8809072595274401</v>
      </c>
      <c r="DR63">
        <v>7.3507107546464701</v>
      </c>
      <c r="DS63">
        <v>18.130188336253202</v>
      </c>
      <c r="DT63">
        <v>6.4440913169654097</v>
      </c>
      <c r="DU63">
        <v>3.0181562548399201</v>
      </c>
      <c r="DV63">
        <v>-6.1746496845443399</v>
      </c>
      <c r="DW63">
        <v>34.845935372879197</v>
      </c>
      <c r="DX63">
        <v>8.8468746431261795</v>
      </c>
      <c r="EL63"/>
      <c r="EZ63"/>
      <c r="GB63"/>
      <c r="GP63"/>
      <c r="GR63">
        <v>18.238316440877998</v>
      </c>
      <c r="GS63">
        <v>16.895803060758201</v>
      </c>
      <c r="GT63">
        <v>27.364678526905301</v>
      </c>
      <c r="GU63">
        <v>60.416976333584699</v>
      </c>
      <c r="GV63">
        <v>27.1247474178471</v>
      </c>
      <c r="GW63">
        <v>14.6908077242846</v>
      </c>
      <c r="GX63">
        <v>18.950454994044499</v>
      </c>
      <c r="GY63">
        <v>23.069105804409102</v>
      </c>
      <c r="GZ63">
        <v>34.276948244880103</v>
      </c>
      <c r="HA63">
        <v>11.537606213715501</v>
      </c>
      <c r="HB63">
        <v>7.3643893554268303</v>
      </c>
      <c r="HC63">
        <v>22.052867394425199</v>
      </c>
      <c r="HD63">
        <v>15.640513306580299</v>
      </c>
      <c r="HR63"/>
    </row>
    <row r="64" spans="1:226">
      <c r="A64" s="13">
        <f t="shared" si="0"/>
        <v>44592</v>
      </c>
      <c r="O64"/>
      <c r="AD64"/>
      <c r="AE64" s="4">
        <v>44592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T64"/>
      <c r="BV64" s="1">
        <v>13.1698284871516</v>
      </c>
      <c r="BW64" s="1">
        <v>12.613722099851699</v>
      </c>
      <c r="BX64" s="1">
        <v>19.7462919456649</v>
      </c>
      <c r="BY64" s="1">
        <v>13.055842722152301</v>
      </c>
      <c r="BZ64" s="1">
        <v>19.187389379372799</v>
      </c>
      <c r="CA64" s="1">
        <v>9.2800631204907695</v>
      </c>
      <c r="CB64" s="1">
        <v>8.2872206750913104</v>
      </c>
      <c r="CC64" s="1">
        <v>17.019728660575201</v>
      </c>
      <c r="CD64" s="1">
        <v>16.523150424178102</v>
      </c>
      <c r="CE64" s="1">
        <v>7.4594535766724501</v>
      </c>
      <c r="CF64" s="1">
        <v>-7.7183169441663297</v>
      </c>
      <c r="CG64" s="1">
        <v>14.0262727411162</v>
      </c>
      <c r="CH64" s="1">
        <v>8.3940005793085408</v>
      </c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DJ64"/>
      <c r="DL64">
        <v>8.8939990933457</v>
      </c>
      <c r="DM64">
        <v>8.4654966851006108</v>
      </c>
      <c r="DN64">
        <v>14.9896691900923</v>
      </c>
      <c r="DO64">
        <v>8.8258961698003109</v>
      </c>
      <c r="DP64">
        <v>14.7220690517254</v>
      </c>
      <c r="DQ64">
        <v>6.8278635420223397</v>
      </c>
      <c r="DR64">
        <v>5.3330064191970896</v>
      </c>
      <c r="DS64">
        <v>20.059013912840499</v>
      </c>
      <c r="DT64">
        <v>8.73066431972671</v>
      </c>
      <c r="DU64">
        <v>5.8509803323633296</v>
      </c>
      <c r="DV64">
        <v>-9.5644482759390499</v>
      </c>
      <c r="DW64">
        <v>9.3609337487604503</v>
      </c>
      <c r="DX64">
        <v>7.0313663874028904</v>
      </c>
      <c r="EL64"/>
      <c r="EZ64"/>
      <c r="GB64"/>
      <c r="GP64"/>
      <c r="GR64">
        <v>18.387512822491701</v>
      </c>
      <c r="GS64">
        <v>16.8857615945651</v>
      </c>
      <c r="GT64">
        <v>27.064564343007302</v>
      </c>
      <c r="GU64">
        <v>29.1182556740644</v>
      </c>
      <c r="GV64">
        <v>28.621410351860799</v>
      </c>
      <c r="GW64">
        <v>14.528796198275399</v>
      </c>
      <c r="GX64">
        <v>17.278844842958101</v>
      </c>
      <c r="GY64">
        <v>24.205420642747399</v>
      </c>
      <c r="GZ64">
        <v>38.612795624572499</v>
      </c>
      <c r="HA64">
        <v>16.385697209419401</v>
      </c>
      <c r="HB64">
        <v>5.6562150761431997</v>
      </c>
      <c r="HC64">
        <v>21.691138091770199</v>
      </c>
      <c r="HD64">
        <v>15.278847030328601</v>
      </c>
      <c r="HR64"/>
    </row>
    <row r="65" spans="1:226">
      <c r="A65" s="13">
        <f t="shared" si="0"/>
        <v>44561</v>
      </c>
      <c r="O65"/>
      <c r="AD65"/>
      <c r="AE65" s="4">
        <v>44561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T65"/>
      <c r="BV65" s="1">
        <v>16.8115219903545</v>
      </c>
      <c r="BW65" s="1">
        <v>12.6064220285293</v>
      </c>
      <c r="BX65" s="1">
        <v>19.751623246842598</v>
      </c>
      <c r="BY65" s="1">
        <v>13.085450486012199</v>
      </c>
      <c r="BZ65" s="1">
        <v>19.1604382614066</v>
      </c>
      <c r="CA65" s="1">
        <v>9.3586734250602497</v>
      </c>
      <c r="CB65" s="1">
        <v>8.2969237594070808</v>
      </c>
      <c r="CC65" s="1">
        <v>17.023099110428699</v>
      </c>
      <c r="CD65" s="1">
        <v>16.532457603670601</v>
      </c>
      <c r="CE65" s="1">
        <v>7.4411416755199999</v>
      </c>
      <c r="CF65" s="1">
        <v>-7.5538495569991602</v>
      </c>
      <c r="CG65" s="1">
        <v>14.031175535263401</v>
      </c>
      <c r="CH65" s="1">
        <v>8.39678927870475</v>
      </c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DJ65"/>
      <c r="DL65">
        <v>10.5246594358359</v>
      </c>
      <c r="DM65">
        <v>8.4473284193119103</v>
      </c>
      <c r="DN65">
        <v>14.9940983104793</v>
      </c>
      <c r="DO65">
        <v>8.8450310841739306</v>
      </c>
      <c r="DP65">
        <v>14.5598789644084</v>
      </c>
      <c r="DQ65">
        <v>6.9031324740056998</v>
      </c>
      <c r="DR65">
        <v>5.33189208570814</v>
      </c>
      <c r="DS65">
        <v>20.075854675157199</v>
      </c>
      <c r="DT65">
        <v>8.7458126884915792</v>
      </c>
      <c r="DU65">
        <v>5.8279070500863099</v>
      </c>
      <c r="DV65">
        <v>-9.3974845255807704</v>
      </c>
      <c r="DW65">
        <v>9.3696094030808492</v>
      </c>
      <c r="DX65">
        <v>7.0382889672386399</v>
      </c>
      <c r="EL65"/>
      <c r="EZ65"/>
      <c r="GB65"/>
      <c r="GP65"/>
      <c r="GR65">
        <v>22.568587209424201</v>
      </c>
      <c r="GS65">
        <v>16.873755136398501</v>
      </c>
      <c r="GT65">
        <v>27.067000395247</v>
      </c>
      <c r="GU65">
        <v>29.140397535829301</v>
      </c>
      <c r="GV65">
        <v>28.591729914996201</v>
      </c>
      <c r="GW65">
        <v>14.606659359845899</v>
      </c>
      <c r="GX65">
        <v>17.265304850730601</v>
      </c>
      <c r="GY65">
        <v>24.205044143741599</v>
      </c>
      <c r="GZ65">
        <v>38.615727562963698</v>
      </c>
      <c r="HA65">
        <v>16.3491084759053</v>
      </c>
      <c r="HB65">
        <v>5.8687996143666901</v>
      </c>
      <c r="HC65">
        <v>21.7015334697785</v>
      </c>
      <c r="HD65">
        <v>15.2601292199165</v>
      </c>
      <c r="HR65"/>
    </row>
    <row r="66" spans="1:226">
      <c r="A66" s="13">
        <f t="shared" si="0"/>
        <v>44530</v>
      </c>
      <c r="O66"/>
      <c r="AD66"/>
      <c r="AE66" s="4">
        <v>44530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T66"/>
      <c r="BV66" s="1">
        <v>16.830465326576501</v>
      </c>
      <c r="BW66" s="1">
        <v>12.5102154997398</v>
      </c>
      <c r="BX66" s="1">
        <v>19.0245838199682</v>
      </c>
      <c r="BY66" s="1">
        <v>13.070090931261401</v>
      </c>
      <c r="BZ66" s="1">
        <v>19.167464197456699</v>
      </c>
      <c r="CA66" s="1">
        <v>9.4924740027806696</v>
      </c>
      <c r="CB66" s="1">
        <v>8.2714180257210597</v>
      </c>
      <c r="CC66" s="1">
        <v>17.1697368199526</v>
      </c>
      <c r="CD66" s="1">
        <v>16.5460945025368</v>
      </c>
      <c r="CE66" s="1">
        <v>7.4235405985406899</v>
      </c>
      <c r="CF66" s="1">
        <v>-7.5705820304287599</v>
      </c>
      <c r="CG66" s="1">
        <v>14.005899107583501</v>
      </c>
      <c r="CH66" s="1">
        <v>8.3959203822642596</v>
      </c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DJ66"/>
      <c r="DL66">
        <v>10.544160857372001</v>
      </c>
      <c r="DM66">
        <v>8.3960466999120005</v>
      </c>
      <c r="DN66">
        <v>14.2643993272657</v>
      </c>
      <c r="DO66">
        <v>8.8279944495990303</v>
      </c>
      <c r="DP66">
        <v>14.5616831096899</v>
      </c>
      <c r="DQ66">
        <v>6.9467782477007702</v>
      </c>
      <c r="DR66">
        <v>5.3272613537580096</v>
      </c>
      <c r="DS66">
        <v>20.220091340650601</v>
      </c>
      <c r="DT66">
        <v>8.7700354136253793</v>
      </c>
      <c r="DU66">
        <v>5.8109110073068697</v>
      </c>
      <c r="DV66">
        <v>-9.3656630634167595</v>
      </c>
      <c r="DW66">
        <v>9.3500388377470802</v>
      </c>
      <c r="DX66">
        <v>7.0335684917709997</v>
      </c>
      <c r="EL66"/>
      <c r="EZ66"/>
      <c r="GB66"/>
      <c r="GP66"/>
      <c r="GR66">
        <v>22.588894518970999</v>
      </c>
      <c r="GS66">
        <v>16.773191988587701</v>
      </c>
      <c r="GT66">
        <v>26.195446985623001</v>
      </c>
      <c r="GU66">
        <v>29.061964400502699</v>
      </c>
      <c r="GV66">
        <v>28.611667513281301</v>
      </c>
      <c r="GW66">
        <v>14.79179996976</v>
      </c>
      <c r="GX66">
        <v>17.223528814913699</v>
      </c>
      <c r="GY66">
        <v>24.341826238298001</v>
      </c>
      <c r="GZ66">
        <v>38.607882182040399</v>
      </c>
      <c r="HA66">
        <v>16.3256017490462</v>
      </c>
      <c r="HB66">
        <v>5.8659980875666404</v>
      </c>
      <c r="HC66">
        <v>21.642259336998102</v>
      </c>
      <c r="HD66">
        <v>15.2430140806162</v>
      </c>
      <c r="HR66"/>
    </row>
    <row r="67" spans="1:226">
      <c r="A67" s="13">
        <f t="shared" si="0"/>
        <v>44498</v>
      </c>
      <c r="O67"/>
      <c r="AD67"/>
      <c r="AE67" s="4">
        <v>44498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T67"/>
      <c r="BV67" s="1">
        <v>16.7894142832669</v>
      </c>
      <c r="BW67" s="1">
        <v>12.679714521934599</v>
      </c>
      <c r="BX67" s="1">
        <v>18.087445030932599</v>
      </c>
      <c r="BY67" s="1">
        <v>12.8403811767379</v>
      </c>
      <c r="BZ67" s="1">
        <v>17.5870522438729</v>
      </c>
      <c r="CA67" s="1">
        <v>8.9837074187375006</v>
      </c>
      <c r="CB67" s="1">
        <v>6.9173060738009804</v>
      </c>
      <c r="CC67" s="1">
        <v>16.643253698688401</v>
      </c>
      <c r="CD67" s="1">
        <v>16.231459180092902</v>
      </c>
      <c r="CE67" s="1">
        <v>8.3060691247519909</v>
      </c>
      <c r="CF67" s="1">
        <v>-12.725010091995999</v>
      </c>
      <c r="CG67" s="1">
        <v>14.011132076577599</v>
      </c>
      <c r="CH67" s="1">
        <v>8.4884998826167202</v>
      </c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DJ67"/>
      <c r="DL67">
        <v>10.3181225081279</v>
      </c>
      <c r="DM67">
        <v>8.3417702288345108</v>
      </c>
      <c r="DN67">
        <v>12.906498005158801</v>
      </c>
      <c r="DO67">
        <v>8.8611030423844408</v>
      </c>
      <c r="DP67">
        <v>16.1955822228974</v>
      </c>
      <c r="DQ67">
        <v>6.7492316928823302</v>
      </c>
      <c r="DR67">
        <v>4.5788880798670801</v>
      </c>
      <c r="DS67">
        <v>15.4092599895292</v>
      </c>
      <c r="DT67">
        <v>8.8461391828568097</v>
      </c>
      <c r="DU67">
        <v>6.5343193477630903</v>
      </c>
      <c r="DV67">
        <v>-14.677374445951999</v>
      </c>
      <c r="DW67">
        <v>9.3745745613592799</v>
      </c>
      <c r="DX67">
        <v>6.6249782511094999</v>
      </c>
      <c r="EL67"/>
      <c r="EZ67"/>
      <c r="GB67"/>
      <c r="GP67"/>
      <c r="GR67">
        <v>22.729839750160998</v>
      </c>
      <c r="GS67">
        <v>16.962005910326301</v>
      </c>
      <c r="GT67">
        <v>25.648905850730699</v>
      </c>
      <c r="GU67">
        <v>29.008258714269701</v>
      </c>
      <c r="GV67">
        <v>26.768113906322601</v>
      </c>
      <c r="GW67">
        <v>14.5977099883245</v>
      </c>
      <c r="GX67">
        <v>16.609876843103599</v>
      </c>
      <c r="GY67">
        <v>24.080256175093002</v>
      </c>
      <c r="GZ67">
        <v>38.3780873036565</v>
      </c>
      <c r="HA67">
        <v>18.1088878737838</v>
      </c>
      <c r="HB67">
        <v>3.2757730368964801</v>
      </c>
      <c r="HC67">
        <v>21.677635538710799</v>
      </c>
      <c r="HD67">
        <v>15.277112939940301</v>
      </c>
      <c r="HR67"/>
    </row>
    <row r="68" spans="1:226">
      <c r="A68" s="13">
        <f t="shared" si="0"/>
        <v>44469</v>
      </c>
      <c r="O68"/>
      <c r="AD68"/>
      <c r="AE68" s="4">
        <v>44469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T68"/>
      <c r="BV68" s="1">
        <v>16.7780036327921</v>
      </c>
      <c r="BW68" s="1">
        <v>12.3346670771958</v>
      </c>
      <c r="BX68" s="1">
        <v>18.097683612645401</v>
      </c>
      <c r="BY68" s="1">
        <v>12.831132534822499</v>
      </c>
      <c r="BZ68" s="1">
        <v>17.572930635921399</v>
      </c>
      <c r="CA68" s="1">
        <v>8.9829104714408707</v>
      </c>
      <c r="CB68" s="1">
        <v>6.9249246302742904</v>
      </c>
      <c r="CC68" s="1">
        <v>16.654371497697301</v>
      </c>
      <c r="CD68" s="1">
        <v>16.238672613704601</v>
      </c>
      <c r="CE68" s="1">
        <v>8.2999514127857807</v>
      </c>
      <c r="CF68" s="1">
        <v>-14.775253713280399</v>
      </c>
      <c r="CG68" s="1">
        <v>14.0127698460124</v>
      </c>
      <c r="CH68" s="1">
        <v>8.4757315896888894</v>
      </c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DJ68"/>
      <c r="DL68">
        <v>10.314094497367099</v>
      </c>
      <c r="DM68">
        <v>8.0982514995376604</v>
      </c>
      <c r="DN68">
        <v>12.912978409179299</v>
      </c>
      <c r="DO68">
        <v>8.8508804300465105</v>
      </c>
      <c r="DP68">
        <v>16.319390701651798</v>
      </c>
      <c r="DQ68">
        <v>6.7464606733640897</v>
      </c>
      <c r="DR68">
        <v>4.5783267857611101</v>
      </c>
      <c r="DS68">
        <v>15.4176464133041</v>
      </c>
      <c r="DT68">
        <v>8.8532325605502997</v>
      </c>
      <c r="DU68">
        <v>6.5290571356214002</v>
      </c>
      <c r="DV68">
        <v>-17.1551204620236</v>
      </c>
      <c r="DW68">
        <v>9.3792505917331308</v>
      </c>
      <c r="DX68">
        <v>6.6133090236230796</v>
      </c>
      <c r="EL68"/>
      <c r="EZ68"/>
      <c r="GB68"/>
      <c r="GP68"/>
      <c r="GR68">
        <v>22.718966851868299</v>
      </c>
      <c r="GS68">
        <v>16.6048393407699</v>
      </c>
      <c r="GT68">
        <v>25.6549736524927</v>
      </c>
      <c r="GU68">
        <v>28.994606450159001</v>
      </c>
      <c r="GV68">
        <v>26.7512453740338</v>
      </c>
      <c r="GW68">
        <v>14.598221425531699</v>
      </c>
      <c r="GX68">
        <v>16.6182481759013</v>
      </c>
      <c r="GY68">
        <v>24.0923088676868</v>
      </c>
      <c r="GZ68">
        <v>38.3703379553018</v>
      </c>
      <c r="HA68">
        <v>18.101719272687902</v>
      </c>
      <c r="HB68">
        <v>2.06241948331613</v>
      </c>
      <c r="HC68">
        <v>21.680865414817799</v>
      </c>
      <c r="HD68">
        <v>15.2799256906541</v>
      </c>
      <c r="HR68"/>
    </row>
    <row r="69" spans="1:226">
      <c r="A69" s="13">
        <f t="shared" si="0"/>
        <v>44439</v>
      </c>
      <c r="O69"/>
      <c r="AD69"/>
      <c r="AE69" s="4">
        <v>44439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T69"/>
      <c r="BV69" s="1">
        <v>17.076020471425</v>
      </c>
      <c r="BW69" s="1">
        <v>12.2471023016959</v>
      </c>
      <c r="BX69" s="1">
        <v>18.050170017105199</v>
      </c>
      <c r="BY69" s="1">
        <v>12.929060960608799</v>
      </c>
      <c r="BZ69" s="1">
        <v>17.590643975208</v>
      </c>
      <c r="CA69" s="1">
        <v>8.9613313537379309</v>
      </c>
      <c r="CB69" s="1">
        <v>6.9709853564556203</v>
      </c>
      <c r="CC69" s="1">
        <v>16.566606037683499</v>
      </c>
      <c r="CD69" s="1">
        <v>16.1959751820226</v>
      </c>
      <c r="CE69" s="1">
        <v>8.2935458779416305</v>
      </c>
      <c r="CF69" s="1">
        <v>-14.812932198262599</v>
      </c>
      <c r="CG69" s="1">
        <v>13.7897144535488</v>
      </c>
      <c r="CH69" s="1">
        <v>8.5698154706759908</v>
      </c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DJ69"/>
      <c r="DL69">
        <v>10.510299283399201</v>
      </c>
      <c r="DM69">
        <v>7.9757740076900498</v>
      </c>
      <c r="DN69">
        <v>12.8712278608836</v>
      </c>
      <c r="DO69">
        <v>8.9483639819546301</v>
      </c>
      <c r="DP69">
        <v>16.347335411779401</v>
      </c>
      <c r="DQ69">
        <v>6.6964511393711703</v>
      </c>
      <c r="DR69">
        <v>4.5907018704141</v>
      </c>
      <c r="DS69">
        <v>15.344085974350399</v>
      </c>
      <c r="DT69">
        <v>8.8364523683531004</v>
      </c>
      <c r="DU69">
        <v>6.5360214587029697</v>
      </c>
      <c r="DV69">
        <v>-17.196683395360299</v>
      </c>
      <c r="DW69">
        <v>9.1258161309689108</v>
      </c>
      <c r="DX69">
        <v>6.6849671470629302</v>
      </c>
      <c r="EL69"/>
      <c r="EZ69"/>
      <c r="GB69"/>
      <c r="GP69"/>
      <c r="GR69">
        <v>23.058017979336199</v>
      </c>
      <c r="GS69">
        <v>16.5265395278395</v>
      </c>
      <c r="GT69">
        <v>25.624477062464202</v>
      </c>
      <c r="GU69">
        <v>28.8315469638714</v>
      </c>
      <c r="GV69">
        <v>26.767830422952699</v>
      </c>
      <c r="GW69">
        <v>14.600128413414801</v>
      </c>
      <c r="GX69">
        <v>16.625165612942698</v>
      </c>
      <c r="GY69">
        <v>24.049849294190899</v>
      </c>
      <c r="GZ69">
        <v>38.402600382353299</v>
      </c>
      <c r="HA69">
        <v>18.086293884705</v>
      </c>
      <c r="HB69">
        <v>2.01470783229558</v>
      </c>
      <c r="HC69">
        <v>21.677937632389401</v>
      </c>
      <c r="HD69">
        <v>15.389316703599301</v>
      </c>
      <c r="HR69"/>
    </row>
    <row r="70" spans="1:226">
      <c r="A70" s="13">
        <f t="shared" si="0"/>
        <v>44407</v>
      </c>
      <c r="O70"/>
      <c r="AD70"/>
      <c r="AE70" s="4">
        <v>44407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T70"/>
      <c r="BV70" s="1">
        <v>11.7452032659662</v>
      </c>
      <c r="BW70" s="1">
        <v>12.2333997022539</v>
      </c>
      <c r="BX70" s="1">
        <v>13.648540787969701</v>
      </c>
      <c r="BY70" s="1">
        <v>12.0360416117777</v>
      </c>
      <c r="BZ70" s="1">
        <v>17.3460116146709</v>
      </c>
      <c r="CA70" s="1">
        <v>7.5857446579812704</v>
      </c>
      <c r="CB70" s="1">
        <v>2.7118173359681399</v>
      </c>
      <c r="CC70" s="1">
        <v>16.5157608970772</v>
      </c>
      <c r="CD70" s="1">
        <v>12.5998470273185</v>
      </c>
      <c r="CE70" s="1">
        <v>7.6450195142438204</v>
      </c>
      <c r="CF70" s="1">
        <v>-19.772101555183401</v>
      </c>
      <c r="CG70" s="1">
        <v>12.1841244621511</v>
      </c>
      <c r="CH70" s="1">
        <v>5.2898579746069201</v>
      </c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DJ70"/>
      <c r="DL70">
        <v>6.7603263190436902</v>
      </c>
      <c r="DM70">
        <v>8.0923903870480594</v>
      </c>
      <c r="DN70">
        <v>9.5202325325514003</v>
      </c>
      <c r="DO70">
        <v>8.7683586795811603</v>
      </c>
      <c r="DP70">
        <v>17.7684998165427</v>
      </c>
      <c r="DQ70">
        <v>4.87237504829793</v>
      </c>
      <c r="DR70">
        <v>0.25241099288838997</v>
      </c>
      <c r="DS70">
        <v>14.252180078676499</v>
      </c>
      <c r="DT70">
        <v>6.1506472299862596</v>
      </c>
      <c r="DU70">
        <v>5.7304135764612898</v>
      </c>
      <c r="DV70">
        <v>-24.759499297904501</v>
      </c>
      <c r="DW70">
        <v>5.8171060170131801</v>
      </c>
      <c r="DX70">
        <v>2.76927597245199</v>
      </c>
      <c r="EL70"/>
      <c r="EZ70"/>
      <c r="GB70"/>
      <c r="GP70"/>
      <c r="GR70">
        <v>18.701494333664201</v>
      </c>
      <c r="GS70">
        <v>16.550926030424101</v>
      </c>
      <c r="GT70">
        <v>22.359714550027402</v>
      </c>
      <c r="GU70">
        <v>28.583754739304599</v>
      </c>
      <c r="GV70">
        <v>26.657987423175701</v>
      </c>
      <c r="GW70">
        <v>13.5637319385658</v>
      </c>
      <c r="GX70">
        <v>13.849306229412599</v>
      </c>
      <c r="GY70">
        <v>24.0743749730124</v>
      </c>
      <c r="GZ70">
        <v>34.848473290603103</v>
      </c>
      <c r="HA70">
        <v>17.650650649230599</v>
      </c>
      <c r="HB70">
        <v>-0.707989251226122</v>
      </c>
      <c r="HC70">
        <v>21.076469374027099</v>
      </c>
      <c r="HD70">
        <v>12.784713960690899</v>
      </c>
      <c r="HR70"/>
    </row>
    <row r="71" spans="1:226">
      <c r="A71" s="13">
        <f t="shared" si="0"/>
        <v>44377</v>
      </c>
      <c r="O71"/>
      <c r="AD71"/>
      <c r="AE71" s="4">
        <v>44377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T71"/>
      <c r="BV71" s="1">
        <v>11.7447526792226</v>
      </c>
      <c r="BW71" s="1">
        <v>12.240179066085499</v>
      </c>
      <c r="BX71" s="1">
        <v>13.6531765533026</v>
      </c>
      <c r="BY71" s="1">
        <v>12.0002941072817</v>
      </c>
      <c r="BZ71" s="1">
        <v>17.340403411064099</v>
      </c>
      <c r="CA71" s="1">
        <v>7.5875054458409004</v>
      </c>
      <c r="CB71" s="1">
        <v>2.7169263151091401</v>
      </c>
      <c r="CC71" s="1">
        <v>16.513473256892301</v>
      </c>
      <c r="CD71" s="1">
        <v>12.603587993880399</v>
      </c>
      <c r="CE71" s="1">
        <v>7.6172417999943303</v>
      </c>
      <c r="CF71" s="1">
        <v>-19.5996412257721</v>
      </c>
      <c r="CG71" s="1">
        <v>12.201117223910099</v>
      </c>
      <c r="CH71" s="1">
        <v>5.2711402233815301</v>
      </c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DJ71"/>
      <c r="DL71">
        <v>6.7593648241436997</v>
      </c>
      <c r="DM71">
        <v>8.0986244715008304</v>
      </c>
      <c r="DN71">
        <v>9.5228766352468401</v>
      </c>
      <c r="DO71">
        <v>8.7354144620583103</v>
      </c>
      <c r="DP71">
        <v>17.6395064503645</v>
      </c>
      <c r="DQ71">
        <v>4.8710645781445603</v>
      </c>
      <c r="DR71">
        <v>0.25090021009598301</v>
      </c>
      <c r="DS71">
        <v>14.250997420287201</v>
      </c>
      <c r="DT71">
        <v>6.1581814732279403</v>
      </c>
      <c r="DU71">
        <v>5.71596520738892</v>
      </c>
      <c r="DV71">
        <v>-24.440493875985801</v>
      </c>
      <c r="DW71">
        <v>5.82108582563189</v>
      </c>
      <c r="DX71">
        <v>2.7441158360475901</v>
      </c>
      <c r="EL71"/>
      <c r="EZ71"/>
      <c r="GB71"/>
      <c r="GP71"/>
      <c r="GR71">
        <v>18.700319634387601</v>
      </c>
      <c r="GS71">
        <v>16.5591779202834</v>
      </c>
      <c r="GT71">
        <v>22.3615217392875</v>
      </c>
      <c r="GU71">
        <v>28.583254935015699</v>
      </c>
      <c r="GV71">
        <v>26.641532498264201</v>
      </c>
      <c r="GW71">
        <v>13.5689124919856</v>
      </c>
      <c r="GX71">
        <v>13.8507417210096</v>
      </c>
      <c r="GY71">
        <v>24.0720219245575</v>
      </c>
      <c r="GZ71">
        <v>34.845392771544901</v>
      </c>
      <c r="HA71">
        <v>17.617127728874301</v>
      </c>
      <c r="HB71">
        <v>-0.57569072813861</v>
      </c>
      <c r="HC71">
        <v>21.116934830547699</v>
      </c>
      <c r="HD71">
        <v>12.783855464112399</v>
      </c>
      <c r="HR71"/>
    </row>
    <row r="72" spans="1:226">
      <c r="A72" s="13">
        <f t="shared" ref="A72:A135" si="1">AE72</f>
        <v>44344</v>
      </c>
      <c r="O72"/>
      <c r="AD72"/>
      <c r="AE72" s="4">
        <v>44344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T72"/>
      <c r="BV72" s="1">
        <v>12.024893318996</v>
      </c>
      <c r="BW72" s="1">
        <v>12.1331859802954</v>
      </c>
      <c r="BX72" s="1">
        <v>13.5731235348211</v>
      </c>
      <c r="BY72" s="1">
        <v>12.0057691556416</v>
      </c>
      <c r="BZ72" s="1">
        <v>17.356503040831299</v>
      </c>
      <c r="CA72" s="1">
        <v>7.5727479038104804</v>
      </c>
      <c r="CB72" s="1">
        <v>2.7004531036362698</v>
      </c>
      <c r="CC72" s="1">
        <v>16.589795198831101</v>
      </c>
      <c r="CD72" s="1">
        <v>12.6229579624598</v>
      </c>
      <c r="CE72" s="1">
        <v>7.5436164994164798</v>
      </c>
      <c r="CF72" s="1">
        <v>-19.599872150048601</v>
      </c>
      <c r="CG72" s="1">
        <v>12.2057902382144</v>
      </c>
      <c r="CH72" s="1">
        <v>5.2656877476329598</v>
      </c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DJ72"/>
      <c r="DL72">
        <v>6.8950474845046799</v>
      </c>
      <c r="DM72">
        <v>8.0130096934407504</v>
      </c>
      <c r="DN72">
        <v>9.4822593091349194</v>
      </c>
      <c r="DO72">
        <v>8.7329580704446705</v>
      </c>
      <c r="DP72">
        <v>17.654785545316901</v>
      </c>
      <c r="DQ72">
        <v>4.8463975454463704</v>
      </c>
      <c r="DR72">
        <v>0.24347814740512999</v>
      </c>
      <c r="DS72">
        <v>14.306433524803101</v>
      </c>
      <c r="DT72">
        <v>6.2111167452509903</v>
      </c>
      <c r="DU72">
        <v>5.6854771459939499</v>
      </c>
      <c r="DV72">
        <v>-24.450012522811299</v>
      </c>
      <c r="DW72">
        <v>5.80673721989917</v>
      </c>
      <c r="DX72">
        <v>2.7376382508490602</v>
      </c>
      <c r="EL72"/>
      <c r="EZ72"/>
      <c r="GB72"/>
      <c r="GP72"/>
      <c r="GR72">
        <v>19.031132299598202</v>
      </c>
      <c r="GS72">
        <v>16.447631615118802</v>
      </c>
      <c r="GT72">
        <v>22.328383267079499</v>
      </c>
      <c r="GU72">
        <v>28.710011100766899</v>
      </c>
      <c r="GV72">
        <v>26.653611657044799</v>
      </c>
      <c r="GW72">
        <v>13.572299596677899</v>
      </c>
      <c r="GX72">
        <v>13.8198148718733</v>
      </c>
      <c r="GY72">
        <v>24.150474870641599</v>
      </c>
      <c r="GZ72">
        <v>34.763867165870202</v>
      </c>
      <c r="HA72">
        <v>17.469203459186001</v>
      </c>
      <c r="HB72">
        <v>-0.52675640902633303</v>
      </c>
      <c r="HC72">
        <v>21.105665617579199</v>
      </c>
      <c r="HD72">
        <v>12.769985620924899</v>
      </c>
      <c r="HR72"/>
    </row>
    <row r="73" spans="1:226">
      <c r="A73" s="13">
        <f t="shared" si="1"/>
        <v>44316</v>
      </c>
      <c r="O73"/>
      <c r="AD73"/>
      <c r="AE73" s="4">
        <v>44316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T73"/>
      <c r="BV73" s="1">
        <v>11.3932347274772</v>
      </c>
      <c r="BW73" s="1">
        <v>11.9875802788586</v>
      </c>
      <c r="BX73" s="1">
        <v>12.1643200387697</v>
      </c>
      <c r="BY73" s="1">
        <v>11.3662004704938</v>
      </c>
      <c r="BZ73" s="1">
        <v>17.5260232265078</v>
      </c>
      <c r="CA73" s="1">
        <v>6.9620002340395803</v>
      </c>
      <c r="CB73" s="1">
        <v>-1.61031323304735</v>
      </c>
      <c r="CC73" s="1">
        <v>16.314596568098899</v>
      </c>
      <c r="CD73" s="1">
        <v>12.9916328027596</v>
      </c>
      <c r="CE73" s="1">
        <v>8.4597637538630508</v>
      </c>
      <c r="CF73" s="1">
        <v>-17.849714307445499</v>
      </c>
      <c r="CG73" s="1">
        <v>12.2304597706951</v>
      </c>
      <c r="CH73" s="1">
        <v>4.0941047664951196</v>
      </c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DJ73"/>
      <c r="DL73">
        <v>6.4978281939796396</v>
      </c>
      <c r="DM73">
        <v>7.8064484354708696</v>
      </c>
      <c r="DN73">
        <v>7.5740254209536797</v>
      </c>
      <c r="DO73">
        <v>6.9412711838613097</v>
      </c>
      <c r="DP73">
        <v>17.377031344762699</v>
      </c>
      <c r="DQ73">
        <v>4.35857085235443</v>
      </c>
      <c r="DR73">
        <v>-3.5761335425391998</v>
      </c>
      <c r="DS73">
        <v>13.8450709211534</v>
      </c>
      <c r="DT73">
        <v>8.0122008475983808</v>
      </c>
      <c r="DU73">
        <v>6.9124977465887598</v>
      </c>
      <c r="DV73">
        <v>-21.391499781968498</v>
      </c>
      <c r="DW73">
        <v>5.8207921983380499</v>
      </c>
      <c r="DX73">
        <v>1.7172212945818801</v>
      </c>
      <c r="EL73"/>
      <c r="EZ73"/>
      <c r="GB73"/>
      <c r="GP73"/>
      <c r="GR73">
        <v>18.3051679459229</v>
      </c>
      <c r="GS73">
        <v>16.327991183861201</v>
      </c>
      <c r="GT73">
        <v>21.0876061873468</v>
      </c>
      <c r="GU73">
        <v>33.978009578229198</v>
      </c>
      <c r="GV73">
        <v>26.7522682944183</v>
      </c>
      <c r="GW73">
        <v>12.989622150285999</v>
      </c>
      <c r="GX73">
        <v>9.4365289630712805</v>
      </c>
      <c r="GY73">
        <v>23.838968315471298</v>
      </c>
      <c r="GZ73">
        <v>34.762660330189</v>
      </c>
      <c r="HA73">
        <v>17.498586773125901</v>
      </c>
      <c r="HB73">
        <v>-0.89631230621687996</v>
      </c>
      <c r="HC73">
        <v>21.125760988227299</v>
      </c>
      <c r="HD73">
        <v>13.2950419285223</v>
      </c>
      <c r="HR73"/>
    </row>
    <row r="74" spans="1:226">
      <c r="A74" s="13">
        <f t="shared" si="1"/>
        <v>44286</v>
      </c>
      <c r="O74"/>
      <c r="AD74"/>
      <c r="AE74" s="4">
        <v>44286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T74"/>
      <c r="BV74" s="1">
        <v>11.422693980434801</v>
      </c>
      <c r="BW74" s="1">
        <v>12.082471427666899</v>
      </c>
      <c r="BX74" s="1">
        <v>12.166880459482901</v>
      </c>
      <c r="BY74" s="1">
        <v>11.3787178013987</v>
      </c>
      <c r="BZ74" s="1">
        <v>17.5110752216127</v>
      </c>
      <c r="CA74" s="1">
        <v>6.9583597001291499</v>
      </c>
      <c r="CB74" s="1">
        <v>-1.57992247238898</v>
      </c>
      <c r="CC74" s="1">
        <v>16.302708684058501</v>
      </c>
      <c r="CD74" s="1">
        <v>12.995541904007499</v>
      </c>
      <c r="CE74" s="1">
        <v>8.4339779793544292</v>
      </c>
      <c r="CF74" s="1">
        <v>-15.060767289188</v>
      </c>
      <c r="CG74" s="1">
        <v>12.2312226093033</v>
      </c>
      <c r="CH74" s="1">
        <v>4.0900804784842899</v>
      </c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DJ74"/>
      <c r="DL74">
        <v>6.5206776153911399</v>
      </c>
      <c r="DM74">
        <v>7.8488302816344104</v>
      </c>
      <c r="DN74">
        <v>7.5781178797360003</v>
      </c>
      <c r="DO74">
        <v>6.9452792224548396</v>
      </c>
      <c r="DP74">
        <v>17.364275437650701</v>
      </c>
      <c r="DQ74">
        <v>4.3620651173390304</v>
      </c>
      <c r="DR74">
        <v>-3.5623019146145301</v>
      </c>
      <c r="DS74">
        <v>13.8375424783681</v>
      </c>
      <c r="DT74">
        <v>7.9965347530392901</v>
      </c>
      <c r="DU74">
        <v>6.8965060567710204</v>
      </c>
      <c r="DV74">
        <v>-18.701162580005299</v>
      </c>
      <c r="DW74">
        <v>5.8561386638425699</v>
      </c>
      <c r="DX74">
        <v>1.6587307683675701</v>
      </c>
      <c r="EL74"/>
      <c r="EZ74"/>
      <c r="GB74"/>
      <c r="GP74"/>
      <c r="GR74">
        <v>18.336483549028902</v>
      </c>
      <c r="GS74">
        <v>16.438149550320901</v>
      </c>
      <c r="GT74">
        <v>21.091897600834699</v>
      </c>
      <c r="GU74">
        <v>34.089222703137601</v>
      </c>
      <c r="GV74">
        <v>26.743978239653899</v>
      </c>
      <c r="GW74">
        <v>12.985822248548301</v>
      </c>
      <c r="GX74">
        <v>9.4693014578066901</v>
      </c>
      <c r="GY74">
        <v>23.825130916711299</v>
      </c>
      <c r="GZ74">
        <v>34.735344514366602</v>
      </c>
      <c r="HA74">
        <v>17.476166792498901</v>
      </c>
      <c r="HB74">
        <v>0.85327499391052097</v>
      </c>
      <c r="HC74">
        <v>21.127254613894799</v>
      </c>
      <c r="HD74">
        <v>13.2812783578746</v>
      </c>
      <c r="HR74"/>
    </row>
    <row r="75" spans="1:226">
      <c r="A75" s="13">
        <f t="shared" si="1"/>
        <v>44253</v>
      </c>
      <c r="O75"/>
      <c r="AD75"/>
      <c r="AE75" s="4">
        <v>44253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T75"/>
      <c r="BV75" s="1">
        <v>11.726785626746301</v>
      </c>
      <c r="BW75" s="1">
        <v>11.028682234858399</v>
      </c>
      <c r="BX75" s="1">
        <v>14.5076641796931</v>
      </c>
      <c r="BY75" s="1">
        <v>11.793253723437401</v>
      </c>
      <c r="BZ75" s="1">
        <v>17.539876711182899</v>
      </c>
      <c r="CA75" s="1">
        <v>6.7705078503654796</v>
      </c>
      <c r="CB75" s="1">
        <v>-1.58269398602779</v>
      </c>
      <c r="CC75" s="1">
        <v>15.1711518641245</v>
      </c>
      <c r="CD75" s="1">
        <v>13.2223282642525</v>
      </c>
      <c r="CE75" s="1">
        <v>8.3716714088564892</v>
      </c>
      <c r="CF75" s="1">
        <v>-9.3900319861456207</v>
      </c>
      <c r="CG75" s="1">
        <v>12.7938500828411</v>
      </c>
      <c r="CH75" s="1">
        <v>4.1102999879649698</v>
      </c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DJ75"/>
      <c r="DL75">
        <v>6.67875015071861</v>
      </c>
      <c r="DM75">
        <v>6.8437576547270504</v>
      </c>
      <c r="DN75">
        <v>9.2517473139066109</v>
      </c>
      <c r="DO75">
        <v>6.94329567266485</v>
      </c>
      <c r="DP75">
        <v>17.418019521643402</v>
      </c>
      <c r="DQ75">
        <v>4.3593120141055399</v>
      </c>
      <c r="DR75">
        <v>-3.5393223410320198</v>
      </c>
      <c r="DS75">
        <v>10.432950152669299</v>
      </c>
      <c r="DT75">
        <v>9.1642319006587591</v>
      </c>
      <c r="DU75">
        <v>6.8469307844015601</v>
      </c>
      <c r="DV75">
        <v>-12.1668342252977</v>
      </c>
      <c r="DW75">
        <v>6.4627585132342498</v>
      </c>
      <c r="DX75">
        <v>1.7052580647861899</v>
      </c>
      <c r="EL75"/>
      <c r="EZ75"/>
      <c r="GB75"/>
      <c r="GP75"/>
      <c r="GR75">
        <v>18.880801403912699</v>
      </c>
      <c r="GS75">
        <v>18.383020516558599</v>
      </c>
      <c r="GT75">
        <v>21.447182572185401</v>
      </c>
      <c r="GU75">
        <v>38.004953945662102</v>
      </c>
      <c r="GV75">
        <v>26.802906218729198</v>
      </c>
      <c r="GW75">
        <v>12.6741239020502</v>
      </c>
      <c r="GX75">
        <v>9.4205407804398007</v>
      </c>
      <c r="GY75">
        <v>21.529207284315</v>
      </c>
      <c r="GZ75">
        <v>37.989184587066397</v>
      </c>
      <c r="HA75">
        <v>17.360478076666599</v>
      </c>
      <c r="HB75">
        <v>2.5126457937187001</v>
      </c>
      <c r="HC75">
        <v>22.1602782562451</v>
      </c>
      <c r="HD75">
        <v>13.352374168001999</v>
      </c>
      <c r="HR75"/>
    </row>
    <row r="76" spans="1:226">
      <c r="A76" s="13">
        <f t="shared" si="1"/>
        <v>44225</v>
      </c>
      <c r="O76"/>
      <c r="AD76"/>
      <c r="AE76" s="4">
        <v>44225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T76"/>
      <c r="BV76" s="1">
        <v>9.8310728613609903</v>
      </c>
      <c r="BW76" s="1">
        <v>10.5369580153722</v>
      </c>
      <c r="BX76" s="1">
        <v>13.7271764730864</v>
      </c>
      <c r="BY76" s="1">
        <v>12.9203482064654</v>
      </c>
      <c r="BZ76" s="1">
        <v>16.543623230653299</v>
      </c>
      <c r="CA76" s="1">
        <v>6.3604870634510497</v>
      </c>
      <c r="CB76" s="1">
        <v>0.225644401068781</v>
      </c>
      <c r="CC76" s="1">
        <v>14.079289809669</v>
      </c>
      <c r="CD76" s="1">
        <v>12.828882093464699</v>
      </c>
      <c r="CE76" s="1">
        <v>7.9529418024274099</v>
      </c>
      <c r="CF76" s="1">
        <v>-3.43259703424539</v>
      </c>
      <c r="CG76" s="1">
        <v>13.9942588923246</v>
      </c>
      <c r="CH76" s="1">
        <v>3.0200100925062099</v>
      </c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DJ76"/>
      <c r="DL76">
        <v>5.1310871659594204</v>
      </c>
      <c r="DM76">
        <v>6.2048966560963903</v>
      </c>
      <c r="DN76">
        <v>9.2481442140793906</v>
      </c>
      <c r="DO76">
        <v>8.2760243201181307</v>
      </c>
      <c r="DP76">
        <v>17.038397858783402</v>
      </c>
      <c r="DQ76">
        <v>3.6699966221365998</v>
      </c>
      <c r="DR76">
        <v>-3.81569712062905</v>
      </c>
      <c r="DS76">
        <v>11.4773137657889</v>
      </c>
      <c r="DT76">
        <v>7.1352370534895204</v>
      </c>
      <c r="DU76">
        <v>5.6840994321873604</v>
      </c>
      <c r="DV76">
        <v>-7.6598924338702101</v>
      </c>
      <c r="DW76">
        <v>8.6035890010737806</v>
      </c>
      <c r="DX76">
        <v>3.7194218938472801E-2</v>
      </c>
      <c r="EL76"/>
      <c r="EZ76"/>
      <c r="GB76"/>
      <c r="GP76"/>
      <c r="GR76">
        <v>17.0107912716099</v>
      </c>
      <c r="GS76">
        <v>17.1909773175834</v>
      </c>
      <c r="GT76">
        <v>20.658607699723401</v>
      </c>
      <c r="GU76">
        <v>44.063836007562301</v>
      </c>
      <c r="GV76">
        <v>25.905582766217702</v>
      </c>
      <c r="GW76">
        <v>12.3253920937358</v>
      </c>
      <c r="GX76">
        <v>10.5653200066059</v>
      </c>
      <c r="GY76">
        <v>20.681307499625099</v>
      </c>
      <c r="GZ76">
        <v>37.581018253421099</v>
      </c>
      <c r="HA76">
        <v>17.871021228786802</v>
      </c>
      <c r="HB76">
        <v>5.7533944184103696</v>
      </c>
      <c r="HC76">
        <v>22.386711832068599</v>
      </c>
      <c r="HD76">
        <v>10.7522458784712</v>
      </c>
      <c r="HR76"/>
    </row>
    <row r="77" spans="1:226">
      <c r="A77" s="13">
        <f t="shared" si="1"/>
        <v>44196</v>
      </c>
      <c r="O77"/>
      <c r="AD77"/>
      <c r="AE77" s="4">
        <v>44196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T77"/>
      <c r="BV77" s="1">
        <v>9.7968600077714498</v>
      </c>
      <c r="BW77" s="1">
        <v>10.3925196669854</v>
      </c>
      <c r="BX77" s="1">
        <v>13.708910902103099</v>
      </c>
      <c r="BY77" s="1">
        <v>12.9175467922111</v>
      </c>
      <c r="BZ77" s="1">
        <v>16.552941587449499</v>
      </c>
      <c r="CA77" s="1">
        <v>6.3545280010081102</v>
      </c>
      <c r="CB77" s="1">
        <v>0.23319141707402</v>
      </c>
      <c r="CC77" s="1">
        <v>14.081564473272699</v>
      </c>
      <c r="CD77" s="1">
        <v>12.7312533221385</v>
      </c>
      <c r="CE77" s="1">
        <v>7.9302186209666603</v>
      </c>
      <c r="CF77" s="1">
        <v>-3.3945697673812898</v>
      </c>
      <c r="CG77" s="1">
        <v>13.9873642839353</v>
      </c>
      <c r="CH77" s="1">
        <v>3.24126312991674</v>
      </c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DJ77"/>
      <c r="DL77">
        <v>5.1049416962754197</v>
      </c>
      <c r="DM77">
        <v>6.1809238834208697</v>
      </c>
      <c r="DN77">
        <v>9.2307789091007493</v>
      </c>
      <c r="DO77">
        <v>8.2705850279433193</v>
      </c>
      <c r="DP77">
        <v>17.052729542987901</v>
      </c>
      <c r="DQ77">
        <v>3.6690439590025701</v>
      </c>
      <c r="DR77">
        <v>-3.8408163631225398</v>
      </c>
      <c r="DS77">
        <v>11.475885131244301</v>
      </c>
      <c r="DT77">
        <v>6.5017622506092696</v>
      </c>
      <c r="DU77">
        <v>5.6702849381931903</v>
      </c>
      <c r="DV77">
        <v>-7.6350443578940599</v>
      </c>
      <c r="DW77">
        <v>8.6131232437778102</v>
      </c>
      <c r="DX77">
        <v>0.39251223411803599</v>
      </c>
      <c r="EL77"/>
      <c r="EZ77"/>
      <c r="GB77"/>
      <c r="GP77"/>
      <c r="GR77">
        <v>16.974604028991699</v>
      </c>
      <c r="GS77">
        <v>17.050332121333899</v>
      </c>
      <c r="GT77">
        <v>20.653320920087399</v>
      </c>
      <c r="GU77">
        <v>44.024877159780303</v>
      </c>
      <c r="GV77">
        <v>25.921545279196199</v>
      </c>
      <c r="GW77">
        <v>12.3207659582822</v>
      </c>
      <c r="GX77">
        <v>10.5603155072692</v>
      </c>
      <c r="GY77">
        <v>20.6866036067427</v>
      </c>
      <c r="GZ77">
        <v>37.719998195103102</v>
      </c>
      <c r="HA77">
        <v>17.848893622701699</v>
      </c>
      <c r="HB77">
        <v>5.7842938496163896</v>
      </c>
      <c r="HC77">
        <v>22.381650275814199</v>
      </c>
      <c r="HD77">
        <v>10.905707486513901</v>
      </c>
      <c r="HR77"/>
    </row>
    <row r="78" spans="1:226">
      <c r="A78" s="13">
        <f t="shared" si="1"/>
        <v>44165</v>
      </c>
      <c r="O78"/>
      <c r="AD78"/>
      <c r="AE78" s="4">
        <v>44165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T78"/>
      <c r="BV78" s="1">
        <v>9.8263764307252703</v>
      </c>
      <c r="BW78" s="1">
        <v>10.385097076714899</v>
      </c>
      <c r="BX78" s="1">
        <v>13.698199379724199</v>
      </c>
      <c r="BY78" s="1">
        <v>12.9011491183379</v>
      </c>
      <c r="BZ78" s="1">
        <v>16.547773581456202</v>
      </c>
      <c r="CA78" s="1">
        <v>6.2535643182397997</v>
      </c>
      <c r="CB78" s="1">
        <v>0.28204912554600797</v>
      </c>
      <c r="CC78" s="1">
        <v>14.1288211835843</v>
      </c>
      <c r="CD78" s="1">
        <v>12.754814363171301</v>
      </c>
      <c r="CE78" s="1">
        <v>7.92588770889855</v>
      </c>
      <c r="CF78" s="1">
        <v>-3.3477022132737102</v>
      </c>
      <c r="CG78" s="1">
        <v>14.1509701498337</v>
      </c>
      <c r="CH78" s="1">
        <v>3.23913164446193</v>
      </c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DJ78"/>
      <c r="DL78">
        <v>5.1326057735176898</v>
      </c>
      <c r="DM78">
        <v>6.1773698486278201</v>
      </c>
      <c r="DN78">
        <v>9.2228306866438103</v>
      </c>
      <c r="DO78">
        <v>8.2583019806401907</v>
      </c>
      <c r="DP78">
        <v>17.0729198027291</v>
      </c>
      <c r="DQ78">
        <v>3.5865772100953599</v>
      </c>
      <c r="DR78">
        <v>-3.7704696817738799</v>
      </c>
      <c r="DS78">
        <v>11.532305013268999</v>
      </c>
      <c r="DT78">
        <v>6.5395470369608697</v>
      </c>
      <c r="DU78">
        <v>5.6658479462171201</v>
      </c>
      <c r="DV78">
        <v>-7.5788278135563001</v>
      </c>
      <c r="DW78">
        <v>8.7499984304464906</v>
      </c>
      <c r="DX78">
        <v>0.39390512433999197</v>
      </c>
      <c r="EL78"/>
      <c r="EZ78"/>
      <c r="GB78"/>
      <c r="GP78"/>
      <c r="GR78">
        <v>17.0067428198121</v>
      </c>
      <c r="GS78">
        <v>17.0443955935697</v>
      </c>
      <c r="GT78">
        <v>20.639192385674601</v>
      </c>
      <c r="GU78">
        <v>43.331957013473598</v>
      </c>
      <c r="GV78">
        <v>25.9328332083393</v>
      </c>
      <c r="GW78">
        <v>12.1916873779822</v>
      </c>
      <c r="GX78">
        <v>10.5471615793443</v>
      </c>
      <c r="GY78">
        <v>20.731235386293399</v>
      </c>
      <c r="GZ78">
        <v>37.763574290537399</v>
      </c>
      <c r="HA78">
        <v>17.8462438095914</v>
      </c>
      <c r="HB78">
        <v>5.86124971193719</v>
      </c>
      <c r="HC78">
        <v>22.481512142359598</v>
      </c>
      <c r="HD78">
        <v>10.9054445462089</v>
      </c>
      <c r="HR78"/>
    </row>
    <row r="79" spans="1:226">
      <c r="A79" s="13">
        <f t="shared" si="1"/>
        <v>44134</v>
      </c>
      <c r="O79"/>
      <c r="AD79"/>
      <c r="AE79" s="4">
        <v>44134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T79"/>
      <c r="BV79" s="1">
        <v>9.8843076294430308</v>
      </c>
      <c r="BW79" s="1">
        <v>10.2077071594851</v>
      </c>
      <c r="BX79" s="1">
        <v>14.063544133409501</v>
      </c>
      <c r="BY79" s="1">
        <v>12.548898000126499</v>
      </c>
      <c r="BZ79" s="1">
        <v>18.433627555167199</v>
      </c>
      <c r="CA79" s="1">
        <v>6.5243498822730501</v>
      </c>
      <c r="CB79" s="1">
        <v>1.70781529860736</v>
      </c>
      <c r="CC79" s="1">
        <v>14.0708520172658</v>
      </c>
      <c r="CD79" s="1">
        <v>12.912185365594</v>
      </c>
      <c r="CE79" s="1">
        <v>7.2764384476345096</v>
      </c>
      <c r="CF79" s="1">
        <v>2.0451371722440999</v>
      </c>
      <c r="CG79" s="1">
        <v>14.2601391290506</v>
      </c>
      <c r="CH79" s="1">
        <v>3.0632274769104302</v>
      </c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DJ79"/>
      <c r="DL79">
        <v>5.4677776633473396</v>
      </c>
      <c r="DM79">
        <v>6.0472660898754897</v>
      </c>
      <c r="DN79">
        <v>9.7025313556243393</v>
      </c>
      <c r="DO79">
        <v>7.8499407162457802</v>
      </c>
      <c r="DP79">
        <v>15.828852801824199</v>
      </c>
      <c r="DQ79">
        <v>3.5638563166271999</v>
      </c>
      <c r="DR79">
        <v>-1.9247451132556399</v>
      </c>
      <c r="DS79">
        <v>11.351495234837801</v>
      </c>
      <c r="DT79">
        <v>5.4295110597745602</v>
      </c>
      <c r="DU79">
        <v>7.06571875148222</v>
      </c>
      <c r="DV79">
        <v>-1.7195751504179999</v>
      </c>
      <c r="DW79">
        <v>8.6937657003396307</v>
      </c>
      <c r="DX79">
        <v>0.188889203138492</v>
      </c>
      <c r="EL79"/>
      <c r="EZ79"/>
      <c r="GB79"/>
      <c r="GP79"/>
      <c r="GR79">
        <v>16.9864927152673</v>
      </c>
      <c r="GS79">
        <v>16.853723685494501</v>
      </c>
      <c r="GT79">
        <v>20.826376140149701</v>
      </c>
      <c r="GU79">
        <v>44.339191494310498</v>
      </c>
      <c r="GV79">
        <v>27.6157399422396</v>
      </c>
      <c r="GW79">
        <v>12.130714005841201</v>
      </c>
      <c r="GX79">
        <v>10.997548800251099</v>
      </c>
      <c r="GY79">
        <v>20.629520373056501</v>
      </c>
      <c r="GZ79">
        <v>37.254682572265096</v>
      </c>
      <c r="HA79">
        <v>18.214052260047101</v>
      </c>
      <c r="HB79">
        <v>10.131079100921299</v>
      </c>
      <c r="HC79">
        <v>22.546700039104</v>
      </c>
      <c r="HD79">
        <v>10.6064945489863</v>
      </c>
      <c r="HR79"/>
    </row>
    <row r="80" spans="1:226">
      <c r="A80" s="13">
        <f t="shared" si="1"/>
        <v>44104</v>
      </c>
      <c r="O80"/>
      <c r="AD80"/>
      <c r="AE80" s="4">
        <v>44104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T80"/>
      <c r="BV80" s="1">
        <v>9.8889811987816802</v>
      </c>
      <c r="BW80" s="1">
        <v>10.2378705001146</v>
      </c>
      <c r="BX80" s="1">
        <v>14.080522795701</v>
      </c>
      <c r="BY80" s="1">
        <v>12.5438750308497</v>
      </c>
      <c r="BZ80" s="1">
        <v>18.4382857627939</v>
      </c>
      <c r="CA80" s="1">
        <v>6.4465334414458697</v>
      </c>
      <c r="CB80" s="1">
        <v>1.71872189205121</v>
      </c>
      <c r="CC80" s="1">
        <v>14.012899963762599</v>
      </c>
      <c r="CD80" s="1">
        <v>12.9186434312627</v>
      </c>
      <c r="CE80" s="1">
        <v>7.2700274383424999</v>
      </c>
      <c r="CF80" s="1">
        <v>3.2593027369252998</v>
      </c>
      <c r="CG80" s="1">
        <v>14.247234389304801</v>
      </c>
      <c r="CH80" s="1">
        <v>3.1158163780175201</v>
      </c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DJ80"/>
      <c r="DL80">
        <v>5.4704353693471202</v>
      </c>
      <c r="DM80">
        <v>6.0757840546356796</v>
      </c>
      <c r="DN80">
        <v>9.7149381462127895</v>
      </c>
      <c r="DO80">
        <v>7.8482516736943104</v>
      </c>
      <c r="DP80">
        <v>15.8223057028379</v>
      </c>
      <c r="DQ80">
        <v>3.5168731967072699</v>
      </c>
      <c r="DR80">
        <v>-1.9228167999344199</v>
      </c>
      <c r="DS80">
        <v>11.317822374240199</v>
      </c>
      <c r="DT80">
        <v>5.4283533029287998</v>
      </c>
      <c r="DU80">
        <v>7.0649964508205496</v>
      </c>
      <c r="DV80">
        <v>-0.36569949078646902</v>
      </c>
      <c r="DW80">
        <v>8.6859790533694596</v>
      </c>
      <c r="DX80">
        <v>0.234294103595963</v>
      </c>
      <c r="EL80"/>
      <c r="EZ80"/>
      <c r="GB80"/>
      <c r="GP80"/>
      <c r="GR80">
        <v>16.991498255855198</v>
      </c>
      <c r="GS80">
        <v>16.8746619080448</v>
      </c>
      <c r="GT80">
        <v>20.840174206535</v>
      </c>
      <c r="GU80">
        <v>44.318260002233501</v>
      </c>
      <c r="GV80">
        <v>27.621995275564501</v>
      </c>
      <c r="GW80">
        <v>12.027416407338499</v>
      </c>
      <c r="GX80">
        <v>11.1132857431526</v>
      </c>
      <c r="GY80">
        <v>20.5795825444225</v>
      </c>
      <c r="GZ80">
        <v>37.257260809934202</v>
      </c>
      <c r="HA80">
        <v>18.207934883233499</v>
      </c>
      <c r="HB80">
        <v>10.833355005721</v>
      </c>
      <c r="HC80">
        <v>22.531959186200599</v>
      </c>
      <c r="HD80">
        <v>10.6496805726307</v>
      </c>
      <c r="HR80"/>
    </row>
    <row r="81" spans="1:226">
      <c r="A81" s="13">
        <f t="shared" si="1"/>
        <v>44074</v>
      </c>
      <c r="O81"/>
      <c r="AD81"/>
      <c r="AE81" s="4">
        <v>44074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T81"/>
      <c r="BV81" s="1">
        <v>9.7121720775853309</v>
      </c>
      <c r="BW81" s="1">
        <v>10.289940820987001</v>
      </c>
      <c r="BX81" s="1">
        <v>13.8189449326884</v>
      </c>
      <c r="BY81" s="1">
        <v>12.4835309971199</v>
      </c>
      <c r="BZ81" s="1">
        <v>18.4256172687268</v>
      </c>
      <c r="CA81" s="1">
        <v>6.5154811015657303</v>
      </c>
      <c r="CB81" s="1">
        <v>1.68085175832025</v>
      </c>
      <c r="CC81" s="1">
        <v>14.1520662710439</v>
      </c>
      <c r="CD81" s="1">
        <v>12.9193576080088</v>
      </c>
      <c r="CE81" s="1">
        <v>7.2466825396696697</v>
      </c>
      <c r="CF81" s="1">
        <v>2.3156557652343599</v>
      </c>
      <c r="CG81" s="1">
        <v>14.490650033110001</v>
      </c>
      <c r="CH81" s="1">
        <v>3.1149063084734099</v>
      </c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DJ81"/>
      <c r="DL81">
        <v>5.3547614833838901</v>
      </c>
      <c r="DM81">
        <v>6.1283625040958798</v>
      </c>
      <c r="DN81">
        <v>9.4951956770425507</v>
      </c>
      <c r="DO81">
        <v>7.7796041088590302</v>
      </c>
      <c r="DP81">
        <v>15.8394168506613</v>
      </c>
      <c r="DQ81">
        <v>3.5613483922282101</v>
      </c>
      <c r="DR81">
        <v>-1.9810801144075101</v>
      </c>
      <c r="DS81">
        <v>11.055267773187801</v>
      </c>
      <c r="DT81">
        <v>5.4250672136091103</v>
      </c>
      <c r="DU81">
        <v>7.27927010270741</v>
      </c>
      <c r="DV81">
        <v>-2.2402623400133099</v>
      </c>
      <c r="DW81">
        <v>8.8787902294685193</v>
      </c>
      <c r="DX81">
        <v>0.233346894029206</v>
      </c>
      <c r="EL81"/>
      <c r="EZ81"/>
      <c r="GB81"/>
      <c r="GP81"/>
      <c r="GR81">
        <v>16.687832493870498</v>
      </c>
      <c r="GS81">
        <v>16.959832957299099</v>
      </c>
      <c r="GT81">
        <v>20.8168948952287</v>
      </c>
      <c r="GU81">
        <v>44.115870905579001</v>
      </c>
      <c r="GV81">
        <v>27.616929080719</v>
      </c>
      <c r="GW81">
        <v>12.2327900621063</v>
      </c>
      <c r="GX81">
        <v>11.0265031899172</v>
      </c>
      <c r="GY81">
        <v>21.3974314439929</v>
      </c>
      <c r="GZ81">
        <v>37.259876439702303</v>
      </c>
      <c r="HA81">
        <v>18.237473732943599</v>
      </c>
      <c r="HB81">
        <v>10.908215570030301</v>
      </c>
      <c r="HC81">
        <v>23.419838153790401</v>
      </c>
      <c r="HD81">
        <v>10.651618230432399</v>
      </c>
      <c r="HR81"/>
    </row>
    <row r="82" spans="1:226">
      <c r="A82" s="13">
        <f t="shared" si="1"/>
        <v>44043</v>
      </c>
      <c r="O82"/>
      <c r="AD82"/>
      <c r="AE82" s="4">
        <v>44043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T82"/>
      <c r="BV82" s="1">
        <v>9.9738818194063601</v>
      </c>
      <c r="BW82" s="1">
        <v>12.159447857042499</v>
      </c>
      <c r="BX82" s="1">
        <v>16.3492570889611</v>
      </c>
      <c r="BY82" s="1">
        <v>12.2932336654558</v>
      </c>
      <c r="BZ82" s="1">
        <v>18.779570955325902</v>
      </c>
      <c r="CA82" s="1">
        <v>7.85349160990532</v>
      </c>
      <c r="CB82" s="1">
        <v>4.3352909518454803</v>
      </c>
      <c r="CC82" s="1">
        <v>14.3488094848171</v>
      </c>
      <c r="CD82" s="1">
        <v>13.004311858026</v>
      </c>
      <c r="CE82" s="1">
        <v>9.3899613865747895</v>
      </c>
      <c r="CF82" s="1">
        <v>6.2195020340815601</v>
      </c>
      <c r="CG82" s="1">
        <v>16.206975968858799</v>
      </c>
      <c r="CH82" s="1">
        <v>5.97941029807349</v>
      </c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DJ82"/>
      <c r="DL82">
        <v>6.9417155249716602</v>
      </c>
      <c r="DM82">
        <v>7.8841008541439699</v>
      </c>
      <c r="DN82">
        <v>11.079156358250501</v>
      </c>
      <c r="DO82">
        <v>7.7153506569456001</v>
      </c>
      <c r="DP82">
        <v>15.499495059706399</v>
      </c>
      <c r="DQ82">
        <v>4.9013903044854104</v>
      </c>
      <c r="DR82">
        <v>1.15911478242568</v>
      </c>
      <c r="DS82">
        <v>11.1408293563846</v>
      </c>
      <c r="DT82">
        <v>5.5425427603233004</v>
      </c>
      <c r="DU82">
        <v>7.8844087073825797</v>
      </c>
      <c r="DV82">
        <v>3.0403531499660499</v>
      </c>
      <c r="DW82">
        <v>11.7077096550835</v>
      </c>
      <c r="DX82">
        <v>3.2582080274887302</v>
      </c>
      <c r="EL82"/>
      <c r="EZ82"/>
      <c r="GB82"/>
      <c r="GP82"/>
      <c r="GR82">
        <v>16.179297277157101</v>
      </c>
      <c r="GS82">
        <v>18.006054621512501</v>
      </c>
      <c r="GT82">
        <v>22.647602358312799</v>
      </c>
      <c r="GU82">
        <v>46.539102879026302</v>
      </c>
      <c r="GV82">
        <v>27.813278144904501</v>
      </c>
      <c r="GW82">
        <v>13.1423458169141</v>
      </c>
      <c r="GX82">
        <v>12.3556739535685</v>
      </c>
      <c r="GY82">
        <v>21.449256025216801</v>
      </c>
      <c r="GZ82">
        <v>36.978014129997497</v>
      </c>
      <c r="HA82">
        <v>19.831675269168102</v>
      </c>
      <c r="HB82">
        <v>13.044969222278301</v>
      </c>
      <c r="HC82">
        <v>24.799663142693401</v>
      </c>
      <c r="HD82">
        <v>12.368702337455099</v>
      </c>
      <c r="HR82"/>
    </row>
    <row r="83" spans="1:226">
      <c r="A83" s="13">
        <f t="shared" si="1"/>
        <v>44012</v>
      </c>
      <c r="O83"/>
      <c r="AD83"/>
      <c r="AE83" s="4">
        <v>44012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T83"/>
      <c r="BV83" s="1">
        <v>9.9950764671726606</v>
      </c>
      <c r="BW83" s="1">
        <v>12.1651741756497</v>
      </c>
      <c r="BX83" s="1">
        <v>16.360038710180699</v>
      </c>
      <c r="BY83" s="1">
        <v>12.2822705669792</v>
      </c>
      <c r="BZ83" s="1">
        <v>18.786265327495599</v>
      </c>
      <c r="CA83" s="1">
        <v>7.8301695184040501</v>
      </c>
      <c r="CB83" s="1">
        <v>4.3166694436356501</v>
      </c>
      <c r="CC83" s="1">
        <v>14.3579738253336</v>
      </c>
      <c r="CD83" s="1">
        <v>12.9806908552747</v>
      </c>
      <c r="CE83" s="1">
        <v>9.3845794712835904</v>
      </c>
      <c r="CF83" s="1">
        <v>6.3671412435633696</v>
      </c>
      <c r="CG83" s="1">
        <v>16.2161062604469</v>
      </c>
      <c r="CH83" s="1">
        <v>5.9896756422631103</v>
      </c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DJ83"/>
      <c r="DL83">
        <v>6.9520619467216198</v>
      </c>
      <c r="DM83">
        <v>7.8836962303647002</v>
      </c>
      <c r="DN83">
        <v>11.0869185234461</v>
      </c>
      <c r="DO83">
        <v>7.6994366641179797</v>
      </c>
      <c r="DP83">
        <v>15.5075284813386</v>
      </c>
      <c r="DQ83">
        <v>4.8805956186565798</v>
      </c>
      <c r="DR83">
        <v>1.13503655290826</v>
      </c>
      <c r="DS83">
        <v>11.1424815564044</v>
      </c>
      <c r="DT83">
        <v>5.5264577801547796</v>
      </c>
      <c r="DU83">
        <v>7.8837952942969496</v>
      </c>
      <c r="DV83">
        <v>3.24800022152123</v>
      </c>
      <c r="DW83">
        <v>11.716113502004401</v>
      </c>
      <c r="DX83">
        <v>3.28379258926407</v>
      </c>
      <c r="EL83"/>
      <c r="EZ83"/>
      <c r="GB83"/>
      <c r="GP83"/>
      <c r="GR83">
        <v>16.199860197226201</v>
      </c>
      <c r="GS83">
        <v>18.011859209657199</v>
      </c>
      <c r="GT83">
        <v>22.657259713483299</v>
      </c>
      <c r="GU83">
        <v>46.282506779839402</v>
      </c>
      <c r="GV83">
        <v>27.8240733998012</v>
      </c>
      <c r="GW83">
        <v>13.1337448863177</v>
      </c>
      <c r="GX83">
        <v>12.321820968540001</v>
      </c>
      <c r="GY83">
        <v>21.476414633592299</v>
      </c>
      <c r="GZ83">
        <v>36.9661910440188</v>
      </c>
      <c r="HA83">
        <v>19.818590345563901</v>
      </c>
      <c r="HB83">
        <v>13.1827153696801</v>
      </c>
      <c r="HC83">
        <v>24.799096253721899</v>
      </c>
      <c r="HD83">
        <v>12.3736867029014</v>
      </c>
      <c r="HR83"/>
    </row>
    <row r="84" spans="1:226">
      <c r="A84" s="13">
        <f t="shared" si="1"/>
        <v>43980</v>
      </c>
      <c r="O84"/>
      <c r="AD84"/>
      <c r="AE84" s="4">
        <v>43980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T84"/>
      <c r="BV84" s="1">
        <v>9.9768580403713596</v>
      </c>
      <c r="BW84" s="1">
        <v>12.105867670678901</v>
      </c>
      <c r="BX84" s="1">
        <v>16.331415512426901</v>
      </c>
      <c r="BY84" s="1">
        <v>12.271429570760899</v>
      </c>
      <c r="BZ84" s="1">
        <v>18.780440138007499</v>
      </c>
      <c r="CA84" s="1">
        <v>7.9136987693844301</v>
      </c>
      <c r="CB84" s="1">
        <v>4.3229904040990297</v>
      </c>
      <c r="CC84" s="1">
        <v>14.186260338966401</v>
      </c>
      <c r="CD84" s="1">
        <v>13.0175514038967</v>
      </c>
      <c r="CE84" s="1">
        <v>8.9526148393373397</v>
      </c>
      <c r="CF84" s="1">
        <v>6.3509218688811204</v>
      </c>
      <c r="CG84" s="1">
        <v>16.139948127617199</v>
      </c>
      <c r="CH84" s="1">
        <v>5.9958803739129296</v>
      </c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DJ84"/>
      <c r="DL84">
        <v>6.9533392888466503</v>
      </c>
      <c r="DM84">
        <v>7.8552644235500297</v>
      </c>
      <c r="DN84">
        <v>11.0656184038468</v>
      </c>
      <c r="DO84">
        <v>7.7109557955531596</v>
      </c>
      <c r="DP84">
        <v>15.4843222184551</v>
      </c>
      <c r="DQ84">
        <v>4.9255222401743897</v>
      </c>
      <c r="DR84">
        <v>1.1236188517411601</v>
      </c>
      <c r="DS84">
        <v>11.058884636141199</v>
      </c>
      <c r="DT84">
        <v>5.5453854011340002</v>
      </c>
      <c r="DU84">
        <v>7.5918704625869804</v>
      </c>
      <c r="DV84">
        <v>3.2670906908018602</v>
      </c>
      <c r="DW84">
        <v>11.661313340112899</v>
      </c>
      <c r="DX84">
        <v>3.2886868417920301</v>
      </c>
      <c r="EL84"/>
      <c r="EZ84"/>
      <c r="GB84"/>
      <c r="GP84"/>
      <c r="GR84">
        <v>16.183079753466501</v>
      </c>
      <c r="GS84">
        <v>17.951618953344799</v>
      </c>
      <c r="GT84">
        <v>22.660239907544799</v>
      </c>
      <c r="GU84">
        <v>45.500900479399</v>
      </c>
      <c r="GV84">
        <v>27.794103855857902</v>
      </c>
      <c r="GW84">
        <v>13.254764655428399</v>
      </c>
      <c r="GX84">
        <v>12.364042385190601</v>
      </c>
      <c r="GY84">
        <v>21.262012044259802</v>
      </c>
      <c r="GZ84">
        <v>37.000129902292997</v>
      </c>
      <c r="HA84">
        <v>19.026031739914799</v>
      </c>
      <c r="HB84">
        <v>13.232368343543399</v>
      </c>
      <c r="HC84">
        <v>24.713058510506499</v>
      </c>
      <c r="HD84">
        <v>12.3770650004688</v>
      </c>
      <c r="HR84"/>
    </row>
    <row r="85" spans="1:226">
      <c r="A85" s="13">
        <f t="shared" si="1"/>
        <v>43951</v>
      </c>
      <c r="O85"/>
      <c r="AD85"/>
      <c r="AE85" s="4">
        <v>43951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T85"/>
      <c r="BV85" s="1">
        <v>10.115279963858599</v>
      </c>
      <c r="BW85" s="1">
        <v>13.081363207585399</v>
      </c>
      <c r="BX85" s="1">
        <v>16.956583087366202</v>
      </c>
      <c r="BY85" s="1">
        <v>12.2819100261536</v>
      </c>
      <c r="BZ85" s="1">
        <v>18.650298065142099</v>
      </c>
      <c r="CA85" s="1">
        <v>8.0227796161100002</v>
      </c>
      <c r="CB85" s="1">
        <v>6.6659977687269496</v>
      </c>
      <c r="CC85" s="1">
        <v>14.040676775606499</v>
      </c>
      <c r="CD85" s="1">
        <v>12.463666208205799</v>
      </c>
      <c r="CE85" s="1">
        <v>9.3173010678983506</v>
      </c>
      <c r="CF85" s="1">
        <v>6.78763077011536</v>
      </c>
      <c r="CG85" s="1">
        <v>16.2833188556531</v>
      </c>
      <c r="CH85" s="1">
        <v>7.3259351696008297</v>
      </c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DJ85"/>
      <c r="DL85">
        <v>6.3039392972458801</v>
      </c>
      <c r="DM85">
        <v>8.9293091355894898</v>
      </c>
      <c r="DN85">
        <v>11.712389853303399</v>
      </c>
      <c r="DO85">
        <v>8.5326950649714206</v>
      </c>
      <c r="DP85">
        <v>14.8642551356029</v>
      </c>
      <c r="DQ85">
        <v>5.4259512337431204</v>
      </c>
      <c r="DR85">
        <v>3.9400436115036901</v>
      </c>
      <c r="DS85">
        <v>10.373530114432601</v>
      </c>
      <c r="DT85">
        <v>4.9924454260976496</v>
      </c>
      <c r="DU85">
        <v>7.76397836081662</v>
      </c>
      <c r="DV85">
        <v>4.7982848138562204</v>
      </c>
      <c r="DW85">
        <v>11.7416225317273</v>
      </c>
      <c r="DX85">
        <v>4.9187355778676398</v>
      </c>
      <c r="EL85"/>
      <c r="EZ85"/>
      <c r="GB85"/>
      <c r="GP85"/>
      <c r="GR85">
        <v>16.296920106648798</v>
      </c>
      <c r="GS85">
        <v>19.568470635960001</v>
      </c>
      <c r="GT85">
        <v>22.8576662977895</v>
      </c>
      <c r="GU85">
        <v>45.850518519146803</v>
      </c>
      <c r="GV85">
        <v>27.547718759737698</v>
      </c>
      <c r="GW85">
        <v>13.1444842310786</v>
      </c>
      <c r="GX85">
        <v>14.141309479693</v>
      </c>
      <c r="GY85">
        <v>21.086226844584498</v>
      </c>
      <c r="GZ85">
        <v>35.181474435213801</v>
      </c>
      <c r="HA85">
        <v>17.923669286463301</v>
      </c>
      <c r="HB85">
        <v>13.436446407050299</v>
      </c>
      <c r="HC85">
        <v>24.768023543401501</v>
      </c>
      <c r="HD85">
        <v>15.256163959055</v>
      </c>
      <c r="HR85"/>
    </row>
    <row r="86" spans="1:226">
      <c r="A86" s="13">
        <f t="shared" si="1"/>
        <v>43921</v>
      </c>
      <c r="O86"/>
      <c r="AD86"/>
      <c r="AE86" s="4">
        <v>43921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T86"/>
      <c r="BV86" s="1">
        <v>10.126310132634201</v>
      </c>
      <c r="BW86" s="1">
        <v>13.093212562153701</v>
      </c>
      <c r="BX86" s="1">
        <v>16.958212412323199</v>
      </c>
      <c r="BY86" s="1">
        <v>12.2904881192812</v>
      </c>
      <c r="BZ86" s="1">
        <v>18.618498932692798</v>
      </c>
      <c r="CA86" s="1">
        <v>8.0222768234285997</v>
      </c>
      <c r="CB86" s="1">
        <v>6.6738436482844303</v>
      </c>
      <c r="CC86" s="1">
        <v>14.0547013164528</v>
      </c>
      <c r="CD86" s="1">
        <v>12.4620729160075</v>
      </c>
      <c r="CE86" s="1">
        <v>9.3032602239468094</v>
      </c>
      <c r="CF86" s="1">
        <v>6.7760133005631999</v>
      </c>
      <c r="CG86" s="1">
        <v>16.289208617618701</v>
      </c>
      <c r="CH86" s="1">
        <v>7.3278556625402196</v>
      </c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DJ86"/>
      <c r="DL86">
        <v>6.3155988441679298</v>
      </c>
      <c r="DM86">
        <v>8.9247760856855098</v>
      </c>
      <c r="DN86">
        <v>11.712379711508399</v>
      </c>
      <c r="DO86">
        <v>8.5372326493034496</v>
      </c>
      <c r="DP86">
        <v>14.8391368663665</v>
      </c>
      <c r="DQ86">
        <v>5.4255720615024901</v>
      </c>
      <c r="DR86">
        <v>3.93955651596242</v>
      </c>
      <c r="DS86">
        <v>10.3852565565465</v>
      </c>
      <c r="DT86">
        <v>4.9953950151973796</v>
      </c>
      <c r="DU86">
        <v>7.7555413121774404</v>
      </c>
      <c r="DV86">
        <v>4.8963184404251097</v>
      </c>
      <c r="DW86">
        <v>11.747300420032399</v>
      </c>
      <c r="DX86">
        <v>4.9108780413729596</v>
      </c>
      <c r="EL86"/>
      <c r="EZ86"/>
      <c r="GB86"/>
      <c r="GP86"/>
      <c r="GR86">
        <v>16.312987895510201</v>
      </c>
      <c r="GS86">
        <v>19.569346714088098</v>
      </c>
      <c r="GT86">
        <v>22.860084544126298</v>
      </c>
      <c r="GU86">
        <v>45.845535117698098</v>
      </c>
      <c r="GV86">
        <v>27.514093620644498</v>
      </c>
      <c r="GW86">
        <v>13.144864790716399</v>
      </c>
      <c r="GX86">
        <v>14.1528227247906</v>
      </c>
      <c r="GY86">
        <v>21.104617314634002</v>
      </c>
      <c r="GZ86">
        <v>35.177199651261603</v>
      </c>
      <c r="HA86">
        <v>17.907652108847</v>
      </c>
      <c r="HB86">
        <v>13.3229525933221</v>
      </c>
      <c r="HC86">
        <v>24.775447526409099</v>
      </c>
      <c r="HD86">
        <v>15.246751456884599</v>
      </c>
      <c r="HR86"/>
    </row>
    <row r="87" spans="1:226">
      <c r="A87" s="13">
        <f t="shared" si="1"/>
        <v>43889</v>
      </c>
      <c r="O87"/>
      <c r="AD87"/>
      <c r="AE87" s="4">
        <v>43889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T87"/>
      <c r="BV87" s="1">
        <v>10.0761003052618</v>
      </c>
      <c r="BW87" s="1">
        <v>13.0807639690971</v>
      </c>
      <c r="BX87" s="1">
        <v>16.994221737561102</v>
      </c>
      <c r="BY87" s="1">
        <v>12.2412617508697</v>
      </c>
      <c r="BZ87" s="1">
        <v>18.625397522918</v>
      </c>
      <c r="CA87" s="1">
        <v>8.0885588555630097</v>
      </c>
      <c r="CB87" s="1">
        <v>6.63713587718909</v>
      </c>
      <c r="CC87" s="1">
        <v>13.944887584763499</v>
      </c>
      <c r="CD87" s="1">
        <v>12.559414360705601</v>
      </c>
      <c r="CE87" s="1">
        <v>9.3838808957071294</v>
      </c>
      <c r="CF87" s="1">
        <v>6.8441703649625696</v>
      </c>
      <c r="CG87" s="1">
        <v>15.5770182505123</v>
      </c>
      <c r="CH87" s="1">
        <v>7.3261456428780702</v>
      </c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DJ87"/>
      <c r="DL87">
        <v>6.2734334063571398</v>
      </c>
      <c r="DM87">
        <v>8.9181075527606009</v>
      </c>
      <c r="DN87">
        <v>11.736994003809199</v>
      </c>
      <c r="DO87">
        <v>8.4880816299799893</v>
      </c>
      <c r="DP87">
        <v>14.8250179549426</v>
      </c>
      <c r="DQ87">
        <v>5.5065458576293604</v>
      </c>
      <c r="DR87">
        <v>3.9200778964149001</v>
      </c>
      <c r="DS87">
        <v>10.281729005865399</v>
      </c>
      <c r="DT87">
        <v>5.08646532798533</v>
      </c>
      <c r="DU87">
        <v>7.83888984430543</v>
      </c>
      <c r="DV87">
        <v>4.9417104263066198</v>
      </c>
      <c r="DW87">
        <v>11.0070758709121</v>
      </c>
      <c r="DX87">
        <v>4.9233940201544604</v>
      </c>
      <c r="EL87"/>
      <c r="EZ87"/>
      <c r="GB87"/>
      <c r="GP87"/>
      <c r="GR87">
        <v>16.293640597531098</v>
      </c>
      <c r="GS87">
        <v>19.565974676463501</v>
      </c>
      <c r="GT87">
        <v>22.840463389523201</v>
      </c>
      <c r="GU87">
        <v>40.993522171587799</v>
      </c>
      <c r="GV87">
        <v>27.495972882718601</v>
      </c>
      <c r="GW87">
        <v>13.136560847537501</v>
      </c>
      <c r="GX87">
        <v>14.1003851600776</v>
      </c>
      <c r="GY87">
        <v>20.796822084701599</v>
      </c>
      <c r="GZ87">
        <v>34.940981842239097</v>
      </c>
      <c r="HA87">
        <v>18.006763661214801</v>
      </c>
      <c r="HB87">
        <v>13.4127016726754</v>
      </c>
      <c r="HC87">
        <v>24.871309555457099</v>
      </c>
      <c r="HD87">
        <v>15.2581913819963</v>
      </c>
      <c r="HR87"/>
    </row>
    <row r="88" spans="1:226">
      <c r="A88" s="13">
        <f t="shared" si="1"/>
        <v>43861</v>
      </c>
      <c r="O88"/>
      <c r="AD88"/>
      <c r="AE88" s="4">
        <v>43861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T88"/>
      <c r="BV88" s="1">
        <v>10.8833073611526</v>
      </c>
      <c r="BW88" s="1">
        <v>12.4629562834035</v>
      </c>
      <c r="BX88" s="1">
        <v>16.645412177901399</v>
      </c>
      <c r="BY88" s="1">
        <v>12.381776169333</v>
      </c>
      <c r="BZ88" s="1">
        <v>18.4815740122982</v>
      </c>
      <c r="CA88" s="1">
        <v>8.4100968758578798</v>
      </c>
      <c r="CB88" s="1">
        <v>6.6827572381955003</v>
      </c>
      <c r="CC88" s="1">
        <v>13.4221540541248</v>
      </c>
      <c r="CD88" s="1">
        <v>12.888652541728501</v>
      </c>
      <c r="CE88" s="1">
        <v>9.5525095885744609</v>
      </c>
      <c r="CF88" s="1">
        <v>7.2524955072800799</v>
      </c>
      <c r="CG88" s="1">
        <v>15.056979398449601</v>
      </c>
      <c r="CH88" s="1">
        <v>6.5463841085831804</v>
      </c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DJ88"/>
      <c r="DL88">
        <v>9.7744668637563397</v>
      </c>
      <c r="DM88">
        <v>8.8512279424923008</v>
      </c>
      <c r="DN88">
        <v>14.0885752067929</v>
      </c>
      <c r="DO88">
        <v>9.3540734824423293</v>
      </c>
      <c r="DP88">
        <v>14.145704341459799</v>
      </c>
      <c r="DQ88">
        <v>5.54460592718047</v>
      </c>
      <c r="DR88">
        <v>4.0053900712811998</v>
      </c>
      <c r="DS88">
        <v>9.0812214486452003</v>
      </c>
      <c r="DT88">
        <v>4.5614303873427504</v>
      </c>
      <c r="DU88">
        <v>8.9833449106146102</v>
      </c>
      <c r="DV88">
        <v>4.7726246864446402</v>
      </c>
      <c r="DW88">
        <v>10.3359509228496</v>
      </c>
      <c r="DX88">
        <v>4.5870442356216001</v>
      </c>
      <c r="EL88"/>
      <c r="EZ88"/>
      <c r="GB88"/>
      <c r="GP88"/>
      <c r="GR88">
        <v>16.693009006647699</v>
      </c>
      <c r="GS88">
        <v>17.9020903103157</v>
      </c>
      <c r="GT88">
        <v>21.691761828899601</v>
      </c>
      <c r="GU88">
        <v>25.962756909354201</v>
      </c>
      <c r="GV88">
        <v>28.2463241269527</v>
      </c>
      <c r="GW88">
        <v>13.0393525992737</v>
      </c>
      <c r="GX88">
        <v>13.5318605979207</v>
      </c>
      <c r="GY88">
        <v>20.035840208733699</v>
      </c>
      <c r="GZ88">
        <v>34.438494447430799</v>
      </c>
      <c r="HA88">
        <v>18.644038546856201</v>
      </c>
      <c r="HB88">
        <v>13.2827649948297</v>
      </c>
      <c r="HC88">
        <v>22.893585452782901</v>
      </c>
      <c r="HD88">
        <v>12.736910714630101</v>
      </c>
      <c r="HR88"/>
    </row>
    <row r="89" spans="1:226">
      <c r="A89" s="13">
        <f t="shared" si="1"/>
        <v>43830</v>
      </c>
      <c r="O89"/>
      <c r="AD89"/>
      <c r="AE89" s="4">
        <v>43830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T89"/>
      <c r="BV89" s="1">
        <v>10.8679263430802</v>
      </c>
      <c r="BW89" s="1">
        <v>12.421799881546701</v>
      </c>
      <c r="BX89" s="1">
        <v>16.644635424219501</v>
      </c>
      <c r="BY89" s="1">
        <v>12.3735626905895</v>
      </c>
      <c r="BZ89" s="1">
        <v>18.448457231557001</v>
      </c>
      <c r="CA89" s="1">
        <v>8.3810037679060905</v>
      </c>
      <c r="CB89" s="1">
        <v>6.6994564603179203</v>
      </c>
      <c r="CC89" s="1">
        <v>13.431667900383101</v>
      </c>
      <c r="CD89" s="1">
        <v>12.893398672547701</v>
      </c>
      <c r="CE89" s="1">
        <v>9.5247249095262205</v>
      </c>
      <c r="CF89" s="1">
        <v>7.2666904402449104</v>
      </c>
      <c r="CG89" s="1">
        <v>15.0447508473558</v>
      </c>
      <c r="CH89" s="1">
        <v>6.5524352697435804</v>
      </c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DJ89"/>
      <c r="DL89">
        <v>9.7670330620049306</v>
      </c>
      <c r="DM89">
        <v>8.8341148383170101</v>
      </c>
      <c r="DN89">
        <v>14.0783111051572</v>
      </c>
      <c r="DO89">
        <v>9.33658550109031</v>
      </c>
      <c r="DP89">
        <v>14.081935371801499</v>
      </c>
      <c r="DQ89">
        <v>5.52495080882934</v>
      </c>
      <c r="DR89">
        <v>4.0089975977100298</v>
      </c>
      <c r="DS89">
        <v>9.0651319558278605</v>
      </c>
      <c r="DT89">
        <v>4.5782007610806303</v>
      </c>
      <c r="DU89">
        <v>8.9628030347354795</v>
      </c>
      <c r="DV89">
        <v>4.7836740106850204</v>
      </c>
      <c r="DW89">
        <v>10.313650904393301</v>
      </c>
      <c r="DX89">
        <v>4.6110965474389598</v>
      </c>
      <c r="EL89"/>
      <c r="EZ89"/>
      <c r="GB89"/>
      <c r="GP89"/>
      <c r="GR89">
        <v>16.6756976139153</v>
      </c>
      <c r="GS89">
        <v>17.871974315960799</v>
      </c>
      <c r="GT89">
        <v>21.692959098371499</v>
      </c>
      <c r="GU89">
        <v>25.751799525203602</v>
      </c>
      <c r="GV89">
        <v>28.210433247533</v>
      </c>
      <c r="GW89">
        <v>13.0213433908208</v>
      </c>
      <c r="GX89">
        <v>13.549205729648399</v>
      </c>
      <c r="GY89">
        <v>20.045354133395101</v>
      </c>
      <c r="GZ89">
        <v>34.436281554992398</v>
      </c>
      <c r="HA89">
        <v>18.612035028347201</v>
      </c>
      <c r="HB89">
        <v>13.3066344251882</v>
      </c>
      <c r="HC89">
        <v>22.9055379317107</v>
      </c>
      <c r="HD89">
        <v>12.7525965162967</v>
      </c>
      <c r="HR89"/>
    </row>
    <row r="90" spans="1:226">
      <c r="A90" s="13">
        <f t="shared" si="1"/>
        <v>43798</v>
      </c>
      <c r="O90"/>
      <c r="AD90"/>
      <c r="AE90" s="4">
        <v>43798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T90"/>
      <c r="BV90" s="1">
        <v>10.8001013403012</v>
      </c>
      <c r="BW90" s="1">
        <v>12.321704912915701</v>
      </c>
      <c r="BX90" s="1">
        <v>16.593179018922498</v>
      </c>
      <c r="BY90" s="1">
        <v>12.470112657425201</v>
      </c>
      <c r="BZ90" s="1">
        <v>18.457264130177698</v>
      </c>
      <c r="CA90" s="1">
        <v>8.3009895862611405</v>
      </c>
      <c r="CB90" s="1">
        <v>6.7148734469282996</v>
      </c>
      <c r="CC90" s="1">
        <v>13.460839669851399</v>
      </c>
      <c r="CD90" s="1">
        <v>12.907891014056901</v>
      </c>
      <c r="CE90" s="1">
        <v>9.4952055729155997</v>
      </c>
      <c r="CF90" s="1">
        <v>7.2991930136006902</v>
      </c>
      <c r="CG90" s="1">
        <v>14.969956171152001</v>
      </c>
      <c r="CH90" s="1">
        <v>6.5056606272273001</v>
      </c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DJ90"/>
      <c r="DL90">
        <v>9.8202584072160608</v>
      </c>
      <c r="DM90">
        <v>8.7482208877219598</v>
      </c>
      <c r="DN90">
        <v>13.975848897609</v>
      </c>
      <c r="DO90">
        <v>9.4126789479158202</v>
      </c>
      <c r="DP90">
        <v>14.1246842606174</v>
      </c>
      <c r="DQ90">
        <v>5.4501586165532503</v>
      </c>
      <c r="DR90">
        <v>4.0219206901123297</v>
      </c>
      <c r="DS90">
        <v>9.0093948083735604</v>
      </c>
      <c r="DT90">
        <v>4.6029797128689198</v>
      </c>
      <c r="DU90">
        <v>8.9304232163721604</v>
      </c>
      <c r="DV90">
        <v>4.8125476508361604</v>
      </c>
      <c r="DW90">
        <v>10.1688274487265</v>
      </c>
      <c r="DX90">
        <v>4.5689167847480796</v>
      </c>
      <c r="EL90"/>
      <c r="EZ90"/>
      <c r="GB90"/>
      <c r="GP90"/>
      <c r="GR90">
        <v>16.591136719246599</v>
      </c>
      <c r="GS90">
        <v>17.761906374067902</v>
      </c>
      <c r="GT90">
        <v>21.663868271787699</v>
      </c>
      <c r="GU90">
        <v>28.1194201988068</v>
      </c>
      <c r="GV90">
        <v>28.2281768082401</v>
      </c>
      <c r="GW90">
        <v>12.982316995108199</v>
      </c>
      <c r="GX90">
        <v>13.5814398527897</v>
      </c>
      <c r="GY90">
        <v>19.856018186039499</v>
      </c>
      <c r="GZ90">
        <v>34.441364300539703</v>
      </c>
      <c r="HA90">
        <v>18.569614808933999</v>
      </c>
      <c r="HB90">
        <v>13.350296719153601</v>
      </c>
      <c r="HC90">
        <v>22.891053022787901</v>
      </c>
      <c r="HD90">
        <v>12.672539739250499</v>
      </c>
      <c r="HR90"/>
    </row>
    <row r="91" spans="1:226">
      <c r="A91" s="13">
        <f t="shared" si="1"/>
        <v>43769</v>
      </c>
      <c r="O91"/>
      <c r="AD91"/>
      <c r="AE91" s="4">
        <v>43769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T91"/>
      <c r="BV91" s="1">
        <v>10.915922671393201</v>
      </c>
      <c r="BW91" s="1">
        <v>12.3277573923507</v>
      </c>
      <c r="BX91" s="1">
        <v>16.744283374720499</v>
      </c>
      <c r="BY91" s="1">
        <v>12.9429761953489</v>
      </c>
      <c r="BZ91" s="1">
        <v>18.066550509084301</v>
      </c>
      <c r="CA91" s="1">
        <v>8.2906114617644793</v>
      </c>
      <c r="CB91" s="1">
        <v>7.47567026946159</v>
      </c>
      <c r="CC91" s="1">
        <v>13.356062352057</v>
      </c>
      <c r="CD91" s="1">
        <v>12.9619409153352</v>
      </c>
      <c r="CE91" s="1">
        <v>10.0643316502061</v>
      </c>
      <c r="CF91" s="1">
        <v>7.6811802558330298</v>
      </c>
      <c r="CG91" s="1">
        <v>15.0046565103624</v>
      </c>
      <c r="CH91" s="1">
        <v>6.4548773012053999</v>
      </c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DJ91"/>
      <c r="DL91">
        <v>9.8916027211189999</v>
      </c>
      <c r="DM91">
        <v>9.0063010001303194</v>
      </c>
      <c r="DN91">
        <v>14.9190287982402</v>
      </c>
      <c r="DO91">
        <v>9.60090417376224</v>
      </c>
      <c r="DP91">
        <v>14.594650272046399</v>
      </c>
      <c r="DQ91">
        <v>5.4062087915974297</v>
      </c>
      <c r="DR91">
        <v>4.4106825056802297</v>
      </c>
      <c r="DS91">
        <v>8.9493027494063497</v>
      </c>
      <c r="DT91">
        <v>4.8161435292248402</v>
      </c>
      <c r="DU91">
        <v>6.9584472452961004</v>
      </c>
      <c r="DV91">
        <v>5.0815861773123299</v>
      </c>
      <c r="DW91">
        <v>10.3188917334357</v>
      </c>
      <c r="DX91">
        <v>4.7525986824069903</v>
      </c>
      <c r="EL91"/>
      <c r="EZ91"/>
      <c r="GB91"/>
      <c r="GP91"/>
      <c r="GR91">
        <v>16.640007591127102</v>
      </c>
      <c r="GS91">
        <v>17.7056923753501</v>
      </c>
      <c r="GT91">
        <v>21.414721831218898</v>
      </c>
      <c r="GU91">
        <v>27.690660064998799</v>
      </c>
      <c r="GV91">
        <v>27.921469250788899</v>
      </c>
      <c r="GW91">
        <v>12.857490912035599</v>
      </c>
      <c r="GX91">
        <v>13.828779049521399</v>
      </c>
      <c r="GY91">
        <v>19.656732203923099</v>
      </c>
      <c r="GZ91">
        <v>33.091820480559598</v>
      </c>
      <c r="HA91">
        <v>17.898853564193601</v>
      </c>
      <c r="HB91">
        <v>13.619534967443199</v>
      </c>
      <c r="HC91">
        <v>22.9440795638053</v>
      </c>
      <c r="HD91">
        <v>12.573698243446101</v>
      </c>
      <c r="HR91"/>
    </row>
    <row r="92" spans="1:226">
      <c r="A92" s="13">
        <f t="shared" si="1"/>
        <v>43738</v>
      </c>
      <c r="O92"/>
      <c r="AD92"/>
      <c r="AE92" s="4">
        <v>43738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T92"/>
      <c r="BV92" s="1">
        <v>10.936342730206601</v>
      </c>
      <c r="BW92" s="1">
        <v>12.3521001452372</v>
      </c>
      <c r="BX92" s="1">
        <v>16.745694261300901</v>
      </c>
      <c r="BY92" s="1">
        <v>12.982693282000501</v>
      </c>
      <c r="BZ92" s="1">
        <v>18.048105674144001</v>
      </c>
      <c r="CA92" s="1">
        <v>8.2926595500976994</v>
      </c>
      <c r="CB92" s="1">
        <v>7.4727482264604204</v>
      </c>
      <c r="CC92" s="1">
        <v>13.349245541859901</v>
      </c>
      <c r="CD92" s="1">
        <v>12.958840880668699</v>
      </c>
      <c r="CE92" s="1">
        <v>10.081349670038801</v>
      </c>
      <c r="CF92" s="1">
        <v>7.67711685493407</v>
      </c>
      <c r="CG92" s="1">
        <v>15.0130338128671</v>
      </c>
      <c r="CH92" s="1">
        <v>6.4550413749443898</v>
      </c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DJ92"/>
      <c r="DL92">
        <v>9.8887000965864509</v>
      </c>
      <c r="DM92">
        <v>9.0240712709603805</v>
      </c>
      <c r="DN92">
        <v>14.9162466106159</v>
      </c>
      <c r="DO92">
        <v>9.6357160849136605</v>
      </c>
      <c r="DP92">
        <v>14.5556067058873</v>
      </c>
      <c r="DQ92">
        <v>5.4059092936284996</v>
      </c>
      <c r="DR92">
        <v>4.4085270702469401</v>
      </c>
      <c r="DS92">
        <v>8.9329592846014201</v>
      </c>
      <c r="DT92">
        <v>4.8035691350628698</v>
      </c>
      <c r="DU92">
        <v>6.9705608903604501</v>
      </c>
      <c r="DV92">
        <v>5.1574022383078004</v>
      </c>
      <c r="DW92">
        <v>10.330796954760199</v>
      </c>
      <c r="DX92">
        <v>4.7524430874031598</v>
      </c>
      <c r="EL92"/>
      <c r="EZ92"/>
      <c r="GB92"/>
      <c r="GP92"/>
      <c r="GR92">
        <v>16.667302894328401</v>
      </c>
      <c r="GS92">
        <v>17.725635474279201</v>
      </c>
      <c r="GT92">
        <v>21.412029923170401</v>
      </c>
      <c r="GU92">
        <v>27.684165993808602</v>
      </c>
      <c r="GV92">
        <v>27.906141737789099</v>
      </c>
      <c r="GW92">
        <v>12.861167314725201</v>
      </c>
      <c r="GX92">
        <v>13.8284070028205</v>
      </c>
      <c r="GY92">
        <v>19.646544426512101</v>
      </c>
      <c r="GZ92">
        <v>33.085021290384297</v>
      </c>
      <c r="HA92">
        <v>17.918253456856</v>
      </c>
      <c r="HB92">
        <v>13.5918859075376</v>
      </c>
      <c r="HC92">
        <v>22.937784635974602</v>
      </c>
      <c r="HD92">
        <v>12.5674152322593</v>
      </c>
      <c r="HR92"/>
    </row>
    <row r="93" spans="1:226">
      <c r="A93" s="13">
        <f t="shared" si="1"/>
        <v>43707</v>
      </c>
      <c r="O93"/>
      <c r="AD93"/>
      <c r="AE93" s="4">
        <v>43707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T93"/>
      <c r="BV93" s="1">
        <v>10.8107705287022</v>
      </c>
      <c r="BW93" s="1">
        <v>12.384103298233599</v>
      </c>
      <c r="BX93" s="1">
        <v>16.750205620641399</v>
      </c>
      <c r="BY93" s="1">
        <v>12.921560144176601</v>
      </c>
      <c r="BZ93" s="1">
        <v>18.061440417387299</v>
      </c>
      <c r="CA93" s="1">
        <v>8.2393317782115396</v>
      </c>
      <c r="CB93" s="1">
        <v>7.4517045330150502</v>
      </c>
      <c r="CC93" s="1">
        <v>13.418424549769099</v>
      </c>
      <c r="CD93" s="1">
        <v>12.9380172719322</v>
      </c>
      <c r="CE93" s="1">
        <v>9.8868852091280601</v>
      </c>
      <c r="CF93" s="1">
        <v>7.74851357992247</v>
      </c>
      <c r="CG93" s="1">
        <v>14.859697850992999</v>
      </c>
      <c r="CH93" s="1">
        <v>6.4544080642887902</v>
      </c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DJ93"/>
      <c r="DL93">
        <v>9.8199462696787698</v>
      </c>
      <c r="DM93">
        <v>9.0457734495339199</v>
      </c>
      <c r="DN93">
        <v>14.9191790617922</v>
      </c>
      <c r="DO93">
        <v>9.5768582607909103</v>
      </c>
      <c r="DP93">
        <v>14.528041815777099</v>
      </c>
      <c r="DQ93">
        <v>5.3621444143534402</v>
      </c>
      <c r="DR93">
        <v>4.40068317855469</v>
      </c>
      <c r="DS93">
        <v>8.1744737011575204</v>
      </c>
      <c r="DT93">
        <v>4.7587531455743504</v>
      </c>
      <c r="DU93">
        <v>6.7500982240544696</v>
      </c>
      <c r="DV93">
        <v>5.2177929254117501</v>
      </c>
      <c r="DW93">
        <v>10.174069333916201</v>
      </c>
      <c r="DX93">
        <v>4.7519075344594404</v>
      </c>
      <c r="EL93"/>
      <c r="EZ93"/>
      <c r="GB93"/>
      <c r="GP93"/>
      <c r="GR93">
        <v>16.492035934782301</v>
      </c>
      <c r="GS93">
        <v>17.7516817393332</v>
      </c>
      <c r="GT93">
        <v>21.415939075423601</v>
      </c>
      <c r="GU93">
        <v>27.2357746887076</v>
      </c>
      <c r="GV93">
        <v>27.895945408049101</v>
      </c>
      <c r="GW93">
        <v>12.784560000002999</v>
      </c>
      <c r="GX93">
        <v>13.801242615902</v>
      </c>
      <c r="GY93">
        <v>20.0662576994118</v>
      </c>
      <c r="GZ93">
        <v>33.018106257254601</v>
      </c>
      <c r="HA93">
        <v>17.741754074879399</v>
      </c>
      <c r="HB93">
        <v>13.6620260373217</v>
      </c>
      <c r="HC93">
        <v>22.678209426778</v>
      </c>
      <c r="HD93">
        <v>12.5657452385912</v>
      </c>
      <c r="HR93"/>
    </row>
    <row r="94" spans="1:226">
      <c r="A94" s="13">
        <f t="shared" si="1"/>
        <v>43677</v>
      </c>
      <c r="O94"/>
      <c r="AD94"/>
      <c r="AE94" s="4">
        <v>43677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T94"/>
      <c r="BV94" s="1">
        <v>11.232915758588099</v>
      </c>
      <c r="BW94" s="1">
        <v>12.6763636959666</v>
      </c>
      <c r="BX94" s="1">
        <v>16.615709527803698</v>
      </c>
      <c r="BY94" s="1">
        <v>15.988758959380901</v>
      </c>
      <c r="BZ94" s="1">
        <v>18.134413816278499</v>
      </c>
      <c r="CA94" s="1">
        <v>7.8944931718914697</v>
      </c>
      <c r="CB94" s="1">
        <v>7.9234550127234904</v>
      </c>
      <c r="CC94" s="1">
        <v>13.3752716928275</v>
      </c>
      <c r="CD94" s="1">
        <v>12.801722003441</v>
      </c>
      <c r="CE94" s="1">
        <v>8.1954878703269092</v>
      </c>
      <c r="CF94" s="1">
        <v>7.9824875391974599</v>
      </c>
      <c r="CG94" s="1">
        <v>14.919684814045199</v>
      </c>
      <c r="CH94" s="1">
        <v>7.1368722829747897</v>
      </c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DJ94"/>
      <c r="DL94">
        <v>8.8312075463240909</v>
      </c>
      <c r="DM94">
        <v>9.5132458615248492</v>
      </c>
      <c r="DN94">
        <v>14.9511019430284</v>
      </c>
      <c r="DO94">
        <v>11.1857992268851</v>
      </c>
      <c r="DP94">
        <v>14.917314025742201</v>
      </c>
      <c r="DQ94">
        <v>5.2423097239767804</v>
      </c>
      <c r="DR94">
        <v>5.0018907195489497</v>
      </c>
      <c r="DS94">
        <v>8.2584762754814296</v>
      </c>
      <c r="DT94">
        <v>4.5082195257885198</v>
      </c>
      <c r="DU94">
        <v>5.95453150232228</v>
      </c>
      <c r="DV94">
        <v>5.4810095742982803</v>
      </c>
      <c r="DW94">
        <v>11.290063807454199</v>
      </c>
      <c r="DX94">
        <v>5.3660303055801002</v>
      </c>
      <c r="EL94"/>
      <c r="EZ94"/>
      <c r="GB94"/>
      <c r="GP94"/>
      <c r="GR94">
        <v>16.6671417396816</v>
      </c>
      <c r="GS94">
        <v>17.751369179446801</v>
      </c>
      <c r="GT94">
        <v>20.496858813389</v>
      </c>
      <c r="GU94">
        <v>32.391115734852796</v>
      </c>
      <c r="GV94">
        <v>26.797042876600202</v>
      </c>
      <c r="GW94">
        <v>12.067784723904399</v>
      </c>
      <c r="GX94">
        <v>13.9529324251231</v>
      </c>
      <c r="GY94">
        <v>19.675505833022399</v>
      </c>
      <c r="GZ94">
        <v>32.087796412155797</v>
      </c>
      <c r="HA94">
        <v>16.064489437276599</v>
      </c>
      <c r="HB94">
        <v>13.4016088556415</v>
      </c>
      <c r="HC94">
        <v>21.833281632756101</v>
      </c>
      <c r="HD94">
        <v>13.0004526437106</v>
      </c>
      <c r="HR94"/>
    </row>
    <row r="95" spans="1:226">
      <c r="A95" s="13">
        <f t="shared" si="1"/>
        <v>43644</v>
      </c>
      <c r="O95"/>
      <c r="AD95"/>
      <c r="AE95" s="4">
        <v>43644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T95"/>
      <c r="BV95" s="1">
        <v>11.2137835289296</v>
      </c>
      <c r="BW95" s="1">
        <v>12.6631479137108</v>
      </c>
      <c r="BX95" s="1">
        <v>16.575650019325298</v>
      </c>
      <c r="BY95" s="1">
        <v>16.018371225880799</v>
      </c>
      <c r="BZ95" s="1">
        <v>18.137470379911999</v>
      </c>
      <c r="CA95" s="1">
        <v>7.9007852889063797</v>
      </c>
      <c r="CB95" s="1">
        <v>7.9199842346983402</v>
      </c>
      <c r="CC95" s="1">
        <v>13.350442390352001</v>
      </c>
      <c r="CD95" s="1">
        <v>12.799867171261701</v>
      </c>
      <c r="CE95" s="1">
        <v>8.2019438102412696</v>
      </c>
      <c r="CF95" s="1">
        <v>7.9984535208477201</v>
      </c>
      <c r="CG95" s="1">
        <v>14.952883551919101</v>
      </c>
      <c r="CH95" s="1">
        <v>7.1353632524627999</v>
      </c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DJ95"/>
      <c r="DL95">
        <v>8.8280375605881201</v>
      </c>
      <c r="DM95">
        <v>9.4876051258484804</v>
      </c>
      <c r="DN95">
        <v>14.855064583221299</v>
      </c>
      <c r="DO95">
        <v>11.209896530237801</v>
      </c>
      <c r="DP95">
        <v>14.9133784503773</v>
      </c>
      <c r="DQ95">
        <v>5.2492133300025596</v>
      </c>
      <c r="DR95">
        <v>4.9979446351712804</v>
      </c>
      <c r="DS95">
        <v>8.2329711947505793</v>
      </c>
      <c r="DT95">
        <v>4.4971558208217699</v>
      </c>
      <c r="DU95">
        <v>5.9534535222634899</v>
      </c>
      <c r="DV95">
        <v>5.5128396135635596</v>
      </c>
      <c r="DW95">
        <v>11.318086246149701</v>
      </c>
      <c r="DX95">
        <v>5.3621703103044096</v>
      </c>
      <c r="EL95"/>
      <c r="EZ95"/>
      <c r="GB95"/>
      <c r="GP95"/>
      <c r="GR95">
        <v>16.649249005190999</v>
      </c>
      <c r="GS95">
        <v>17.742534446209099</v>
      </c>
      <c r="GT95">
        <v>20.4737852945767</v>
      </c>
      <c r="GU95">
        <v>32.378246668833299</v>
      </c>
      <c r="GV95">
        <v>26.803000680432501</v>
      </c>
      <c r="GW95">
        <v>12.081547775483999</v>
      </c>
      <c r="GX95">
        <v>13.944797925012599</v>
      </c>
      <c r="GY95">
        <v>19.6394099195028</v>
      </c>
      <c r="GZ95">
        <v>32.088804402097701</v>
      </c>
      <c r="HA95">
        <v>16.064496852045401</v>
      </c>
      <c r="HB95">
        <v>13.4215732724119</v>
      </c>
      <c r="HC95">
        <v>21.869354775967</v>
      </c>
      <c r="HD95">
        <v>12.9996779961819</v>
      </c>
      <c r="HR95"/>
    </row>
    <row r="96" spans="1:226">
      <c r="A96" s="13">
        <f t="shared" si="1"/>
        <v>43616</v>
      </c>
      <c r="O96"/>
      <c r="AD96"/>
      <c r="AE96" s="4">
        <v>43616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T96"/>
      <c r="BV96" s="1">
        <v>11.1906662293902</v>
      </c>
      <c r="BW96" s="1">
        <v>12.677070030583</v>
      </c>
      <c r="BX96" s="1">
        <v>16.639376103792401</v>
      </c>
      <c r="BY96" s="1">
        <v>15.968068763419</v>
      </c>
      <c r="BZ96" s="1">
        <v>18.185472384280999</v>
      </c>
      <c r="CA96" s="1">
        <v>7.91300004205993</v>
      </c>
      <c r="CB96" s="1">
        <v>7.9230313391094596</v>
      </c>
      <c r="CC96" s="1">
        <v>13.4806559499887</v>
      </c>
      <c r="CD96" s="1">
        <v>12.8072339702883</v>
      </c>
      <c r="CE96" s="1">
        <v>8.1516385298087801</v>
      </c>
      <c r="CF96" s="1">
        <v>8.0267914207558899</v>
      </c>
      <c r="CG96" s="1">
        <v>14.398934719202799</v>
      </c>
      <c r="CH96" s="1">
        <v>7.1664069287272198</v>
      </c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DJ96"/>
      <c r="DL96">
        <v>8.8057860409226105</v>
      </c>
      <c r="DM96">
        <v>9.5124861444934599</v>
      </c>
      <c r="DN96">
        <v>14.943802109047899</v>
      </c>
      <c r="DO96">
        <v>11.170235801674099</v>
      </c>
      <c r="DP96">
        <v>14.9551133018507</v>
      </c>
      <c r="DQ96">
        <v>5.2510626543973702</v>
      </c>
      <c r="DR96">
        <v>5.00566824422833</v>
      </c>
      <c r="DS96">
        <v>8.9590075391998703</v>
      </c>
      <c r="DT96">
        <v>4.5028517422906802</v>
      </c>
      <c r="DU96">
        <v>5.93515306394894</v>
      </c>
      <c r="DV96">
        <v>5.5294121798237201</v>
      </c>
      <c r="DW96">
        <v>10.9238273728133</v>
      </c>
      <c r="DX96">
        <v>5.3786206925426496</v>
      </c>
      <c r="EL96"/>
      <c r="EZ96"/>
      <c r="GB96"/>
      <c r="GP96"/>
      <c r="GR96">
        <v>16.620440942230001</v>
      </c>
      <c r="GS96">
        <v>17.753726859552799</v>
      </c>
      <c r="GT96">
        <v>20.539315338245199</v>
      </c>
      <c r="GU96">
        <v>32.379623413697402</v>
      </c>
      <c r="GV96">
        <v>26.8382795299866</v>
      </c>
      <c r="GW96">
        <v>12.114128863109499</v>
      </c>
      <c r="GX96">
        <v>13.949417491216501</v>
      </c>
      <c r="GY96">
        <v>19.898520674965201</v>
      </c>
      <c r="GZ96">
        <v>32.095089976498798</v>
      </c>
      <c r="HA96">
        <v>16.001919964241502</v>
      </c>
      <c r="HB96">
        <v>13.5112757896802</v>
      </c>
      <c r="HC96">
        <v>21.032251162286201</v>
      </c>
      <c r="HD96">
        <v>13.018756731173401</v>
      </c>
      <c r="HR96"/>
    </row>
    <row r="97" spans="1:226">
      <c r="A97" s="13">
        <f t="shared" si="1"/>
        <v>43585</v>
      </c>
      <c r="O97"/>
      <c r="AD97"/>
      <c r="AE97" s="4">
        <v>43585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T97"/>
      <c r="BV97" s="1">
        <v>11.3055210322054</v>
      </c>
      <c r="BW97" s="1">
        <v>12.7774235135683</v>
      </c>
      <c r="BX97" s="1">
        <v>16.780381287156398</v>
      </c>
      <c r="BY97" s="1">
        <v>14.591529761666299</v>
      </c>
      <c r="BZ97" s="1">
        <v>17.9954908123721</v>
      </c>
      <c r="CA97" s="1">
        <v>7.7847143302383399</v>
      </c>
      <c r="CB97" s="1">
        <v>8.0326284837700204</v>
      </c>
      <c r="CC97" s="1">
        <v>13.963103149674</v>
      </c>
      <c r="CD97" s="1">
        <v>12.796110396343201</v>
      </c>
      <c r="CE97" s="1">
        <v>8.2633869163026308</v>
      </c>
      <c r="CF97" s="1">
        <v>7.8969421863766396</v>
      </c>
      <c r="CG97" s="1">
        <v>14.2929327001145</v>
      </c>
      <c r="CH97" s="1">
        <v>7.37144251354243</v>
      </c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DJ97"/>
      <c r="DL97">
        <v>8.9985026834897006</v>
      </c>
      <c r="DM97">
        <v>9.7882910124598705</v>
      </c>
      <c r="DN97">
        <v>14.8913651858792</v>
      </c>
      <c r="DO97">
        <v>10.275214926034399</v>
      </c>
      <c r="DP97">
        <v>16.420877136786999</v>
      </c>
      <c r="DQ97">
        <v>5.3552109300163604</v>
      </c>
      <c r="DR97">
        <v>5.3132910771540303</v>
      </c>
      <c r="DS97">
        <v>9.8812562371772596</v>
      </c>
      <c r="DT97">
        <v>4.9247002672122004</v>
      </c>
      <c r="DU97">
        <v>5.8686579131563397</v>
      </c>
      <c r="DV97">
        <v>5.8187426501622301</v>
      </c>
      <c r="DW97">
        <v>10.8075831239858</v>
      </c>
      <c r="DX97">
        <v>5.9996210907170804</v>
      </c>
      <c r="EL97"/>
      <c r="EZ97"/>
      <c r="GB97"/>
      <c r="GP97"/>
      <c r="GR97">
        <v>16.526070095739001</v>
      </c>
      <c r="GS97">
        <v>18.5164978895471</v>
      </c>
      <c r="GT97">
        <v>20.469919441853101</v>
      </c>
      <c r="GU97">
        <v>33.298580853885099</v>
      </c>
      <c r="GV97">
        <v>25.639929690815499</v>
      </c>
      <c r="GW97">
        <v>11.868658585230699</v>
      </c>
      <c r="GX97">
        <v>14.021386815751001</v>
      </c>
      <c r="GY97">
        <v>20.115584736339201</v>
      </c>
      <c r="GZ97">
        <v>31.7090310745705</v>
      </c>
      <c r="HA97">
        <v>15.293593196895801</v>
      </c>
      <c r="HB97">
        <v>13.1584585944582</v>
      </c>
      <c r="HC97">
        <v>20.8828870773036</v>
      </c>
      <c r="HD97">
        <v>14.494322341946599</v>
      </c>
      <c r="HR97"/>
    </row>
    <row r="98" spans="1:226">
      <c r="A98" s="13">
        <f t="shared" si="1"/>
        <v>43553</v>
      </c>
      <c r="O98"/>
      <c r="AD98"/>
      <c r="AE98" s="4">
        <v>43553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T98"/>
      <c r="BV98" s="1">
        <v>11.298670767252499</v>
      </c>
      <c r="BW98" s="1">
        <v>12.761614666531599</v>
      </c>
      <c r="BX98" s="1">
        <v>16.746419776574701</v>
      </c>
      <c r="BY98" s="1">
        <v>14.5767908264261</v>
      </c>
      <c r="BZ98" s="1">
        <v>18.3489105272042</v>
      </c>
      <c r="CA98" s="1">
        <v>7.7933687576975696</v>
      </c>
      <c r="CB98" s="1">
        <v>8.0407212435135307</v>
      </c>
      <c r="CC98" s="1">
        <v>13.786314207761199</v>
      </c>
      <c r="CD98" s="1">
        <v>12.8082305002591</v>
      </c>
      <c r="CE98" s="1">
        <v>8.2561376417459602</v>
      </c>
      <c r="CF98" s="1">
        <v>7.9641663143728998</v>
      </c>
      <c r="CG98" s="1">
        <v>14.264218226766401</v>
      </c>
      <c r="CH98" s="1">
        <v>7.3707387774555304</v>
      </c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DJ98"/>
      <c r="DL98">
        <v>9.0018307936941309</v>
      </c>
      <c r="DM98">
        <v>9.7839615171262206</v>
      </c>
      <c r="DN98">
        <v>14.862475728991599</v>
      </c>
      <c r="DO98">
        <v>10.2630935026862</v>
      </c>
      <c r="DP98">
        <v>16.751561751157599</v>
      </c>
      <c r="DQ98">
        <v>5.3642461308735401</v>
      </c>
      <c r="DR98">
        <v>5.3046125062143803</v>
      </c>
      <c r="DS98">
        <v>9.7444070940676397</v>
      </c>
      <c r="DT98">
        <v>4.9496773293702701</v>
      </c>
      <c r="DU98">
        <v>5.8636387254366102</v>
      </c>
      <c r="DV98">
        <v>5.8796216177339398</v>
      </c>
      <c r="DW98">
        <v>10.7807038218331</v>
      </c>
      <c r="DX98">
        <v>5.9995537787600597</v>
      </c>
      <c r="EL98"/>
      <c r="EZ98"/>
      <c r="GB98"/>
      <c r="GP98"/>
      <c r="GR98">
        <v>16.518365158757799</v>
      </c>
      <c r="GS98">
        <v>18.501563249152898</v>
      </c>
      <c r="GT98">
        <v>20.439730773878999</v>
      </c>
      <c r="GU98">
        <v>33.161550777415002</v>
      </c>
      <c r="GV98">
        <v>25.7382738311412</v>
      </c>
      <c r="GW98">
        <v>11.874611557297801</v>
      </c>
      <c r="GX98">
        <v>14.0206030300225</v>
      </c>
      <c r="GY98">
        <v>19.9615857341267</v>
      </c>
      <c r="GZ98">
        <v>31.703034631026998</v>
      </c>
      <c r="HA98">
        <v>15.293009498280901</v>
      </c>
      <c r="HB98">
        <v>13.2212824917017</v>
      </c>
      <c r="HC98">
        <v>20.850344660542799</v>
      </c>
      <c r="HD98">
        <v>14.494092744247499</v>
      </c>
      <c r="HR98"/>
    </row>
    <row r="99" spans="1:226">
      <c r="A99" s="13">
        <f t="shared" si="1"/>
        <v>43524</v>
      </c>
      <c r="O99"/>
      <c r="AD99"/>
      <c r="AE99" s="4">
        <v>43524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T99"/>
      <c r="BV99" s="1">
        <v>11.308220883201701</v>
      </c>
      <c r="BW99" s="1">
        <v>12.7245263833351</v>
      </c>
      <c r="BX99" s="1">
        <v>16.7439291481876</v>
      </c>
      <c r="BY99" s="1">
        <v>14.5370755019428</v>
      </c>
      <c r="BZ99" s="1">
        <v>18.3739216661426</v>
      </c>
      <c r="CA99" s="1">
        <v>7.7605643343506303</v>
      </c>
      <c r="CB99" s="1">
        <v>8.0674276089930608</v>
      </c>
      <c r="CC99" s="1">
        <v>13.6713985574641</v>
      </c>
      <c r="CD99" s="1">
        <v>12.7385479774002</v>
      </c>
      <c r="CE99" s="1">
        <v>8.3173216061000907</v>
      </c>
      <c r="CF99" s="1">
        <v>8.1345489498869696</v>
      </c>
      <c r="CG99" s="1">
        <v>14.3281723699246</v>
      </c>
      <c r="CH99" s="1">
        <v>7.3681984425840001</v>
      </c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DJ99"/>
      <c r="DL99">
        <v>9.0134341136882608</v>
      </c>
      <c r="DM99">
        <v>9.7541952837887393</v>
      </c>
      <c r="DN99">
        <v>14.8539621008058</v>
      </c>
      <c r="DO99">
        <v>10.2022158168255</v>
      </c>
      <c r="DP99">
        <v>16.772063080403701</v>
      </c>
      <c r="DQ99">
        <v>5.4131538861516697</v>
      </c>
      <c r="DR99">
        <v>5.3197830488417504</v>
      </c>
      <c r="DS99">
        <v>9.6516390594936006</v>
      </c>
      <c r="DT99">
        <v>4.8794440612803003</v>
      </c>
      <c r="DU99">
        <v>5.8731633107959897</v>
      </c>
      <c r="DV99">
        <v>5.8074340040911396</v>
      </c>
      <c r="DW99">
        <v>10.8297110562618</v>
      </c>
      <c r="DX99">
        <v>5.9989122424587702</v>
      </c>
      <c r="EL99"/>
      <c r="EZ99"/>
      <c r="GB99"/>
      <c r="GP99"/>
      <c r="GR99">
        <v>16.523268482661098</v>
      </c>
      <c r="GS99">
        <v>18.473461755943202</v>
      </c>
      <c r="GT99">
        <v>20.438609173050899</v>
      </c>
      <c r="GU99">
        <v>33.168176696021298</v>
      </c>
      <c r="GV99">
        <v>25.767915134068399</v>
      </c>
      <c r="GW99">
        <v>11.847288931903099</v>
      </c>
      <c r="GX99">
        <v>14.059165836826001</v>
      </c>
      <c r="GY99">
        <v>19.936246755664101</v>
      </c>
      <c r="GZ99">
        <v>31.883314949383202</v>
      </c>
      <c r="HA99">
        <v>15.36510095165</v>
      </c>
      <c r="HB99">
        <v>13.3961514222218</v>
      </c>
      <c r="HC99">
        <v>20.9868012368682</v>
      </c>
      <c r="HD99">
        <v>14.493985920040499</v>
      </c>
      <c r="HR99"/>
    </row>
    <row r="100" spans="1:226">
      <c r="A100" s="13">
        <f t="shared" si="1"/>
        <v>43496</v>
      </c>
      <c r="O100"/>
      <c r="AD100"/>
      <c r="AE100" s="4">
        <v>43496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T100"/>
      <c r="BV100" s="1">
        <v>11.873821110072599</v>
      </c>
      <c r="BW100" s="1">
        <v>12.499343662236299</v>
      </c>
      <c r="BX100" s="1">
        <v>16.599398468449099</v>
      </c>
      <c r="BY100" s="1">
        <v>14.8061280005972</v>
      </c>
      <c r="BZ100" s="1">
        <v>18.102441638983599</v>
      </c>
      <c r="CA100" s="1">
        <v>8.0518193637851407</v>
      </c>
      <c r="CB100" s="1">
        <v>8.2091759896550798</v>
      </c>
      <c r="CC100" s="1">
        <v>12.8412690550955</v>
      </c>
      <c r="CD100" s="1">
        <v>13.4860155465484</v>
      </c>
      <c r="CE100" s="1">
        <v>9.1409831279393003</v>
      </c>
      <c r="CF100" s="1">
        <v>9.1563156666820795</v>
      </c>
      <c r="CG100" s="1">
        <v>14.936467742149899</v>
      </c>
      <c r="CH100" s="1">
        <v>7.3898409174403099</v>
      </c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DJ100"/>
      <c r="DL100">
        <v>7.9711820882572404</v>
      </c>
      <c r="DM100">
        <v>11.607704273393299</v>
      </c>
      <c r="DN100">
        <v>12.6166693882201</v>
      </c>
      <c r="DO100">
        <v>9.4540834105095204</v>
      </c>
      <c r="DP100">
        <v>16.1686281865212</v>
      </c>
      <c r="DQ100">
        <v>5.74341960597617</v>
      </c>
      <c r="DR100">
        <v>5.5240275382878501</v>
      </c>
      <c r="DS100">
        <v>9.2060979652079205</v>
      </c>
      <c r="DT100">
        <v>6.0073930473064596</v>
      </c>
      <c r="DU100">
        <v>5.0703549684513201</v>
      </c>
      <c r="DV100">
        <v>7.4628123369779704</v>
      </c>
      <c r="DW100">
        <v>12.854280423897301</v>
      </c>
      <c r="DX100">
        <v>6.1970152920077899</v>
      </c>
      <c r="EL100"/>
      <c r="EZ100"/>
      <c r="GB100"/>
      <c r="GP100"/>
      <c r="GR100">
        <v>17.467150849597498</v>
      </c>
      <c r="GS100">
        <v>17.6578806742666</v>
      </c>
      <c r="GT100">
        <v>20.4013440278388</v>
      </c>
      <c r="GU100">
        <v>40.099119798198799</v>
      </c>
      <c r="GV100">
        <v>26.010397201106201</v>
      </c>
      <c r="GW100">
        <v>12.0983992142265</v>
      </c>
      <c r="GX100">
        <v>14.1882926403245</v>
      </c>
      <c r="GY100">
        <v>20.1613324830805</v>
      </c>
      <c r="GZ100">
        <v>32.499137004849402</v>
      </c>
      <c r="HA100">
        <v>16.408032813619901</v>
      </c>
      <c r="HB100">
        <v>14.183109397456899</v>
      </c>
      <c r="HC100">
        <v>21.354577663552799</v>
      </c>
      <c r="HD100">
        <v>13.3668580952847</v>
      </c>
      <c r="HR100"/>
    </row>
    <row r="101" spans="1:226">
      <c r="A101" s="13">
        <f t="shared" si="1"/>
        <v>43465</v>
      </c>
      <c r="O101"/>
      <c r="AD101"/>
      <c r="AE101" s="4">
        <v>43465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T101"/>
      <c r="BV101" s="1">
        <v>11.8646642809456</v>
      </c>
      <c r="BW101" s="1">
        <v>12.497936035940301</v>
      </c>
      <c r="BX101" s="1">
        <v>16.602821762214798</v>
      </c>
      <c r="BY101" s="1">
        <v>14.8004384610049</v>
      </c>
      <c r="BZ101" s="1">
        <v>18.101064132606801</v>
      </c>
      <c r="CA101" s="1">
        <v>8.0476796225881309</v>
      </c>
      <c r="CB101" s="1">
        <v>8.2116639429244405</v>
      </c>
      <c r="CC101" s="1">
        <v>12.847904571312</v>
      </c>
      <c r="CD101" s="1">
        <v>13.478820171363999</v>
      </c>
      <c r="CE101" s="1">
        <v>9.1390207357908295</v>
      </c>
      <c r="CF101" s="1">
        <v>9.1438563322968403</v>
      </c>
      <c r="CG101" s="1">
        <v>14.9328010881314</v>
      </c>
      <c r="CH101" s="1">
        <v>7.3910885067633298</v>
      </c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DJ101"/>
      <c r="DL101">
        <v>7.9655277363375596</v>
      </c>
      <c r="DM101">
        <v>11.5930834918308</v>
      </c>
      <c r="DN101">
        <v>12.6184817909276</v>
      </c>
      <c r="DO101">
        <v>9.4487376206527003</v>
      </c>
      <c r="DP101">
        <v>16.164993323881699</v>
      </c>
      <c r="DQ101">
        <v>5.7425568772459004</v>
      </c>
      <c r="DR101">
        <v>5.52485797975541</v>
      </c>
      <c r="DS101">
        <v>9.2091495744828098</v>
      </c>
      <c r="DT101">
        <v>6.0150413208363398</v>
      </c>
      <c r="DU101">
        <v>5.0677377229904303</v>
      </c>
      <c r="DV101">
        <v>7.4211808240741197</v>
      </c>
      <c r="DW101">
        <v>12.849060267411399</v>
      </c>
      <c r="DX101">
        <v>6.1786511917220199</v>
      </c>
      <c r="EL101"/>
      <c r="EZ101"/>
      <c r="GB101"/>
      <c r="GP101"/>
      <c r="GR101">
        <v>17.460024343067399</v>
      </c>
      <c r="GS101">
        <v>17.661201725326698</v>
      </c>
      <c r="GT101">
        <v>20.403310827121</v>
      </c>
      <c r="GU101">
        <v>40.0457182189161</v>
      </c>
      <c r="GV101">
        <v>26.0057333614144</v>
      </c>
      <c r="GW101">
        <v>12.095530720631499</v>
      </c>
      <c r="GX101">
        <v>14.198155689764199</v>
      </c>
      <c r="GY101">
        <v>20.162630538669202</v>
      </c>
      <c r="GZ101">
        <v>32.499043582908598</v>
      </c>
      <c r="HA101">
        <v>16.402856087003801</v>
      </c>
      <c r="HB101">
        <v>14.152180437240601</v>
      </c>
      <c r="HC101">
        <v>21.351847460877998</v>
      </c>
      <c r="HD101">
        <v>13.3752390512171</v>
      </c>
      <c r="HR101"/>
    </row>
    <row r="102" spans="1:226">
      <c r="A102" s="13">
        <f t="shared" si="1"/>
        <v>43434</v>
      </c>
      <c r="O102"/>
      <c r="AD102"/>
      <c r="AE102" s="4">
        <v>43434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T102"/>
      <c r="BV102" s="1">
        <v>11.8302375019765</v>
      </c>
      <c r="BW102" s="1">
        <v>12.4876180658081</v>
      </c>
      <c r="BX102" s="1">
        <v>16.524212134596102</v>
      </c>
      <c r="BY102" s="1">
        <v>14.797685821302601</v>
      </c>
      <c r="BZ102" s="1">
        <v>18.423921734020599</v>
      </c>
      <c r="CA102" s="1">
        <v>8.0408015466183898</v>
      </c>
      <c r="CB102" s="1">
        <v>8.2079688959506498</v>
      </c>
      <c r="CC102" s="1">
        <v>12.7763569452806</v>
      </c>
      <c r="CD102" s="1">
        <v>13.4759115949107</v>
      </c>
      <c r="CE102" s="1">
        <v>9.1285120617541899</v>
      </c>
      <c r="CF102" s="1">
        <v>9.1387239061204504</v>
      </c>
      <c r="CG102" s="1">
        <v>14.925800733271</v>
      </c>
      <c r="CH102" s="1">
        <v>7.3913907016275404</v>
      </c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DJ102"/>
      <c r="DL102">
        <v>7.9573331142091801</v>
      </c>
      <c r="DM102">
        <v>11.5627984660793</v>
      </c>
      <c r="DN102">
        <v>12.5843416783592</v>
      </c>
      <c r="DO102">
        <v>9.4497180487717394</v>
      </c>
      <c r="DP102">
        <v>16.965417752394</v>
      </c>
      <c r="DQ102">
        <v>5.7281771307753804</v>
      </c>
      <c r="DR102">
        <v>5.5249725018703302</v>
      </c>
      <c r="DS102">
        <v>8.8932077734885304</v>
      </c>
      <c r="DT102">
        <v>6.0285279949001902</v>
      </c>
      <c r="DU102">
        <v>5.0540075429691003</v>
      </c>
      <c r="DV102">
        <v>7.4246991909747297</v>
      </c>
      <c r="DW102">
        <v>12.838444520718101</v>
      </c>
      <c r="DX102">
        <v>6.1786077103891204</v>
      </c>
      <c r="EL102"/>
      <c r="EZ102"/>
      <c r="GB102"/>
      <c r="GP102"/>
      <c r="GR102">
        <v>17.434341586649801</v>
      </c>
      <c r="GS102">
        <v>17.653127200310099</v>
      </c>
      <c r="GT102">
        <v>20.354236836704899</v>
      </c>
      <c r="GU102">
        <v>39.923658188907297</v>
      </c>
      <c r="GV102">
        <v>26.6279910058132</v>
      </c>
      <c r="GW102">
        <v>12.087058453853199</v>
      </c>
      <c r="GX102">
        <v>14.2041522980086</v>
      </c>
      <c r="GY102">
        <v>19.916308809397599</v>
      </c>
      <c r="GZ102">
        <v>32.493131337120303</v>
      </c>
      <c r="HA102">
        <v>16.395005839807101</v>
      </c>
      <c r="HB102">
        <v>14.1409710574122</v>
      </c>
      <c r="HC102">
        <v>21.3556765350056</v>
      </c>
      <c r="HD102">
        <v>13.3820541512064</v>
      </c>
      <c r="HR102"/>
    </row>
    <row r="103" spans="1:226">
      <c r="A103" s="13">
        <f t="shared" si="1"/>
        <v>43404</v>
      </c>
      <c r="O103"/>
      <c r="AD103"/>
      <c r="AE103" s="4">
        <v>43404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T103"/>
      <c r="BV103" s="1">
        <v>12.037051718788801</v>
      </c>
      <c r="BW103" s="1">
        <v>12.5265278887337</v>
      </c>
      <c r="BX103" s="1">
        <v>16.707303576404101</v>
      </c>
      <c r="BY103" s="1">
        <v>14.4059288272227</v>
      </c>
      <c r="BZ103" s="1">
        <v>18.919164486599499</v>
      </c>
      <c r="CA103" s="1">
        <v>7.9993014620623804</v>
      </c>
      <c r="CB103" s="1">
        <v>7.6267212086553204</v>
      </c>
      <c r="CC103" s="1">
        <v>12.344152137846001</v>
      </c>
      <c r="CD103" s="1">
        <v>13.380787812310601</v>
      </c>
      <c r="CE103" s="1">
        <v>8.2023931822103897</v>
      </c>
      <c r="CF103" s="1">
        <v>9.1437498671885695</v>
      </c>
      <c r="CG103" s="1">
        <v>14.691566892189501</v>
      </c>
      <c r="CH103" s="1">
        <v>7.4598690683652</v>
      </c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DJ103"/>
      <c r="DL103">
        <v>7.9984158537048797</v>
      </c>
      <c r="DM103">
        <v>11.441229835772999</v>
      </c>
      <c r="DN103">
        <v>12.001488901610101</v>
      </c>
      <c r="DO103">
        <v>9.2484970930900001</v>
      </c>
      <c r="DP103">
        <v>17.442177814570702</v>
      </c>
      <c r="DQ103">
        <v>5.6347995827890101</v>
      </c>
      <c r="DR103">
        <v>5.3229955634585497</v>
      </c>
      <c r="DS103">
        <v>8.0249008931457304</v>
      </c>
      <c r="DT103">
        <v>6.8367776856932201</v>
      </c>
      <c r="DU103">
        <v>4.6274174969151201</v>
      </c>
      <c r="DV103">
        <v>7.5066578663743</v>
      </c>
      <c r="DW103">
        <v>12.8418589292626</v>
      </c>
      <c r="DX103">
        <v>6.1444531749256397</v>
      </c>
      <c r="EL103"/>
      <c r="EZ103"/>
      <c r="GB103"/>
      <c r="GP103"/>
      <c r="GR103">
        <v>17.710784603732201</v>
      </c>
      <c r="GS103">
        <v>17.8116955011633</v>
      </c>
      <c r="GT103">
        <v>20.486804650397399</v>
      </c>
      <c r="GU103">
        <v>40.339425769822597</v>
      </c>
      <c r="GV103">
        <v>26.999108168513999</v>
      </c>
      <c r="GW103">
        <v>12.0606002682749</v>
      </c>
      <c r="GX103">
        <v>14.098838376719501</v>
      </c>
      <c r="GY103">
        <v>19.653135365129401</v>
      </c>
      <c r="GZ103">
        <v>32.217133712942697</v>
      </c>
      <c r="HA103">
        <v>15.3328276764646</v>
      </c>
      <c r="HB103">
        <v>14.1578626543578</v>
      </c>
      <c r="HC103">
        <v>21.114865403224901</v>
      </c>
      <c r="HD103">
        <v>13.6696984861948</v>
      </c>
      <c r="HR103"/>
    </row>
    <row r="104" spans="1:226">
      <c r="A104" s="13">
        <f t="shared" si="1"/>
        <v>43371</v>
      </c>
      <c r="O104"/>
      <c r="AD104"/>
      <c r="AE104" s="4">
        <v>43371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T104"/>
      <c r="BV104" s="1">
        <v>12.053347570577801</v>
      </c>
      <c r="BW104" s="1">
        <v>12.536790110431101</v>
      </c>
      <c r="BX104" s="1">
        <v>16.746573744630702</v>
      </c>
      <c r="BY104" s="1">
        <v>14.4402643554936</v>
      </c>
      <c r="BZ104" s="1">
        <v>18.871514972642899</v>
      </c>
      <c r="CA104" s="1">
        <v>7.9977748145471903</v>
      </c>
      <c r="CB104" s="1">
        <v>7.62273093798761</v>
      </c>
      <c r="CC104" s="1">
        <v>12.323361681955999</v>
      </c>
      <c r="CD104" s="1">
        <v>13.377386233207201</v>
      </c>
      <c r="CE104" s="1">
        <v>8.2070777714492706</v>
      </c>
      <c r="CF104" s="1">
        <v>9.1926434235857801</v>
      </c>
      <c r="CG104" s="1">
        <v>14.187214293028299</v>
      </c>
      <c r="CH104" s="1">
        <v>7.4458733707595597</v>
      </c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DJ104"/>
      <c r="DL104">
        <v>8.0069743136554106</v>
      </c>
      <c r="DM104">
        <v>11.471340655674201</v>
      </c>
      <c r="DN104">
        <v>12.030959522145199</v>
      </c>
      <c r="DO104">
        <v>9.2795749573932493</v>
      </c>
      <c r="DP104">
        <v>17.321410829791098</v>
      </c>
      <c r="DQ104">
        <v>5.6356987973677501</v>
      </c>
      <c r="DR104">
        <v>5.3161608696918101</v>
      </c>
      <c r="DS104">
        <v>8.0055865141550395</v>
      </c>
      <c r="DT104">
        <v>6.8278731209107804</v>
      </c>
      <c r="DU104">
        <v>4.6351539651485503</v>
      </c>
      <c r="DV104">
        <v>7.4220506591933102</v>
      </c>
      <c r="DW104">
        <v>12.333561986949</v>
      </c>
      <c r="DX104">
        <v>6.1347122542576198</v>
      </c>
      <c r="EL104"/>
      <c r="EZ104"/>
      <c r="GB104"/>
      <c r="GP104"/>
      <c r="GR104">
        <v>17.7286698692192</v>
      </c>
      <c r="GS104">
        <v>17.826366857660702</v>
      </c>
      <c r="GT104">
        <v>20.5343511474296</v>
      </c>
      <c r="GU104">
        <v>40.506543306478797</v>
      </c>
      <c r="GV104">
        <v>26.931049951981201</v>
      </c>
      <c r="GW104">
        <v>12.0572437960282</v>
      </c>
      <c r="GX104">
        <v>14.082882512467901</v>
      </c>
      <c r="GY104">
        <v>19.640783621228302</v>
      </c>
      <c r="GZ104">
        <v>32.249807386242701</v>
      </c>
      <c r="HA104">
        <v>15.3314633460312</v>
      </c>
      <c r="HB104">
        <v>14.224684862755799</v>
      </c>
      <c r="HC104">
        <v>20.707082028992701</v>
      </c>
      <c r="HD104">
        <v>13.6625374559177</v>
      </c>
      <c r="HR104"/>
    </row>
    <row r="105" spans="1:226">
      <c r="A105" s="13">
        <f t="shared" si="1"/>
        <v>43343</v>
      </c>
      <c r="O105"/>
      <c r="AD105"/>
      <c r="AE105" s="4">
        <v>43343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T105"/>
      <c r="BV105" s="1">
        <v>12.0958557687377</v>
      </c>
      <c r="BW105" s="1">
        <v>12.507497641697601</v>
      </c>
      <c r="BX105" s="1">
        <v>16.705275582069898</v>
      </c>
      <c r="BY105" s="1">
        <v>14.4101750654001</v>
      </c>
      <c r="BZ105" s="1">
        <v>18.875612274010901</v>
      </c>
      <c r="CA105" s="1">
        <v>7.9950954601211803</v>
      </c>
      <c r="CB105" s="1">
        <v>7.52216267053603</v>
      </c>
      <c r="CC105" s="1">
        <v>12.1573943200993</v>
      </c>
      <c r="CD105" s="1">
        <v>13.321482922713001</v>
      </c>
      <c r="CE105" s="1">
        <v>8.3877954649682493</v>
      </c>
      <c r="CF105" s="1">
        <v>9.0455626759821808</v>
      </c>
      <c r="CG105" s="1">
        <v>15.1009244115883</v>
      </c>
      <c r="CH105" s="1">
        <v>7.4484958333590496</v>
      </c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DJ105"/>
      <c r="DL105">
        <v>8.0383906154403402</v>
      </c>
      <c r="DM105">
        <v>11.416514858267099</v>
      </c>
      <c r="DN105">
        <v>11.996104551081199</v>
      </c>
      <c r="DO105">
        <v>9.2394185595413898</v>
      </c>
      <c r="DP105">
        <v>17.357536340862801</v>
      </c>
      <c r="DQ105">
        <v>5.6710105648267</v>
      </c>
      <c r="DR105">
        <v>5.2438045972333898</v>
      </c>
      <c r="DS105">
        <v>7.90601531427086</v>
      </c>
      <c r="DT105">
        <v>6.7904974978146804</v>
      </c>
      <c r="DU105">
        <v>4.7759515925553604</v>
      </c>
      <c r="DV105">
        <v>7.2821403064507697</v>
      </c>
      <c r="DW105">
        <v>13.1523225874127</v>
      </c>
      <c r="DX105">
        <v>6.1351592394517898</v>
      </c>
      <c r="EL105"/>
      <c r="EZ105"/>
      <c r="GB105"/>
      <c r="GP105"/>
      <c r="GR105">
        <v>17.782690709192501</v>
      </c>
      <c r="GS105">
        <v>17.797253740051499</v>
      </c>
      <c r="GT105">
        <v>20.490239494471499</v>
      </c>
      <c r="GU105">
        <v>39.871336475263298</v>
      </c>
      <c r="GV105">
        <v>26.959963840190301</v>
      </c>
      <c r="GW105">
        <v>12.0484900654542</v>
      </c>
      <c r="GX105">
        <v>13.925754077286699</v>
      </c>
      <c r="GY105">
        <v>19.426541858413898</v>
      </c>
      <c r="GZ105">
        <v>32.216463841801499</v>
      </c>
      <c r="HA105">
        <v>15.597423704667101</v>
      </c>
      <c r="HB105">
        <v>13.863484905171299</v>
      </c>
      <c r="HC105">
        <v>21.674394856201101</v>
      </c>
      <c r="HD105">
        <v>13.6667242577685</v>
      </c>
      <c r="HR105"/>
    </row>
    <row r="106" spans="1:226">
      <c r="A106" s="13">
        <f t="shared" si="1"/>
        <v>43312</v>
      </c>
      <c r="O106"/>
      <c r="AD106"/>
      <c r="AE106" s="4">
        <v>43312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T106"/>
      <c r="BV106" s="1">
        <v>11.4091483924889</v>
      </c>
      <c r="BW106" s="1">
        <v>12.482015026521401</v>
      </c>
      <c r="BX106" s="1">
        <v>16.650707891048501</v>
      </c>
      <c r="BY106" s="1">
        <v>14.0832715543342</v>
      </c>
      <c r="BZ106" s="1">
        <v>18.722835059447199</v>
      </c>
      <c r="CA106" s="1">
        <v>8.3236790114390597</v>
      </c>
      <c r="CB106" s="1">
        <v>6.5961247139209203</v>
      </c>
      <c r="CC106" s="1">
        <v>12.1555061684195</v>
      </c>
      <c r="CD106" s="1">
        <v>13.234779120303299</v>
      </c>
      <c r="CE106" s="1">
        <v>9.2647180872106496</v>
      </c>
      <c r="CF106" s="1">
        <v>9.2039997301156493</v>
      </c>
      <c r="CG106" s="1">
        <v>15.0113867390697</v>
      </c>
      <c r="CH106" s="1">
        <v>7.6404453409473199</v>
      </c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DJ106"/>
      <c r="DL106">
        <v>7.9692803588041601</v>
      </c>
      <c r="DM106">
        <v>11.3350255789539</v>
      </c>
      <c r="DN106">
        <v>11.487341246786499</v>
      </c>
      <c r="DO106">
        <v>8.9116380811801008</v>
      </c>
      <c r="DP106">
        <v>15.204184484638899</v>
      </c>
      <c r="DQ106">
        <v>5.9571282164147199</v>
      </c>
      <c r="DR106">
        <v>4.5091745138073804</v>
      </c>
      <c r="DS106">
        <v>7.6314041223631399</v>
      </c>
      <c r="DT106">
        <v>6.6249731140415902</v>
      </c>
      <c r="DU106">
        <v>6.3175074125731996</v>
      </c>
      <c r="DV106">
        <v>6.2627829038237399</v>
      </c>
      <c r="DW106">
        <v>12.770429072515499</v>
      </c>
      <c r="DX106">
        <v>6.3294376574203701</v>
      </c>
      <c r="EL106"/>
      <c r="EZ106"/>
      <c r="GB106"/>
      <c r="GP106"/>
      <c r="GR106">
        <v>17.4567488086279</v>
      </c>
      <c r="GS106">
        <v>17.8553927902549</v>
      </c>
      <c r="GT106">
        <v>20.257858132454999</v>
      </c>
      <c r="GU106">
        <v>39.528153529032203</v>
      </c>
      <c r="GV106">
        <v>26.8784744759391</v>
      </c>
      <c r="GW106">
        <v>12.314031615805201</v>
      </c>
      <c r="GX106">
        <v>13.429353951463501</v>
      </c>
      <c r="GY106">
        <v>19.419985662497801</v>
      </c>
      <c r="GZ106">
        <v>32.067337176862999</v>
      </c>
      <c r="HA106">
        <v>16.135930720700902</v>
      </c>
      <c r="HB106">
        <v>13.977639389458</v>
      </c>
      <c r="HC106">
        <v>21.961151521395202</v>
      </c>
      <c r="HD106">
        <v>14.1939455887274</v>
      </c>
      <c r="HR106"/>
    </row>
    <row r="107" spans="1:226">
      <c r="A107" s="13">
        <f t="shared" si="1"/>
        <v>43280</v>
      </c>
      <c r="O107"/>
      <c r="AD107"/>
      <c r="AE107" s="4">
        <v>43280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T107"/>
      <c r="BV107" s="1">
        <v>11.4245449468084</v>
      </c>
      <c r="BW107" s="1">
        <v>12.494452428097601</v>
      </c>
      <c r="BX107" s="1">
        <v>16.649141010786501</v>
      </c>
      <c r="BY107" s="1">
        <v>14.104499615817099</v>
      </c>
      <c r="BZ107" s="1">
        <v>18.708121140770501</v>
      </c>
      <c r="CA107" s="1">
        <v>8.3266065902271809</v>
      </c>
      <c r="CB107" s="1">
        <v>6.5897092624109002</v>
      </c>
      <c r="CC107" s="1">
        <v>12.1584244482101</v>
      </c>
      <c r="CD107" s="1">
        <v>13.2094750836388</v>
      </c>
      <c r="CE107" s="1">
        <v>9.2677728559397696</v>
      </c>
      <c r="CF107" s="1">
        <v>9.2055997517989105</v>
      </c>
      <c r="CG107" s="1">
        <v>15.016809791426899</v>
      </c>
      <c r="CH107" s="1">
        <v>7.6435302571306503</v>
      </c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DJ107"/>
      <c r="DL107">
        <v>7.9754502513089802</v>
      </c>
      <c r="DM107">
        <v>11.3599523827243</v>
      </c>
      <c r="DN107">
        <v>11.486135863521101</v>
      </c>
      <c r="DO107">
        <v>8.9326545165374807</v>
      </c>
      <c r="DP107">
        <v>15.1892890153199</v>
      </c>
      <c r="DQ107">
        <v>5.9611277369720401</v>
      </c>
      <c r="DR107">
        <v>4.5086765696435904</v>
      </c>
      <c r="DS107">
        <v>7.63369143711353</v>
      </c>
      <c r="DT107">
        <v>6.5975471145648399</v>
      </c>
      <c r="DU107">
        <v>6.3107173877869496</v>
      </c>
      <c r="DV107">
        <v>6.2713534395070596</v>
      </c>
      <c r="DW107">
        <v>12.773128099728201</v>
      </c>
      <c r="DX107">
        <v>6.3311215401401304</v>
      </c>
      <c r="EL107"/>
      <c r="EZ107"/>
      <c r="GB107"/>
      <c r="GP107"/>
      <c r="GR107">
        <v>17.478347599130402</v>
      </c>
      <c r="GS107">
        <v>17.8650830168563</v>
      </c>
      <c r="GT107">
        <v>20.255033648328901</v>
      </c>
      <c r="GU107">
        <v>39.562755684820999</v>
      </c>
      <c r="GV107">
        <v>26.866013681824398</v>
      </c>
      <c r="GW107">
        <v>12.319249207959601</v>
      </c>
      <c r="GX107">
        <v>13.413799674992299</v>
      </c>
      <c r="GY107">
        <v>19.421631276427501</v>
      </c>
      <c r="GZ107">
        <v>32.095717492751099</v>
      </c>
      <c r="HA107">
        <v>16.1234656610225</v>
      </c>
      <c r="HB107">
        <v>13.983273884274301</v>
      </c>
      <c r="HC107">
        <v>21.960888407690899</v>
      </c>
      <c r="HD107">
        <v>14.192712847295899</v>
      </c>
      <c r="HR107"/>
    </row>
    <row r="108" spans="1:226">
      <c r="A108" s="13">
        <f t="shared" si="1"/>
        <v>43251</v>
      </c>
      <c r="O108"/>
      <c r="AD108"/>
      <c r="AE108" s="4">
        <v>43251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T108"/>
      <c r="BV108" s="1">
        <v>11.444756933479001</v>
      </c>
      <c r="BW108" s="1">
        <v>12.420874939817899</v>
      </c>
      <c r="BX108" s="1">
        <v>16.658247958825999</v>
      </c>
      <c r="BY108" s="1">
        <v>14.1340871282243</v>
      </c>
      <c r="BZ108" s="1">
        <v>18.678619325082099</v>
      </c>
      <c r="CA108" s="1">
        <v>8.4171028080840493</v>
      </c>
      <c r="CB108" s="1">
        <v>6.5840967732538802</v>
      </c>
      <c r="CC108" s="1">
        <v>11.4806588975851</v>
      </c>
      <c r="CD108" s="1">
        <v>13.2495752991438</v>
      </c>
      <c r="CE108" s="1">
        <v>9.2541288547575995</v>
      </c>
      <c r="CF108" s="1">
        <v>9.1554690921965296</v>
      </c>
      <c r="CG108" s="1">
        <v>15.425162048406801</v>
      </c>
      <c r="CH108" s="1">
        <v>7.6473962518248202</v>
      </c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DJ108"/>
      <c r="DL108">
        <v>7.99393828383959</v>
      </c>
      <c r="DM108">
        <v>11.249225854608801</v>
      </c>
      <c r="DN108">
        <v>11.4961687093202</v>
      </c>
      <c r="DO108">
        <v>8.9529741471755102</v>
      </c>
      <c r="DP108">
        <v>15.134912685540201</v>
      </c>
      <c r="DQ108">
        <v>6.0251906131576396</v>
      </c>
      <c r="DR108">
        <v>4.4895032917872602</v>
      </c>
      <c r="DS108">
        <v>7.0666309345677298</v>
      </c>
      <c r="DT108">
        <v>6.6201013652025003</v>
      </c>
      <c r="DU108">
        <v>6.3184817264400701</v>
      </c>
      <c r="DV108">
        <v>6.2224645561483598</v>
      </c>
      <c r="DW108">
        <v>13.161384169609599</v>
      </c>
      <c r="DX108">
        <v>6.34132147372235</v>
      </c>
      <c r="EL108"/>
      <c r="EZ108"/>
      <c r="GB108"/>
      <c r="GP108"/>
      <c r="GR108">
        <v>17.506378425016099</v>
      </c>
      <c r="GS108">
        <v>17.827820527252801</v>
      </c>
      <c r="GT108">
        <v>20.2729782674636</v>
      </c>
      <c r="GU108">
        <v>39.972916638704703</v>
      </c>
      <c r="GV108">
        <v>26.8331110995688</v>
      </c>
      <c r="GW108">
        <v>12.4412341114434</v>
      </c>
      <c r="GX108">
        <v>13.401635347682101</v>
      </c>
      <c r="GY108">
        <v>18.629692568231199</v>
      </c>
      <c r="GZ108">
        <v>32.065053519408799</v>
      </c>
      <c r="HA108">
        <v>16.1352727960222</v>
      </c>
      <c r="HB108">
        <v>13.9325220449567</v>
      </c>
      <c r="HC108">
        <v>22.626805461511701</v>
      </c>
      <c r="HD108">
        <v>14.222136677813401</v>
      </c>
      <c r="HR108"/>
    </row>
    <row r="109" spans="1:226">
      <c r="A109" s="13">
        <f t="shared" si="1"/>
        <v>43220</v>
      </c>
      <c r="O109"/>
      <c r="AD109"/>
      <c r="AE109" s="4">
        <v>43220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T109"/>
      <c r="BV109" s="1">
        <v>11.155039523402101</v>
      </c>
      <c r="BW109" s="1">
        <v>12.5736700032786</v>
      </c>
      <c r="BX109" s="1">
        <v>16.7882234355605</v>
      </c>
      <c r="BY109" s="1">
        <v>13.298860703074601</v>
      </c>
      <c r="BZ109" s="1">
        <v>19.775926526245499</v>
      </c>
      <c r="CA109" s="1">
        <v>8.5161243136400504</v>
      </c>
      <c r="CB109" s="1">
        <v>6.7678517852566404</v>
      </c>
      <c r="CC109" s="1">
        <v>10.345371107530701</v>
      </c>
      <c r="CD109" s="1">
        <v>13.2591679467464</v>
      </c>
      <c r="CE109" s="1">
        <v>7.9967245817058403</v>
      </c>
      <c r="CF109" s="1">
        <v>8.8935524974797993</v>
      </c>
      <c r="CG109" s="1">
        <v>15.2977982209306</v>
      </c>
      <c r="CH109" s="1">
        <v>7.7505025071514799</v>
      </c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DJ109"/>
      <c r="DL109">
        <v>8.0148815253284305</v>
      </c>
      <c r="DM109">
        <v>11.422605958195501</v>
      </c>
      <c r="DN109">
        <v>11.7612068055571</v>
      </c>
      <c r="DO109">
        <v>8.5489604005218407</v>
      </c>
      <c r="DP109">
        <v>16.879104244740301</v>
      </c>
      <c r="DQ109">
        <v>6.0060675278723501</v>
      </c>
      <c r="DR109">
        <v>5.1087856575500297</v>
      </c>
      <c r="DS109">
        <v>6.3538066292258204</v>
      </c>
      <c r="DT109">
        <v>4.5473200258351802</v>
      </c>
      <c r="DU109">
        <v>6.6442877440808896</v>
      </c>
      <c r="DV109">
        <v>6.7623832815863096</v>
      </c>
      <c r="DW109">
        <v>13.2931190613435</v>
      </c>
      <c r="DX109">
        <v>6.5207517247569404</v>
      </c>
      <c r="EL109"/>
      <c r="EZ109"/>
      <c r="GB109"/>
      <c r="GP109"/>
      <c r="GR109">
        <v>17.231816781978299</v>
      </c>
      <c r="GS109">
        <v>18.2181384497541</v>
      </c>
      <c r="GT109">
        <v>20.4470345674779</v>
      </c>
      <c r="GU109">
        <v>39.1020503867298</v>
      </c>
      <c r="GV109">
        <v>27.237365769588699</v>
      </c>
      <c r="GW109">
        <v>12.5489673370978</v>
      </c>
      <c r="GX109">
        <v>14.053254320836899</v>
      </c>
      <c r="GY109">
        <v>16.193032880325401</v>
      </c>
      <c r="GZ109">
        <v>32.142505509489901</v>
      </c>
      <c r="HA109">
        <v>14.6740611348658</v>
      </c>
      <c r="HB109">
        <v>13.3240165049355</v>
      </c>
      <c r="HC109">
        <v>22.486593670708601</v>
      </c>
      <c r="HD109">
        <v>14.766736976302701</v>
      </c>
      <c r="HR109"/>
    </row>
    <row r="110" spans="1:226">
      <c r="A110" s="13">
        <f t="shared" si="1"/>
        <v>43188</v>
      </c>
      <c r="O110"/>
      <c r="AD110"/>
      <c r="AE110" s="4">
        <v>43188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T110"/>
      <c r="BV110" s="1">
        <v>11.157231852056601</v>
      </c>
      <c r="BW110" s="1">
        <v>12.495058122599399</v>
      </c>
      <c r="BX110" s="1">
        <v>16.7732377226286</v>
      </c>
      <c r="BY110" s="1">
        <v>13.312368788178</v>
      </c>
      <c r="BZ110" s="1">
        <v>19.737531918772302</v>
      </c>
      <c r="CA110" s="1">
        <v>8.5180530116055007</v>
      </c>
      <c r="CB110" s="1">
        <v>6.7696226385965597</v>
      </c>
      <c r="CC110" s="1">
        <v>10.321085002088701</v>
      </c>
      <c r="CD110" s="1">
        <v>13.328850979052699</v>
      </c>
      <c r="CE110" s="1">
        <v>7.9970569119852497</v>
      </c>
      <c r="CF110" s="1">
        <v>8.92658134647629</v>
      </c>
      <c r="CG110" s="1">
        <v>15.292626026490099</v>
      </c>
      <c r="CH110" s="1">
        <v>7.7024296949517499</v>
      </c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DJ110"/>
      <c r="DL110">
        <v>8.0154428467265504</v>
      </c>
      <c r="DM110">
        <v>11.3520909867805</v>
      </c>
      <c r="DN110">
        <v>11.7503515104922</v>
      </c>
      <c r="DO110">
        <v>8.5614701137621996</v>
      </c>
      <c r="DP110">
        <v>16.881593541493199</v>
      </c>
      <c r="DQ110">
        <v>6.0104371171147202</v>
      </c>
      <c r="DR110">
        <v>5.1122556647786697</v>
      </c>
      <c r="DS110">
        <v>6.3339155246063497</v>
      </c>
      <c r="DT110">
        <v>4.57691569930196</v>
      </c>
      <c r="DU110">
        <v>6.6444570505501002</v>
      </c>
      <c r="DV110">
        <v>6.8143172694458798</v>
      </c>
      <c r="DW110">
        <v>13.289719590083299</v>
      </c>
      <c r="DX110">
        <v>6.4602992489469298</v>
      </c>
      <c r="EL110"/>
      <c r="EZ110"/>
      <c r="GB110"/>
      <c r="GP110"/>
      <c r="GR110">
        <v>17.2351301764512</v>
      </c>
      <c r="GS110">
        <v>18.1303946351759</v>
      </c>
      <c r="GT110">
        <v>20.432661579316601</v>
      </c>
      <c r="GU110">
        <v>39.1608620530804</v>
      </c>
      <c r="GV110">
        <v>27.195116121468299</v>
      </c>
      <c r="GW110">
        <v>12.5512111538797</v>
      </c>
      <c r="GX110">
        <v>14.0555733033937</v>
      </c>
      <c r="GY110">
        <v>16.1654191135598</v>
      </c>
      <c r="GZ110">
        <v>32.2943955809138</v>
      </c>
      <c r="HA110">
        <v>14.673747209452801</v>
      </c>
      <c r="HB110">
        <v>13.318757918617701</v>
      </c>
      <c r="HC110">
        <v>22.479418826740599</v>
      </c>
      <c r="HD110">
        <v>14.6723937724128</v>
      </c>
      <c r="HR110"/>
    </row>
    <row r="111" spans="1:226">
      <c r="A111" s="13">
        <f t="shared" si="1"/>
        <v>43159</v>
      </c>
      <c r="O111"/>
      <c r="AD111"/>
      <c r="AE111" s="4">
        <v>43159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T111"/>
      <c r="BV111" s="1">
        <v>11.056163198954</v>
      </c>
      <c r="BW111" s="1">
        <v>12.552365568762101</v>
      </c>
      <c r="BX111" s="1">
        <v>16.781846950804098</v>
      </c>
      <c r="BY111" s="1">
        <v>13.3096786831799</v>
      </c>
      <c r="BZ111" s="1">
        <v>19.7743505935107</v>
      </c>
      <c r="CA111" s="1">
        <v>8.4933895014227598</v>
      </c>
      <c r="CB111" s="1">
        <v>6.7679562757011702</v>
      </c>
      <c r="CC111" s="1">
        <v>10.031474047209</v>
      </c>
      <c r="CD111" s="1">
        <v>13.300522246032299</v>
      </c>
      <c r="CE111" s="1">
        <v>7.9992770932486801</v>
      </c>
      <c r="CF111" s="1">
        <v>9.3262860803580097</v>
      </c>
      <c r="CG111" s="1">
        <v>15.171661488224901</v>
      </c>
      <c r="CH111" s="1">
        <v>7.7351316874610596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DJ111"/>
      <c r="DL111">
        <v>7.9900626951222797</v>
      </c>
      <c r="DM111">
        <v>11.4036047257796</v>
      </c>
      <c r="DN111">
        <v>11.754373426246699</v>
      </c>
      <c r="DO111">
        <v>8.5511111384005503</v>
      </c>
      <c r="DP111">
        <v>16.9587202410145</v>
      </c>
      <c r="DQ111">
        <v>5.9603372886431298</v>
      </c>
      <c r="DR111">
        <v>5.1172175741340604</v>
      </c>
      <c r="DS111">
        <v>6.0047614691550901</v>
      </c>
      <c r="DT111">
        <v>4.5387748404748898</v>
      </c>
      <c r="DU111">
        <v>6.6447437634394904</v>
      </c>
      <c r="DV111">
        <v>7.1488671473329104</v>
      </c>
      <c r="DW111">
        <v>13.096957361699101</v>
      </c>
      <c r="DX111">
        <v>6.4897840068625703</v>
      </c>
      <c r="EL111"/>
      <c r="EZ111"/>
      <c r="GB111"/>
      <c r="GP111"/>
      <c r="GR111">
        <v>17.132148278602202</v>
      </c>
      <c r="GS111">
        <v>18.188593173275699</v>
      </c>
      <c r="GT111">
        <v>20.435786925814099</v>
      </c>
      <c r="GU111">
        <v>39.854627637240498</v>
      </c>
      <c r="GV111">
        <v>27.268573357309201</v>
      </c>
      <c r="GW111">
        <v>12.507364043637899</v>
      </c>
      <c r="GX111">
        <v>14.047632148392999</v>
      </c>
      <c r="GY111">
        <v>15.9082115700039</v>
      </c>
      <c r="GZ111">
        <v>32.362700219218802</v>
      </c>
      <c r="HA111">
        <v>14.6709340036538</v>
      </c>
      <c r="HB111">
        <v>13.5165775144501</v>
      </c>
      <c r="HC111">
        <v>22.3695879643595</v>
      </c>
      <c r="HD111">
        <v>14.734476947092899</v>
      </c>
      <c r="HR111"/>
    </row>
    <row r="112" spans="1:226">
      <c r="A112" s="13">
        <f t="shared" si="1"/>
        <v>43131</v>
      </c>
      <c r="O112"/>
      <c r="AD112"/>
      <c r="AE112" s="4">
        <v>43131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T112"/>
      <c r="BV112" s="1">
        <v>11.108320870801199</v>
      </c>
      <c r="BW112" s="1">
        <v>11.8694066809683</v>
      </c>
      <c r="BX112" s="1">
        <v>15.7152616617051</v>
      </c>
      <c r="BY112" s="1">
        <v>12.4018739092344</v>
      </c>
      <c r="BZ112" s="1">
        <v>19.0014638965188</v>
      </c>
      <c r="CA112" s="1">
        <v>4.2327930068504802</v>
      </c>
      <c r="CB112" s="1">
        <v>5.9276297569751097</v>
      </c>
      <c r="CC112" s="1">
        <v>10.8174296969807</v>
      </c>
      <c r="CD112" s="1">
        <v>13.030137771505601</v>
      </c>
      <c r="CE112" s="1">
        <v>8.2655942404665694</v>
      </c>
      <c r="CF112" s="1">
        <v>8.5799612435389498</v>
      </c>
      <c r="CG112" s="1">
        <v>14.6214914055255</v>
      </c>
      <c r="CH112" s="1">
        <v>7.1759244634539296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DJ112"/>
      <c r="DL112">
        <v>7.1974511146940197</v>
      </c>
      <c r="DM112">
        <v>8.5185911375091106</v>
      </c>
      <c r="DN112">
        <v>10.842971013021</v>
      </c>
      <c r="DO112">
        <v>8.2080659358658394</v>
      </c>
      <c r="DP112">
        <v>14.456343378357801</v>
      </c>
      <c r="DQ112">
        <v>5.7582712690408702</v>
      </c>
      <c r="DR112">
        <v>4.0377072460280203</v>
      </c>
      <c r="DS112">
        <v>6.7311140243063399</v>
      </c>
      <c r="DT112">
        <v>3.2015993828901901</v>
      </c>
      <c r="DU112">
        <v>4.1547726157146796</v>
      </c>
      <c r="DV112">
        <v>6.8194425744698703</v>
      </c>
      <c r="DW112">
        <v>9.96530366163819</v>
      </c>
      <c r="DX112">
        <v>5.5373906166480698</v>
      </c>
      <c r="EL112"/>
      <c r="EZ112"/>
      <c r="GB112"/>
      <c r="GP112"/>
      <c r="GR112">
        <v>17.601141156511499</v>
      </c>
      <c r="GS112">
        <v>17.447524630461299</v>
      </c>
      <c r="GT112">
        <v>19.278626476976299</v>
      </c>
      <c r="GU112">
        <v>34.093855713001901</v>
      </c>
      <c r="GV112">
        <v>27.115424720744102</v>
      </c>
      <c r="GW112">
        <v>8.4707267365073005</v>
      </c>
      <c r="GX112">
        <v>13.843320171674</v>
      </c>
      <c r="GY112">
        <v>16.710542743494301</v>
      </c>
      <c r="GZ112">
        <v>32.088317055363902</v>
      </c>
      <c r="HA112">
        <v>15.443765418784199</v>
      </c>
      <c r="HB112">
        <v>12.826444647810201</v>
      </c>
      <c r="HC112">
        <v>21.6761374545347</v>
      </c>
      <c r="HD112">
        <v>14.089518087537501</v>
      </c>
      <c r="HR112"/>
    </row>
    <row r="113" spans="1:226">
      <c r="A113" s="13">
        <f t="shared" si="1"/>
        <v>43098</v>
      </c>
      <c r="O113"/>
      <c r="AD113"/>
      <c r="AE113" s="4">
        <v>43098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T113"/>
      <c r="BV113" s="1">
        <v>11.094572083543699</v>
      </c>
      <c r="BW113" s="1">
        <v>11.866183483305701</v>
      </c>
      <c r="BX113" s="1">
        <v>15.7025889906768</v>
      </c>
      <c r="BY113" s="1">
        <v>12.4279135590203</v>
      </c>
      <c r="BZ113" s="1">
        <v>19.008306165341001</v>
      </c>
      <c r="CA113" s="1">
        <v>4.2823086045079997</v>
      </c>
      <c r="CB113" s="1">
        <v>5.9373886338534403</v>
      </c>
      <c r="CC113" s="1">
        <v>10.7755297306775</v>
      </c>
      <c r="CD113" s="1">
        <v>13.024641299159899</v>
      </c>
      <c r="CE113" s="1">
        <v>8.2577502087235395</v>
      </c>
      <c r="CF113" s="1">
        <v>8.5911040226955002</v>
      </c>
      <c r="CG113" s="1">
        <v>14.623229360056699</v>
      </c>
      <c r="CH113" s="1">
        <v>7.1756206987510298</v>
      </c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DJ113"/>
      <c r="DL113">
        <v>7.1895218951592996</v>
      </c>
      <c r="DM113">
        <v>8.5176141423751695</v>
      </c>
      <c r="DN113">
        <v>10.8324095151722</v>
      </c>
      <c r="DO113">
        <v>8.23066186434664</v>
      </c>
      <c r="DP113">
        <v>14.465319698543601</v>
      </c>
      <c r="DQ113">
        <v>5.7782543364236298</v>
      </c>
      <c r="DR113">
        <v>4.0418420990413599</v>
      </c>
      <c r="DS113">
        <v>6.6901901700569502</v>
      </c>
      <c r="DT113">
        <v>3.18359560547256</v>
      </c>
      <c r="DU113">
        <v>4.1439189811469301</v>
      </c>
      <c r="DV113">
        <v>6.8119303836993597</v>
      </c>
      <c r="DW113">
        <v>9.9760679930103606</v>
      </c>
      <c r="DX113">
        <v>5.5374501133660203</v>
      </c>
      <c r="EL113"/>
      <c r="EZ113"/>
      <c r="GB113"/>
      <c r="GP113"/>
      <c r="GR113">
        <v>17.5907312647367</v>
      </c>
      <c r="GS113">
        <v>17.4427271268125</v>
      </c>
      <c r="GT113">
        <v>19.270898489687099</v>
      </c>
      <c r="GU113">
        <v>34.141892418019196</v>
      </c>
      <c r="GV113">
        <v>27.123982998863799</v>
      </c>
      <c r="GW113">
        <v>8.5297197764138506</v>
      </c>
      <c r="GX113">
        <v>13.853798688721101</v>
      </c>
      <c r="GY113">
        <v>16.6604871674881</v>
      </c>
      <c r="GZ113">
        <v>32.113132459575901</v>
      </c>
      <c r="HA113">
        <v>15.4312360037936</v>
      </c>
      <c r="HB113">
        <v>12.846411293263699</v>
      </c>
      <c r="HC113">
        <v>21.677293218989</v>
      </c>
      <c r="HD113">
        <v>14.0877703725175</v>
      </c>
      <c r="HR113"/>
    </row>
    <row r="114" spans="1:226">
      <c r="A114" s="13">
        <f t="shared" si="1"/>
        <v>43069</v>
      </c>
      <c r="O114"/>
      <c r="AD114"/>
      <c r="AE114" s="4">
        <v>43069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T114"/>
      <c r="BV114" s="1">
        <v>11.5650808353572</v>
      </c>
      <c r="BW114" s="1">
        <v>11.8603808864491</v>
      </c>
      <c r="BX114" s="1">
        <v>15.748091629180401</v>
      </c>
      <c r="BY114" s="1">
        <v>12.435602731438699</v>
      </c>
      <c r="BZ114" s="1">
        <v>19.338995444041899</v>
      </c>
      <c r="CA114" s="1">
        <v>4.3683840879470299</v>
      </c>
      <c r="CB114" s="1">
        <v>5.9318035550423103</v>
      </c>
      <c r="CC114" s="1">
        <v>10.7663953484972</v>
      </c>
      <c r="CD114" s="1">
        <v>13.013965191975499</v>
      </c>
      <c r="CE114" s="1">
        <v>8.2643712415977895</v>
      </c>
      <c r="CF114" s="1">
        <v>8.6585008098022893</v>
      </c>
      <c r="CG114" s="1">
        <v>14.626696205420201</v>
      </c>
      <c r="CH114" s="1">
        <v>7.1666814377974397</v>
      </c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DJ114"/>
      <c r="DL114">
        <v>8.0750078552341407</v>
      </c>
      <c r="DM114">
        <v>8.4892556580633496</v>
      </c>
      <c r="DN114">
        <v>10.7340897038594</v>
      </c>
      <c r="DO114">
        <v>8.2329649251495294</v>
      </c>
      <c r="DP114">
        <v>13.9429015906583</v>
      </c>
      <c r="DQ114">
        <v>5.7642717911828001</v>
      </c>
      <c r="DR114">
        <v>4.0366571906510904</v>
      </c>
      <c r="DS114">
        <v>6.6802288307859596</v>
      </c>
      <c r="DT114">
        <v>3.1388393552758398</v>
      </c>
      <c r="DU114">
        <v>4.1441916993912198</v>
      </c>
      <c r="DV114">
        <v>6.8741726686136699</v>
      </c>
      <c r="DW114">
        <v>9.9747593365610694</v>
      </c>
      <c r="DX114">
        <v>5.5325252529079103</v>
      </c>
      <c r="EL114"/>
      <c r="EZ114"/>
      <c r="GB114"/>
      <c r="GP114"/>
      <c r="GR114">
        <v>18.0446427406882</v>
      </c>
      <c r="GS114">
        <v>17.4385210969117</v>
      </c>
      <c r="GT114">
        <v>19.328674498389699</v>
      </c>
      <c r="GU114">
        <v>34.147424907773697</v>
      </c>
      <c r="GV114">
        <v>27.778893838227201</v>
      </c>
      <c r="GW114">
        <v>8.5177874751298202</v>
      </c>
      <c r="GX114">
        <v>13.864631272640599</v>
      </c>
      <c r="GY114">
        <v>16.652267223532199</v>
      </c>
      <c r="GZ114">
        <v>32.138214302583599</v>
      </c>
      <c r="HA114">
        <v>15.448351613744601</v>
      </c>
      <c r="HB114">
        <v>12.934541228549501</v>
      </c>
      <c r="HC114">
        <v>21.6699157114213</v>
      </c>
      <c r="HD114">
        <v>14.086373888768501</v>
      </c>
      <c r="HR114"/>
    </row>
    <row r="115" spans="1:226">
      <c r="A115" s="13">
        <f t="shared" si="1"/>
        <v>43039</v>
      </c>
      <c r="O115"/>
      <c r="AD115"/>
      <c r="AE115" s="4">
        <v>43039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T115"/>
      <c r="BV115" s="1">
        <v>11.5348586502032</v>
      </c>
      <c r="BW115" s="1">
        <v>11.946164007099</v>
      </c>
      <c r="BX115" s="1">
        <v>15.4248816091148</v>
      </c>
      <c r="BY115" s="1">
        <v>12.3739297370796</v>
      </c>
      <c r="BZ115" s="1">
        <v>19.169706840295699</v>
      </c>
      <c r="CA115" s="1">
        <v>4.2208112027954998</v>
      </c>
      <c r="CB115" s="1">
        <v>5.00856111957859</v>
      </c>
      <c r="CC115" s="1">
        <v>10.8056374937639</v>
      </c>
      <c r="CD115" s="1">
        <v>12.6097757779013</v>
      </c>
      <c r="CE115" s="1">
        <v>8.9952728734854404</v>
      </c>
      <c r="CF115" s="1">
        <v>8.4974806280051691</v>
      </c>
      <c r="CG115" s="1">
        <v>14.8456076417521</v>
      </c>
      <c r="CH115" s="1">
        <v>7.4129286242608403</v>
      </c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DJ115"/>
      <c r="DL115">
        <v>7.3931637483554304</v>
      </c>
      <c r="DM115">
        <v>8.4935980089291796</v>
      </c>
      <c r="DN115">
        <v>10.510060301396701</v>
      </c>
      <c r="DO115">
        <v>8.2519454717460299</v>
      </c>
      <c r="DP115">
        <v>13.6695087814978</v>
      </c>
      <c r="DQ115">
        <v>5.8143100206518001</v>
      </c>
      <c r="DR115">
        <v>3.6539319605993299</v>
      </c>
      <c r="DS115">
        <v>6.4372741200041803</v>
      </c>
      <c r="DT115">
        <v>2.4271191695506502</v>
      </c>
      <c r="DU115">
        <v>4.4363507782480003</v>
      </c>
      <c r="DV115">
        <v>6.69946052494101</v>
      </c>
      <c r="DW115">
        <v>10.027061705752701</v>
      </c>
      <c r="DX115">
        <v>5.6748512917140701</v>
      </c>
      <c r="EL115"/>
      <c r="EZ115"/>
      <c r="GB115"/>
      <c r="GP115"/>
      <c r="GR115">
        <v>18.045551155328599</v>
      </c>
      <c r="GS115">
        <v>17.5211070227164</v>
      </c>
      <c r="GT115">
        <v>19.0442196279066</v>
      </c>
      <c r="GU115">
        <v>33.177787892502103</v>
      </c>
      <c r="GV115">
        <v>27.360333926941099</v>
      </c>
      <c r="GW115">
        <v>8.3892305128188607</v>
      </c>
      <c r="GX115">
        <v>13.297975341619001</v>
      </c>
      <c r="GY115">
        <v>16.607141580099199</v>
      </c>
      <c r="GZ115">
        <v>31.6750788650637</v>
      </c>
      <c r="HA115">
        <v>16.069273995547199</v>
      </c>
      <c r="HB115">
        <v>12.7356870559088</v>
      </c>
      <c r="HC115">
        <v>21.925138995134098</v>
      </c>
      <c r="HD115">
        <v>14.334993130028399</v>
      </c>
      <c r="HR115"/>
    </row>
    <row r="116" spans="1:226">
      <c r="A116" s="13">
        <f t="shared" si="1"/>
        <v>43007</v>
      </c>
      <c r="O116"/>
      <c r="AD116"/>
      <c r="AE116" s="4">
        <v>43007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T116"/>
      <c r="BV116" s="1">
        <v>11.535286658134901</v>
      </c>
      <c r="BW116" s="1">
        <v>11.9948727521284</v>
      </c>
      <c r="BX116" s="1">
        <v>15.425916200093599</v>
      </c>
      <c r="BY116" s="1">
        <v>12.3332844320601</v>
      </c>
      <c r="BZ116" s="1">
        <v>19.187852599536299</v>
      </c>
      <c r="CA116" s="1">
        <v>4.3388796360323401</v>
      </c>
      <c r="CB116" s="1">
        <v>4.98416885726777</v>
      </c>
      <c r="CC116" s="1">
        <v>10.821396563762899</v>
      </c>
      <c r="CD116" s="1">
        <v>12.604996854126201</v>
      </c>
      <c r="CE116" s="1">
        <v>9.0064469647044003</v>
      </c>
      <c r="CF116" s="1">
        <v>8.4241931578192606</v>
      </c>
      <c r="CG116" s="1">
        <v>14.8524901129152</v>
      </c>
      <c r="CH116" s="1">
        <v>7.4080353948253004</v>
      </c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DJ116"/>
      <c r="DL116">
        <v>7.3929484448596501</v>
      </c>
      <c r="DM116">
        <v>8.5460525045425193</v>
      </c>
      <c r="DN116">
        <v>10.5158319495374</v>
      </c>
      <c r="DO116">
        <v>8.2210994272841198</v>
      </c>
      <c r="DP116">
        <v>13.687076355424599</v>
      </c>
      <c r="DQ116">
        <v>5.7909884923027999</v>
      </c>
      <c r="DR116">
        <v>3.6476623893805602</v>
      </c>
      <c r="DS116">
        <v>6.4529286890872797</v>
      </c>
      <c r="DT116">
        <v>2.40608292568806</v>
      </c>
      <c r="DU116">
        <v>4.4538037902173402</v>
      </c>
      <c r="DV116">
        <v>6.66559454672778</v>
      </c>
      <c r="DW116">
        <v>10.031696425939</v>
      </c>
      <c r="DX116">
        <v>5.6977044705192199</v>
      </c>
      <c r="EL116"/>
      <c r="EZ116"/>
      <c r="GB116"/>
      <c r="GP116"/>
      <c r="GR116">
        <v>18.053216833883699</v>
      </c>
      <c r="GS116">
        <v>17.558844897486601</v>
      </c>
      <c r="GT116">
        <v>19.0490797589495</v>
      </c>
      <c r="GU116">
        <v>33.2978577503658</v>
      </c>
      <c r="GV116">
        <v>27.4068686594632</v>
      </c>
      <c r="GW116">
        <v>8.5058871791805402</v>
      </c>
      <c r="GX116">
        <v>13.265145584753601</v>
      </c>
      <c r="GY116">
        <v>16.6273633766152</v>
      </c>
      <c r="GZ116">
        <v>31.678411315609001</v>
      </c>
      <c r="HA116">
        <v>16.070753716347099</v>
      </c>
      <c r="HB116">
        <v>12.659857930099299</v>
      </c>
      <c r="HC116">
        <v>21.915674005725801</v>
      </c>
      <c r="HD116">
        <v>14.336427136589601</v>
      </c>
      <c r="HR116"/>
    </row>
    <row r="117" spans="1:226">
      <c r="A117" s="13">
        <f t="shared" si="1"/>
        <v>42978</v>
      </c>
      <c r="O117"/>
      <c r="AD117"/>
      <c r="AE117" s="4">
        <v>42978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T117"/>
      <c r="BV117" s="1">
        <v>11.531606984778</v>
      </c>
      <c r="BW117" s="1">
        <v>12.0207213061038</v>
      </c>
      <c r="BX117" s="1">
        <v>15.478747859546001</v>
      </c>
      <c r="BY117" s="1">
        <v>12.2171627850378</v>
      </c>
      <c r="BZ117" s="1">
        <v>19.236429262415498</v>
      </c>
      <c r="CA117" s="1">
        <v>4.3052637430427696</v>
      </c>
      <c r="CB117" s="1">
        <v>4.9903655217708396</v>
      </c>
      <c r="CC117" s="1">
        <v>10.938761751086099</v>
      </c>
      <c r="CD117" s="1">
        <v>12.596484210383901</v>
      </c>
      <c r="CE117" s="1">
        <v>9.0574714346294893</v>
      </c>
      <c r="CF117" s="1">
        <v>8.5553585001931296</v>
      </c>
      <c r="CG117" s="1">
        <v>14.8485960739057</v>
      </c>
      <c r="CH117" s="1">
        <v>7.4107967422761103</v>
      </c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DJ117"/>
      <c r="DL117">
        <v>7.3822742475140499</v>
      </c>
      <c r="DM117">
        <v>8.5938413942806307</v>
      </c>
      <c r="DN117">
        <v>10.5553489393722</v>
      </c>
      <c r="DO117">
        <v>8.0756210682903298</v>
      </c>
      <c r="DP117">
        <v>13.7186432123416</v>
      </c>
      <c r="DQ117">
        <v>5.7464369818010201</v>
      </c>
      <c r="DR117">
        <v>3.64583400657517</v>
      </c>
      <c r="DS117">
        <v>6.4617529360559196</v>
      </c>
      <c r="DT117">
        <v>2.3470114028860101</v>
      </c>
      <c r="DU117">
        <v>4.4500270647963198</v>
      </c>
      <c r="DV117">
        <v>6.8240701249318896</v>
      </c>
      <c r="DW117">
        <v>10.024859567872401</v>
      </c>
      <c r="DX117">
        <v>5.7018381038526798</v>
      </c>
      <c r="EL117"/>
      <c r="EZ117"/>
      <c r="GB117"/>
      <c r="GP117"/>
      <c r="GR117">
        <v>18.056863976249701</v>
      </c>
      <c r="GS117">
        <v>17.561811931458799</v>
      </c>
      <c r="GT117">
        <v>19.11609536864</v>
      </c>
      <c r="GU117">
        <v>33.358348928665798</v>
      </c>
      <c r="GV117">
        <v>27.4748377506744</v>
      </c>
      <c r="GW117">
        <v>8.4746794333980802</v>
      </c>
      <c r="GX117">
        <v>13.2234361282277</v>
      </c>
      <c r="GY117">
        <v>16.778249837563699</v>
      </c>
      <c r="GZ117">
        <v>31.694390970332201</v>
      </c>
      <c r="HA117">
        <v>16.084770232971099</v>
      </c>
      <c r="HB117">
        <v>12.840825496682999</v>
      </c>
      <c r="HC117">
        <v>21.9069071559755</v>
      </c>
      <c r="HD117">
        <v>14.344854331307699</v>
      </c>
      <c r="HR117"/>
    </row>
    <row r="118" spans="1:226">
      <c r="A118" s="13">
        <f t="shared" si="1"/>
        <v>42947</v>
      </c>
      <c r="O118"/>
      <c r="AD118"/>
      <c r="AE118" s="4">
        <v>42947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T118"/>
      <c r="BV118" s="1">
        <v>10.3813498422663</v>
      </c>
      <c r="BW118" s="1">
        <v>11.738690789236699</v>
      </c>
      <c r="BX118" s="1">
        <v>14.585715467282601</v>
      </c>
      <c r="BY118" s="1">
        <v>11.294746209845201</v>
      </c>
      <c r="BZ118" s="1">
        <v>19.535447531150801</v>
      </c>
      <c r="CA118" s="1">
        <v>8.0414036544044691</v>
      </c>
      <c r="CB118" s="1">
        <v>4.2471216367612099</v>
      </c>
      <c r="CC118" s="1">
        <v>11.1388216205857</v>
      </c>
      <c r="CD118" s="1">
        <v>12.331180318586</v>
      </c>
      <c r="CE118" s="1">
        <v>6.5202335449457802</v>
      </c>
      <c r="CF118" s="1">
        <v>7.8278840661770497</v>
      </c>
      <c r="CG118" s="1">
        <v>14.9912520605768</v>
      </c>
      <c r="CH118" s="1">
        <v>7.2750189021068197</v>
      </c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DJ118"/>
      <c r="DL118">
        <v>6.4818461135896799</v>
      </c>
      <c r="DM118">
        <v>8.2219856346168108</v>
      </c>
      <c r="DN118">
        <v>9.9718162398221395</v>
      </c>
      <c r="DO118">
        <v>7.4080455323297896</v>
      </c>
      <c r="DP118">
        <v>13.451324420778599</v>
      </c>
      <c r="DQ118">
        <v>5.1489730385299799</v>
      </c>
      <c r="DR118">
        <v>3.5881133106033798</v>
      </c>
      <c r="DS118">
        <v>6.49408751538824</v>
      </c>
      <c r="DT118">
        <v>2.5048478969799399</v>
      </c>
      <c r="DU118">
        <v>1.5506014045173</v>
      </c>
      <c r="DV118">
        <v>6.51572383389236</v>
      </c>
      <c r="DW118">
        <v>9.7544726280934704</v>
      </c>
      <c r="DX118">
        <v>5.4177829792961401</v>
      </c>
      <c r="EL118"/>
      <c r="EZ118"/>
      <c r="GB118"/>
      <c r="GP118"/>
      <c r="GR118">
        <v>17.4188932208904</v>
      </c>
      <c r="GS118">
        <v>17.313845747217801</v>
      </c>
      <c r="GT118">
        <v>18.206169647476901</v>
      </c>
      <c r="GU118">
        <v>34.228632150894903</v>
      </c>
      <c r="GV118">
        <v>27.341855917693699</v>
      </c>
      <c r="GW118">
        <v>12.192543453236</v>
      </c>
      <c r="GX118">
        <v>12.924448457786699</v>
      </c>
      <c r="GY118">
        <v>16.988369024702902</v>
      </c>
      <c r="GZ118">
        <v>31.4186782370017</v>
      </c>
      <c r="HA118">
        <v>13.9825037996251</v>
      </c>
      <c r="HB118">
        <v>12.1846508239452</v>
      </c>
      <c r="HC118">
        <v>22.460318289375</v>
      </c>
      <c r="HD118">
        <v>14.3116426222216</v>
      </c>
      <c r="HR118"/>
    </row>
    <row r="119" spans="1:226">
      <c r="A119" s="13">
        <f t="shared" si="1"/>
        <v>42916</v>
      </c>
      <c r="O119"/>
      <c r="AD119"/>
      <c r="AE119" s="4">
        <v>42916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T119"/>
      <c r="BV119" s="1">
        <v>10.372136068314999</v>
      </c>
      <c r="BW119" s="1">
        <v>11.8211894037986</v>
      </c>
      <c r="BX119" s="1">
        <v>14.8639389698222</v>
      </c>
      <c r="BY119" s="1">
        <v>11.2662532713285</v>
      </c>
      <c r="BZ119" s="1">
        <v>19.5473130564475</v>
      </c>
      <c r="CA119" s="1">
        <v>8.0451092588445299</v>
      </c>
      <c r="CB119" s="1">
        <v>4.2407491883269799</v>
      </c>
      <c r="CC119" s="1">
        <v>11.1181635013139</v>
      </c>
      <c r="CD119" s="1">
        <v>12.329994971824901</v>
      </c>
      <c r="CE119" s="1">
        <v>6.52235597969214</v>
      </c>
      <c r="CF119" s="1">
        <v>7.8285114106687503</v>
      </c>
      <c r="CG119" s="1">
        <v>14.987914121417999</v>
      </c>
      <c r="CH119" s="1">
        <v>7.26922918901169</v>
      </c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DJ119"/>
      <c r="DL119">
        <v>6.4754067120831102</v>
      </c>
      <c r="DM119">
        <v>8.1713036485405492</v>
      </c>
      <c r="DN119">
        <v>9.4954809707782708</v>
      </c>
      <c r="DO119">
        <v>7.3811610151277396</v>
      </c>
      <c r="DP119">
        <v>13.462572970675399</v>
      </c>
      <c r="DQ119">
        <v>5.1512333128260597</v>
      </c>
      <c r="DR119">
        <v>3.5837590186468402</v>
      </c>
      <c r="DS119">
        <v>6.4692989466464104</v>
      </c>
      <c r="DT119">
        <v>2.4710605619473598</v>
      </c>
      <c r="DU119">
        <v>1.5550754204572801</v>
      </c>
      <c r="DV119">
        <v>6.4930343986515799</v>
      </c>
      <c r="DW119">
        <v>9.7443501606544896</v>
      </c>
      <c r="DX119">
        <v>5.4148962931313198</v>
      </c>
      <c r="EL119"/>
      <c r="EZ119"/>
      <c r="GB119"/>
      <c r="GP119"/>
      <c r="GR119">
        <v>17.4099292053609</v>
      </c>
      <c r="GS119">
        <v>17.380181367146701</v>
      </c>
      <c r="GT119">
        <v>18.534169683430299</v>
      </c>
      <c r="GU119">
        <v>34.273295542596401</v>
      </c>
      <c r="GV119">
        <v>27.366333317538</v>
      </c>
      <c r="GW119">
        <v>12.195432239795799</v>
      </c>
      <c r="GX119">
        <v>12.9205639113729</v>
      </c>
      <c r="GY119">
        <v>16.963756294072098</v>
      </c>
      <c r="GZ119">
        <v>31.442804146925699</v>
      </c>
      <c r="HA119">
        <v>13.9802368832139</v>
      </c>
      <c r="HB119">
        <v>12.1759407848911</v>
      </c>
      <c r="HC119">
        <v>22.443518076535199</v>
      </c>
      <c r="HD119">
        <v>14.305416540363501</v>
      </c>
      <c r="HR119"/>
    </row>
    <row r="120" spans="1:226">
      <c r="A120" s="13">
        <f t="shared" si="1"/>
        <v>42886</v>
      </c>
      <c r="O120"/>
      <c r="AD120"/>
      <c r="AE120" s="4">
        <v>42886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T120"/>
      <c r="BV120" s="1">
        <v>10.4516368773472</v>
      </c>
      <c r="BW120" s="1">
        <v>11.814145897505799</v>
      </c>
      <c r="BX120" s="1">
        <v>15.267624544557901</v>
      </c>
      <c r="BY120" s="1">
        <v>11.1192813849977</v>
      </c>
      <c r="BZ120" s="1">
        <v>19.819996869783001</v>
      </c>
      <c r="CA120" s="1">
        <v>8.0938531282210295</v>
      </c>
      <c r="CB120" s="1">
        <v>4.29404545768449</v>
      </c>
      <c r="CC120" s="1">
        <v>11.0343670408521</v>
      </c>
      <c r="CD120" s="1">
        <v>12.3457683632355</v>
      </c>
      <c r="CE120" s="1">
        <v>6.4616733282129202</v>
      </c>
      <c r="CF120" s="1">
        <v>7.8179411259203402</v>
      </c>
      <c r="CG120" s="1">
        <v>14.965775888111899</v>
      </c>
      <c r="CH120" s="1">
        <v>7.29454896852757</v>
      </c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DJ120"/>
      <c r="DL120">
        <v>6.5451201085223003</v>
      </c>
      <c r="DM120">
        <v>8.1842035385023504</v>
      </c>
      <c r="DN120">
        <v>9.8704357212914395</v>
      </c>
      <c r="DO120">
        <v>7.2278474447243504</v>
      </c>
      <c r="DP120">
        <v>13.740180802340699</v>
      </c>
      <c r="DQ120">
        <v>5.1910329596120803</v>
      </c>
      <c r="DR120">
        <v>3.6046653182627</v>
      </c>
      <c r="DS120">
        <v>6.4119005973333199</v>
      </c>
      <c r="DT120">
        <v>2.59871547410927</v>
      </c>
      <c r="DU120">
        <v>1.49363956288119</v>
      </c>
      <c r="DV120">
        <v>6.4921037890420203</v>
      </c>
      <c r="DW120">
        <v>9.7483956165270893</v>
      </c>
      <c r="DX120">
        <v>5.4503111241952498</v>
      </c>
      <c r="EL120"/>
      <c r="EZ120"/>
      <c r="GB120"/>
      <c r="GP120"/>
      <c r="GR120">
        <v>17.496138035316498</v>
      </c>
      <c r="GS120">
        <v>17.407190916356399</v>
      </c>
      <c r="GT120">
        <v>18.843212825841398</v>
      </c>
      <c r="GU120">
        <v>34.101862639064102</v>
      </c>
      <c r="GV120">
        <v>27.6769861437127</v>
      </c>
      <c r="GW120">
        <v>12.2486779310637</v>
      </c>
      <c r="GX120">
        <v>12.975138226379601</v>
      </c>
      <c r="GY120">
        <v>16.837359841828999</v>
      </c>
      <c r="GZ120">
        <v>31.337190477284</v>
      </c>
      <c r="HA120">
        <v>13.930170256778499</v>
      </c>
      <c r="HB120">
        <v>12.149739703467599</v>
      </c>
      <c r="HC120">
        <v>22.4258910877777</v>
      </c>
      <c r="HD120">
        <v>14.3513586508448</v>
      </c>
      <c r="HR120"/>
    </row>
    <row r="121" spans="1:226">
      <c r="A121" s="13">
        <f t="shared" si="1"/>
        <v>42853</v>
      </c>
      <c r="O121"/>
      <c r="AD121"/>
      <c r="AE121" s="4">
        <v>42853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T121"/>
      <c r="BV121" s="1">
        <v>10.0130650548315</v>
      </c>
      <c r="BW121" s="1">
        <v>11.8800687607149</v>
      </c>
      <c r="BX121" s="1">
        <v>15.262151501350001</v>
      </c>
      <c r="BY121" s="1">
        <v>10.009200619144799</v>
      </c>
      <c r="BZ121" s="1">
        <v>20.056413417405</v>
      </c>
      <c r="CA121" s="1">
        <v>8.2867853052959308</v>
      </c>
      <c r="CB121" s="1">
        <v>3.4972593360011501</v>
      </c>
      <c r="CC121" s="1">
        <v>10.828139735989801</v>
      </c>
      <c r="CD121" s="1">
        <v>11.8373520701746</v>
      </c>
      <c r="CE121" s="1">
        <v>7.2039178114013103</v>
      </c>
      <c r="CF121" s="1">
        <v>9.4014564388623398</v>
      </c>
      <c r="CG121" s="1">
        <v>15.0990449371642</v>
      </c>
      <c r="CH121" s="1">
        <v>7.3267172977786004</v>
      </c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DJ121"/>
      <c r="DL121">
        <v>6.4240697839415803</v>
      </c>
      <c r="DM121">
        <v>8.2547297171632898</v>
      </c>
      <c r="DN121">
        <v>9.7772798392068694</v>
      </c>
      <c r="DO121">
        <v>6.4069524639232398</v>
      </c>
      <c r="DP121">
        <v>15.266156209972801</v>
      </c>
      <c r="DQ121">
        <v>5.25634952943913</v>
      </c>
      <c r="DR121">
        <v>3.3921609280010498</v>
      </c>
      <c r="DS121">
        <v>7.9119735009585002</v>
      </c>
      <c r="DT121">
        <v>4.4344166484974998</v>
      </c>
      <c r="DU121">
        <v>2.23971707817552</v>
      </c>
      <c r="DV121">
        <v>6.7043251444813698</v>
      </c>
      <c r="DW121">
        <v>10.5904358990462</v>
      </c>
      <c r="DX121">
        <v>5.5859975698825899</v>
      </c>
      <c r="EL121"/>
      <c r="EZ121"/>
      <c r="GB121"/>
      <c r="GP121"/>
      <c r="GR121">
        <v>17.0224815215212</v>
      </c>
      <c r="GS121">
        <v>17.4535963938031</v>
      </c>
      <c r="GT121">
        <v>18.829566171368601</v>
      </c>
      <c r="GU121">
        <v>37.587240512744003</v>
      </c>
      <c r="GV121">
        <v>27.614441306601702</v>
      </c>
      <c r="GW121">
        <v>12.328045455684499</v>
      </c>
      <c r="GX121">
        <v>12.7441606447917</v>
      </c>
      <c r="GY121">
        <v>16.713152989413</v>
      </c>
      <c r="GZ121">
        <v>30.867202523977699</v>
      </c>
      <c r="HA121">
        <v>14.7553362895228</v>
      </c>
      <c r="HB121">
        <v>13.7480412545184</v>
      </c>
      <c r="HC121">
        <v>22.539819871583202</v>
      </c>
      <c r="HD121">
        <v>14.385588383825899</v>
      </c>
      <c r="HR121"/>
    </row>
    <row r="122" spans="1:226">
      <c r="A122" s="13">
        <f t="shared" si="1"/>
        <v>42825</v>
      </c>
      <c r="O122"/>
      <c r="AD122"/>
      <c r="AE122" s="4">
        <v>42825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T122"/>
      <c r="BV122" s="1">
        <v>9.9933474317543993</v>
      </c>
      <c r="BW122" s="1">
        <v>11.853740227761801</v>
      </c>
      <c r="BX122" s="1">
        <v>15.2505573699392</v>
      </c>
      <c r="BY122" s="1">
        <v>10.0067625929593</v>
      </c>
      <c r="BZ122" s="1">
        <v>20.0338090650793</v>
      </c>
      <c r="CA122" s="1">
        <v>8.2941351280467703</v>
      </c>
      <c r="CB122" s="1">
        <v>3.52352871726595</v>
      </c>
      <c r="CC122" s="1">
        <v>10.8261717352581</v>
      </c>
      <c r="CD122" s="1">
        <v>11.836034379409799</v>
      </c>
      <c r="CE122" s="1">
        <v>7.19445078584668</v>
      </c>
      <c r="CF122" s="1">
        <v>9.3430759884845003</v>
      </c>
      <c r="CG122" s="1">
        <v>15.0963085309013</v>
      </c>
      <c r="CH122" s="1">
        <v>7.3248740412197098</v>
      </c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DJ122"/>
      <c r="DL122">
        <v>6.4116135569578301</v>
      </c>
      <c r="DM122">
        <v>8.2253500047386598</v>
      </c>
      <c r="DN122">
        <v>9.7631303928095292</v>
      </c>
      <c r="DO122">
        <v>6.4024746298891504</v>
      </c>
      <c r="DP122">
        <v>15.2440533729665</v>
      </c>
      <c r="DQ122">
        <v>5.2662724599555499</v>
      </c>
      <c r="DR122">
        <v>3.4044091388479001</v>
      </c>
      <c r="DS122">
        <v>7.9119169972579604</v>
      </c>
      <c r="DT122">
        <v>4.4075591352053998</v>
      </c>
      <c r="DU122">
        <v>2.2261361340438701</v>
      </c>
      <c r="DV122">
        <v>6.5819999634366599</v>
      </c>
      <c r="DW122">
        <v>10.5933714132277</v>
      </c>
      <c r="DX122">
        <v>5.5829597684898102</v>
      </c>
      <c r="EL122"/>
      <c r="EZ122"/>
      <c r="GB122"/>
      <c r="GP122"/>
      <c r="GR122">
        <v>16.9994823627421</v>
      </c>
      <c r="GS122">
        <v>17.431678756938801</v>
      </c>
      <c r="GT122">
        <v>18.818343566936399</v>
      </c>
      <c r="GU122">
        <v>37.536840601838001</v>
      </c>
      <c r="GV122">
        <v>27.591729409878401</v>
      </c>
      <c r="GW122">
        <v>12.338358632018601</v>
      </c>
      <c r="GX122">
        <v>12.751607192151701</v>
      </c>
      <c r="GY122">
        <v>16.712255885887799</v>
      </c>
      <c r="GZ122">
        <v>30.9014976024935</v>
      </c>
      <c r="HA122">
        <v>14.7491942168379</v>
      </c>
      <c r="HB122">
        <v>13.6736627560885</v>
      </c>
      <c r="HC122">
        <v>22.539901574924201</v>
      </c>
      <c r="HD122">
        <v>14.3827133262945</v>
      </c>
      <c r="HR122"/>
    </row>
    <row r="123" spans="1:226">
      <c r="A123" s="13">
        <f t="shared" si="1"/>
        <v>42794</v>
      </c>
      <c r="O123"/>
      <c r="AD123"/>
      <c r="AE123" s="4">
        <v>42794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T123"/>
      <c r="BV123" s="1">
        <v>9.9872202186608998</v>
      </c>
      <c r="BW123" s="1">
        <v>11.8628539523648</v>
      </c>
      <c r="BX123" s="1">
        <v>15.179283419707099</v>
      </c>
      <c r="BY123" s="1">
        <v>9.9819110314529294</v>
      </c>
      <c r="BZ123" s="1">
        <v>20.0124620150624</v>
      </c>
      <c r="CA123" s="1">
        <v>8.2976176135770494</v>
      </c>
      <c r="CB123" s="1">
        <v>3.4837238685405798</v>
      </c>
      <c r="CC123" s="1">
        <v>10.7149481727258</v>
      </c>
      <c r="CD123" s="1">
        <v>11.8203735215744</v>
      </c>
      <c r="CE123" s="1">
        <v>7.2374588588587399</v>
      </c>
      <c r="CF123" s="1">
        <v>9.3851352623373607</v>
      </c>
      <c r="CG123" s="1">
        <v>14.95830938614</v>
      </c>
      <c r="CH123" s="1">
        <v>7.3230722936723502</v>
      </c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DJ123"/>
      <c r="DL123">
        <v>6.4118338664851802</v>
      </c>
      <c r="DM123">
        <v>8.2359737010873797</v>
      </c>
      <c r="DN123">
        <v>9.7219533788939803</v>
      </c>
      <c r="DO123">
        <v>6.3745150200043996</v>
      </c>
      <c r="DP123">
        <v>15.2357575508965</v>
      </c>
      <c r="DQ123">
        <v>5.2250413683444004</v>
      </c>
      <c r="DR123">
        <v>3.39222765832633</v>
      </c>
      <c r="DS123">
        <v>7.8916490683478902</v>
      </c>
      <c r="DT123">
        <v>4.3887909441025297</v>
      </c>
      <c r="DU123">
        <v>2.2755498106468699</v>
      </c>
      <c r="DV123">
        <v>6.6314738046302804</v>
      </c>
      <c r="DW123">
        <v>10.4640297554103</v>
      </c>
      <c r="DX123">
        <v>5.5764557334064104</v>
      </c>
      <c r="EL123"/>
      <c r="EZ123"/>
      <c r="GB123"/>
      <c r="GP123"/>
      <c r="GR123">
        <v>17.002892102192199</v>
      </c>
      <c r="GS123">
        <v>17.437411309727299</v>
      </c>
      <c r="GT123">
        <v>18.742770343635001</v>
      </c>
      <c r="GU123">
        <v>37.299244200298801</v>
      </c>
      <c r="GV123">
        <v>27.5728578279458</v>
      </c>
      <c r="GW123">
        <v>12.3479169979014</v>
      </c>
      <c r="GX123">
        <v>12.675064945320299</v>
      </c>
      <c r="GY123">
        <v>16.585260602534401</v>
      </c>
      <c r="GZ123">
        <v>30.842978888615701</v>
      </c>
      <c r="HA123">
        <v>14.7997792177595</v>
      </c>
      <c r="HB123">
        <v>13.752320872106599</v>
      </c>
      <c r="HC123">
        <v>22.645777900248699</v>
      </c>
      <c r="HD123">
        <v>14.3770803908203</v>
      </c>
      <c r="HR123"/>
    </row>
    <row r="124" spans="1:226">
      <c r="A124" s="13">
        <f t="shared" si="1"/>
        <v>42766</v>
      </c>
      <c r="O124"/>
      <c r="AD124"/>
      <c r="AE124" s="4">
        <v>42766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T124"/>
      <c r="BV124" s="1">
        <v>8.2357718958421007</v>
      </c>
      <c r="BW124" s="1">
        <v>11.3732514451432</v>
      </c>
      <c r="BX124" s="1">
        <v>14.9366202772135</v>
      </c>
      <c r="BY124" s="1">
        <v>11.060717434263999</v>
      </c>
      <c r="BZ124" s="1">
        <v>18.8685751340698</v>
      </c>
      <c r="CA124" s="1">
        <v>7.7218569645359301</v>
      </c>
      <c r="CB124" s="1">
        <v>0.87181559302049805</v>
      </c>
      <c r="CC124" s="1">
        <v>11.466838946249601</v>
      </c>
      <c r="CD124" s="1">
        <v>11.697970965917399</v>
      </c>
      <c r="CE124" s="1">
        <v>5.8319233393585801</v>
      </c>
      <c r="CF124" s="1">
        <v>7.6881708993834499</v>
      </c>
      <c r="CG124" s="1">
        <v>15.117769726136</v>
      </c>
      <c r="CH124" s="1">
        <v>6.8757348525589999</v>
      </c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DJ124"/>
      <c r="DL124">
        <v>4.12605376111068</v>
      </c>
      <c r="DM124">
        <v>7.4881575457746301</v>
      </c>
      <c r="DN124">
        <v>9.8719525816798193</v>
      </c>
      <c r="DO124">
        <v>7.2089504590936597</v>
      </c>
      <c r="DP124">
        <v>12.543176857592201</v>
      </c>
      <c r="DQ124">
        <v>4.8561444489062904</v>
      </c>
      <c r="DR124">
        <v>0.65273846835375005</v>
      </c>
      <c r="DS124">
        <v>9.2530327725747501</v>
      </c>
      <c r="DT124">
        <v>4.94187280032045</v>
      </c>
      <c r="DU124">
        <v>2.2058465585054901</v>
      </c>
      <c r="DV124">
        <v>6.8826781901152998</v>
      </c>
      <c r="DW124">
        <v>10.953998358856801</v>
      </c>
      <c r="DX124">
        <v>4.3916492404518301</v>
      </c>
      <c r="EL124"/>
      <c r="EZ124"/>
      <c r="GB124"/>
      <c r="GP124"/>
      <c r="GR124">
        <v>15.6014558823192</v>
      </c>
      <c r="GS124">
        <v>16.939159807938001</v>
      </c>
      <c r="GT124">
        <v>18.4513376168169</v>
      </c>
      <c r="GU124">
        <v>28.717549719633499</v>
      </c>
      <c r="GV124">
        <v>26.6942875780795</v>
      </c>
      <c r="GW124">
        <v>12.180237727608899</v>
      </c>
      <c r="GX124">
        <v>10.3268768524969</v>
      </c>
      <c r="GY124">
        <v>17.468656138481101</v>
      </c>
      <c r="GZ124">
        <v>30.745901728808199</v>
      </c>
      <c r="HA124">
        <v>13.2606722903012</v>
      </c>
      <c r="HB124">
        <v>11.965027682378301</v>
      </c>
      <c r="HC124">
        <v>22.342705788582801</v>
      </c>
      <c r="HD124">
        <v>13.818391184806799</v>
      </c>
      <c r="HR124"/>
    </row>
    <row r="125" spans="1:226">
      <c r="A125" s="13">
        <f t="shared" si="1"/>
        <v>42734</v>
      </c>
      <c r="O125"/>
      <c r="AD125"/>
      <c r="AE125" s="4">
        <v>42734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T125"/>
      <c r="BV125" s="1">
        <v>8.3060765535618799</v>
      </c>
      <c r="BW125" s="1">
        <v>11.2581549823997</v>
      </c>
      <c r="BX125" s="1">
        <v>14.9353566868177</v>
      </c>
      <c r="BY125" s="1">
        <v>11.0940566482292</v>
      </c>
      <c r="BZ125" s="1">
        <v>18.869104435031002</v>
      </c>
      <c r="CA125" s="1">
        <v>7.7132881176684398</v>
      </c>
      <c r="CB125" s="1">
        <v>0.92698082405350002</v>
      </c>
      <c r="CC125" s="1">
        <v>11.4509168296666</v>
      </c>
      <c r="CD125" s="1">
        <v>11.7143859630675</v>
      </c>
      <c r="CE125" s="1">
        <v>5.7705498609282504</v>
      </c>
      <c r="CF125" s="1">
        <v>7.6076938302227797</v>
      </c>
      <c r="CG125" s="1">
        <v>15.1125985028145</v>
      </c>
      <c r="CH125" s="1">
        <v>6.8136760656495401</v>
      </c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DJ125"/>
      <c r="DL125">
        <v>4.1953512187875601</v>
      </c>
      <c r="DM125">
        <v>7.4001781655858601</v>
      </c>
      <c r="DN125">
        <v>9.8684744509480993</v>
      </c>
      <c r="DO125">
        <v>7.2419156080453204</v>
      </c>
      <c r="DP125">
        <v>12.5598263246769</v>
      </c>
      <c r="DQ125">
        <v>4.8516755879274296</v>
      </c>
      <c r="DR125">
        <v>0.65693659829103002</v>
      </c>
      <c r="DS125">
        <v>9.2379116268607309</v>
      </c>
      <c r="DT125">
        <v>4.9752952888006599</v>
      </c>
      <c r="DU125">
        <v>2.1527843630394301</v>
      </c>
      <c r="DV125">
        <v>6.8137745485247398</v>
      </c>
      <c r="DW125">
        <v>10.9512452041467</v>
      </c>
      <c r="DX125">
        <v>4.3440624703826201</v>
      </c>
      <c r="EL125"/>
      <c r="EZ125"/>
      <c r="GB125"/>
      <c r="GP125"/>
      <c r="GR125">
        <v>15.6571725205311</v>
      </c>
      <c r="GS125">
        <v>16.828372477212898</v>
      </c>
      <c r="GT125">
        <v>18.4488496234259</v>
      </c>
      <c r="GU125">
        <v>28.615509767084301</v>
      </c>
      <c r="GV125">
        <v>26.6869879666244</v>
      </c>
      <c r="GW125">
        <v>12.1691507893271</v>
      </c>
      <c r="GX125">
        <v>10.398469500760701</v>
      </c>
      <c r="GY125">
        <v>17.443765227504802</v>
      </c>
      <c r="GZ125">
        <v>30.747343513017601</v>
      </c>
      <c r="HA125">
        <v>13.188887262458699</v>
      </c>
      <c r="HB125">
        <v>11.889857168320001</v>
      </c>
      <c r="HC125">
        <v>22.3555416717501</v>
      </c>
      <c r="HD125">
        <v>13.725943701124701</v>
      </c>
      <c r="HR125"/>
    </row>
    <row r="126" spans="1:226">
      <c r="A126" s="13">
        <f t="shared" si="1"/>
        <v>42704</v>
      </c>
      <c r="O126"/>
      <c r="AD126"/>
      <c r="AE126" s="4">
        <v>42704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T126"/>
      <c r="BV126" s="1">
        <v>8.2466080818919796</v>
      </c>
      <c r="BW126" s="1">
        <v>11.5393243344735</v>
      </c>
      <c r="BX126" s="1">
        <v>14.9445557378099</v>
      </c>
      <c r="BY126" s="1">
        <v>11.0356656305275</v>
      </c>
      <c r="BZ126" s="1">
        <v>20.1042770040672</v>
      </c>
      <c r="CA126" s="1">
        <v>7.6503202632155904</v>
      </c>
      <c r="CB126" s="1">
        <v>0.82045928669415902</v>
      </c>
      <c r="CC126" s="1">
        <v>11.444059593745299</v>
      </c>
      <c r="CD126" s="1">
        <v>11.6774221027206</v>
      </c>
      <c r="CE126" s="1">
        <v>5.8376984415621003</v>
      </c>
      <c r="CF126" s="1">
        <v>7.7311497482098597</v>
      </c>
      <c r="CG126" s="1">
        <v>14.977575582355101</v>
      </c>
      <c r="CH126" s="1">
        <v>6.9031295020336696</v>
      </c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DJ126"/>
      <c r="DL126">
        <v>4.1312935034237102</v>
      </c>
      <c r="DM126">
        <v>7.5648425148421898</v>
      </c>
      <c r="DN126">
        <v>9.8715632393950106</v>
      </c>
      <c r="DO126">
        <v>7.1994312386355599</v>
      </c>
      <c r="DP126">
        <v>13.334404496948499</v>
      </c>
      <c r="DQ126">
        <v>4.83454985396195</v>
      </c>
      <c r="DR126">
        <v>0.63767581635404602</v>
      </c>
      <c r="DS126">
        <v>9.2276466271489905</v>
      </c>
      <c r="DT126">
        <v>4.9561747566900296</v>
      </c>
      <c r="DU126">
        <v>2.2058823135374501</v>
      </c>
      <c r="DV126">
        <v>6.8872615143356404</v>
      </c>
      <c r="DW126">
        <v>10.578283598212201</v>
      </c>
      <c r="DX126">
        <v>4.3916702796079203</v>
      </c>
      <c r="EL126"/>
      <c r="EZ126"/>
      <c r="GB126"/>
      <c r="GP126"/>
      <c r="GR126">
        <v>15.623124133249499</v>
      </c>
      <c r="GS126">
        <v>17.080907225709101</v>
      </c>
      <c r="GT126">
        <v>18.459741867627098</v>
      </c>
      <c r="GU126">
        <v>28.8014087543032</v>
      </c>
      <c r="GV126">
        <v>28.200188633987501</v>
      </c>
      <c r="GW126">
        <v>12.106171732736501</v>
      </c>
      <c r="GX126">
        <v>10.261212335139801</v>
      </c>
      <c r="GY126">
        <v>17.414765794614901</v>
      </c>
      <c r="GZ126">
        <v>30.711515132554201</v>
      </c>
      <c r="HA126">
        <v>13.2527405305519</v>
      </c>
      <c r="HB126">
        <v>12.010349699516</v>
      </c>
      <c r="HC126">
        <v>22.671586914930302</v>
      </c>
      <c r="HD126">
        <v>13.8413795738003</v>
      </c>
      <c r="HR126"/>
    </row>
    <row r="127" spans="1:226">
      <c r="A127" s="13">
        <f t="shared" si="1"/>
        <v>42674</v>
      </c>
      <c r="O127"/>
      <c r="AD127"/>
      <c r="AE127" s="4">
        <v>42674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T127"/>
      <c r="BV127" s="1">
        <v>7.9498703116187901</v>
      </c>
      <c r="BW127" s="1">
        <v>11.246089611641599</v>
      </c>
      <c r="BX127" s="1">
        <v>15.2956001595703</v>
      </c>
      <c r="BY127" s="1">
        <v>10.6381294751036</v>
      </c>
      <c r="BZ127" s="1">
        <v>20.2315202858112</v>
      </c>
      <c r="CA127" s="1">
        <v>7.5720529697565597</v>
      </c>
      <c r="CB127" s="1">
        <v>-0.141726316412463</v>
      </c>
      <c r="CC127" s="1">
        <v>12.5078887369133</v>
      </c>
      <c r="CD127" s="1">
        <v>10.352868847117801</v>
      </c>
      <c r="CE127" s="1">
        <v>4.8099364706348799</v>
      </c>
      <c r="CF127" s="1">
        <v>7.5453613229200904</v>
      </c>
      <c r="CG127" s="1">
        <v>14.970193135701299</v>
      </c>
      <c r="CH127" s="1">
        <v>6.3129435896831101</v>
      </c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DJ127"/>
      <c r="DL127">
        <v>3.97722148213757</v>
      </c>
      <c r="DM127">
        <v>7.4210475696934601</v>
      </c>
      <c r="DN127">
        <v>10.146106226850399</v>
      </c>
      <c r="DO127">
        <v>6.9913520570521603</v>
      </c>
      <c r="DP127">
        <v>18.334267655284599</v>
      </c>
      <c r="DQ127">
        <v>4.7103497686959699</v>
      </c>
      <c r="DR127">
        <v>-0.72243420346551601</v>
      </c>
      <c r="DS127">
        <v>10.285626868442</v>
      </c>
      <c r="DT127">
        <v>3.6944006783776402</v>
      </c>
      <c r="DU127">
        <v>1.7877157699549699</v>
      </c>
      <c r="DV127">
        <v>6.5928778635692096</v>
      </c>
      <c r="DW127">
        <v>10.365884783800301</v>
      </c>
      <c r="DX127">
        <v>3.96509432385397</v>
      </c>
      <c r="EL127"/>
      <c r="EZ127"/>
      <c r="GB127"/>
      <c r="GP127"/>
      <c r="GR127">
        <v>15.1947780199222</v>
      </c>
      <c r="GS127">
        <v>16.8505819973246</v>
      </c>
      <c r="GT127">
        <v>18.7864044370348</v>
      </c>
      <c r="GU127">
        <v>31.3142712003112</v>
      </c>
      <c r="GV127">
        <v>29.003516572895201</v>
      </c>
      <c r="GW127">
        <v>12.0461116822229</v>
      </c>
      <c r="GX127">
        <v>9.4384600134798404</v>
      </c>
      <c r="GY127">
        <v>18.2761077757959</v>
      </c>
      <c r="GZ127">
        <v>29.165571384728501</v>
      </c>
      <c r="HA127">
        <v>11.885677783952801</v>
      </c>
      <c r="HB127">
        <v>11.7776871343726</v>
      </c>
      <c r="HC127">
        <v>22.685639129569498</v>
      </c>
      <c r="HD127">
        <v>13.395020923976899</v>
      </c>
      <c r="HR127"/>
    </row>
    <row r="128" spans="1:226">
      <c r="A128" s="13">
        <f t="shared" si="1"/>
        <v>42643</v>
      </c>
      <c r="O128"/>
      <c r="AD128"/>
      <c r="AE128" s="4">
        <v>42643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T128"/>
      <c r="BV128" s="1">
        <v>7.9346018105350504</v>
      </c>
      <c r="BW128" s="1">
        <v>11.3777921339016</v>
      </c>
      <c r="BX128" s="1">
        <v>15.291936534455401</v>
      </c>
      <c r="BY128" s="1">
        <v>10.646668230926201</v>
      </c>
      <c r="BZ128" s="1">
        <v>20.219519620515602</v>
      </c>
      <c r="CA128" s="1">
        <v>7.5668788355981302</v>
      </c>
      <c r="CB128" s="1">
        <v>-0.160105663485578</v>
      </c>
      <c r="CC128" s="1">
        <v>12.509323655503399</v>
      </c>
      <c r="CD128" s="1">
        <v>10.3669876537947</v>
      </c>
      <c r="CE128" s="1">
        <v>4.8274484610962096</v>
      </c>
      <c r="CF128" s="1">
        <v>7.5292407854302503</v>
      </c>
      <c r="CG128" s="1">
        <v>14.9730633846108</v>
      </c>
      <c r="CH128" s="1">
        <v>6.3192225951926302</v>
      </c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DJ128"/>
      <c r="DL128">
        <v>3.9622281733754701</v>
      </c>
      <c r="DM128">
        <v>7.5373399324065504</v>
      </c>
      <c r="DN128">
        <v>10.1389554991592</v>
      </c>
      <c r="DO128">
        <v>6.9907482281868596</v>
      </c>
      <c r="DP128">
        <v>18.3679800528482</v>
      </c>
      <c r="DQ128">
        <v>4.7097832456158004</v>
      </c>
      <c r="DR128">
        <v>-0.72107717997808696</v>
      </c>
      <c r="DS128">
        <v>10.2815638078067</v>
      </c>
      <c r="DT128">
        <v>3.6798218938953902</v>
      </c>
      <c r="DU128">
        <v>1.7605711015069501</v>
      </c>
      <c r="DV128">
        <v>6.5490459267270902</v>
      </c>
      <c r="DW128">
        <v>10.3718199172373</v>
      </c>
      <c r="DX128">
        <v>3.9725639103697601</v>
      </c>
      <c r="EL128"/>
      <c r="EZ128"/>
      <c r="GB128"/>
      <c r="GP128"/>
      <c r="GR128">
        <v>15.1872682114276</v>
      </c>
      <c r="GS128">
        <v>16.967342629469201</v>
      </c>
      <c r="GT128">
        <v>18.763408692296501</v>
      </c>
      <c r="GU128">
        <v>31.3952850525848</v>
      </c>
      <c r="GV128">
        <v>29.000077031967599</v>
      </c>
      <c r="GW128">
        <v>12.0370162803464</v>
      </c>
      <c r="GX128">
        <v>9.4157100518175891</v>
      </c>
      <c r="GY128">
        <v>18.275257867392501</v>
      </c>
      <c r="GZ128">
        <v>29.187793641938299</v>
      </c>
      <c r="HA128">
        <v>11.9914329670603</v>
      </c>
      <c r="HB128">
        <v>11.752107023832201</v>
      </c>
      <c r="HC128">
        <v>22.675089959890801</v>
      </c>
      <c r="HD128">
        <v>13.3975711371349</v>
      </c>
      <c r="HR128"/>
    </row>
    <row r="129" spans="1:226">
      <c r="A129" s="13">
        <f t="shared" si="1"/>
        <v>42613</v>
      </c>
      <c r="O129"/>
      <c r="AD129"/>
      <c r="AE129" s="4">
        <v>42613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T129"/>
      <c r="BV129" s="1">
        <v>7.8636099228258596</v>
      </c>
      <c r="BW129" s="1">
        <v>11.439604978831801</v>
      </c>
      <c r="BX129" s="1">
        <v>15.2786841828094</v>
      </c>
      <c r="BY129" s="1">
        <v>10.534499128502301</v>
      </c>
      <c r="BZ129" s="1">
        <v>20.1507993894542</v>
      </c>
      <c r="CA129" s="1">
        <v>7.5454866487618597</v>
      </c>
      <c r="CB129" s="1">
        <v>-0.238228434095799</v>
      </c>
      <c r="CC129" s="1">
        <v>12.8570036016744</v>
      </c>
      <c r="CD129" s="1">
        <v>10.340240161871799</v>
      </c>
      <c r="CE129" s="1">
        <v>6.1445929847005001</v>
      </c>
      <c r="CF129" s="1">
        <v>7.6465532314800502</v>
      </c>
      <c r="CG129" s="1">
        <v>14.94086113647</v>
      </c>
      <c r="CH129" s="1">
        <v>6.2920732955530596</v>
      </c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DJ129"/>
      <c r="DL129">
        <v>3.88866978933964</v>
      </c>
      <c r="DM129">
        <v>7.5838497112934498</v>
      </c>
      <c r="DN129">
        <v>10.1274022090918</v>
      </c>
      <c r="DO129">
        <v>6.9292585890969196</v>
      </c>
      <c r="DP129">
        <v>18.481142154609799</v>
      </c>
      <c r="DQ129">
        <v>4.6965642295867696</v>
      </c>
      <c r="DR129">
        <v>-0.73592256522031996</v>
      </c>
      <c r="DS129">
        <v>10.5731865388433</v>
      </c>
      <c r="DT129">
        <v>3.5548564950674599</v>
      </c>
      <c r="DU129">
        <v>2.6522242607447599</v>
      </c>
      <c r="DV129">
        <v>6.5994476700492797</v>
      </c>
      <c r="DW129">
        <v>10.3838527428993</v>
      </c>
      <c r="DX129">
        <v>3.9425970790422</v>
      </c>
      <c r="EL129"/>
      <c r="EZ129"/>
      <c r="GB129"/>
      <c r="GP129"/>
      <c r="GR129">
        <v>15.1497880580784</v>
      </c>
      <c r="GS129">
        <v>17.0264869645235</v>
      </c>
      <c r="GT129">
        <v>18.741931660512002</v>
      </c>
      <c r="GU129">
        <v>31.023799801489702</v>
      </c>
      <c r="GV129">
        <v>28.960784075138399</v>
      </c>
      <c r="GW129">
        <v>11.9986492968962</v>
      </c>
      <c r="GX129">
        <v>9.3369802505200692</v>
      </c>
      <c r="GY129">
        <v>18.5745515747547</v>
      </c>
      <c r="GZ129">
        <v>29.187966781790902</v>
      </c>
      <c r="HA129">
        <v>13.4282715737214</v>
      </c>
      <c r="HB129">
        <v>11.866856285984801</v>
      </c>
      <c r="HC129">
        <v>22.579138933628901</v>
      </c>
      <c r="HD129">
        <v>13.3885454802866</v>
      </c>
      <c r="HR129"/>
    </row>
    <row r="130" spans="1:226">
      <c r="A130" s="13">
        <f t="shared" si="1"/>
        <v>42580</v>
      </c>
      <c r="O130"/>
      <c r="AD130"/>
      <c r="AE130" s="4">
        <v>42580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T130"/>
      <c r="BV130" s="1">
        <v>7.0885266831233196</v>
      </c>
      <c r="BW130" s="1">
        <v>11.5040042191852</v>
      </c>
      <c r="BX130" s="1">
        <v>15.4515698857624</v>
      </c>
      <c r="BY130" s="1">
        <v>12.087857442064101</v>
      </c>
      <c r="BZ130" s="1">
        <v>20.1871223619769</v>
      </c>
      <c r="CA130" s="1">
        <v>7.5611166061239796</v>
      </c>
      <c r="CB130" s="1">
        <v>-0.16163703503617899</v>
      </c>
      <c r="CC130" s="1">
        <v>13.298517142145601</v>
      </c>
      <c r="CD130" s="1">
        <v>11.3569283292425</v>
      </c>
      <c r="CE130" s="1">
        <v>6.0972856714397601</v>
      </c>
      <c r="CF130" s="1">
        <v>7.7894298269694797</v>
      </c>
      <c r="CG130" s="1">
        <v>15.190447929032</v>
      </c>
      <c r="CH130" s="1">
        <v>6.2213698907024604</v>
      </c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DJ130"/>
      <c r="DL130">
        <v>3.9042364538433101</v>
      </c>
      <c r="DM130">
        <v>7.9910544385523803</v>
      </c>
      <c r="DN130">
        <v>10.419476344624201</v>
      </c>
      <c r="DO130">
        <v>7.5095201306060302</v>
      </c>
      <c r="DP130">
        <v>18.616514380759298</v>
      </c>
      <c r="DQ130">
        <v>4.7520153124349704</v>
      </c>
      <c r="DR130">
        <v>-0.85687721349329504</v>
      </c>
      <c r="DS130">
        <v>11.193542608963099</v>
      </c>
      <c r="DT130">
        <v>4.5331983355841103</v>
      </c>
      <c r="DU130">
        <v>3.6388303447920398</v>
      </c>
      <c r="DV130">
        <v>6.9430800557105297</v>
      </c>
      <c r="DW130">
        <v>11.4358379846761</v>
      </c>
      <c r="DX130">
        <v>3.9491507531443699</v>
      </c>
      <c r="EL130"/>
      <c r="EZ130"/>
      <c r="GB130"/>
      <c r="GP130"/>
      <c r="GR130">
        <v>14.234212179268701</v>
      </c>
      <c r="GS130">
        <v>16.9649353769837</v>
      </c>
      <c r="GT130">
        <v>18.854290733488</v>
      </c>
      <c r="GU130">
        <v>32.381977490480097</v>
      </c>
      <c r="GV130">
        <v>29.2140860222963</v>
      </c>
      <c r="GW130">
        <v>11.9903415098058</v>
      </c>
      <c r="GX130">
        <v>8.6806747263428292</v>
      </c>
      <c r="GY130">
        <v>18.840541009067898</v>
      </c>
      <c r="GZ130">
        <v>29.985787157126001</v>
      </c>
      <c r="HA130">
        <v>13.158316390048499</v>
      </c>
      <c r="HB130">
        <v>11.845111186458</v>
      </c>
      <c r="HC130">
        <v>23.242865034409999</v>
      </c>
      <c r="HD130">
        <v>13.1705587009741</v>
      </c>
      <c r="HR130"/>
    </row>
    <row r="131" spans="1:226">
      <c r="A131" s="13">
        <f t="shared" si="1"/>
        <v>42551</v>
      </c>
      <c r="O131"/>
      <c r="AD131"/>
      <c r="AE131" s="4">
        <v>42551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T131"/>
      <c r="BV131" s="1">
        <v>7.1215896764639703</v>
      </c>
      <c r="BW131" s="1">
        <v>11.508626204434799</v>
      </c>
      <c r="BX131" s="1">
        <v>15.4514411858564</v>
      </c>
      <c r="BY131" s="1">
        <v>12.0724897429251</v>
      </c>
      <c r="BZ131" s="1">
        <v>20.206948540115299</v>
      </c>
      <c r="CA131" s="1">
        <v>7.55759080657218</v>
      </c>
      <c r="CB131" s="1">
        <v>-0.12790134912102</v>
      </c>
      <c r="CC131" s="1">
        <v>13.280351499664</v>
      </c>
      <c r="CD131" s="1">
        <v>11.3688635624803</v>
      </c>
      <c r="CE131" s="1">
        <v>6.0815565633677897</v>
      </c>
      <c r="CF131" s="1">
        <v>7.7278777233419103</v>
      </c>
      <c r="CG131" s="1">
        <v>15.186266492784201</v>
      </c>
      <c r="CH131" s="1">
        <v>6.2404797124194298</v>
      </c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DJ131"/>
      <c r="DL131">
        <v>3.9228623602055599</v>
      </c>
      <c r="DM131">
        <v>7.99147484598394</v>
      </c>
      <c r="DN131">
        <v>10.420460763716701</v>
      </c>
      <c r="DO131">
        <v>7.50240893071493</v>
      </c>
      <c r="DP131">
        <v>18.555552065933998</v>
      </c>
      <c r="DQ131">
        <v>4.7343470561166896</v>
      </c>
      <c r="DR131">
        <v>-0.84528371384310996</v>
      </c>
      <c r="DS131">
        <v>11.1737344446462</v>
      </c>
      <c r="DT131">
        <v>4.5691942617318198</v>
      </c>
      <c r="DU131">
        <v>3.6258460878943</v>
      </c>
      <c r="DV131">
        <v>6.83158286681474</v>
      </c>
      <c r="DW131">
        <v>11.4284870200271</v>
      </c>
      <c r="DX131">
        <v>3.9700184374132501</v>
      </c>
      <c r="EL131"/>
      <c r="EZ131"/>
      <c r="GB131"/>
      <c r="GP131"/>
      <c r="GR131">
        <v>14.2573522917292</v>
      </c>
      <c r="GS131">
        <v>16.9622429179677</v>
      </c>
      <c r="GT131">
        <v>18.853757477932501</v>
      </c>
      <c r="GU131">
        <v>32.342492864315403</v>
      </c>
      <c r="GV131">
        <v>29.223628341534098</v>
      </c>
      <c r="GW131">
        <v>11.9865141825083</v>
      </c>
      <c r="GX131">
        <v>8.7133188212725798</v>
      </c>
      <c r="GY131">
        <v>18.817667025938398</v>
      </c>
      <c r="GZ131">
        <v>29.9862457003039</v>
      </c>
      <c r="HA131">
        <v>13.148666533963</v>
      </c>
      <c r="HB131">
        <v>11.7957582329598</v>
      </c>
      <c r="HC131">
        <v>23.2424682214873</v>
      </c>
      <c r="HD131">
        <v>13.1817247312219</v>
      </c>
      <c r="HR131"/>
    </row>
    <row r="132" spans="1:226">
      <c r="A132" s="13">
        <f t="shared" si="1"/>
        <v>42521</v>
      </c>
      <c r="O132"/>
      <c r="AD132"/>
      <c r="AE132" s="4">
        <v>42521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T132"/>
      <c r="BV132" s="1">
        <v>7.1092366414827799</v>
      </c>
      <c r="BW132" s="1">
        <v>11.4862777498982</v>
      </c>
      <c r="BX132" s="1">
        <v>15.466237643083501</v>
      </c>
      <c r="BY132" s="1">
        <v>12.105156825889001</v>
      </c>
      <c r="BZ132" s="1">
        <v>20.224368729830399</v>
      </c>
      <c r="CA132" s="1">
        <v>7.5514569001138003</v>
      </c>
      <c r="CB132" s="1">
        <v>-0.16970355596185099</v>
      </c>
      <c r="CC132" s="1">
        <v>13.283118859330999</v>
      </c>
      <c r="CD132" s="1">
        <v>11.3560191354943</v>
      </c>
      <c r="CE132" s="1">
        <v>6.0440848337756403</v>
      </c>
      <c r="CF132" s="1">
        <v>7.8393999032183999</v>
      </c>
      <c r="CG132" s="1">
        <v>15.2145917055472</v>
      </c>
      <c r="CH132" s="1">
        <v>6.2149984535021998</v>
      </c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DJ132"/>
      <c r="DL132">
        <v>3.94473598531519</v>
      </c>
      <c r="DM132">
        <v>7.9736681541252397</v>
      </c>
      <c r="DN132">
        <v>10.431361802773401</v>
      </c>
      <c r="DO132">
        <v>7.4910460626925097</v>
      </c>
      <c r="DP132">
        <v>18.669232440582402</v>
      </c>
      <c r="DQ132">
        <v>4.74327145176618</v>
      </c>
      <c r="DR132">
        <v>-0.85800291569523701</v>
      </c>
      <c r="DS132">
        <v>11.2000417572408</v>
      </c>
      <c r="DT132">
        <v>4.5421001169774202</v>
      </c>
      <c r="DU132">
        <v>3.6939326585887202</v>
      </c>
      <c r="DV132">
        <v>6.9183289240839798</v>
      </c>
      <c r="DW132">
        <v>11.420630492592601</v>
      </c>
      <c r="DX132">
        <v>3.9417855165912798</v>
      </c>
      <c r="EL132"/>
      <c r="EZ132"/>
      <c r="GB132"/>
      <c r="GP132"/>
      <c r="GR132">
        <v>14.276386134094</v>
      </c>
      <c r="GS132">
        <v>16.952471720979201</v>
      </c>
      <c r="GT132">
        <v>18.868757654144702</v>
      </c>
      <c r="GU132">
        <v>39.590395668649599</v>
      </c>
      <c r="GV132">
        <v>29.218812408575399</v>
      </c>
      <c r="GW132">
        <v>11.9609505292077</v>
      </c>
      <c r="GX132">
        <v>8.6663232534193408</v>
      </c>
      <c r="GY132">
        <v>18.8092265020756</v>
      </c>
      <c r="GZ132">
        <v>29.9890059137471</v>
      </c>
      <c r="HA132">
        <v>13.1156806507565</v>
      </c>
      <c r="HB132">
        <v>11.9280399438987</v>
      </c>
      <c r="HC132">
        <v>23.284930048115701</v>
      </c>
      <c r="HD132">
        <v>13.1670967174592</v>
      </c>
      <c r="HR132"/>
    </row>
    <row r="133" spans="1:226">
      <c r="A133" s="13">
        <f t="shared" si="1"/>
        <v>42489</v>
      </c>
      <c r="O133"/>
      <c r="AD133"/>
      <c r="AE133" s="4">
        <v>42489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T133"/>
      <c r="BV133" s="1">
        <v>7.01507581204479</v>
      </c>
      <c r="BW133" s="1">
        <v>11.625938474761099</v>
      </c>
      <c r="BX133" s="1">
        <v>16.162288866940401</v>
      </c>
      <c r="BY133" s="1">
        <v>11.529806269265899</v>
      </c>
      <c r="BZ133" s="1">
        <v>20.9418962403569</v>
      </c>
      <c r="CA133" s="1">
        <v>7.8886113451693296</v>
      </c>
      <c r="CB133" s="1">
        <v>0.985163902321879</v>
      </c>
      <c r="CC133" s="1">
        <v>14.109399624038501</v>
      </c>
      <c r="CD133" s="1">
        <v>10.183970729588999</v>
      </c>
      <c r="CE133" s="1">
        <v>7.1047106757556699</v>
      </c>
      <c r="CF133" s="1">
        <v>9.0585876389492892</v>
      </c>
      <c r="CG133" s="1">
        <v>15.228676472749401</v>
      </c>
      <c r="CH133" s="1">
        <v>6.3196367772244404</v>
      </c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DJ133"/>
      <c r="DL133">
        <v>3.7934798830822798</v>
      </c>
      <c r="DM133">
        <v>8.3427067606325593</v>
      </c>
      <c r="DN133">
        <v>10.3088336312926</v>
      </c>
      <c r="DO133">
        <v>8.0580014900970802</v>
      </c>
      <c r="DP133">
        <v>23.199661020237901</v>
      </c>
      <c r="DQ133">
        <v>5.1840639302986302</v>
      </c>
      <c r="DR133">
        <v>1.21342116643783</v>
      </c>
      <c r="DS133">
        <v>10.741557227495701</v>
      </c>
      <c r="DT133">
        <v>4.3196948236263299</v>
      </c>
      <c r="DU133">
        <v>4.0727111556318301</v>
      </c>
      <c r="DV133">
        <v>7.3698301576869296</v>
      </c>
      <c r="DW133">
        <v>10.7320254666088</v>
      </c>
      <c r="DX133">
        <v>4.64106695496009</v>
      </c>
      <c r="EL133"/>
      <c r="EZ133"/>
      <c r="GB133"/>
      <c r="GP133"/>
      <c r="GR133">
        <v>13.970212965040499</v>
      </c>
      <c r="GS133">
        <v>16.992525090777601</v>
      </c>
      <c r="GT133">
        <v>19.5384152215052</v>
      </c>
      <c r="GU133">
        <v>38.024778068811898</v>
      </c>
      <c r="GV133">
        <v>28.9783930269816</v>
      </c>
      <c r="GW133">
        <v>11.876549839899599</v>
      </c>
      <c r="GX133">
        <v>9.3159295022413797</v>
      </c>
      <c r="GY133">
        <v>19.417950737684102</v>
      </c>
      <c r="GZ133">
        <v>28.560295969785901</v>
      </c>
      <c r="HA133">
        <v>13.541152046311799</v>
      </c>
      <c r="HB133">
        <v>13.0921786688733</v>
      </c>
      <c r="HC133">
        <v>23.318384730139702</v>
      </c>
      <c r="HD133">
        <v>13.195241684723999</v>
      </c>
      <c r="HR133"/>
    </row>
    <row r="134" spans="1:226">
      <c r="A134" s="13">
        <f t="shared" si="1"/>
        <v>42460</v>
      </c>
      <c r="O134"/>
      <c r="AD134"/>
      <c r="AE134" s="4">
        <v>42460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T134"/>
      <c r="BV134" s="1">
        <v>6.9760381723645501</v>
      </c>
      <c r="BW134" s="1">
        <v>11.671528656202399</v>
      </c>
      <c r="BX134" s="1">
        <v>16.145831788721999</v>
      </c>
      <c r="BY134" s="1">
        <v>11.5439868144462</v>
      </c>
      <c r="BZ134" s="1">
        <v>20.9097371871093</v>
      </c>
      <c r="CA134" s="1">
        <v>7.9041524367887899</v>
      </c>
      <c r="CB134" s="1">
        <v>0.96291914548728097</v>
      </c>
      <c r="CC134" s="1">
        <v>14.115050339211701</v>
      </c>
      <c r="CD134" s="1">
        <v>10.185574220080399</v>
      </c>
      <c r="CE134" s="1">
        <v>7.1207205209360804</v>
      </c>
      <c r="CF134" s="1">
        <v>9.0832633415860506</v>
      </c>
      <c r="CG134" s="1">
        <v>15.268218249721301</v>
      </c>
      <c r="CH134" s="1">
        <v>6.33341588696159</v>
      </c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DJ134"/>
      <c r="DL134">
        <v>3.76891137149692</v>
      </c>
      <c r="DM134">
        <v>8.3803707824315108</v>
      </c>
      <c r="DN134">
        <v>10.301741183201701</v>
      </c>
      <c r="DO134">
        <v>8.0665597519495993</v>
      </c>
      <c r="DP134">
        <v>23.270330657313998</v>
      </c>
      <c r="DQ134">
        <v>5.1932625387239</v>
      </c>
      <c r="DR134">
        <v>1.2131789105690201</v>
      </c>
      <c r="DS134">
        <v>10.7411300234871</v>
      </c>
      <c r="DT134">
        <v>4.30505500264346</v>
      </c>
      <c r="DU134">
        <v>4.0973210032937297</v>
      </c>
      <c r="DV134">
        <v>7.4236231655725096</v>
      </c>
      <c r="DW134">
        <v>10.7539600287309</v>
      </c>
      <c r="DX134">
        <v>4.6481978067241299</v>
      </c>
      <c r="EL134"/>
      <c r="EZ134"/>
      <c r="GB134"/>
      <c r="GP134"/>
      <c r="GR134">
        <v>13.9498984729338</v>
      </c>
      <c r="GS134">
        <v>17.024685495529798</v>
      </c>
      <c r="GT134">
        <v>19.520905884303101</v>
      </c>
      <c r="GU134">
        <v>38.117001364443396</v>
      </c>
      <c r="GV134">
        <v>28.9580482002998</v>
      </c>
      <c r="GW134">
        <v>11.890716204868401</v>
      </c>
      <c r="GX134">
        <v>9.2767688570460507</v>
      </c>
      <c r="GY134">
        <v>19.420333325818799</v>
      </c>
      <c r="GZ134">
        <v>28.5750488640425</v>
      </c>
      <c r="HA134">
        <v>13.5862474102153</v>
      </c>
      <c r="HB134">
        <v>13.090073226683099</v>
      </c>
      <c r="HC134">
        <v>23.410678993144199</v>
      </c>
      <c r="HD134">
        <v>13.201835264738699</v>
      </c>
      <c r="HR134"/>
    </row>
    <row r="135" spans="1:226">
      <c r="A135" s="13">
        <f t="shared" si="1"/>
        <v>42429</v>
      </c>
      <c r="O135"/>
      <c r="AD135"/>
      <c r="AE135" s="4">
        <v>42429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T135"/>
      <c r="BV135" s="1">
        <v>6.9187750147186398</v>
      </c>
      <c r="BW135" s="1">
        <v>11.691254205818</v>
      </c>
      <c r="BX135" s="1">
        <v>16.146585831999399</v>
      </c>
      <c r="BY135" s="1">
        <v>11.6793639213431</v>
      </c>
      <c r="BZ135" s="1">
        <v>20.9923814377611</v>
      </c>
      <c r="CA135" s="1">
        <v>7.8288175776185502</v>
      </c>
      <c r="CB135" s="1">
        <v>1.26246954947385</v>
      </c>
      <c r="CC135" s="1">
        <v>14.047952495236</v>
      </c>
      <c r="CD135" s="1">
        <v>10.1608281431573</v>
      </c>
      <c r="CE135" s="1">
        <v>7.1233659548873902</v>
      </c>
      <c r="CF135" s="1">
        <v>8.9749539299730898</v>
      </c>
      <c r="CG135" s="1">
        <v>15.183855105926799</v>
      </c>
      <c r="CH135" s="1">
        <v>6.3441437533930598</v>
      </c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DJ135"/>
      <c r="DL135">
        <v>3.7246185334592599</v>
      </c>
      <c r="DM135">
        <v>8.3983754528322194</v>
      </c>
      <c r="DN135">
        <v>10.3062144914929</v>
      </c>
      <c r="DO135">
        <v>8.1511118351567795</v>
      </c>
      <c r="DP135">
        <v>23.611228693034299</v>
      </c>
      <c r="DQ135">
        <v>5.1187556602953102</v>
      </c>
      <c r="DR135">
        <v>1.3866747711441501</v>
      </c>
      <c r="DS135">
        <v>10.719589121358901</v>
      </c>
      <c r="DT135">
        <v>4.2987960224803103</v>
      </c>
      <c r="DU135">
        <v>4.0980149702560098</v>
      </c>
      <c r="DV135">
        <v>7.3609402417644096</v>
      </c>
      <c r="DW135">
        <v>10.7071128358093</v>
      </c>
      <c r="DX135">
        <v>4.65012720319318</v>
      </c>
      <c r="EL135"/>
      <c r="EZ135"/>
      <c r="GB135"/>
      <c r="GP135"/>
      <c r="GR135">
        <v>13.920363738969099</v>
      </c>
      <c r="GS135">
        <v>17.040669564441998</v>
      </c>
      <c r="GT135">
        <v>19.519077849111799</v>
      </c>
      <c r="GU135">
        <v>40.025932769678903</v>
      </c>
      <c r="GV135">
        <v>29.101704146501</v>
      </c>
      <c r="GW135">
        <v>11.800074592391899</v>
      </c>
      <c r="GX135">
        <v>9.65400551828502</v>
      </c>
      <c r="GY135">
        <v>19.252671801912399</v>
      </c>
      <c r="GZ135">
        <v>28.580719656412001</v>
      </c>
      <c r="HA135">
        <v>13.5770255478688</v>
      </c>
      <c r="HB135">
        <v>12.9653953534312</v>
      </c>
      <c r="HC135">
        <v>23.254909017336502</v>
      </c>
      <c r="HD135">
        <v>13.202714480376899</v>
      </c>
      <c r="HR135"/>
    </row>
    <row r="136" spans="1:226">
      <c r="A136" s="13">
        <f t="shared" ref="A136:A199" si="2">AE136</f>
        <v>42398</v>
      </c>
      <c r="O136"/>
      <c r="AD136"/>
      <c r="AE136" s="4">
        <v>42398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T136"/>
      <c r="BV136" s="1">
        <v>9.6292313712315192</v>
      </c>
      <c r="BW136" s="1">
        <v>11.957530860791399</v>
      </c>
      <c r="BX136" s="1">
        <v>15.828123833282399</v>
      </c>
      <c r="BY136" s="1">
        <v>11.9204349757128</v>
      </c>
      <c r="BZ136" s="1">
        <v>20.697019616099102</v>
      </c>
      <c r="CA136" s="1">
        <v>7.6111579722059002</v>
      </c>
      <c r="CB136" s="1">
        <v>2.3228753871235601</v>
      </c>
      <c r="CC136" s="1">
        <v>13.604130866429999</v>
      </c>
      <c r="CD136" s="1">
        <v>11.6460260976413</v>
      </c>
      <c r="CE136" s="1">
        <v>5.16151548359547</v>
      </c>
      <c r="CF136" s="1">
        <v>7.9921839386252502</v>
      </c>
      <c r="CG136" s="1">
        <v>15.2311923216128</v>
      </c>
      <c r="CH136" s="1">
        <v>6.3666038112673</v>
      </c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DJ136"/>
      <c r="DL136">
        <v>5.0702066459303197</v>
      </c>
      <c r="DM136">
        <v>9.4857735066354696</v>
      </c>
      <c r="DN136">
        <v>11.834906128847701</v>
      </c>
      <c r="DO136">
        <v>8.1661148354841302</v>
      </c>
      <c r="DP136">
        <v>20.093276124978701</v>
      </c>
      <c r="DQ136">
        <v>5.03370303427032</v>
      </c>
      <c r="DR136">
        <v>1.92080640186605</v>
      </c>
      <c r="DS136">
        <v>9.8123049860764393</v>
      </c>
      <c r="DT136">
        <v>5.20430750890214</v>
      </c>
      <c r="DU136">
        <v>4.4477599061235997</v>
      </c>
      <c r="DV136">
        <v>6.8082289424110201</v>
      </c>
      <c r="DW136">
        <v>11.3153937697003</v>
      </c>
      <c r="DX136">
        <v>4.8007001817782902</v>
      </c>
      <c r="EL136"/>
      <c r="EZ136"/>
      <c r="GB136"/>
      <c r="GP136"/>
      <c r="GR136">
        <v>16.183309746549</v>
      </c>
      <c r="GS136">
        <v>17.3289875312547</v>
      </c>
      <c r="GT136">
        <v>19.1573067142707</v>
      </c>
      <c r="GU136">
        <v>48.036203467991903</v>
      </c>
      <c r="GV136">
        <v>29.085633041525099</v>
      </c>
      <c r="GW136">
        <v>11.735788535337299</v>
      </c>
      <c r="GX136">
        <v>9.8941509711449793</v>
      </c>
      <c r="GY136">
        <v>18.718897475938601</v>
      </c>
      <c r="GZ136">
        <v>29.889771418927101</v>
      </c>
      <c r="HA136">
        <v>13.154901356265301</v>
      </c>
      <c r="HB136">
        <v>11.971443901632901</v>
      </c>
      <c r="HC136">
        <v>22.898075904427198</v>
      </c>
      <c r="HD136">
        <v>13.061139683234799</v>
      </c>
      <c r="HR136"/>
    </row>
    <row r="137" spans="1:226">
      <c r="A137" s="13">
        <f t="shared" si="2"/>
        <v>42369</v>
      </c>
      <c r="O137"/>
      <c r="AD137"/>
      <c r="AE137" s="4">
        <v>42369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T137"/>
      <c r="BV137" s="1">
        <v>9.60190851334435</v>
      </c>
      <c r="BW137" s="1">
        <v>11.877351565274999</v>
      </c>
      <c r="BX137" s="1">
        <v>15.835153299000201</v>
      </c>
      <c r="BY137" s="1">
        <v>11.899436679929501</v>
      </c>
      <c r="BZ137" s="1">
        <v>20.710798414205001</v>
      </c>
      <c r="CA137" s="1">
        <v>7.6008177421391698</v>
      </c>
      <c r="CB137" s="1">
        <v>2.3263816447151902</v>
      </c>
      <c r="CC137" s="1">
        <v>12.801607711508201</v>
      </c>
      <c r="CD137" s="1">
        <v>11.8023244721412</v>
      </c>
      <c r="CE137" s="1">
        <v>5.11574041002687</v>
      </c>
      <c r="CF137" s="1">
        <v>7.9163188164935798</v>
      </c>
      <c r="CG137" s="1">
        <v>15.2239187311054</v>
      </c>
      <c r="CH137" s="1">
        <v>6.3318512163170002</v>
      </c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DJ137"/>
      <c r="DL137">
        <v>5.05041945819488</v>
      </c>
      <c r="DM137">
        <v>9.4157533805054197</v>
      </c>
      <c r="DN137">
        <v>11.8550672724646</v>
      </c>
      <c r="DO137">
        <v>8.1431895846818101</v>
      </c>
      <c r="DP137">
        <v>20.0603712786939</v>
      </c>
      <c r="DQ137">
        <v>5.0269011913921799</v>
      </c>
      <c r="DR137">
        <v>1.87598449953242</v>
      </c>
      <c r="DS137">
        <v>9.1624176523881999</v>
      </c>
      <c r="DT137">
        <v>5.3748850563465096</v>
      </c>
      <c r="DU137">
        <v>4.4277138498996402</v>
      </c>
      <c r="DV137">
        <v>6.6886307572929899</v>
      </c>
      <c r="DW137">
        <v>11.290170025031101</v>
      </c>
      <c r="DX137">
        <v>4.7776145747875596</v>
      </c>
      <c r="EL137"/>
      <c r="EZ137"/>
      <c r="GB137"/>
      <c r="GP137"/>
      <c r="GR137">
        <v>16.133656504323401</v>
      </c>
      <c r="GS137">
        <v>17.267928169290499</v>
      </c>
      <c r="GT137">
        <v>19.170941227594099</v>
      </c>
      <c r="GU137">
        <v>47.995742151817801</v>
      </c>
      <c r="GV137">
        <v>29.082873210572298</v>
      </c>
      <c r="GW137">
        <v>11.7264262294745</v>
      </c>
      <c r="GX137">
        <v>9.8992963063995596</v>
      </c>
      <c r="GY137">
        <v>17.840877553872801</v>
      </c>
      <c r="GZ137">
        <v>29.965279614080199</v>
      </c>
      <c r="HA137">
        <v>13.113471108376601</v>
      </c>
      <c r="HB137">
        <v>11.892506845612001</v>
      </c>
      <c r="HC137">
        <v>22.9203843728917</v>
      </c>
      <c r="HD137">
        <v>13.0366575750819</v>
      </c>
      <c r="HR137"/>
    </row>
    <row r="138" spans="1:226">
      <c r="A138" s="13">
        <f t="shared" si="2"/>
        <v>42338</v>
      </c>
      <c r="O138"/>
      <c r="AD138"/>
      <c r="AE138" s="4">
        <v>42338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T138"/>
      <c r="BV138" s="1">
        <v>9.6063176958679009</v>
      </c>
      <c r="BW138" s="1">
        <v>11.883076340724999</v>
      </c>
      <c r="BX138" s="1">
        <v>15.829565919061199</v>
      </c>
      <c r="BY138" s="1">
        <v>12.0977605673817</v>
      </c>
      <c r="BZ138" s="1">
        <v>20.708816441422599</v>
      </c>
      <c r="CA138" s="1">
        <v>7.5835214869222103</v>
      </c>
      <c r="CB138" s="1">
        <v>2.31094746008469</v>
      </c>
      <c r="CC138" s="1">
        <v>12.7985806586161</v>
      </c>
      <c r="CD138" s="1">
        <v>11.8267298010567</v>
      </c>
      <c r="CE138" s="1">
        <v>5.1147761280061399</v>
      </c>
      <c r="CF138" s="1">
        <v>7.9324197266612204</v>
      </c>
      <c r="CG138" s="1">
        <v>15.2154439024161</v>
      </c>
      <c r="CH138" s="1">
        <v>6.3258768204638498</v>
      </c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DJ138"/>
      <c r="DL138">
        <v>5.0471374896045003</v>
      </c>
      <c r="DM138">
        <v>9.4212732359818396</v>
      </c>
      <c r="DN138">
        <v>11.8468536443758</v>
      </c>
      <c r="DO138">
        <v>8.2906266100292392</v>
      </c>
      <c r="DP138">
        <v>20.050040941668801</v>
      </c>
      <c r="DQ138">
        <v>5.0055515119718699</v>
      </c>
      <c r="DR138">
        <v>1.8656040196308401</v>
      </c>
      <c r="DS138">
        <v>9.1618625170328993</v>
      </c>
      <c r="DT138">
        <v>5.3794593626828497</v>
      </c>
      <c r="DU138">
        <v>4.4286961618194596</v>
      </c>
      <c r="DV138">
        <v>6.71206712326161</v>
      </c>
      <c r="DW138">
        <v>11.285525045775</v>
      </c>
      <c r="DX138">
        <v>4.7749550473266797</v>
      </c>
      <c r="EL138"/>
      <c r="EZ138"/>
      <c r="GB138"/>
      <c r="GP138"/>
      <c r="GR138">
        <v>16.138846181517199</v>
      </c>
      <c r="GS138">
        <v>17.2704617775393</v>
      </c>
      <c r="GT138">
        <v>19.162032301591999</v>
      </c>
      <c r="GU138">
        <v>47.979363136756902</v>
      </c>
      <c r="GV138">
        <v>29.079793294069098</v>
      </c>
      <c r="GW138">
        <v>11.6692667926245</v>
      </c>
      <c r="GX138">
        <v>9.8844030445522595</v>
      </c>
      <c r="GY138">
        <v>17.8393914499195</v>
      </c>
      <c r="GZ138">
        <v>30.007560915215802</v>
      </c>
      <c r="HA138">
        <v>13.1157007693746</v>
      </c>
      <c r="HB138">
        <v>11.901496517343899</v>
      </c>
      <c r="HC138">
        <v>22.916051981469302</v>
      </c>
      <c r="HD138">
        <v>13.026978378889</v>
      </c>
      <c r="HR138"/>
    </row>
    <row r="139" spans="1:226">
      <c r="A139" s="13">
        <f t="shared" si="2"/>
        <v>42307</v>
      </c>
      <c r="O139"/>
      <c r="AD139"/>
      <c r="AE139" s="4">
        <v>42307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T139"/>
      <c r="BV139" s="1">
        <v>9.6631649620595894</v>
      </c>
      <c r="BW139" s="1">
        <v>12.1891809835627</v>
      </c>
      <c r="BX139" s="1">
        <v>15.840224895182899</v>
      </c>
      <c r="BY139" s="1">
        <v>12.0086117716743</v>
      </c>
      <c r="BZ139" s="1">
        <v>20.962706355472399</v>
      </c>
      <c r="CA139" s="1">
        <v>7.68563018895557</v>
      </c>
      <c r="CB139" s="1">
        <v>4.0228265728856396</v>
      </c>
      <c r="CC139" s="1">
        <v>12.568389889898301</v>
      </c>
      <c r="CD139" s="1">
        <v>11.3605661486383</v>
      </c>
      <c r="CE139" s="1">
        <v>5.5033209664326597</v>
      </c>
      <c r="CF139" s="1">
        <v>7.5190755218478804</v>
      </c>
      <c r="CG139" s="1">
        <v>15.3122550048527</v>
      </c>
      <c r="CH139" s="1">
        <v>6.7321061522043601</v>
      </c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DJ139"/>
      <c r="DL139">
        <v>4.9997288532100796</v>
      </c>
      <c r="DM139">
        <v>9.8510742392375992</v>
      </c>
      <c r="DN139">
        <v>11.811942186141501</v>
      </c>
      <c r="DO139">
        <v>8.4223222910625193</v>
      </c>
      <c r="DP139">
        <v>20.479669667503</v>
      </c>
      <c r="DQ139">
        <v>5.1525128054538296</v>
      </c>
      <c r="DR139">
        <v>3.3975804765351998</v>
      </c>
      <c r="DS139">
        <v>9.58371169469196</v>
      </c>
      <c r="DT139">
        <v>8.9888412175235697</v>
      </c>
      <c r="DU139">
        <v>4.76506793014181</v>
      </c>
      <c r="DV139">
        <v>6.1687221079652401</v>
      </c>
      <c r="DW139">
        <v>12.1296148108258</v>
      </c>
      <c r="DX139">
        <v>5.3262249648889899</v>
      </c>
      <c r="EL139"/>
      <c r="EZ139"/>
      <c r="GB139"/>
      <c r="GP139"/>
      <c r="GR139">
        <v>16.138078115551799</v>
      </c>
      <c r="GS139">
        <v>17.290796813603801</v>
      </c>
      <c r="GT139">
        <v>19.1618296950301</v>
      </c>
      <c r="GU139">
        <v>45.005180718426402</v>
      </c>
      <c r="GV139">
        <v>29.471210159870498</v>
      </c>
      <c r="GW139">
        <v>11.6529805215006</v>
      </c>
      <c r="GX139">
        <v>10.4138795744218</v>
      </c>
      <c r="GY139">
        <v>17.507138473727402</v>
      </c>
      <c r="GZ139">
        <v>29.4476867073815</v>
      </c>
      <c r="HA139">
        <v>13.6231506699789</v>
      </c>
      <c r="HB139">
        <v>11.445404691620899</v>
      </c>
      <c r="HC139">
        <v>22.915274190486301</v>
      </c>
      <c r="HD139">
        <v>12.9830650266566</v>
      </c>
      <c r="HR139"/>
    </row>
    <row r="140" spans="1:226">
      <c r="A140" s="13">
        <f t="shared" si="2"/>
        <v>42277</v>
      </c>
      <c r="O140"/>
      <c r="AD140"/>
      <c r="AE140" s="4">
        <v>42277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T140"/>
      <c r="BV140" s="1">
        <v>9.6657514521049706</v>
      </c>
      <c r="BW140" s="1">
        <v>12.1984379255859</v>
      </c>
      <c r="BX140" s="1">
        <v>15.8568138516865</v>
      </c>
      <c r="BY140" s="1">
        <v>12.0226734139014</v>
      </c>
      <c r="BZ140" s="1">
        <v>20.9891957075208</v>
      </c>
      <c r="CA140" s="1">
        <v>7.7160392839048102</v>
      </c>
      <c r="CB140" s="1">
        <v>4.0392790873606002</v>
      </c>
      <c r="CC140" s="1">
        <v>12.5667534943469</v>
      </c>
      <c r="CD140" s="1">
        <v>11.377744731000799</v>
      </c>
      <c r="CE140" s="1">
        <v>5.5165697847203896</v>
      </c>
      <c r="CF140" s="1">
        <v>7.4203635156929</v>
      </c>
      <c r="CG140" s="1">
        <v>15.311101430125399</v>
      </c>
      <c r="CH140" s="1">
        <v>6.7277886082326699</v>
      </c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DJ140"/>
      <c r="DL140">
        <v>5.0023887625941903</v>
      </c>
      <c r="DM140">
        <v>9.8658422957130298</v>
      </c>
      <c r="DN140">
        <v>11.817976253196999</v>
      </c>
      <c r="DO140">
        <v>8.4372068964561198</v>
      </c>
      <c r="DP140">
        <v>20.553505705742801</v>
      </c>
      <c r="DQ140">
        <v>5.1715620375865399</v>
      </c>
      <c r="DR140">
        <v>3.4032760791374699</v>
      </c>
      <c r="DS140">
        <v>9.5764344146431295</v>
      </c>
      <c r="DT140">
        <v>9.0399319061696009</v>
      </c>
      <c r="DU140">
        <v>4.7701363350417303</v>
      </c>
      <c r="DV140">
        <v>6.1139088841421296</v>
      </c>
      <c r="DW140">
        <v>12.130229529091</v>
      </c>
      <c r="DX140">
        <v>5.3257586119791602</v>
      </c>
      <c r="EL140"/>
      <c r="EZ140"/>
      <c r="GB140"/>
      <c r="GP140"/>
      <c r="GR140">
        <v>16.1410254440312</v>
      </c>
      <c r="GS140">
        <v>17.3015334503907</v>
      </c>
      <c r="GT140">
        <v>19.181723626472301</v>
      </c>
      <c r="GU140">
        <v>45.069338515169498</v>
      </c>
      <c r="GV140">
        <v>29.5029883211634</v>
      </c>
      <c r="GW140">
        <v>11.6829797358328</v>
      </c>
      <c r="GX140">
        <v>10.4289448992822</v>
      </c>
      <c r="GY140">
        <v>17.502603713120699</v>
      </c>
      <c r="GZ140">
        <v>29.443901597869701</v>
      </c>
      <c r="HA140">
        <v>13.6338042241099</v>
      </c>
      <c r="HB140">
        <v>11.3625859486715</v>
      </c>
      <c r="HC140">
        <v>22.9054460728916</v>
      </c>
      <c r="HD140">
        <v>12.9887908053954</v>
      </c>
      <c r="HR140"/>
    </row>
    <row r="141" spans="1:226">
      <c r="A141" s="13">
        <f t="shared" si="2"/>
        <v>42247</v>
      </c>
      <c r="O141"/>
      <c r="AD141"/>
      <c r="AE141" s="4">
        <v>42247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T141"/>
      <c r="BV141" s="1">
        <v>9.7857545132756307</v>
      </c>
      <c r="BW141" s="1">
        <v>12.2147952508793</v>
      </c>
      <c r="BX141" s="1">
        <v>15.7817481212183</v>
      </c>
      <c r="BY141" s="1">
        <v>12.014955158986099</v>
      </c>
      <c r="BZ141" s="1">
        <v>20.875546221745999</v>
      </c>
      <c r="CA141" s="1">
        <v>7.7207115360092597</v>
      </c>
      <c r="CB141" s="1">
        <v>4.0564826675317596</v>
      </c>
      <c r="CC141" s="1">
        <v>12.3635515932283</v>
      </c>
      <c r="CD141" s="1">
        <v>11.3167293264622</v>
      </c>
      <c r="CE141" s="1">
        <v>5.4783856115551703</v>
      </c>
      <c r="CF141" s="1">
        <v>6.50897108691911</v>
      </c>
      <c r="CG141" s="1">
        <v>15.082131279623001</v>
      </c>
      <c r="CH141" s="1">
        <v>6.7391660041249404</v>
      </c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DJ141"/>
      <c r="DL141">
        <v>5.1432292610423902</v>
      </c>
      <c r="DM141">
        <v>9.9420134304424597</v>
      </c>
      <c r="DN141">
        <v>11.7620425895745</v>
      </c>
      <c r="DO141">
        <v>8.4292803063560804</v>
      </c>
      <c r="DP141">
        <v>20.4897806343963</v>
      </c>
      <c r="DQ141">
        <v>5.1688193816975403</v>
      </c>
      <c r="DR141">
        <v>3.4044074630641399</v>
      </c>
      <c r="DS141">
        <v>9.46039485350836</v>
      </c>
      <c r="DT141">
        <v>9.0305446769471693</v>
      </c>
      <c r="DU141">
        <v>4.7528756875884799</v>
      </c>
      <c r="DV141">
        <v>5.5160248974136401</v>
      </c>
      <c r="DW141">
        <v>11.9977024613999</v>
      </c>
      <c r="DX141">
        <v>5.4010291693617498</v>
      </c>
      <c r="EL141"/>
      <c r="EZ141"/>
      <c r="GB141"/>
      <c r="GP141"/>
      <c r="GR141">
        <v>16.170510934879299</v>
      </c>
      <c r="GS141">
        <v>17.358829550322302</v>
      </c>
      <c r="GT141">
        <v>19.0999817920532</v>
      </c>
      <c r="GU141">
        <v>46.366330466963397</v>
      </c>
      <c r="GV141">
        <v>29.3937313873686</v>
      </c>
      <c r="GW141">
        <v>11.6890649550642</v>
      </c>
      <c r="GX141">
        <v>10.454881005982299</v>
      </c>
      <c r="GY141">
        <v>17.285463159935301</v>
      </c>
      <c r="GZ141">
        <v>29.405432339049302</v>
      </c>
      <c r="HA141">
        <v>13.5671413338347</v>
      </c>
      <c r="HB141">
        <v>10.729892001098801</v>
      </c>
      <c r="HC141">
        <v>22.779675879930402</v>
      </c>
      <c r="HD141">
        <v>13.056039534132999</v>
      </c>
      <c r="HR141"/>
    </row>
    <row r="142" spans="1:226">
      <c r="A142" s="13">
        <f t="shared" si="2"/>
        <v>42216</v>
      </c>
      <c r="O142"/>
      <c r="AD142"/>
      <c r="AE142" s="4">
        <v>42216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T142"/>
      <c r="BV142" s="1">
        <v>10.5012896334696</v>
      </c>
      <c r="BW142" s="1">
        <v>12.2495477000523</v>
      </c>
      <c r="BX142" s="1">
        <v>17.959808805482201</v>
      </c>
      <c r="BY142" s="1">
        <v>10.2314069285875</v>
      </c>
      <c r="BZ142" s="1">
        <v>21.122089221819</v>
      </c>
      <c r="CA142" s="1">
        <v>7.6666160633435503</v>
      </c>
      <c r="CB142" s="1">
        <v>5.2193597588598202</v>
      </c>
      <c r="CC142" s="1">
        <v>12.3903417850486</v>
      </c>
      <c r="CD142" s="1">
        <v>12.1895903892174</v>
      </c>
      <c r="CE142" s="1">
        <v>5.7963639101853603</v>
      </c>
      <c r="CF142" s="1">
        <v>6.5056524865057499</v>
      </c>
      <c r="CG142" s="1">
        <v>15.3815233999063</v>
      </c>
      <c r="CH142" s="1">
        <v>6.26954235192136</v>
      </c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DJ142"/>
      <c r="DL142">
        <v>5.9586347560399799</v>
      </c>
      <c r="DM142">
        <v>9.8591005979682098</v>
      </c>
      <c r="DN142">
        <v>11.713665821703</v>
      </c>
      <c r="DO142">
        <v>7.1921185930190896</v>
      </c>
      <c r="DP142">
        <v>21.675111539513701</v>
      </c>
      <c r="DQ142">
        <v>5.1281388944292301</v>
      </c>
      <c r="DR142">
        <v>4.01599404829643</v>
      </c>
      <c r="DS142">
        <v>11.791388987308499</v>
      </c>
      <c r="DT142">
        <v>8.9650207346559707</v>
      </c>
      <c r="DU142">
        <v>4.8034668959054603</v>
      </c>
      <c r="DV142">
        <v>5.2209258477015998</v>
      </c>
      <c r="DW142">
        <v>11.9677761612993</v>
      </c>
      <c r="DX142">
        <v>5.4207115823919496</v>
      </c>
      <c r="EL142"/>
      <c r="EZ142"/>
      <c r="GB142"/>
      <c r="GP142"/>
      <c r="GR142">
        <v>16.358473495278702</v>
      </c>
      <c r="GS142">
        <v>17.0858664307708</v>
      </c>
      <c r="GT142">
        <v>21.2132212280479</v>
      </c>
      <c r="GU142">
        <v>46.097807282946903</v>
      </c>
      <c r="GV142">
        <v>29.269831436657899</v>
      </c>
      <c r="GW142">
        <v>11.6442144429775</v>
      </c>
      <c r="GX142">
        <v>11.3270943008134</v>
      </c>
      <c r="GY142">
        <v>17.237496925751099</v>
      </c>
      <c r="GZ142">
        <v>30.217625047482201</v>
      </c>
      <c r="HA142">
        <v>13.2210868779148</v>
      </c>
      <c r="HB142">
        <v>10.7148512800341</v>
      </c>
      <c r="HC142">
        <v>23.241696295790401</v>
      </c>
      <c r="HD142">
        <v>12.3045774311593</v>
      </c>
      <c r="HR142"/>
    </row>
    <row r="143" spans="1:226">
      <c r="A143" s="13">
        <f t="shared" si="2"/>
        <v>42185</v>
      </c>
      <c r="O143"/>
      <c r="AD143"/>
      <c r="AE143" s="4">
        <v>42185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T143"/>
      <c r="BV143" s="1">
        <v>10.498763353047201</v>
      </c>
      <c r="BW143" s="1">
        <v>12.247820871176</v>
      </c>
      <c r="BX143" s="1">
        <v>17.958379786769299</v>
      </c>
      <c r="BY143" s="1">
        <v>10.2169236691243</v>
      </c>
      <c r="BZ143" s="1">
        <v>21.126014120972599</v>
      </c>
      <c r="CA143" s="1">
        <v>7.7283865221099504</v>
      </c>
      <c r="CB143" s="1">
        <v>5.2155850284120504</v>
      </c>
      <c r="CC143" s="1">
        <v>12.391174318812</v>
      </c>
      <c r="CD143" s="1">
        <v>12.1845503583582</v>
      </c>
      <c r="CE143" s="1">
        <v>5.8004327885208999</v>
      </c>
      <c r="CF143" s="1">
        <v>6.4775092795999702</v>
      </c>
      <c r="CG143" s="1">
        <v>15.375901091468201</v>
      </c>
      <c r="CH143" s="1">
        <v>6.2703391775418398</v>
      </c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DJ143"/>
      <c r="DL143">
        <v>5.9579223548251701</v>
      </c>
      <c r="DM143">
        <v>9.8589171369839406</v>
      </c>
      <c r="DN143">
        <v>11.7140844917166</v>
      </c>
      <c r="DO143">
        <v>7.1836957168233804</v>
      </c>
      <c r="DP143">
        <v>21.682354194131399</v>
      </c>
      <c r="DQ143">
        <v>5.1287538971961899</v>
      </c>
      <c r="DR143">
        <v>4.0146898729137197</v>
      </c>
      <c r="DS143">
        <v>11.793242356427999</v>
      </c>
      <c r="DT143">
        <v>8.9646592925042405</v>
      </c>
      <c r="DU143">
        <v>4.8060012356365398</v>
      </c>
      <c r="DV143">
        <v>5.2556054635563099</v>
      </c>
      <c r="DW143">
        <v>11.959227222270099</v>
      </c>
      <c r="DX143">
        <v>5.4208366756134003</v>
      </c>
      <c r="EL143"/>
      <c r="EZ143"/>
      <c r="GB143"/>
      <c r="GP143"/>
      <c r="GR143">
        <v>16.3551252515092</v>
      </c>
      <c r="GS143">
        <v>17.085046936425702</v>
      </c>
      <c r="GT143">
        <v>21.2128538905793</v>
      </c>
      <c r="GU143">
        <v>46.078412948475702</v>
      </c>
      <c r="GV143">
        <v>29.272267112923402</v>
      </c>
      <c r="GW143">
        <v>11.7247246558274</v>
      </c>
      <c r="GX143">
        <v>11.318500323813</v>
      </c>
      <c r="GY143">
        <v>17.238800274004699</v>
      </c>
      <c r="GZ143">
        <v>30.215846614861402</v>
      </c>
      <c r="HA143">
        <v>13.2268572549924</v>
      </c>
      <c r="HB143">
        <v>10.683895507720999</v>
      </c>
      <c r="HC143">
        <v>23.220254084698201</v>
      </c>
      <c r="HD143">
        <v>12.3059639379013</v>
      </c>
      <c r="HR143"/>
    </row>
    <row r="144" spans="1:226">
      <c r="A144" s="13">
        <f t="shared" si="2"/>
        <v>42153</v>
      </c>
      <c r="O144"/>
      <c r="AD144"/>
      <c r="AE144" s="4">
        <v>42153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T144"/>
      <c r="BV144" s="1">
        <v>10.4909341152623</v>
      </c>
      <c r="BW144" s="1">
        <v>12.2070783139472</v>
      </c>
      <c r="BX144" s="1">
        <v>17.920137482161401</v>
      </c>
      <c r="BY144" s="1">
        <v>10.133916905706201</v>
      </c>
      <c r="BZ144" s="1">
        <v>21.205833782789099</v>
      </c>
      <c r="CA144" s="1">
        <v>7.7053202926767499</v>
      </c>
      <c r="CB144" s="1">
        <v>5.1956336761586401</v>
      </c>
      <c r="CC144" s="1">
        <v>12.3650219684343</v>
      </c>
      <c r="CD144" s="1">
        <v>12.175605876674201</v>
      </c>
      <c r="CE144" s="1">
        <v>5.7674139174706101</v>
      </c>
      <c r="CF144" s="1">
        <v>6.5379757147256603</v>
      </c>
      <c r="CG144" s="1">
        <v>15.2924443645654</v>
      </c>
      <c r="CH144" s="1">
        <v>6.2516421241335696</v>
      </c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DJ144"/>
      <c r="DL144">
        <v>5.9508659805276301</v>
      </c>
      <c r="DM144">
        <v>9.8230111299897906</v>
      </c>
      <c r="DN144">
        <v>11.683559393015001</v>
      </c>
      <c r="DO144">
        <v>7.1197789692518301</v>
      </c>
      <c r="DP144">
        <v>21.9349550240163</v>
      </c>
      <c r="DQ144">
        <v>5.1315744295514403</v>
      </c>
      <c r="DR144">
        <v>4.0138499039258697</v>
      </c>
      <c r="DS144">
        <v>11.7472832201213</v>
      </c>
      <c r="DT144">
        <v>8.9578829538958402</v>
      </c>
      <c r="DU144">
        <v>4.7862738106175096</v>
      </c>
      <c r="DV144">
        <v>5.34204587834608</v>
      </c>
      <c r="DW144">
        <v>11.9454440860793</v>
      </c>
      <c r="DX144">
        <v>5.4130730115489101</v>
      </c>
      <c r="EL144"/>
      <c r="EZ144"/>
      <c r="GB144"/>
      <c r="GP144"/>
      <c r="GR144">
        <v>16.3463379135219</v>
      </c>
      <c r="GS144">
        <v>17.0498693850015</v>
      </c>
      <c r="GT144">
        <v>21.166051751535399</v>
      </c>
      <c r="GU144">
        <v>45.843264191940698</v>
      </c>
      <c r="GV144">
        <v>29.377977302453999</v>
      </c>
      <c r="GW144">
        <v>11.6676464527007</v>
      </c>
      <c r="GX144">
        <v>11.2936571864988</v>
      </c>
      <c r="GY144">
        <v>17.198351594724102</v>
      </c>
      <c r="GZ144">
        <v>30.1930951138689</v>
      </c>
      <c r="HA144">
        <v>13.176419752550199</v>
      </c>
      <c r="HB144">
        <v>10.7847500677402</v>
      </c>
      <c r="HC144">
        <v>23.132696073538899</v>
      </c>
      <c r="HD144">
        <v>12.2849716548965</v>
      </c>
      <c r="HR144"/>
    </row>
    <row r="145" spans="1:226">
      <c r="A145" s="13">
        <f t="shared" si="2"/>
        <v>42124</v>
      </c>
      <c r="O145"/>
      <c r="AD145"/>
      <c r="AE145" s="4">
        <v>42124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T145"/>
      <c r="BV145" s="1">
        <v>10.419163868819901</v>
      </c>
      <c r="BW145" s="1">
        <v>12.335175908410401</v>
      </c>
      <c r="BX145" s="1">
        <v>17.9859871459037</v>
      </c>
      <c r="BY145" s="1">
        <v>8.8369598947883592</v>
      </c>
      <c r="BZ145" s="1">
        <v>21.4911810433018</v>
      </c>
      <c r="CA145" s="1">
        <v>7.71382559422611</v>
      </c>
      <c r="CB145" s="1">
        <v>6.1229465760819703</v>
      </c>
      <c r="CC145" s="1">
        <v>12.234229489820899</v>
      </c>
      <c r="CD145" s="1">
        <v>12.879924259391601</v>
      </c>
      <c r="CE145" s="1">
        <v>8.0031557578127401</v>
      </c>
      <c r="CF145" s="1">
        <v>7.1441333222994201</v>
      </c>
      <c r="CG145" s="1">
        <v>15.4573011955365</v>
      </c>
      <c r="CH145" s="1">
        <v>6.4436275157545104</v>
      </c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DJ145"/>
      <c r="DL145">
        <v>6.1497224842001996</v>
      </c>
      <c r="DM145">
        <v>9.9481469458543703</v>
      </c>
      <c r="DN145">
        <v>12.0778764853405</v>
      </c>
      <c r="DO145">
        <v>6.5280870533420696</v>
      </c>
      <c r="DP145">
        <v>17.546862915426399</v>
      </c>
      <c r="DQ145">
        <v>5.0210282656551302</v>
      </c>
      <c r="DR145">
        <v>4.2171589917625401</v>
      </c>
      <c r="DS145">
        <v>9.3146064014857206</v>
      </c>
      <c r="DT145">
        <v>5.6713804367784704</v>
      </c>
      <c r="DU145">
        <v>5.2462858035472397</v>
      </c>
      <c r="DV145">
        <v>4.66459733416578</v>
      </c>
      <c r="DW145">
        <v>12.2694664785604</v>
      </c>
      <c r="DX145">
        <v>5.6686567739001399</v>
      </c>
      <c r="EL145"/>
      <c r="EZ145"/>
      <c r="GB145"/>
      <c r="GP145"/>
      <c r="GR145">
        <v>16.093046194128998</v>
      </c>
      <c r="GS145">
        <v>17.560504001580998</v>
      </c>
      <c r="GT145">
        <v>21.217107406136002</v>
      </c>
      <c r="GU145">
        <v>50.501217686443297</v>
      </c>
      <c r="GV145">
        <v>29.084640302627601</v>
      </c>
      <c r="GW145">
        <v>11.584451789943801</v>
      </c>
      <c r="GX145">
        <v>11.416079583346701</v>
      </c>
      <c r="GY145">
        <v>17.0367985251725</v>
      </c>
      <c r="GZ145">
        <v>30.663870858083499</v>
      </c>
      <c r="HA145">
        <v>14.4652908949215</v>
      </c>
      <c r="HB145">
        <v>11.373714023666301</v>
      </c>
      <c r="HC145">
        <v>23.125690285470501</v>
      </c>
      <c r="HD145">
        <v>13.330252663779</v>
      </c>
      <c r="HR145"/>
    </row>
    <row r="146" spans="1:226">
      <c r="A146" s="13">
        <f t="shared" si="2"/>
        <v>42094</v>
      </c>
      <c r="O146"/>
      <c r="AD146"/>
      <c r="AE146" s="4">
        <v>42094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T146"/>
      <c r="BV146" s="1">
        <v>10.3893999606472</v>
      </c>
      <c r="BW146" s="1">
        <v>12.2599528627007</v>
      </c>
      <c r="BX146" s="1">
        <v>17.9594940806581</v>
      </c>
      <c r="BY146" s="1">
        <v>8.8112398542707595</v>
      </c>
      <c r="BZ146" s="1">
        <v>21.446199624127502</v>
      </c>
      <c r="CA146" s="1">
        <v>7.7146229112695703</v>
      </c>
      <c r="CB146" s="1">
        <v>6.1232831795293601</v>
      </c>
      <c r="CC146" s="1">
        <v>12.2096418657725</v>
      </c>
      <c r="CD146" s="1">
        <v>12.8935079394267</v>
      </c>
      <c r="CE146" s="1">
        <v>7.9756676235471904</v>
      </c>
      <c r="CF146" s="1">
        <v>7.1311494247662299</v>
      </c>
      <c r="CG146" s="1">
        <v>15.4513404220935</v>
      </c>
      <c r="CH146" s="1">
        <v>6.4424099080978401</v>
      </c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DJ146"/>
      <c r="DL146">
        <v>6.1401447752695999</v>
      </c>
      <c r="DM146">
        <v>9.8803252654980298</v>
      </c>
      <c r="DN146">
        <v>12.0664626748254</v>
      </c>
      <c r="DO146">
        <v>6.4825527652142396</v>
      </c>
      <c r="DP146">
        <v>17.482536532051899</v>
      </c>
      <c r="DQ146">
        <v>5.0199407935290301</v>
      </c>
      <c r="DR146">
        <v>4.2080359779797698</v>
      </c>
      <c r="DS146">
        <v>9.2972093819680897</v>
      </c>
      <c r="DT146">
        <v>5.6837624631767802</v>
      </c>
      <c r="DU146">
        <v>5.2333025412192899</v>
      </c>
      <c r="DV146">
        <v>4.6117785529364603</v>
      </c>
      <c r="DW146">
        <v>12.2643544161548</v>
      </c>
      <c r="DX146">
        <v>5.6693962944557397</v>
      </c>
      <c r="EL146"/>
      <c r="EZ146"/>
      <c r="GB146"/>
      <c r="GP146"/>
      <c r="GR146">
        <v>16.049269326414699</v>
      </c>
      <c r="GS146">
        <v>17.5071290682037</v>
      </c>
      <c r="GT146">
        <v>21.191064815609099</v>
      </c>
      <c r="GU146">
        <v>50.694621033960097</v>
      </c>
      <c r="GV146">
        <v>29.041118425153901</v>
      </c>
      <c r="GW146">
        <v>11.588006939131301</v>
      </c>
      <c r="GX146">
        <v>11.4240425211154</v>
      </c>
      <c r="GY146">
        <v>17.012819704871099</v>
      </c>
      <c r="GZ146">
        <v>30.658925147927</v>
      </c>
      <c r="HA146">
        <v>14.4420100924078</v>
      </c>
      <c r="HB146">
        <v>11.484290726642801</v>
      </c>
      <c r="HC146">
        <v>23.139183898609801</v>
      </c>
      <c r="HD146">
        <v>13.3325362333635</v>
      </c>
      <c r="HR146"/>
    </row>
    <row r="147" spans="1:226">
      <c r="A147" s="13">
        <f t="shared" si="2"/>
        <v>42062</v>
      </c>
      <c r="O147"/>
      <c r="AD147"/>
      <c r="AE147" s="4">
        <v>42062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T147"/>
      <c r="BV147" s="1">
        <v>10.3142822705766</v>
      </c>
      <c r="BW147" s="1">
        <v>12.261404945728099</v>
      </c>
      <c r="BX147" s="1">
        <v>17.912857009898801</v>
      </c>
      <c r="BY147" s="1">
        <v>8.7888563655662999</v>
      </c>
      <c r="BZ147" s="1">
        <v>21.425023599151899</v>
      </c>
      <c r="CA147" s="1">
        <v>7.4883467787190696</v>
      </c>
      <c r="CB147" s="1">
        <v>6.1768758501330296</v>
      </c>
      <c r="CC147" s="1">
        <v>12.232742930556</v>
      </c>
      <c r="CD147" s="1">
        <v>12.861628604454699</v>
      </c>
      <c r="CE147" s="1">
        <v>7.9336175319022697</v>
      </c>
      <c r="CF147" s="1">
        <v>7.0934114263760097</v>
      </c>
      <c r="CG147" s="1">
        <v>15.3815670527762</v>
      </c>
      <c r="CH147" s="1">
        <v>6.4658466000143102</v>
      </c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DJ147"/>
      <c r="DL147">
        <v>5.9907021977110304</v>
      </c>
      <c r="DM147">
        <v>9.8257103349049206</v>
      </c>
      <c r="DN147">
        <v>12.014057129223501</v>
      </c>
      <c r="DO147">
        <v>6.4518241196519304</v>
      </c>
      <c r="DP147">
        <v>17.399850119588901</v>
      </c>
      <c r="DQ147">
        <v>4.8263283666298298</v>
      </c>
      <c r="DR147">
        <v>4.2374205748757996</v>
      </c>
      <c r="DS147">
        <v>9.3587822668644005</v>
      </c>
      <c r="DT147">
        <v>5.6419878358992204</v>
      </c>
      <c r="DU147">
        <v>5.2233530575955696</v>
      </c>
      <c r="DV147">
        <v>4.5747702574981304</v>
      </c>
      <c r="DW147">
        <v>12.216253747324499</v>
      </c>
      <c r="DX147">
        <v>5.7119480828973197</v>
      </c>
      <c r="EL147"/>
      <c r="EZ147"/>
      <c r="GB147"/>
      <c r="GP147"/>
      <c r="GR147">
        <v>16.1266687088089</v>
      </c>
      <c r="GS147">
        <v>17.493477097101199</v>
      </c>
      <c r="GT147">
        <v>21.132742815325798</v>
      </c>
      <c r="GU147">
        <v>49.064299404482</v>
      </c>
      <c r="GV147">
        <v>29.015366301135199</v>
      </c>
      <c r="GW147">
        <v>11.356378206326401</v>
      </c>
      <c r="GX147">
        <v>11.4925203089141</v>
      </c>
      <c r="GY147">
        <v>17.073563121955502</v>
      </c>
      <c r="GZ147">
        <v>30.626945157146299</v>
      </c>
      <c r="HA147">
        <v>14.4029419512269</v>
      </c>
      <c r="HB147">
        <v>11.4512004751749</v>
      </c>
      <c r="HC147">
        <v>22.946601579987501</v>
      </c>
      <c r="HD147">
        <v>13.371148001988299</v>
      </c>
      <c r="HR147"/>
    </row>
    <row r="148" spans="1:226">
      <c r="A148" s="13">
        <f t="shared" si="2"/>
        <v>42034</v>
      </c>
      <c r="O148"/>
      <c r="AD148"/>
      <c r="AE148" s="4">
        <v>42034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T148"/>
      <c r="BV148" s="1">
        <v>10.8355657967609</v>
      </c>
      <c r="BW148" s="1">
        <v>11.722495972373</v>
      </c>
      <c r="BX148" s="1">
        <v>15.5523907753581</v>
      </c>
      <c r="BY148" s="1">
        <v>9.2122780353215994</v>
      </c>
      <c r="BZ148" s="1">
        <v>22.3840617660953</v>
      </c>
      <c r="CA148" s="1">
        <v>7.5598955340766496</v>
      </c>
      <c r="CB148" s="1">
        <v>6.6891334884155702</v>
      </c>
      <c r="CC148" s="1">
        <v>12.4351286874951</v>
      </c>
      <c r="CD148" s="1">
        <v>12.7102625469643</v>
      </c>
      <c r="CE148" s="1">
        <v>7.5934723765477701</v>
      </c>
      <c r="CF148" s="1">
        <v>6.27448306779565</v>
      </c>
      <c r="CG148" s="1">
        <v>14.807878944306401</v>
      </c>
      <c r="CH148" s="1">
        <v>6.09438673995533</v>
      </c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DJ148"/>
      <c r="DL148">
        <v>6.6706133367516598</v>
      </c>
      <c r="DM148">
        <v>8.6792274540619108</v>
      </c>
      <c r="DN148">
        <v>11.357964442018501</v>
      </c>
      <c r="DO148">
        <v>6.1154131532243801</v>
      </c>
      <c r="DP148">
        <v>17.276886942020901</v>
      </c>
      <c r="DQ148">
        <v>4.7066405097480901</v>
      </c>
      <c r="DR148">
        <v>4.0136557816218801</v>
      </c>
      <c r="DS148">
        <v>11.9088956476162</v>
      </c>
      <c r="DT148">
        <v>6.2146992921826003</v>
      </c>
      <c r="DU148">
        <v>4.5953044418323303</v>
      </c>
      <c r="DV148">
        <v>3.9273107767114999</v>
      </c>
      <c r="DW148">
        <v>8.5764426547405908</v>
      </c>
      <c r="DX148">
        <v>5.1513999226209997</v>
      </c>
      <c r="EL148"/>
      <c r="EZ148"/>
      <c r="GB148"/>
      <c r="GP148"/>
      <c r="GR148">
        <v>16.521826911156499</v>
      </c>
      <c r="GS148">
        <v>16.496747732806401</v>
      </c>
      <c r="GT148">
        <v>18.925691752295901</v>
      </c>
      <c r="GU148">
        <v>42.962162861035502</v>
      </c>
      <c r="GV148">
        <v>30.198055513765802</v>
      </c>
      <c r="GW148">
        <v>11.427610761289101</v>
      </c>
      <c r="GX148">
        <v>12.1080424252775</v>
      </c>
      <c r="GY148">
        <v>17.227013962001401</v>
      </c>
      <c r="GZ148">
        <v>30.415127830806899</v>
      </c>
      <c r="HA148">
        <v>14.023765492524801</v>
      </c>
      <c r="HB148">
        <v>10.6637157967743</v>
      </c>
      <c r="HC148">
        <v>22.744629574052901</v>
      </c>
      <c r="HD148">
        <v>11.9314269653522</v>
      </c>
      <c r="HR148"/>
    </row>
    <row r="149" spans="1:226">
      <c r="A149" s="13">
        <f t="shared" si="2"/>
        <v>42004</v>
      </c>
      <c r="O149"/>
      <c r="AD149"/>
      <c r="AE149" s="4">
        <v>42004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T149"/>
      <c r="BV149" s="1">
        <v>10.8433913633217</v>
      </c>
      <c r="BW149" s="1">
        <v>11.7230516044776</v>
      </c>
      <c r="BX149" s="1">
        <v>15.546056772368299</v>
      </c>
      <c r="BY149" s="1">
        <v>9.2295355923927893</v>
      </c>
      <c r="BZ149" s="1">
        <v>21.301245346568599</v>
      </c>
      <c r="CA149" s="1">
        <v>7.5604479058205598</v>
      </c>
      <c r="CB149" s="1">
        <v>6.6989100219262703</v>
      </c>
      <c r="CC149" s="1">
        <v>12.430617385192001</v>
      </c>
      <c r="CD149" s="1">
        <v>12.7123306325106</v>
      </c>
      <c r="CE149" s="1">
        <v>7.6048256459204602</v>
      </c>
      <c r="CF149" s="1">
        <v>6.2603381897170003</v>
      </c>
      <c r="CG149" s="1">
        <v>14.804167124628</v>
      </c>
      <c r="CH149" s="1">
        <v>6.0892912549098002</v>
      </c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DJ149"/>
      <c r="DL149">
        <v>6.6752447699282502</v>
      </c>
      <c r="DM149">
        <v>8.6803791007897395</v>
      </c>
      <c r="DN149">
        <v>11.3505660234181</v>
      </c>
      <c r="DO149">
        <v>6.1216943038400498</v>
      </c>
      <c r="DP149">
        <v>17.277685595142401</v>
      </c>
      <c r="DQ149">
        <v>4.7050190170532904</v>
      </c>
      <c r="DR149">
        <v>4.0165456874975396</v>
      </c>
      <c r="DS149">
        <v>11.9226972981449</v>
      </c>
      <c r="DT149">
        <v>6.2135892741783003</v>
      </c>
      <c r="DU149">
        <v>4.6011099505723498</v>
      </c>
      <c r="DV149">
        <v>3.91397285925725</v>
      </c>
      <c r="DW149">
        <v>8.5756871234809893</v>
      </c>
      <c r="DX149">
        <v>5.1492312601199703</v>
      </c>
      <c r="EL149"/>
      <c r="EZ149"/>
      <c r="GB149"/>
      <c r="GP149"/>
      <c r="GR149">
        <v>16.5336402666608</v>
      </c>
      <c r="GS149">
        <v>16.498653734609999</v>
      </c>
      <c r="GT149">
        <v>18.918047438258199</v>
      </c>
      <c r="GU149">
        <v>42.922427652370096</v>
      </c>
      <c r="GV149">
        <v>29.116167108710801</v>
      </c>
      <c r="GW149">
        <v>11.4279658740504</v>
      </c>
      <c r="GX149">
        <v>12.121293916819701</v>
      </c>
      <c r="GY149">
        <v>17.221616576012298</v>
      </c>
      <c r="GZ149">
        <v>30.415788166157601</v>
      </c>
      <c r="HA149">
        <v>14.037247607225</v>
      </c>
      <c r="HB149">
        <v>10.657428202325001</v>
      </c>
      <c r="HC149">
        <v>22.738222390109701</v>
      </c>
      <c r="HD149">
        <v>11.929522432134601</v>
      </c>
      <c r="HR149"/>
    </row>
    <row r="150" spans="1:226">
      <c r="A150" s="13">
        <f t="shared" si="2"/>
        <v>41971</v>
      </c>
      <c r="O150"/>
      <c r="AD150"/>
      <c r="AE150" s="4">
        <v>41971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T150"/>
      <c r="BV150" s="1">
        <v>10.841857457309001</v>
      </c>
      <c r="BW150" s="1">
        <v>11.494065835929501</v>
      </c>
      <c r="BX150" s="1">
        <v>15.4697173924033</v>
      </c>
      <c r="BY150" s="1">
        <v>9.2647442149740193</v>
      </c>
      <c r="BZ150" s="1">
        <v>21.1773852495736</v>
      </c>
      <c r="CA150" s="1">
        <v>7.5650075350463197</v>
      </c>
      <c r="CB150" s="1">
        <v>6.7000238971168704</v>
      </c>
      <c r="CC150" s="1">
        <v>12.4549845674004</v>
      </c>
      <c r="CD150" s="1">
        <v>12.7305475098832</v>
      </c>
      <c r="CE150" s="1">
        <v>7.6443422531607803</v>
      </c>
      <c r="CF150" s="1">
        <v>6.01593776719898</v>
      </c>
      <c r="CG150" s="1">
        <v>14.810496712635199</v>
      </c>
      <c r="CH150" s="1">
        <v>5.97266290032836</v>
      </c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DJ150"/>
      <c r="DL150">
        <v>6.6749926055930402</v>
      </c>
      <c r="DM150">
        <v>8.4774320211533194</v>
      </c>
      <c r="DN150">
        <v>11.304957529219299</v>
      </c>
      <c r="DO150">
        <v>6.1732531924168299</v>
      </c>
      <c r="DP150">
        <v>17.195536571368098</v>
      </c>
      <c r="DQ150">
        <v>4.71203898756192</v>
      </c>
      <c r="DR150">
        <v>4.0169693556653003</v>
      </c>
      <c r="DS150">
        <v>11.9482133431216</v>
      </c>
      <c r="DT150">
        <v>6.2245463709640996</v>
      </c>
      <c r="DU150">
        <v>4.5775075204741702</v>
      </c>
      <c r="DV150">
        <v>3.62142552867176</v>
      </c>
      <c r="DW150">
        <v>8.5492657705385593</v>
      </c>
      <c r="DX150">
        <v>4.9601449612340396</v>
      </c>
      <c r="EL150"/>
      <c r="EZ150"/>
      <c r="GB150"/>
      <c r="GP150"/>
      <c r="GR150">
        <v>16.533716539288399</v>
      </c>
      <c r="GS150">
        <v>16.280523626519901</v>
      </c>
      <c r="GT150">
        <v>18.839787859318001</v>
      </c>
      <c r="GU150">
        <v>42.925778905819101</v>
      </c>
      <c r="GV150">
        <v>29.0045106896386</v>
      </c>
      <c r="GW150">
        <v>11.438445430842201</v>
      </c>
      <c r="GX150">
        <v>12.1198736711428</v>
      </c>
      <c r="GY150">
        <v>17.237852933460498</v>
      </c>
      <c r="GZ150">
        <v>30.424999545394101</v>
      </c>
      <c r="HA150">
        <v>14.063310460960199</v>
      </c>
      <c r="HB150">
        <v>10.116042305790099</v>
      </c>
      <c r="HC150">
        <v>22.756149301874299</v>
      </c>
      <c r="HD150">
        <v>11.7783948167486</v>
      </c>
      <c r="HR150"/>
    </row>
    <row r="151" spans="1:226">
      <c r="A151" s="13">
        <f t="shared" si="2"/>
        <v>41943</v>
      </c>
      <c r="O151"/>
      <c r="AD151"/>
      <c r="AE151" s="4">
        <v>41943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T151"/>
      <c r="BV151" s="1">
        <v>10.684619046759201</v>
      </c>
      <c r="BW151" s="1">
        <v>11.4743492700894</v>
      </c>
      <c r="BX151" s="1">
        <v>15.605886917947</v>
      </c>
      <c r="BY151" s="1">
        <v>9.1647238548109797</v>
      </c>
      <c r="BZ151" s="1">
        <v>21.356229308044799</v>
      </c>
      <c r="CA151" s="1">
        <v>7.4051729690021197</v>
      </c>
      <c r="CB151" s="1">
        <v>6.99467495946356</v>
      </c>
      <c r="CC151" s="1">
        <v>11.5458226179025</v>
      </c>
      <c r="CD151" s="1">
        <v>14.6230397432019</v>
      </c>
      <c r="CE151" s="1">
        <v>7.6246293102372196</v>
      </c>
      <c r="CF151" s="1">
        <v>5.8581413759537799</v>
      </c>
      <c r="CG151" s="1">
        <v>14.6179904912927</v>
      </c>
      <c r="CH151" s="1">
        <v>5.90475554392874</v>
      </c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DJ151"/>
      <c r="DL151">
        <v>6.5759560715185801</v>
      </c>
      <c r="DM151">
        <v>8.1917625222164396</v>
      </c>
      <c r="DN151">
        <v>11.496687356056899</v>
      </c>
      <c r="DO151">
        <v>5.7561791122205799</v>
      </c>
      <c r="DP151">
        <v>17.267477105457999</v>
      </c>
      <c r="DQ151">
        <v>4.6706270512869601</v>
      </c>
      <c r="DR151">
        <v>4.4716687067882797</v>
      </c>
      <c r="DS151">
        <v>9.5787589507039392</v>
      </c>
      <c r="DT151">
        <v>16.6488590500072</v>
      </c>
      <c r="DU151">
        <v>5.0497457737664702</v>
      </c>
      <c r="DV151">
        <v>3.1717746582652202</v>
      </c>
      <c r="DW151">
        <v>7.5254645412163397</v>
      </c>
      <c r="DX151">
        <v>4.6859692860319404</v>
      </c>
      <c r="EL151"/>
      <c r="EZ151"/>
      <c r="GB151"/>
      <c r="GP151"/>
      <c r="GR151">
        <v>16.406369001126698</v>
      </c>
      <c r="GS151">
        <v>16.1730427057255</v>
      </c>
      <c r="GT151">
        <v>18.961777035571998</v>
      </c>
      <c r="GU151">
        <v>39.514362356169798</v>
      </c>
      <c r="GV151">
        <v>29.1637971633379</v>
      </c>
      <c r="GW151">
        <v>11.3865622675861</v>
      </c>
      <c r="GX151">
        <v>12.243875330832299</v>
      </c>
      <c r="GY151">
        <v>16.332427241783599</v>
      </c>
      <c r="GZ151">
        <v>33.030067248483498</v>
      </c>
      <c r="HA151">
        <v>14.010916448633999</v>
      </c>
      <c r="HB151">
        <v>9.9091023518833907</v>
      </c>
      <c r="HC151">
        <v>22.791467698904999</v>
      </c>
      <c r="HD151">
        <v>11.554142988440701</v>
      </c>
      <c r="HR151"/>
    </row>
    <row r="152" spans="1:226">
      <c r="A152" s="13">
        <f t="shared" si="2"/>
        <v>41912</v>
      </c>
      <c r="O152"/>
      <c r="AD152"/>
      <c r="AE152" s="4">
        <v>41912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T152"/>
      <c r="BV152" s="1">
        <v>10.7164656623663</v>
      </c>
      <c r="BW152" s="1">
        <v>11.512046393805701</v>
      </c>
      <c r="BX152" s="1">
        <v>15.6043339770511</v>
      </c>
      <c r="BY152" s="1">
        <v>9.1685547613080196</v>
      </c>
      <c r="BZ152" s="1">
        <v>21.340175869012199</v>
      </c>
      <c r="CA152" s="1">
        <v>7.4023276549873103</v>
      </c>
      <c r="CB152" s="1">
        <v>6.9885600282552396</v>
      </c>
      <c r="CC152" s="1">
        <v>11.5314532493187</v>
      </c>
      <c r="CD152" s="1">
        <v>14.580902037631899</v>
      </c>
      <c r="CE152" s="1">
        <v>7.6288553579415597</v>
      </c>
      <c r="CF152" s="1">
        <v>5.8116454714495198</v>
      </c>
      <c r="CG152" s="1">
        <v>14.6222701394803</v>
      </c>
      <c r="CH152" s="1">
        <v>5.9208524098998696</v>
      </c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DJ152"/>
      <c r="DL152">
        <v>6.5971529016161004</v>
      </c>
      <c r="DM152">
        <v>8.2226789504092395</v>
      </c>
      <c r="DN152">
        <v>11.494957570670801</v>
      </c>
      <c r="DO152">
        <v>5.7866489936845298</v>
      </c>
      <c r="DP152">
        <v>17.258676170393901</v>
      </c>
      <c r="DQ152">
        <v>4.6676543736580998</v>
      </c>
      <c r="DR152">
        <v>4.4683865746528397</v>
      </c>
      <c r="DS152">
        <v>9.5658163937843295</v>
      </c>
      <c r="DT152">
        <v>16.635301474561999</v>
      </c>
      <c r="DU152">
        <v>5.0538359609072003</v>
      </c>
      <c r="DV152">
        <v>3.1665777446321202</v>
      </c>
      <c r="DW152">
        <v>7.5341181374289299</v>
      </c>
      <c r="DX152">
        <v>4.7110589099238904</v>
      </c>
      <c r="EL152"/>
      <c r="EZ152"/>
      <c r="GB152"/>
      <c r="GP152"/>
      <c r="GR152">
        <v>16.448026741615202</v>
      </c>
      <c r="GS152">
        <v>16.208511071134001</v>
      </c>
      <c r="GT152">
        <v>18.958782584402101</v>
      </c>
      <c r="GU152">
        <v>39.847317776113798</v>
      </c>
      <c r="GV152">
        <v>29.158332403849599</v>
      </c>
      <c r="GW152">
        <v>11.3850211699064</v>
      </c>
      <c r="GX152">
        <v>12.236023087693701</v>
      </c>
      <c r="GY152">
        <v>16.3195768922611</v>
      </c>
      <c r="GZ152">
        <v>32.999699245955199</v>
      </c>
      <c r="HA152">
        <v>14.0154619681502</v>
      </c>
      <c r="HB152">
        <v>9.8463873491706799</v>
      </c>
      <c r="HC152">
        <v>22.792366959613702</v>
      </c>
      <c r="HD152">
        <v>11.5728363772641</v>
      </c>
      <c r="HR152"/>
    </row>
    <row r="153" spans="1:226">
      <c r="A153" s="13">
        <f t="shared" si="2"/>
        <v>41880</v>
      </c>
      <c r="O153"/>
      <c r="AD153"/>
      <c r="AE153" s="4">
        <v>41880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T153"/>
      <c r="BV153" s="1">
        <v>10.888928646364199</v>
      </c>
      <c r="BW153" s="1">
        <v>11.4672529811149</v>
      </c>
      <c r="BX153" s="1">
        <v>16.5959143673536</v>
      </c>
      <c r="BY153" s="1">
        <v>9.4670353078493292</v>
      </c>
      <c r="BZ153" s="1">
        <v>21.339944574623999</v>
      </c>
      <c r="CA153" s="1">
        <v>7.4706407743027299</v>
      </c>
      <c r="CB153" s="1">
        <v>6.9983350593572098</v>
      </c>
      <c r="CC153" s="1">
        <v>11.5275089758471</v>
      </c>
      <c r="CD153" s="1">
        <v>14.658181351770899</v>
      </c>
      <c r="CE153" s="1">
        <v>7.6172679525459897</v>
      </c>
      <c r="CF153" s="1">
        <v>5.6713682218435997</v>
      </c>
      <c r="CG153" s="1">
        <v>14.5658192280794</v>
      </c>
      <c r="CH153" s="1">
        <v>5.9179930266167702</v>
      </c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DJ153"/>
      <c r="DL153">
        <v>6.6792768378967704</v>
      </c>
      <c r="DM153">
        <v>8.1937356905375207</v>
      </c>
      <c r="DN153">
        <v>11.4014866900387</v>
      </c>
      <c r="DO153">
        <v>5.9153124111819499</v>
      </c>
      <c r="DP153">
        <v>17.283960356700099</v>
      </c>
      <c r="DQ153">
        <v>4.6952106826258104</v>
      </c>
      <c r="DR153">
        <v>4.3776475047026597</v>
      </c>
      <c r="DS153">
        <v>9.5627377396124409</v>
      </c>
      <c r="DT153">
        <v>16.6308091389356</v>
      </c>
      <c r="DU153">
        <v>5.0487196721058103</v>
      </c>
      <c r="DV153">
        <v>3.0736685652052298</v>
      </c>
      <c r="DW153">
        <v>7.4466968241839702</v>
      </c>
      <c r="DX153">
        <v>4.7095214764179101</v>
      </c>
      <c r="EL153"/>
      <c r="EZ153"/>
      <c r="GB153"/>
      <c r="GP153"/>
      <c r="GR153">
        <v>16.713860443430899</v>
      </c>
      <c r="GS153">
        <v>16.1694197114509</v>
      </c>
      <c r="GT153">
        <v>20.232111859871999</v>
      </c>
      <c r="GU153">
        <v>40.952615094640898</v>
      </c>
      <c r="GV153">
        <v>29.134568873786002</v>
      </c>
      <c r="GW153">
        <v>11.505263961881001</v>
      </c>
      <c r="GX153">
        <v>12.3137127022767</v>
      </c>
      <c r="GY153">
        <v>16.3147885544732</v>
      </c>
      <c r="GZ153">
        <v>33.142571186394598</v>
      </c>
      <c r="HA153">
        <v>14.009708128876699</v>
      </c>
      <c r="HB153">
        <v>9.6913854031104307</v>
      </c>
      <c r="HC153">
        <v>22.8173303912283</v>
      </c>
      <c r="HD153">
        <v>11.569629009339801</v>
      </c>
      <c r="HR153"/>
    </row>
    <row r="154" spans="1:226">
      <c r="A154" s="13">
        <f t="shared" si="2"/>
        <v>41851</v>
      </c>
      <c r="O154"/>
      <c r="AD154"/>
      <c r="AE154" s="4">
        <v>41851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T154"/>
      <c r="BV154" s="1">
        <v>10.4130148722936</v>
      </c>
      <c r="BW154" s="1">
        <v>11.661017626861399</v>
      </c>
      <c r="BX154" s="1">
        <v>16.750409623474901</v>
      </c>
      <c r="BY154" s="1">
        <v>9.6831865875933492</v>
      </c>
      <c r="BZ154" s="1">
        <v>21.072186294769001</v>
      </c>
      <c r="CA154" s="1">
        <v>7.5452557988704996</v>
      </c>
      <c r="CB154" s="1">
        <v>6.83924985373132</v>
      </c>
      <c r="CC154" s="1">
        <v>10.4716637535807</v>
      </c>
      <c r="CD154" s="1">
        <v>13.7494843273467</v>
      </c>
      <c r="CE154" s="1">
        <v>7.9640246705835596</v>
      </c>
      <c r="CF154" s="1">
        <v>5.4472430191257697</v>
      </c>
      <c r="CG154" s="1">
        <v>14.6084706044845</v>
      </c>
      <c r="CH154" s="1">
        <v>5.7728275642057802</v>
      </c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DJ154"/>
      <c r="DL154">
        <v>6.3026340328987001</v>
      </c>
      <c r="DM154">
        <v>8.1903367195774806</v>
      </c>
      <c r="DN154">
        <v>11.444618377595299</v>
      </c>
      <c r="DO154">
        <v>6.0144689900880799</v>
      </c>
      <c r="DP154">
        <v>16.912873202265299</v>
      </c>
      <c r="DQ154">
        <v>4.4924676037917797</v>
      </c>
      <c r="DR154">
        <v>3.9230437047850599</v>
      </c>
      <c r="DS154">
        <v>5.63540612695442</v>
      </c>
      <c r="DT154">
        <v>15.149411214301301</v>
      </c>
      <c r="DU154">
        <v>5.8946523473611796</v>
      </c>
      <c r="DV154">
        <v>3.1045538250408402</v>
      </c>
      <c r="DW154">
        <v>9.2309134658842993</v>
      </c>
      <c r="DX154">
        <v>4.7754357043256404</v>
      </c>
      <c r="EL154"/>
      <c r="EZ154"/>
      <c r="GB154"/>
      <c r="GP154"/>
      <c r="GR154">
        <v>15.9342486133982</v>
      </c>
      <c r="GS154">
        <v>16.1913388244317</v>
      </c>
      <c r="GT154">
        <v>20.319450577947599</v>
      </c>
      <c r="GU154">
        <v>44.087103187148401</v>
      </c>
      <c r="GV154">
        <v>29.204127473666901</v>
      </c>
      <c r="GW154">
        <v>11.5257362591471</v>
      </c>
      <c r="GX154">
        <v>12.0774090253958</v>
      </c>
      <c r="GY154">
        <v>15.3005444160847</v>
      </c>
      <c r="GZ154">
        <v>30.924948478404101</v>
      </c>
      <c r="HA154">
        <v>14.393971639588401</v>
      </c>
      <c r="HB154">
        <v>9.5033986622221107</v>
      </c>
      <c r="HC154">
        <v>23.183549448635901</v>
      </c>
      <c r="HD154">
        <v>11.267218174780499</v>
      </c>
      <c r="HR154"/>
    </row>
    <row r="155" spans="1:226">
      <c r="A155" s="13">
        <f t="shared" si="2"/>
        <v>41820</v>
      </c>
      <c r="O155"/>
      <c r="AD155"/>
      <c r="AE155" s="4">
        <v>41820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T155"/>
      <c r="BV155" s="1">
        <v>10.405425676402601</v>
      </c>
      <c r="BW155" s="1">
        <v>11.646961515479401</v>
      </c>
      <c r="BX155" s="1">
        <v>16.749755067461798</v>
      </c>
      <c r="BY155" s="1">
        <v>9.6781206930172701</v>
      </c>
      <c r="BZ155" s="1">
        <v>21.0729387731892</v>
      </c>
      <c r="CA155" s="1">
        <v>7.5466719210153599</v>
      </c>
      <c r="CB155" s="1">
        <v>6.8419913283126599</v>
      </c>
      <c r="CC155" s="1">
        <v>10.4652295222612</v>
      </c>
      <c r="CD155" s="1">
        <v>13.7197222976082</v>
      </c>
      <c r="CE155" s="1">
        <v>7.9717643935051896</v>
      </c>
      <c r="CF155" s="1">
        <v>5.4002824823578397</v>
      </c>
      <c r="CG155" s="1">
        <v>14.6143316470848</v>
      </c>
      <c r="CH155" s="1">
        <v>5.7732802045874401</v>
      </c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DJ155"/>
      <c r="DL155">
        <v>6.2997470812214198</v>
      </c>
      <c r="DM155">
        <v>8.1813310124907304</v>
      </c>
      <c r="DN155">
        <v>11.423556060308901</v>
      </c>
      <c r="DO155">
        <v>6.02127238834826</v>
      </c>
      <c r="DP155">
        <v>16.905582271163901</v>
      </c>
      <c r="DQ155">
        <v>4.49172706692561</v>
      </c>
      <c r="DR155">
        <v>3.9223292189101402</v>
      </c>
      <c r="DS155">
        <v>5.6311435797981897</v>
      </c>
      <c r="DT155">
        <v>15.0373915018641</v>
      </c>
      <c r="DU155">
        <v>5.9366283877377102</v>
      </c>
      <c r="DV155">
        <v>3.0603376011652399</v>
      </c>
      <c r="DW155">
        <v>9.2353429048810707</v>
      </c>
      <c r="DX155">
        <v>4.7759764205516797</v>
      </c>
      <c r="EL155"/>
      <c r="EZ155"/>
      <c r="GB155"/>
      <c r="GP155"/>
      <c r="GR155">
        <v>15.927827383152501</v>
      </c>
      <c r="GS155">
        <v>16.179944218634201</v>
      </c>
      <c r="GT155">
        <v>20.313362557648201</v>
      </c>
      <c r="GU155">
        <v>44.552739919523397</v>
      </c>
      <c r="GV155">
        <v>29.198473307970598</v>
      </c>
      <c r="GW155">
        <v>11.529663860823399</v>
      </c>
      <c r="GX155">
        <v>12.082197285529301</v>
      </c>
      <c r="GY155">
        <v>15.2951455499463</v>
      </c>
      <c r="GZ155">
        <v>30.919525836829699</v>
      </c>
      <c r="HA155">
        <v>14.4046278280114</v>
      </c>
      <c r="HB155">
        <v>9.4438160495351706</v>
      </c>
      <c r="HC155">
        <v>23.181434763217599</v>
      </c>
      <c r="HD155">
        <v>11.2699499874326</v>
      </c>
      <c r="HR155"/>
    </row>
    <row r="156" spans="1:226">
      <c r="A156" s="13">
        <f t="shared" si="2"/>
        <v>41789</v>
      </c>
      <c r="O156"/>
      <c r="AD156"/>
      <c r="AE156" s="4">
        <v>41789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T156"/>
      <c r="BV156" s="1">
        <v>10.4057263001375</v>
      </c>
      <c r="BW156" s="1">
        <v>11.6815658668786</v>
      </c>
      <c r="BX156" s="1">
        <v>16.725090159214901</v>
      </c>
      <c r="BY156" s="1">
        <v>9.6225400624398407</v>
      </c>
      <c r="BZ156" s="1">
        <v>21.068977977869199</v>
      </c>
      <c r="CA156" s="1">
        <v>7.5415754575893397</v>
      </c>
      <c r="CB156" s="1">
        <v>6.8819137922801596</v>
      </c>
      <c r="CC156" s="1">
        <v>10.454999795513</v>
      </c>
      <c r="CD156" s="1">
        <v>13.699512622124701</v>
      </c>
      <c r="CE156" s="1">
        <v>7.9709947122105103</v>
      </c>
      <c r="CF156" s="1">
        <v>5.2972131775753697</v>
      </c>
      <c r="CG156" s="1">
        <v>14.4969565745427</v>
      </c>
      <c r="CH156" s="1">
        <v>5.7991532299875397</v>
      </c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DJ156"/>
      <c r="DL156">
        <v>6.3018077445625504</v>
      </c>
      <c r="DM156">
        <v>8.1888027533434702</v>
      </c>
      <c r="DN156">
        <v>11.403660259865299</v>
      </c>
      <c r="DO156">
        <v>6.0048529189836497</v>
      </c>
      <c r="DP156">
        <v>16.9028067320573</v>
      </c>
      <c r="DQ156">
        <v>4.4805117459470196</v>
      </c>
      <c r="DR156">
        <v>3.9338968100548399</v>
      </c>
      <c r="DS156">
        <v>5.6353314805252603</v>
      </c>
      <c r="DT156">
        <v>15.013489806377001</v>
      </c>
      <c r="DU156">
        <v>5.9359230529086702</v>
      </c>
      <c r="DV156">
        <v>2.9995752831386202</v>
      </c>
      <c r="DW156">
        <v>9.1573977848582508</v>
      </c>
      <c r="DX156">
        <v>4.7821968663676797</v>
      </c>
      <c r="EL156"/>
      <c r="EZ156"/>
      <c r="GB156"/>
      <c r="GP156"/>
      <c r="GR156">
        <v>15.9244579405047</v>
      </c>
      <c r="GS156">
        <v>16.2082970712787</v>
      </c>
      <c r="GT156">
        <v>20.287297280502699</v>
      </c>
      <c r="GU156">
        <v>40.325175714249802</v>
      </c>
      <c r="GV156">
        <v>29.173889055594302</v>
      </c>
      <c r="GW156">
        <v>11.5268723201331</v>
      </c>
      <c r="GX156">
        <v>12.149682256387001</v>
      </c>
      <c r="GY156">
        <v>15.2828324898384</v>
      </c>
      <c r="GZ156">
        <v>30.882408244696698</v>
      </c>
      <c r="HA156">
        <v>14.4105059420102</v>
      </c>
      <c r="HB156">
        <v>9.3160955924324398</v>
      </c>
      <c r="HC156">
        <v>23.014256837645501</v>
      </c>
      <c r="HD156">
        <v>11.275640065047</v>
      </c>
      <c r="HR156"/>
    </row>
    <row r="157" spans="1:226">
      <c r="A157" s="13">
        <f t="shared" si="2"/>
        <v>41759</v>
      </c>
      <c r="O157"/>
      <c r="AD157"/>
      <c r="AE157" s="4">
        <v>41759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T157"/>
      <c r="BV157" s="1">
        <v>10.408313925930001</v>
      </c>
      <c r="BW157" s="1">
        <v>11.7888822002349</v>
      </c>
      <c r="BX157" s="1">
        <v>17.089944556407499</v>
      </c>
      <c r="BY157" s="1">
        <v>8.7894119749431496</v>
      </c>
      <c r="BZ157" s="1">
        <v>22.947917573266299</v>
      </c>
      <c r="CA157" s="1">
        <v>7.6685773187818702</v>
      </c>
      <c r="CB157" s="1">
        <v>7.67624964875617</v>
      </c>
      <c r="CC157" s="1">
        <v>10.988572799173999</v>
      </c>
      <c r="CD157" s="1">
        <v>14.700111613030201</v>
      </c>
      <c r="CE157" s="1">
        <v>8.2844352548006803</v>
      </c>
      <c r="CF157" s="1">
        <v>5.52043991696502</v>
      </c>
      <c r="CG157" s="1">
        <v>14.549961878953701</v>
      </c>
      <c r="CH157" s="1">
        <v>5.7464457531396498</v>
      </c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DJ157"/>
      <c r="DL157">
        <v>6.48479656698197</v>
      </c>
      <c r="DM157">
        <v>8.4113074748361392</v>
      </c>
      <c r="DN157">
        <v>11.798600091145699</v>
      </c>
      <c r="DO157">
        <v>5.9520491062996399</v>
      </c>
      <c r="DP157">
        <v>17.5680569078094</v>
      </c>
      <c r="DQ157">
        <v>4.6482977784591499</v>
      </c>
      <c r="DR157">
        <v>5.5719043566030999</v>
      </c>
      <c r="DS157">
        <v>6.1645243296464596</v>
      </c>
      <c r="DT157">
        <v>16.4561111051602</v>
      </c>
      <c r="DU157">
        <v>5.1192573140731401</v>
      </c>
      <c r="DV157">
        <v>2.7339226785811599</v>
      </c>
      <c r="DW157">
        <v>10.913739036330201</v>
      </c>
      <c r="DX157">
        <v>4.7933360433229204</v>
      </c>
      <c r="EL157"/>
      <c r="EZ157"/>
      <c r="GB157"/>
      <c r="GP157"/>
      <c r="GR157">
        <v>15.7347060148496</v>
      </c>
      <c r="GS157">
        <v>16.816522173635999</v>
      </c>
      <c r="GT157">
        <v>20.598804636441201</v>
      </c>
      <c r="GU157">
        <v>38.282762388772198</v>
      </c>
      <c r="GV157">
        <v>30.300925496314701</v>
      </c>
      <c r="GW157">
        <v>11.6477594928685</v>
      </c>
      <c r="GX157">
        <v>12.409905742018299</v>
      </c>
      <c r="GY157">
        <v>16.1451276091864</v>
      </c>
      <c r="GZ157">
        <v>31.5932732187947</v>
      </c>
      <c r="HA157">
        <v>14.2709603934853</v>
      </c>
      <c r="HB157">
        <v>9.5190013439386192</v>
      </c>
      <c r="HC157">
        <v>23.171494891585699</v>
      </c>
      <c r="HD157">
        <v>12.361701122933701</v>
      </c>
      <c r="HR157"/>
    </row>
    <row r="158" spans="1:226">
      <c r="A158" s="13">
        <f t="shared" si="2"/>
        <v>41729</v>
      </c>
      <c r="O158"/>
      <c r="AD158"/>
      <c r="AE158" s="4">
        <v>41729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T158"/>
      <c r="BV158" s="1">
        <v>10.402986390736</v>
      </c>
      <c r="BW158" s="1">
        <v>11.6218124293092</v>
      </c>
      <c r="BX158" s="1">
        <v>17.079387305746501</v>
      </c>
      <c r="BY158" s="1">
        <v>8.8413935927073695</v>
      </c>
      <c r="BZ158" s="1">
        <v>22.9193835344925</v>
      </c>
      <c r="CA158" s="1">
        <v>7.6705610151770998</v>
      </c>
      <c r="CB158" s="1">
        <v>7.6888754515714099</v>
      </c>
      <c r="CC158" s="1">
        <v>10.986442882724599</v>
      </c>
      <c r="CD158" s="1">
        <v>14.699858223490301</v>
      </c>
      <c r="CE158" s="1">
        <v>8.2457939556383302</v>
      </c>
      <c r="CF158" s="1">
        <v>5.4821662969614504</v>
      </c>
      <c r="CG158" s="1">
        <v>14.5505924188199</v>
      </c>
      <c r="CH158" s="1">
        <v>5.5858262072635902</v>
      </c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DJ158"/>
      <c r="DL158">
        <v>6.4807030408077297</v>
      </c>
      <c r="DM158">
        <v>8.2612166580606203</v>
      </c>
      <c r="DN158">
        <v>11.783023059035999</v>
      </c>
      <c r="DO158">
        <v>5.9330846917008397</v>
      </c>
      <c r="DP158">
        <v>17.5417005462213</v>
      </c>
      <c r="DQ158">
        <v>4.6510634649617497</v>
      </c>
      <c r="DR158">
        <v>5.5815046150849001</v>
      </c>
      <c r="DS158">
        <v>6.1649141842712796</v>
      </c>
      <c r="DT158">
        <v>16.4431130623909</v>
      </c>
      <c r="DU158">
        <v>5.0843439239181798</v>
      </c>
      <c r="DV158">
        <v>2.6725669020990499</v>
      </c>
      <c r="DW158">
        <v>10.9153611392694</v>
      </c>
      <c r="DX158">
        <v>4.5961364858598799</v>
      </c>
      <c r="EL158"/>
      <c r="EZ158"/>
      <c r="GB158"/>
      <c r="GP158"/>
      <c r="GR158">
        <v>15.7289923606327</v>
      </c>
      <c r="GS158">
        <v>16.648576178757001</v>
      </c>
      <c r="GT158">
        <v>20.588079091077599</v>
      </c>
      <c r="GU158">
        <v>38.290826944161502</v>
      </c>
      <c r="GV158">
        <v>30.279650835222998</v>
      </c>
      <c r="GW158">
        <v>11.654860126854</v>
      </c>
      <c r="GX158">
        <v>12.4312325830688</v>
      </c>
      <c r="GY158">
        <v>16.142390385195299</v>
      </c>
      <c r="GZ158">
        <v>31.592741248479001</v>
      </c>
      <c r="HA158">
        <v>14.194095357880199</v>
      </c>
      <c r="HB158">
        <v>9.4760809599766507</v>
      </c>
      <c r="HC158">
        <v>23.170415174195099</v>
      </c>
      <c r="HD158">
        <v>12.1459819375166</v>
      </c>
      <c r="HR158"/>
    </row>
    <row r="159" spans="1:226">
      <c r="A159" s="13">
        <f t="shared" si="2"/>
        <v>41698</v>
      </c>
      <c r="O159"/>
      <c r="AD159"/>
      <c r="AE159" s="4">
        <v>41698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T159"/>
      <c r="BV159" s="1">
        <v>10.084681089501199</v>
      </c>
      <c r="BW159" s="1">
        <v>11.5622827399441</v>
      </c>
      <c r="BX159" s="1">
        <v>16.859769484201799</v>
      </c>
      <c r="BY159" s="1">
        <v>8.7729807492442298</v>
      </c>
      <c r="BZ159" s="1">
        <v>22.903741845414999</v>
      </c>
      <c r="CA159" s="1">
        <v>7.66682523037246</v>
      </c>
      <c r="CB159" s="1">
        <v>7.6631610351068398</v>
      </c>
      <c r="CC159" s="1">
        <v>11.0084302553855</v>
      </c>
      <c r="CD159" s="1">
        <v>14.703181873061199</v>
      </c>
      <c r="CE159" s="1">
        <v>8.2339400611601405</v>
      </c>
      <c r="CF159" s="1">
        <v>5.6189359851724996</v>
      </c>
      <c r="CG159" s="1">
        <v>14.376336278546701</v>
      </c>
      <c r="CH159" s="1">
        <v>5.5839935488953403</v>
      </c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DJ159"/>
      <c r="DL159">
        <v>6.1570272180204197</v>
      </c>
      <c r="DM159">
        <v>8.2143978814940297</v>
      </c>
      <c r="DN159">
        <v>11.611057618309699</v>
      </c>
      <c r="DO159">
        <v>5.7896462171470899</v>
      </c>
      <c r="DP159">
        <v>17.530879582752</v>
      </c>
      <c r="DQ159">
        <v>4.6617901095983703</v>
      </c>
      <c r="DR159">
        <v>5.5845538601291196</v>
      </c>
      <c r="DS159">
        <v>6.16945400486295</v>
      </c>
      <c r="DT159">
        <v>16.3850667795035</v>
      </c>
      <c r="DU159">
        <v>5.0724559142545802</v>
      </c>
      <c r="DV159">
        <v>2.79356689100366</v>
      </c>
      <c r="DW159">
        <v>11.1082926004248</v>
      </c>
      <c r="DX159">
        <v>4.5955366005546798</v>
      </c>
      <c r="EL159"/>
      <c r="EZ159"/>
      <c r="GB159"/>
      <c r="GP159"/>
      <c r="GR159">
        <v>15.432385797726701</v>
      </c>
      <c r="GS159">
        <v>16.656462605120701</v>
      </c>
      <c r="GT159">
        <v>20.390587177560398</v>
      </c>
      <c r="GU159">
        <v>37.810156259430698</v>
      </c>
      <c r="GV159">
        <v>30.268090744973499</v>
      </c>
      <c r="GW159">
        <v>11.656104870351699</v>
      </c>
      <c r="GX159">
        <v>12.3784164648707</v>
      </c>
      <c r="GY159">
        <v>16.163712392030401</v>
      </c>
      <c r="GZ159">
        <v>31.595082446437601</v>
      </c>
      <c r="HA159">
        <v>14.178853513057801</v>
      </c>
      <c r="HB159">
        <v>9.6880822335017296</v>
      </c>
      <c r="HC159">
        <v>23.201778780205</v>
      </c>
      <c r="HD159">
        <v>12.1422807635601</v>
      </c>
      <c r="HR159"/>
    </row>
    <row r="160" spans="1:226">
      <c r="A160" s="13">
        <f t="shared" si="2"/>
        <v>41670</v>
      </c>
      <c r="O160"/>
      <c r="AD160"/>
      <c r="AE160" s="4">
        <v>41670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T160"/>
      <c r="BV160" s="1">
        <v>9.5858247977210809</v>
      </c>
      <c r="BW160" s="1">
        <v>11.0514755109966</v>
      </c>
      <c r="BX160" s="1">
        <v>16.6958863664637</v>
      </c>
      <c r="BY160" s="1">
        <v>11.0477510190284</v>
      </c>
      <c r="BZ160" s="1">
        <v>21.5811916000441</v>
      </c>
      <c r="CA160" s="1">
        <v>7.3003983197751197</v>
      </c>
      <c r="CB160" s="1">
        <v>7.4513467930414903</v>
      </c>
      <c r="CC160" s="1">
        <v>7.9850196679680803</v>
      </c>
      <c r="CD160" s="1">
        <v>14.165245286745201</v>
      </c>
      <c r="CE160" s="1">
        <v>7.3817152657063003</v>
      </c>
      <c r="CF160" s="1">
        <v>5.14008275578695</v>
      </c>
      <c r="CG160" s="1">
        <v>14.927010901908901</v>
      </c>
      <c r="CH160" s="1">
        <v>5.0951979731282204</v>
      </c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DJ160"/>
      <c r="DL160">
        <v>4.34507870869946</v>
      </c>
      <c r="DM160">
        <v>8.4200490230300709</v>
      </c>
      <c r="DN160">
        <v>10.941662907584799</v>
      </c>
      <c r="DO160">
        <v>5.4989164834428701</v>
      </c>
      <c r="DP160">
        <v>15.690870693651201</v>
      </c>
      <c r="DQ160">
        <v>4.5284484371575999</v>
      </c>
      <c r="DR160">
        <v>5.8722485453301196</v>
      </c>
      <c r="DS160">
        <v>2.2556362734728701</v>
      </c>
      <c r="DT160">
        <v>13.165244147253</v>
      </c>
      <c r="DU160">
        <v>5.76773086233952</v>
      </c>
      <c r="DV160">
        <v>3.0422532865508698</v>
      </c>
      <c r="DW160">
        <v>8.9227817187634706</v>
      </c>
      <c r="DX160">
        <v>4.59715451976622</v>
      </c>
      <c r="EL160"/>
      <c r="EZ160"/>
      <c r="GB160"/>
      <c r="GP160"/>
      <c r="GR160">
        <v>15.133232390517801</v>
      </c>
      <c r="GS160">
        <v>16.002299686836899</v>
      </c>
      <c r="GT160">
        <v>20.207483453702299</v>
      </c>
      <c r="GU160">
        <v>33.740944360664002</v>
      </c>
      <c r="GV160">
        <v>29.571010707664598</v>
      </c>
      <c r="GW160">
        <v>11.000262015357499</v>
      </c>
      <c r="GX160">
        <v>12.189142671622101</v>
      </c>
      <c r="GY160">
        <v>12.9649930635833</v>
      </c>
      <c r="GZ160">
        <v>31.3267337919489</v>
      </c>
      <c r="HA160">
        <v>14.364149884965499</v>
      </c>
      <c r="HB160">
        <v>9.2848638215420696</v>
      </c>
      <c r="HC160">
        <v>23.6686142833574</v>
      </c>
      <c r="HD160">
        <v>11.3694242365183</v>
      </c>
      <c r="HR160"/>
    </row>
    <row r="161" spans="1:226">
      <c r="A161" s="13">
        <f t="shared" si="2"/>
        <v>41639</v>
      </c>
      <c r="O161"/>
      <c r="AD161"/>
      <c r="AE161" s="4">
        <v>41639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T161"/>
      <c r="BV161" s="1">
        <v>9.5692624027518498</v>
      </c>
      <c r="BW161" s="1">
        <v>11.0379435729054</v>
      </c>
      <c r="BX161" s="1">
        <v>16.695415313341801</v>
      </c>
      <c r="BY161" s="1">
        <v>11.043015555121301</v>
      </c>
      <c r="BZ161" s="1">
        <v>21.579778169495299</v>
      </c>
      <c r="CA161" s="1">
        <v>7.2884311842095499</v>
      </c>
      <c r="CB161" s="1">
        <v>7.4696006917943203</v>
      </c>
      <c r="CC161" s="1">
        <v>7.9680392048380497</v>
      </c>
      <c r="CD161" s="1">
        <v>14.1750722247117</v>
      </c>
      <c r="CE161" s="1">
        <v>7.3779758184219597</v>
      </c>
      <c r="CF161" s="1">
        <v>5.1403441136390997</v>
      </c>
      <c r="CG161" s="1">
        <v>14.919243435934</v>
      </c>
      <c r="CH161" s="1">
        <v>5.0958347249410103</v>
      </c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DJ161"/>
      <c r="DL161">
        <v>4.3437388746758403</v>
      </c>
      <c r="DM161">
        <v>8.4089559641605494</v>
      </c>
      <c r="DN161">
        <v>10.942449749180501</v>
      </c>
      <c r="DO161">
        <v>5.5039754584871403</v>
      </c>
      <c r="DP161">
        <v>15.692830024435599</v>
      </c>
      <c r="DQ161">
        <v>4.5216916214595697</v>
      </c>
      <c r="DR161">
        <v>5.8686591448413399</v>
      </c>
      <c r="DS161">
        <v>2.4030426956500501</v>
      </c>
      <c r="DT161">
        <v>13.0874618995713</v>
      </c>
      <c r="DU161">
        <v>5.7637712309750597</v>
      </c>
      <c r="DV161">
        <v>3.04702380626098</v>
      </c>
      <c r="DW161">
        <v>8.91299878857801</v>
      </c>
      <c r="DX161">
        <v>4.5976102482242203</v>
      </c>
      <c r="EL161"/>
      <c r="EZ161"/>
      <c r="GB161"/>
      <c r="GP161"/>
      <c r="GR161">
        <v>15.119021341915101</v>
      </c>
      <c r="GS161">
        <v>15.989947159228601</v>
      </c>
      <c r="GT161">
        <v>20.205878189632099</v>
      </c>
      <c r="GU161">
        <v>33.6620724127757</v>
      </c>
      <c r="GV161">
        <v>29.563208425190801</v>
      </c>
      <c r="GW161">
        <v>11.298760216194699</v>
      </c>
      <c r="GX161">
        <v>12.214244906060999</v>
      </c>
      <c r="GY161">
        <v>12.9022174849568</v>
      </c>
      <c r="GZ161">
        <v>31.3337314817418</v>
      </c>
      <c r="HA161">
        <v>14.361081160442501</v>
      </c>
      <c r="HB161">
        <v>9.2915318076044393</v>
      </c>
      <c r="HC161">
        <v>23.671003424863699</v>
      </c>
      <c r="HD161">
        <v>11.3700327041197</v>
      </c>
      <c r="HR161"/>
    </row>
    <row r="162" spans="1:226">
      <c r="A162" s="13">
        <f t="shared" si="2"/>
        <v>41607</v>
      </c>
      <c r="O162"/>
      <c r="AD162"/>
      <c r="AE162" s="4">
        <v>41607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T162"/>
      <c r="BV162" s="1">
        <v>9.5633745726619992</v>
      </c>
      <c r="BW162" s="1">
        <v>11.068501146599999</v>
      </c>
      <c r="BX162" s="1">
        <v>16.663780536784799</v>
      </c>
      <c r="BY162" s="1">
        <v>11.035844003060401</v>
      </c>
      <c r="BZ162" s="1">
        <v>21.497338267357101</v>
      </c>
      <c r="CA162" s="1">
        <v>7.3176069224567</v>
      </c>
      <c r="CB162" s="1">
        <v>7.4645864090507299</v>
      </c>
      <c r="CC162" s="1">
        <v>7.9779119353000301</v>
      </c>
      <c r="CD162" s="1">
        <v>14.179184423875601</v>
      </c>
      <c r="CE162" s="1">
        <v>7.3839371520024999</v>
      </c>
      <c r="CF162" s="1">
        <v>5.0538261279993799</v>
      </c>
      <c r="CG162" s="1">
        <v>14.909969685521901</v>
      </c>
      <c r="CH162" s="1">
        <v>5.1397069903516002</v>
      </c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DJ162"/>
      <c r="DL162">
        <v>4.3356718775831897</v>
      </c>
      <c r="DM162">
        <v>8.4758261620198603</v>
      </c>
      <c r="DN162">
        <v>10.9119762436996</v>
      </c>
      <c r="DO162">
        <v>5.5079877785496496</v>
      </c>
      <c r="DP162">
        <v>16.5106613116081</v>
      </c>
      <c r="DQ162">
        <v>4.5410604328775497</v>
      </c>
      <c r="DR162">
        <v>5.8746527963514996</v>
      </c>
      <c r="DS162">
        <v>2.3771804317920799</v>
      </c>
      <c r="DT162">
        <v>13.1470710997366</v>
      </c>
      <c r="DU162">
        <v>5.7785971012780601</v>
      </c>
      <c r="DV162">
        <v>3.0276577114474499</v>
      </c>
      <c r="DW162">
        <v>8.7958347840068001</v>
      </c>
      <c r="DX162">
        <v>4.7213959478379897</v>
      </c>
      <c r="EL162"/>
      <c r="EZ162"/>
      <c r="GB162"/>
      <c r="GP162"/>
      <c r="GR162">
        <v>15.108983777164701</v>
      </c>
      <c r="GS162">
        <v>15.9857380058967</v>
      </c>
      <c r="GT162">
        <v>20.169251952367201</v>
      </c>
      <c r="GU162">
        <v>33.7354460426683</v>
      </c>
      <c r="GV162">
        <v>29.481701200108802</v>
      </c>
      <c r="GW162">
        <v>11.330131951951699</v>
      </c>
      <c r="GX162">
        <v>12.2065177056861</v>
      </c>
      <c r="GY162">
        <v>12.926515434432501</v>
      </c>
      <c r="GZ162">
        <v>31.339400691028601</v>
      </c>
      <c r="HA162">
        <v>14.3703937404348</v>
      </c>
      <c r="HB162">
        <v>9.2107509889489005</v>
      </c>
      <c r="HC162">
        <v>23.703758228750601</v>
      </c>
      <c r="HD162">
        <v>11.3492329459727</v>
      </c>
      <c r="HR162"/>
    </row>
    <row r="163" spans="1:226">
      <c r="A163" s="13">
        <f t="shared" si="2"/>
        <v>41578</v>
      </c>
      <c r="O163"/>
      <c r="AD163"/>
      <c r="AE163" s="4">
        <v>41578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T163"/>
      <c r="BV163" s="1">
        <v>9.6073333899318492</v>
      </c>
      <c r="BW163" s="1">
        <v>10.9804680943327</v>
      </c>
      <c r="BX163" s="1">
        <v>16.776821305065699</v>
      </c>
      <c r="BY163" s="1">
        <v>10.536815337863301</v>
      </c>
      <c r="BZ163" s="1">
        <v>21.638662043600601</v>
      </c>
      <c r="CA163" s="1">
        <v>7.4629256318173001</v>
      </c>
      <c r="CB163" s="1">
        <v>8.1142897559163192</v>
      </c>
      <c r="CC163" s="1">
        <v>7.1732929616599801</v>
      </c>
      <c r="CD163" s="1">
        <v>14.663734878029301</v>
      </c>
      <c r="CE163" s="1">
        <v>6.8860159001089203</v>
      </c>
      <c r="CF163" s="1">
        <v>4.2581237178357298</v>
      </c>
      <c r="CG163" s="1">
        <v>15.3110418842349</v>
      </c>
      <c r="CH163" s="1">
        <v>5.1290596483720101</v>
      </c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DJ163"/>
      <c r="DL163">
        <v>3.9196831202357298</v>
      </c>
      <c r="DM163">
        <v>8.6360829975507905</v>
      </c>
      <c r="DN163">
        <v>10.8980958107179</v>
      </c>
      <c r="DO163">
        <v>5.1330944898662301</v>
      </c>
      <c r="DP163">
        <v>16.768394683475101</v>
      </c>
      <c r="DQ163">
        <v>4.2370475511460297</v>
      </c>
      <c r="DR163">
        <v>6.1868325246806997</v>
      </c>
      <c r="DS163">
        <v>1.5926669088794101</v>
      </c>
      <c r="DT163">
        <v>6.2481375205718797</v>
      </c>
      <c r="DU163">
        <v>5.5208015631449099</v>
      </c>
      <c r="DV163">
        <v>2.9219896217385402</v>
      </c>
      <c r="DW163">
        <v>8.88879140942535</v>
      </c>
      <c r="DX163">
        <v>5.4542505744257301</v>
      </c>
      <c r="EL163"/>
      <c r="EZ163"/>
      <c r="GB163"/>
      <c r="GP163"/>
      <c r="GR163">
        <v>15.116609500398599</v>
      </c>
      <c r="GS163">
        <v>15.937550108404601</v>
      </c>
      <c r="GT163">
        <v>20.224551537385299</v>
      </c>
      <c r="GU163">
        <v>34.870594445978803</v>
      </c>
      <c r="GV163">
        <v>29.462226061833999</v>
      </c>
      <c r="GW163">
        <v>11.4949060377755</v>
      </c>
      <c r="GX163">
        <v>12.8436643103766</v>
      </c>
      <c r="GY163">
        <v>12.3196161725149</v>
      </c>
      <c r="GZ163">
        <v>32.275362941920903</v>
      </c>
      <c r="HA163">
        <v>13.8473265940284</v>
      </c>
      <c r="HB163">
        <v>8.4798464182778304</v>
      </c>
      <c r="HC163">
        <v>24.153591598334501</v>
      </c>
      <c r="HD163">
        <v>11.392316941016301</v>
      </c>
      <c r="HR163"/>
    </row>
    <row r="164" spans="1:226">
      <c r="A164" s="13">
        <f t="shared" si="2"/>
        <v>41547</v>
      </c>
      <c r="O164"/>
      <c r="AD164"/>
      <c r="AE164" s="4">
        <v>41547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T164"/>
      <c r="BV164" s="1">
        <v>9.6093230694027003</v>
      </c>
      <c r="BW164" s="1">
        <v>10.9767125963563</v>
      </c>
      <c r="BX164" s="1">
        <v>16.772248088318801</v>
      </c>
      <c r="BY164" s="1">
        <v>10.5415148253597</v>
      </c>
      <c r="BZ164" s="1">
        <v>21.633531289538301</v>
      </c>
      <c r="CA164" s="1">
        <v>7.4592590002026702</v>
      </c>
      <c r="CB164" s="1">
        <v>8.1246045882399596</v>
      </c>
      <c r="CC164" s="1">
        <v>7.1692672692016801</v>
      </c>
      <c r="CD164" s="1">
        <v>14.6630711125019</v>
      </c>
      <c r="CE164" s="1">
        <v>6.8805845433013104</v>
      </c>
      <c r="CF164" s="1">
        <v>4.2561918102800602</v>
      </c>
      <c r="CG164" s="1">
        <v>15.3989233485105</v>
      </c>
      <c r="CH164" s="1">
        <v>5.1148606518627098</v>
      </c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DJ164"/>
      <c r="DL164">
        <v>3.9239469691009399</v>
      </c>
      <c r="DM164">
        <v>8.6358108589628095</v>
      </c>
      <c r="DN164">
        <v>10.890938392582299</v>
      </c>
      <c r="DO164">
        <v>5.1360819928001202</v>
      </c>
      <c r="DP164">
        <v>16.7607382861456</v>
      </c>
      <c r="DQ164">
        <v>4.2318562305097096</v>
      </c>
      <c r="DR164">
        <v>6.1853716049699301</v>
      </c>
      <c r="DS164">
        <v>1.5954200098293601</v>
      </c>
      <c r="DT164">
        <v>6.2379834636259304</v>
      </c>
      <c r="DU164">
        <v>5.5185885561276402</v>
      </c>
      <c r="DV164">
        <v>2.92834230714536</v>
      </c>
      <c r="DW164">
        <v>8.92452758210821</v>
      </c>
      <c r="DX164">
        <v>5.4533761505586202</v>
      </c>
      <c r="EL164"/>
      <c r="EZ164"/>
      <c r="GB164"/>
      <c r="GP164"/>
      <c r="GR164">
        <v>15.127925547499601</v>
      </c>
      <c r="GS164">
        <v>15.934130561938501</v>
      </c>
      <c r="GT164">
        <v>20.2195830792378</v>
      </c>
      <c r="GU164">
        <v>34.683655630217999</v>
      </c>
      <c r="GV164">
        <v>29.459555220647601</v>
      </c>
      <c r="GW164">
        <v>11.491643762555301</v>
      </c>
      <c r="GX164">
        <v>12.857399083452099</v>
      </c>
      <c r="GY164">
        <v>12.3124419215287</v>
      </c>
      <c r="GZ164">
        <v>32.270786706524099</v>
      </c>
      <c r="HA164">
        <v>13.839465570265199</v>
      </c>
      <c r="HB164">
        <v>8.5146153926463892</v>
      </c>
      <c r="HC164">
        <v>24.404963005394201</v>
      </c>
      <c r="HD164">
        <v>11.380157669610099</v>
      </c>
      <c r="HR164"/>
    </row>
    <row r="165" spans="1:226">
      <c r="A165" s="13">
        <f t="shared" si="2"/>
        <v>41516</v>
      </c>
      <c r="O165"/>
      <c r="AD165"/>
      <c r="AE165" s="4">
        <v>41516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T165"/>
      <c r="BV165" s="1">
        <v>9.8272589472822691</v>
      </c>
      <c r="BW165" s="1">
        <v>11.021774062395099</v>
      </c>
      <c r="BX165" s="1">
        <v>16.777762126827099</v>
      </c>
      <c r="BY165" s="1">
        <v>10.6128272625949</v>
      </c>
      <c r="BZ165" s="1">
        <v>21.670898616145799</v>
      </c>
      <c r="CA165" s="1">
        <v>7.3531825966820197</v>
      </c>
      <c r="CB165" s="1">
        <v>8.1104813856693099</v>
      </c>
      <c r="CC165" s="1">
        <v>7.1713937962755701</v>
      </c>
      <c r="CD165" s="1">
        <v>14.671583300205</v>
      </c>
      <c r="CE165" s="1">
        <v>6.88517633772876</v>
      </c>
      <c r="CF165" s="1">
        <v>4.26475218323072</v>
      </c>
      <c r="CG165" s="1">
        <v>15.419389611349301</v>
      </c>
      <c r="CH165" s="1">
        <v>5.1256309989053497</v>
      </c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DJ165"/>
      <c r="DL165">
        <v>4.01718595709292</v>
      </c>
      <c r="DM165">
        <v>8.67809604035277</v>
      </c>
      <c r="DN165">
        <v>10.899408501684301</v>
      </c>
      <c r="DO165">
        <v>5.1661604533429397</v>
      </c>
      <c r="DP165">
        <v>16.798689703958001</v>
      </c>
      <c r="DQ165">
        <v>4.1392329638421099</v>
      </c>
      <c r="DR165">
        <v>6.1909098863035101</v>
      </c>
      <c r="DS165">
        <v>1.5990530192186401</v>
      </c>
      <c r="DT165">
        <v>6.3120063467572898</v>
      </c>
      <c r="DU165">
        <v>5.5232022172680502</v>
      </c>
      <c r="DV165">
        <v>2.9265701614721902</v>
      </c>
      <c r="DW165">
        <v>8.9622748539489798</v>
      </c>
      <c r="DX165">
        <v>5.4920577462379798</v>
      </c>
      <c r="EL165"/>
      <c r="EZ165"/>
      <c r="GB165"/>
      <c r="GP165"/>
      <c r="GR165">
        <v>15.437530833369699</v>
      </c>
      <c r="GS165">
        <v>15.960232694382301</v>
      </c>
      <c r="GT165">
        <v>20.225448534237799</v>
      </c>
      <c r="GU165">
        <v>33.8639599949055</v>
      </c>
      <c r="GV165">
        <v>29.488461628665199</v>
      </c>
      <c r="GW165">
        <v>11.402662754766901</v>
      </c>
      <c r="GX165">
        <v>12.8361862500819</v>
      </c>
      <c r="GY165">
        <v>12.3141054206809</v>
      </c>
      <c r="GZ165">
        <v>32.268822911005401</v>
      </c>
      <c r="HA165">
        <v>13.8439987536083</v>
      </c>
      <c r="HB165">
        <v>8.5234775535585303</v>
      </c>
      <c r="HC165">
        <v>24.4378751020888</v>
      </c>
      <c r="HD165">
        <v>11.3742746320473</v>
      </c>
      <c r="HR165"/>
    </row>
    <row r="166" spans="1:226">
      <c r="A166" s="13">
        <f t="shared" si="2"/>
        <v>41486</v>
      </c>
      <c r="O166"/>
      <c r="AD166"/>
      <c r="AE166" s="4">
        <v>41486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T166"/>
      <c r="BV166" s="1">
        <v>9.4466819810635094</v>
      </c>
      <c r="BW166" s="1">
        <v>11.0429936547413</v>
      </c>
      <c r="BX166" s="1">
        <v>16.946903952980499</v>
      </c>
      <c r="BY166" s="1">
        <v>11.8206550126098</v>
      </c>
      <c r="BZ166" s="1">
        <v>22.060674098388699</v>
      </c>
      <c r="CA166" s="1">
        <v>7.5357261059706699</v>
      </c>
      <c r="CB166" s="1">
        <v>8.3176053259989704</v>
      </c>
      <c r="CC166" s="1">
        <v>6.4505985952391898</v>
      </c>
      <c r="CD166" s="1">
        <v>15.1858407444296</v>
      </c>
      <c r="CE166" s="1">
        <v>7.2221138369181102</v>
      </c>
      <c r="CF166" s="1">
        <v>4.0373378318147903</v>
      </c>
      <c r="CG166" s="1">
        <v>15.6800217538547</v>
      </c>
      <c r="CH166" s="1">
        <v>5.1192328547300399</v>
      </c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DJ166"/>
      <c r="DL166">
        <v>6.3100420933207602</v>
      </c>
      <c r="DM166">
        <v>8.6463360802990596</v>
      </c>
      <c r="DN166">
        <v>10.9705021668246</v>
      </c>
      <c r="DO166">
        <v>5.2973013335120998</v>
      </c>
      <c r="DP166">
        <v>17.270769012097801</v>
      </c>
      <c r="DQ166">
        <v>4.2423856832403803</v>
      </c>
      <c r="DR166">
        <v>6.2556736961505397</v>
      </c>
      <c r="DS166">
        <v>1.2483149674982099</v>
      </c>
      <c r="DT166">
        <v>6.80523110432169</v>
      </c>
      <c r="DU166">
        <v>4.9064338357447896</v>
      </c>
      <c r="DV166">
        <v>1.8589097728314901</v>
      </c>
      <c r="DW166">
        <v>7.9191333696084998</v>
      </c>
      <c r="DX166">
        <v>5.9284040473444204</v>
      </c>
      <c r="EL166"/>
      <c r="EZ166"/>
      <c r="GB166"/>
      <c r="GP166"/>
      <c r="GR166">
        <v>14.801669135005801</v>
      </c>
      <c r="GS166">
        <v>15.755163775071701</v>
      </c>
      <c r="GT166">
        <v>20.266571412196399</v>
      </c>
      <c r="GU166">
        <v>33.848203009579599</v>
      </c>
      <c r="GV166">
        <v>29.691153347870198</v>
      </c>
      <c r="GW166">
        <v>11.4944719589193</v>
      </c>
      <c r="GX166">
        <v>12.6508335653552</v>
      </c>
      <c r="GY166">
        <v>11.728709758539299</v>
      </c>
      <c r="GZ166">
        <v>32.139446010349502</v>
      </c>
      <c r="HA166">
        <v>13.794465132313199</v>
      </c>
      <c r="HB166">
        <v>8.2715992847218303</v>
      </c>
      <c r="HC166">
        <v>24.575076195249899</v>
      </c>
      <c r="HD166">
        <v>10.9289682206204</v>
      </c>
      <c r="HR166"/>
    </row>
    <row r="167" spans="1:226">
      <c r="A167" s="13">
        <f t="shared" si="2"/>
        <v>41453</v>
      </c>
      <c r="O167"/>
      <c r="AD167"/>
      <c r="AE167" s="4">
        <v>41453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T167"/>
      <c r="BV167" s="1">
        <v>9.4452538201072809</v>
      </c>
      <c r="BW167" s="1">
        <v>11.1144051365896</v>
      </c>
      <c r="BX167" s="1">
        <v>16.968018998041298</v>
      </c>
      <c r="BY167" s="1">
        <v>11.8457967181584</v>
      </c>
      <c r="BZ167" s="1">
        <v>22.0708082666679</v>
      </c>
      <c r="CA167" s="1">
        <v>7.5403767433633204</v>
      </c>
      <c r="CB167" s="1">
        <v>8.3230100420693898</v>
      </c>
      <c r="CC167" s="1">
        <v>6.4533065017539499</v>
      </c>
      <c r="CD167" s="1">
        <v>15.193516417872299</v>
      </c>
      <c r="CE167" s="1">
        <v>7.2138667552824396</v>
      </c>
      <c r="CF167" s="1">
        <v>4.03599120313954</v>
      </c>
      <c r="CG167" s="1">
        <v>15.6785099842559</v>
      </c>
      <c r="CH167" s="1">
        <v>5.1195058199529999</v>
      </c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DJ167"/>
      <c r="DL167">
        <v>6.3081542426414101</v>
      </c>
      <c r="DM167">
        <v>8.7198562338207992</v>
      </c>
      <c r="DN167">
        <v>11.0023668535021</v>
      </c>
      <c r="DO167">
        <v>5.3001587437535598</v>
      </c>
      <c r="DP167">
        <v>17.286681175356801</v>
      </c>
      <c r="DQ167">
        <v>4.2464102521706897</v>
      </c>
      <c r="DR167">
        <v>6.2523996846590499</v>
      </c>
      <c r="DS167">
        <v>1.24795679430951</v>
      </c>
      <c r="DT167">
        <v>6.8142696422573499</v>
      </c>
      <c r="DU167">
        <v>4.9097349326674298</v>
      </c>
      <c r="DV167">
        <v>1.8571286104348901</v>
      </c>
      <c r="DW167">
        <v>7.9004594824540204</v>
      </c>
      <c r="DX167">
        <v>5.9263176432048699</v>
      </c>
      <c r="EL167"/>
      <c r="EZ167"/>
      <c r="GB167"/>
      <c r="GP167"/>
      <c r="GR167">
        <v>14.7991040158206</v>
      </c>
      <c r="GS167">
        <v>15.806074665152799</v>
      </c>
      <c r="GT167">
        <v>20.2887089887043</v>
      </c>
      <c r="GU167">
        <v>33.8600404726741</v>
      </c>
      <c r="GV167">
        <v>29.698566338566899</v>
      </c>
      <c r="GW167">
        <v>11.498950986606699</v>
      </c>
      <c r="GX167">
        <v>12.658431442328</v>
      </c>
      <c r="GY167">
        <v>11.7279356654353</v>
      </c>
      <c r="GZ167">
        <v>32.145081649476197</v>
      </c>
      <c r="HA167">
        <v>13.7909038030897</v>
      </c>
      <c r="HB167">
        <v>8.2604362479376494</v>
      </c>
      <c r="HC167">
        <v>24.571379978508599</v>
      </c>
      <c r="HD167">
        <v>10.9280554937343</v>
      </c>
      <c r="HR167"/>
    </row>
    <row r="168" spans="1:226">
      <c r="A168" s="13">
        <f t="shared" si="2"/>
        <v>41425</v>
      </c>
      <c r="O168"/>
      <c r="AD168"/>
      <c r="AE168" s="4">
        <v>41425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T168"/>
      <c r="BV168" s="1">
        <v>9.4788814425651999</v>
      </c>
      <c r="BW168" s="1">
        <v>11.1225347723003</v>
      </c>
      <c r="BX168" s="1">
        <v>16.943273593046602</v>
      </c>
      <c r="BY168" s="1">
        <v>11.8406603348561</v>
      </c>
      <c r="BZ168" s="1">
        <v>22.147357180719901</v>
      </c>
      <c r="CA168" s="1">
        <v>7.56232642857844</v>
      </c>
      <c r="CB168" s="1">
        <v>8.3490241573689605</v>
      </c>
      <c r="CC168" s="1">
        <v>6.4579934094663098</v>
      </c>
      <c r="CD168" s="1">
        <v>15.2496784565338</v>
      </c>
      <c r="CE168" s="1">
        <v>7.2519727346527096</v>
      </c>
      <c r="CF168" s="1">
        <v>4.0715813841633999</v>
      </c>
      <c r="CG168" s="1">
        <v>15.6754177927449</v>
      </c>
      <c r="CH168" s="1">
        <v>5.1280936898964198</v>
      </c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DJ168"/>
      <c r="DL168">
        <v>6.35849188274904</v>
      </c>
      <c r="DM168">
        <v>8.7358218171956192</v>
      </c>
      <c r="DN168">
        <v>10.9755230376059</v>
      </c>
      <c r="DO168">
        <v>5.3204758983259604</v>
      </c>
      <c r="DP168">
        <v>17.449176991475699</v>
      </c>
      <c r="DQ168">
        <v>4.2804724218630197</v>
      </c>
      <c r="DR168">
        <v>6.2635711118955202</v>
      </c>
      <c r="DS168">
        <v>1.2467646456245201</v>
      </c>
      <c r="DT168">
        <v>6.7073411996920003</v>
      </c>
      <c r="DU168">
        <v>4.86999134948337</v>
      </c>
      <c r="DV168">
        <v>1.8940066588862801</v>
      </c>
      <c r="DW168">
        <v>7.8987193894765397</v>
      </c>
      <c r="DX168">
        <v>5.9238288530508703</v>
      </c>
      <c r="EL168"/>
      <c r="EZ168"/>
      <c r="GB168"/>
      <c r="GP168"/>
      <c r="GR168">
        <v>14.8360370887694</v>
      </c>
      <c r="GS168">
        <v>15.8205182446666</v>
      </c>
      <c r="GT168">
        <v>20.259598286829402</v>
      </c>
      <c r="GU168">
        <v>33.836204944709401</v>
      </c>
      <c r="GV168">
        <v>29.833877843261799</v>
      </c>
      <c r="GW168">
        <v>11.5218982383932</v>
      </c>
      <c r="GX168">
        <v>12.6917505738252</v>
      </c>
      <c r="GY168">
        <v>11.7302138883474</v>
      </c>
      <c r="GZ168">
        <v>32.206029918521899</v>
      </c>
      <c r="HA168">
        <v>13.800362476592101</v>
      </c>
      <c r="HB168">
        <v>8.3125923007512306</v>
      </c>
      <c r="HC168">
        <v>24.560300612894199</v>
      </c>
      <c r="HD168">
        <v>10.9372409115688</v>
      </c>
      <c r="HR168"/>
    </row>
    <row r="169" spans="1:226">
      <c r="A169" s="13">
        <f t="shared" si="2"/>
        <v>41394</v>
      </c>
      <c r="O169"/>
      <c r="AD169"/>
      <c r="AE169" s="4">
        <v>41394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T169"/>
      <c r="BV169" s="1">
        <v>10.500585058094901</v>
      </c>
      <c r="BW169" s="1">
        <v>11.461484818297</v>
      </c>
      <c r="BX169" s="1">
        <v>16.7959603363973</v>
      </c>
      <c r="BY169" s="1">
        <v>7.9309267228526297</v>
      </c>
      <c r="BZ169" s="1">
        <v>23.457686504985698</v>
      </c>
      <c r="CA169" s="1">
        <v>7.8140740018622701</v>
      </c>
      <c r="CB169" s="1">
        <v>8.7305827852515598</v>
      </c>
      <c r="CC169" s="1">
        <v>5.9986719381003502</v>
      </c>
      <c r="CD169" s="1">
        <v>12.804739031822701</v>
      </c>
      <c r="CE169" s="1">
        <v>9.2308731062340907</v>
      </c>
      <c r="CF169" s="1">
        <v>4.7558428876162502</v>
      </c>
      <c r="CG169" s="1">
        <v>16.201665206882399</v>
      </c>
      <c r="CH169" s="1">
        <v>5.8489040523266098</v>
      </c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DJ169"/>
      <c r="DL169">
        <v>7.56965682962334</v>
      </c>
      <c r="DM169">
        <v>9.1418589728810495</v>
      </c>
      <c r="DN169">
        <v>11.0204193340457</v>
      </c>
      <c r="DO169">
        <v>4.8853337585087102</v>
      </c>
      <c r="DP169">
        <v>18.158049520843399</v>
      </c>
      <c r="DQ169">
        <v>4.4843930103816101</v>
      </c>
      <c r="DR169">
        <v>5.8564988034107799</v>
      </c>
      <c r="DS169">
        <v>2.6818488184070199</v>
      </c>
      <c r="DT169">
        <v>5.3672157726301402</v>
      </c>
      <c r="DU169">
        <v>5.4317031934345001</v>
      </c>
      <c r="DV169">
        <v>2.8770520601893801</v>
      </c>
      <c r="DW169">
        <v>9.82684442134933</v>
      </c>
      <c r="DX169">
        <v>6.3707877435603502</v>
      </c>
      <c r="EL169"/>
      <c r="EZ169"/>
      <c r="GB169"/>
      <c r="GP169"/>
      <c r="GR169">
        <v>15.8438776635029</v>
      </c>
      <c r="GS169">
        <v>16.456540353174798</v>
      </c>
      <c r="GT169">
        <v>20.031101159071699</v>
      </c>
      <c r="GU169">
        <v>32.943589302842703</v>
      </c>
      <c r="GV169">
        <v>30.916166310667901</v>
      </c>
      <c r="GW169">
        <v>11.6790795237798</v>
      </c>
      <c r="GX169">
        <v>12.9968182584944</v>
      </c>
      <c r="GY169">
        <v>11.1361842594855</v>
      </c>
      <c r="GZ169">
        <v>29.304192077352599</v>
      </c>
      <c r="HA169">
        <v>15.0439642488027</v>
      </c>
      <c r="HB169">
        <v>8.9466134234302697</v>
      </c>
      <c r="HC169">
        <v>24.920374811006099</v>
      </c>
      <c r="HD169">
        <v>12.296625670118299</v>
      </c>
      <c r="HR169"/>
    </row>
    <row r="170" spans="1:226">
      <c r="A170" s="13">
        <f t="shared" si="2"/>
        <v>41361</v>
      </c>
      <c r="O170"/>
      <c r="AD170"/>
      <c r="AE170" s="4">
        <v>41361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T170"/>
      <c r="BV170" s="1">
        <v>10.5328954035861</v>
      </c>
      <c r="BW170" s="1">
        <v>11.5188054810084</v>
      </c>
      <c r="BX170" s="1">
        <v>16.801123317796002</v>
      </c>
      <c r="BY170" s="1">
        <v>7.9042180824588897</v>
      </c>
      <c r="BZ170" s="1">
        <v>23.485733950693</v>
      </c>
      <c r="CA170" s="1">
        <v>7.8586481744576799</v>
      </c>
      <c r="CB170" s="1">
        <v>8.7068101267033704</v>
      </c>
      <c r="CC170" s="1">
        <v>6.0111311718808702</v>
      </c>
      <c r="CD170" s="1">
        <v>12.727508470168701</v>
      </c>
      <c r="CE170" s="1">
        <v>9.2482146700828594</v>
      </c>
      <c r="CF170" s="1">
        <v>4.7933514163401396</v>
      </c>
      <c r="CG170" s="1">
        <v>16.196099365717899</v>
      </c>
      <c r="CH170" s="1">
        <v>5.8500504527011401</v>
      </c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DJ170"/>
      <c r="DL170">
        <v>7.6065858661083103</v>
      </c>
      <c r="DM170">
        <v>9.2040835132369505</v>
      </c>
      <c r="DN170">
        <v>11.0229804069532</v>
      </c>
      <c r="DO170">
        <v>4.8588086707390996</v>
      </c>
      <c r="DP170">
        <v>18.175187549809198</v>
      </c>
      <c r="DQ170">
        <v>4.5057578715210198</v>
      </c>
      <c r="DR170">
        <v>5.8551976042974898</v>
      </c>
      <c r="DS170">
        <v>2.6940457414096501</v>
      </c>
      <c r="DT170">
        <v>5.2828769337850696</v>
      </c>
      <c r="DU170">
        <v>5.4421691519761</v>
      </c>
      <c r="DV170">
        <v>2.8881388919606299</v>
      </c>
      <c r="DW170">
        <v>9.8533187036079593</v>
      </c>
      <c r="DX170">
        <v>6.3758048109122099</v>
      </c>
      <c r="EL170"/>
      <c r="EZ170"/>
      <c r="GB170"/>
      <c r="GP170"/>
      <c r="GR170">
        <v>15.883045952237699</v>
      </c>
      <c r="GS170">
        <v>16.505791709958</v>
      </c>
      <c r="GT170">
        <v>20.038685929668301</v>
      </c>
      <c r="GU170">
        <v>32.882945539754601</v>
      </c>
      <c r="GV170">
        <v>30.939197954115599</v>
      </c>
      <c r="GW170">
        <v>11.715841812566801</v>
      </c>
      <c r="GX170">
        <v>12.955956926830501</v>
      </c>
      <c r="GY170">
        <v>11.148028386529001</v>
      </c>
      <c r="GZ170">
        <v>29.209944927953401</v>
      </c>
      <c r="HA170">
        <v>15.05698498246</v>
      </c>
      <c r="HB170">
        <v>8.9547368492693806</v>
      </c>
      <c r="HC170">
        <v>24.882597916109599</v>
      </c>
      <c r="HD170">
        <v>12.2968440213935</v>
      </c>
      <c r="HR170"/>
    </row>
    <row r="171" spans="1:226">
      <c r="A171" s="13">
        <f t="shared" si="2"/>
        <v>41333</v>
      </c>
      <c r="O171"/>
      <c r="AD171"/>
      <c r="AE171" s="4">
        <v>41333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T171"/>
      <c r="BV171" s="1">
        <v>9.6778314564690309</v>
      </c>
      <c r="BW171" s="1">
        <v>11.348839409351999</v>
      </c>
      <c r="BX171" s="1">
        <v>17.220393484175801</v>
      </c>
      <c r="BY171" s="1">
        <v>7.7377299439937399</v>
      </c>
      <c r="BZ171" s="1">
        <v>23.158357739943</v>
      </c>
      <c r="CA171" s="1">
        <v>7.6246880923173004</v>
      </c>
      <c r="CB171" s="1">
        <v>8.8227229446062996</v>
      </c>
      <c r="CC171" s="1">
        <v>5.9339715601320702</v>
      </c>
      <c r="CD171" s="1">
        <v>12.8027901461688</v>
      </c>
      <c r="CE171" s="1">
        <v>9.1210415514339296</v>
      </c>
      <c r="CF171" s="1">
        <v>5.0857343131052897</v>
      </c>
      <c r="CG171" s="1">
        <v>16.214271755875298</v>
      </c>
      <c r="CH171" s="1">
        <v>5.5974930428640004</v>
      </c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DJ171"/>
      <c r="DL171">
        <v>6.9269725026248299</v>
      </c>
      <c r="DM171">
        <v>9.0561886100558393</v>
      </c>
      <c r="DN171">
        <v>10.9682476796975</v>
      </c>
      <c r="DO171">
        <v>4.7435994205641601</v>
      </c>
      <c r="DP171">
        <v>17.831047860985102</v>
      </c>
      <c r="DQ171">
        <v>4.3344262117225396</v>
      </c>
      <c r="DR171">
        <v>5.80515361581877</v>
      </c>
      <c r="DS171">
        <v>2.6436757219108902</v>
      </c>
      <c r="DT171">
        <v>5.2692199023791702</v>
      </c>
      <c r="DU171">
        <v>5.3010132149076101</v>
      </c>
      <c r="DV171">
        <v>2.9662662100331998</v>
      </c>
      <c r="DW171">
        <v>9.9217937055646797</v>
      </c>
      <c r="DX171">
        <v>6.1814764807657303</v>
      </c>
      <c r="EL171"/>
      <c r="EZ171"/>
      <c r="GB171"/>
      <c r="GP171"/>
      <c r="GR171">
        <v>14.8239723112144</v>
      </c>
      <c r="GS171">
        <v>16.310043782090201</v>
      </c>
      <c r="GT171">
        <v>20.5174324251706</v>
      </c>
      <c r="GU171">
        <v>31.7031911494661</v>
      </c>
      <c r="GV171">
        <v>30.627212236032701</v>
      </c>
      <c r="GW171">
        <v>11.5310847612148</v>
      </c>
      <c r="GX171">
        <v>13.162567699037099</v>
      </c>
      <c r="GY171">
        <v>10.9965524076548</v>
      </c>
      <c r="GZ171">
        <v>29.322974583153901</v>
      </c>
      <c r="HA171">
        <v>15.050808964596801</v>
      </c>
      <c r="HB171">
        <v>9.2263525942684197</v>
      </c>
      <c r="HC171">
        <v>24.988899885950101</v>
      </c>
      <c r="HD171">
        <v>11.948481753367499</v>
      </c>
      <c r="HR171"/>
    </row>
    <row r="172" spans="1:226">
      <c r="A172" s="13">
        <f t="shared" si="2"/>
        <v>41305</v>
      </c>
      <c r="O172"/>
      <c r="AD172"/>
      <c r="AE172" s="4">
        <v>41305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T172"/>
      <c r="BV172" s="1">
        <v>12.511557636914601</v>
      </c>
      <c r="BW172" s="1">
        <v>11.2642281746457</v>
      </c>
      <c r="BX172" s="1">
        <v>17.326033846076399</v>
      </c>
      <c r="BY172" s="1">
        <v>12.0868340495143</v>
      </c>
      <c r="BZ172" s="1">
        <v>20.294097099242599</v>
      </c>
      <c r="CA172" s="1">
        <v>7.7226828832479502</v>
      </c>
      <c r="CB172" s="1">
        <v>9.8011824295602192</v>
      </c>
      <c r="CC172" s="1">
        <v>7.0544801774357202</v>
      </c>
      <c r="CD172" s="1">
        <v>13.269841929145199</v>
      </c>
      <c r="CE172" s="1">
        <v>7.3248159439888703</v>
      </c>
      <c r="CF172" s="1">
        <v>5.0590347031773497</v>
      </c>
      <c r="CG172" s="1">
        <v>15.6719836157349</v>
      </c>
      <c r="CH172" s="1">
        <v>5.6558311846789602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DJ172"/>
      <c r="DL172">
        <v>8.1289851149177306</v>
      </c>
      <c r="DM172">
        <v>8.5179417981378407</v>
      </c>
      <c r="DN172">
        <v>10.978653770627799</v>
      </c>
      <c r="DO172">
        <v>4.2602776912477998</v>
      </c>
      <c r="DP172">
        <v>19.273736030835899</v>
      </c>
      <c r="DQ172">
        <v>4.3955275776923202</v>
      </c>
      <c r="DR172">
        <v>6.0969577784659696</v>
      </c>
      <c r="DS172">
        <v>3.9938548501383901</v>
      </c>
      <c r="DT172">
        <v>2.49389829309029</v>
      </c>
      <c r="DU172">
        <v>4.5193983575212799</v>
      </c>
      <c r="DV172">
        <v>3.29057793273165</v>
      </c>
      <c r="DW172">
        <v>9.4832719094690603</v>
      </c>
      <c r="DX172">
        <v>5.6880716599229304</v>
      </c>
      <c r="EL172"/>
      <c r="EZ172"/>
      <c r="GB172"/>
      <c r="GP172"/>
      <c r="GR172">
        <v>17.6056050155095</v>
      </c>
      <c r="GS172">
        <v>15.8049746375602</v>
      </c>
      <c r="GT172">
        <v>20.725041547638298</v>
      </c>
      <c r="GU172">
        <v>17.609710711928901</v>
      </c>
      <c r="GV172">
        <v>28.6222977713219</v>
      </c>
      <c r="GW172">
        <v>11.761607462891501</v>
      </c>
      <c r="GX172">
        <v>14.0729982769671</v>
      </c>
      <c r="GY172">
        <v>12.022083015531701</v>
      </c>
      <c r="GZ172">
        <v>29.917442288366502</v>
      </c>
      <c r="HA172">
        <v>14.180212749016601</v>
      </c>
      <c r="HB172">
        <v>9.2288562577014392</v>
      </c>
      <c r="HC172">
        <v>24.4039417356245</v>
      </c>
      <c r="HD172">
        <v>11.1397608940332</v>
      </c>
      <c r="HR172"/>
    </row>
    <row r="173" spans="1:226">
      <c r="A173" s="13">
        <f t="shared" si="2"/>
        <v>41274</v>
      </c>
      <c r="O173"/>
      <c r="AD173"/>
      <c r="AE173" s="4">
        <v>41274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T173"/>
      <c r="BV173" s="1">
        <v>12.455319630428299</v>
      </c>
      <c r="BW173" s="1">
        <v>11.2610101882481</v>
      </c>
      <c r="BX173" s="1">
        <v>17.3227113998527</v>
      </c>
      <c r="BY173" s="1">
        <v>12.0888473540598</v>
      </c>
      <c r="BZ173" s="1">
        <v>20.293562749433999</v>
      </c>
      <c r="CA173" s="1">
        <v>7.7210114514525801</v>
      </c>
      <c r="CB173" s="1">
        <v>9.7981372615831202</v>
      </c>
      <c r="CC173" s="1">
        <v>7.0509474963957297</v>
      </c>
      <c r="CD173" s="1">
        <v>13.276655580923601</v>
      </c>
      <c r="CE173" s="1">
        <v>7.3207067431534902</v>
      </c>
      <c r="CF173" s="1">
        <v>5.0792162334485802</v>
      </c>
      <c r="CG173" s="1">
        <v>15.710559985611001</v>
      </c>
      <c r="CH173" s="1">
        <v>5.6568178890269403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DJ173"/>
      <c r="DL173">
        <v>8.0789191945421006</v>
      </c>
      <c r="DM173">
        <v>8.5124375446781801</v>
      </c>
      <c r="DN173">
        <v>10.9737620330335</v>
      </c>
      <c r="DO173">
        <v>4.2568955650960696</v>
      </c>
      <c r="DP173">
        <v>19.267169933876598</v>
      </c>
      <c r="DQ173">
        <v>4.3973810089374199</v>
      </c>
      <c r="DR173">
        <v>6.0971549347345899</v>
      </c>
      <c r="DS173">
        <v>3.9905695919292801</v>
      </c>
      <c r="DT173">
        <v>2.49496340703972</v>
      </c>
      <c r="DU173">
        <v>4.5283441506858102</v>
      </c>
      <c r="DV173">
        <v>3.3052155493129201</v>
      </c>
      <c r="DW173">
        <v>9.4680392265092408</v>
      </c>
      <c r="DX173">
        <v>5.6810993716738096</v>
      </c>
      <c r="EL173"/>
      <c r="EZ173"/>
      <c r="GB173"/>
      <c r="GP173"/>
      <c r="GR173">
        <v>17.551928709277401</v>
      </c>
      <c r="GS173">
        <v>15.802378528846001</v>
      </c>
      <c r="GT173">
        <v>20.721681687225601</v>
      </c>
      <c r="GU173">
        <v>17.636028457837501</v>
      </c>
      <c r="GV173">
        <v>28.6225754750545</v>
      </c>
      <c r="GW173">
        <v>11.7595345942206</v>
      </c>
      <c r="GX173">
        <v>14.067086471968601</v>
      </c>
      <c r="GY173">
        <v>12.020044206251001</v>
      </c>
      <c r="GZ173">
        <v>29.926464208770302</v>
      </c>
      <c r="HA173">
        <v>14.1825704190761</v>
      </c>
      <c r="HB173">
        <v>9.2466772437688007</v>
      </c>
      <c r="HC173">
        <v>24.507067208110701</v>
      </c>
      <c r="HD173">
        <v>11.140201479198399</v>
      </c>
      <c r="HR173"/>
    </row>
    <row r="174" spans="1:226">
      <c r="A174" s="13">
        <f t="shared" si="2"/>
        <v>41243</v>
      </c>
      <c r="O174"/>
      <c r="AD174"/>
      <c r="AE174" s="4">
        <v>41243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T174"/>
      <c r="BV174" s="1">
        <v>12.468875333539399</v>
      </c>
      <c r="BW174" s="1">
        <v>11.2285889597694</v>
      </c>
      <c r="BX174" s="1">
        <v>17.359504950197501</v>
      </c>
      <c r="BY174" s="1">
        <v>12.034770705062099</v>
      </c>
      <c r="BZ174" s="1">
        <v>20.295050203168501</v>
      </c>
      <c r="CA174" s="1">
        <v>7.71961800112582</v>
      </c>
      <c r="CB174" s="1">
        <v>9.7863939731351</v>
      </c>
      <c r="CC174" s="1">
        <v>7.2619422844787396</v>
      </c>
      <c r="CD174" s="1">
        <v>13.271556308052</v>
      </c>
      <c r="CE174" s="1">
        <v>7.3405581628565404</v>
      </c>
      <c r="CF174" s="1">
        <v>5.1014284128198497</v>
      </c>
      <c r="CG174" s="1">
        <v>15.6832317296457</v>
      </c>
      <c r="CH174" s="1">
        <v>5.6094202021027701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DJ174"/>
      <c r="DL174">
        <v>8.0900580320950599</v>
      </c>
      <c r="DM174">
        <v>8.48260890592063</v>
      </c>
      <c r="DN174">
        <v>11.0167478785523</v>
      </c>
      <c r="DO174">
        <v>4.32832837622108</v>
      </c>
      <c r="DP174">
        <v>19.286802198179402</v>
      </c>
      <c r="DQ174">
        <v>4.4009986304577202</v>
      </c>
      <c r="DR174">
        <v>6.1056009551920303</v>
      </c>
      <c r="DS174">
        <v>4.1802737834268697</v>
      </c>
      <c r="DT174">
        <v>2.5108012873536198</v>
      </c>
      <c r="DU174">
        <v>4.5300005221196296</v>
      </c>
      <c r="DV174">
        <v>3.3302363767608698</v>
      </c>
      <c r="DW174">
        <v>9.5176312305120803</v>
      </c>
      <c r="DX174">
        <v>5.6252457392733302</v>
      </c>
      <c r="EL174"/>
      <c r="EZ174"/>
      <c r="GB174"/>
      <c r="GP174"/>
      <c r="GR174">
        <v>17.580113514141601</v>
      </c>
      <c r="GS174">
        <v>15.774549747673101</v>
      </c>
      <c r="GT174">
        <v>20.759909827487402</v>
      </c>
      <c r="GU174">
        <v>17.577778806368102</v>
      </c>
      <c r="GV174">
        <v>28.6280252405078</v>
      </c>
      <c r="GW174">
        <v>11.7538541143901</v>
      </c>
      <c r="GX174">
        <v>14.051291404341899</v>
      </c>
      <c r="GY174">
        <v>12.215984499215899</v>
      </c>
      <c r="GZ174">
        <v>29.910872812136098</v>
      </c>
      <c r="HA174">
        <v>14.200122177545801</v>
      </c>
      <c r="HB174">
        <v>9.2596833794512499</v>
      </c>
      <c r="HC174">
        <v>24.441546274826699</v>
      </c>
      <c r="HD174">
        <v>11.094255797695</v>
      </c>
      <c r="HR174"/>
    </row>
    <row r="175" spans="1:226">
      <c r="A175" s="13">
        <f t="shared" si="2"/>
        <v>41213</v>
      </c>
      <c r="O175"/>
      <c r="AD175"/>
      <c r="AE175" s="4">
        <v>41213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T175"/>
      <c r="BV175" s="1">
        <v>12.698389392053199</v>
      </c>
      <c r="BW175" s="1">
        <v>11.1129632057318</v>
      </c>
      <c r="BX175" s="1">
        <v>17.287817627814299</v>
      </c>
      <c r="BY175" s="1">
        <v>11.2614423517145</v>
      </c>
      <c r="BZ175" s="1">
        <v>20.375034555903898</v>
      </c>
      <c r="CA175" s="1">
        <v>7.3006102626437599</v>
      </c>
      <c r="CB175" s="1">
        <v>9.4522323061404006</v>
      </c>
      <c r="CC175" s="1">
        <v>8.07816804153987</v>
      </c>
      <c r="CD175" s="1">
        <v>14.554317815420299</v>
      </c>
      <c r="CE175" s="1">
        <v>7.7520243406313796</v>
      </c>
      <c r="CF175" s="1">
        <v>4.4499467319715302</v>
      </c>
      <c r="CG175" s="1">
        <v>15.687409815055799</v>
      </c>
      <c r="CH175" s="1">
        <v>5.7011234448623798</v>
      </c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DJ175"/>
      <c r="DL175">
        <v>8.4786264291356304</v>
      </c>
      <c r="DM175">
        <v>8.2563242629388895</v>
      </c>
      <c r="DN175">
        <v>10.8703378873087</v>
      </c>
      <c r="DO175">
        <v>3.9883595854195399</v>
      </c>
      <c r="DP175">
        <v>19.871635915069898</v>
      </c>
      <c r="DQ175">
        <v>4.3372081024568097</v>
      </c>
      <c r="DR175">
        <v>5.9269024717056702</v>
      </c>
      <c r="DS175">
        <v>5.5265126798075199</v>
      </c>
      <c r="DT175">
        <v>8.4648971794931303</v>
      </c>
      <c r="DU175">
        <v>4.5238666144634001</v>
      </c>
      <c r="DV175">
        <v>2.8273827564418901</v>
      </c>
      <c r="DW175">
        <v>9.1889726014121003</v>
      </c>
      <c r="DX175">
        <v>5.3332255779870801</v>
      </c>
      <c r="EL175"/>
      <c r="EZ175"/>
      <c r="GB175"/>
      <c r="GP175"/>
      <c r="GR175">
        <v>17.732715968318999</v>
      </c>
      <c r="GS175">
        <v>15.61707436348</v>
      </c>
      <c r="GT175">
        <v>20.690604834709401</v>
      </c>
      <c r="GU175">
        <v>20.0179477231103</v>
      </c>
      <c r="GV175">
        <v>28.774642880209299</v>
      </c>
      <c r="GW175">
        <v>11.598293373828399</v>
      </c>
      <c r="GX175">
        <v>13.6004944875019</v>
      </c>
      <c r="GY175">
        <v>12.908216266522199</v>
      </c>
      <c r="GZ175">
        <v>31.510976446425101</v>
      </c>
      <c r="HA175">
        <v>15.0472641829684</v>
      </c>
      <c r="HB175">
        <v>8.6467149506841796</v>
      </c>
      <c r="HC175">
        <v>24.409272555049501</v>
      </c>
      <c r="HD175">
        <v>11.2708051470375</v>
      </c>
      <c r="HR175"/>
    </row>
    <row r="176" spans="1:226">
      <c r="A176" s="13">
        <f t="shared" si="2"/>
        <v>41180</v>
      </c>
      <c r="O176"/>
      <c r="AD176"/>
      <c r="AE176" s="4">
        <v>41180</v>
      </c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T176"/>
      <c r="BV176" s="1">
        <v>12.6358970031641</v>
      </c>
      <c r="BW176" s="1">
        <v>11.1461435847849</v>
      </c>
      <c r="BX176" s="1">
        <v>17.2874431121684</v>
      </c>
      <c r="BY176" s="1">
        <v>11.3141605803976</v>
      </c>
      <c r="BZ176" s="1">
        <v>20.382123653027701</v>
      </c>
      <c r="CA176" s="1">
        <v>7.2901961389032497</v>
      </c>
      <c r="CB176" s="1">
        <v>9.4458596183912</v>
      </c>
      <c r="CC176" s="1">
        <v>8.12897681798799</v>
      </c>
      <c r="CD176" s="1">
        <v>14.548284611209599</v>
      </c>
      <c r="CE176" s="1">
        <v>7.7557760247667202</v>
      </c>
      <c r="CF176" s="1">
        <v>4.4474737627253003</v>
      </c>
      <c r="CG176" s="1">
        <v>15.702783174063001</v>
      </c>
      <c r="CH176" s="1">
        <v>5.6766585605959703</v>
      </c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DJ176"/>
      <c r="DL176">
        <v>8.44044692090716</v>
      </c>
      <c r="DM176">
        <v>8.2916065132624297</v>
      </c>
      <c r="DN176">
        <v>10.872843695851801</v>
      </c>
      <c r="DO176">
        <v>3.9795487538179901</v>
      </c>
      <c r="DP176">
        <v>19.875117508904399</v>
      </c>
      <c r="DQ176">
        <v>4.3292856650097402</v>
      </c>
      <c r="DR176">
        <v>5.9269980632299601</v>
      </c>
      <c r="DS176">
        <v>5.5580942934481898</v>
      </c>
      <c r="DT176">
        <v>8.4606345652868598</v>
      </c>
      <c r="DU176">
        <v>4.5218536493802501</v>
      </c>
      <c r="DV176">
        <v>2.8292709922691102</v>
      </c>
      <c r="DW176">
        <v>9.1842447607980002</v>
      </c>
      <c r="DX176">
        <v>5.3483277600916503</v>
      </c>
      <c r="EL176"/>
      <c r="EZ176"/>
      <c r="GB176"/>
      <c r="GP176"/>
      <c r="GR176">
        <v>17.648657339739302</v>
      </c>
      <c r="GS176">
        <v>15.6446646653347</v>
      </c>
      <c r="GT176">
        <v>20.690583240989898</v>
      </c>
      <c r="GU176">
        <v>20.253972082906099</v>
      </c>
      <c r="GV176">
        <v>28.781151745834599</v>
      </c>
      <c r="GW176">
        <v>11.594832689671099</v>
      </c>
      <c r="GX176">
        <v>13.591407972476</v>
      </c>
      <c r="GY176">
        <v>12.9636454117047</v>
      </c>
      <c r="GZ176">
        <v>31.5080709166464</v>
      </c>
      <c r="HA176">
        <v>15.0506949802806</v>
      </c>
      <c r="HB176">
        <v>8.6270671526275695</v>
      </c>
      <c r="HC176">
        <v>24.433977960517701</v>
      </c>
      <c r="HD176">
        <v>11.2501358899015</v>
      </c>
      <c r="HR176"/>
    </row>
    <row r="177" spans="1:226">
      <c r="A177" s="13">
        <f t="shared" si="2"/>
        <v>41152</v>
      </c>
      <c r="O177"/>
      <c r="AD177"/>
      <c r="AE177" s="4">
        <v>41152</v>
      </c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T177"/>
      <c r="BV177" s="1">
        <v>12.586225939316</v>
      </c>
      <c r="BW177" s="1">
        <v>11.132213576870001</v>
      </c>
      <c r="BX177" s="1">
        <v>17.319360804527701</v>
      </c>
      <c r="BY177" s="1">
        <v>11.393661425787</v>
      </c>
      <c r="BZ177" s="1">
        <v>20.404974697259</v>
      </c>
      <c r="CA177" s="1">
        <v>7.2802187693274298</v>
      </c>
      <c r="CB177" s="1">
        <v>9.4674091922091694</v>
      </c>
      <c r="CC177" s="1">
        <v>8.1392532923117908</v>
      </c>
      <c r="CD177" s="1">
        <v>14.5616969439904</v>
      </c>
      <c r="CE177" s="1">
        <v>7.7192960386334697</v>
      </c>
      <c r="CF177" s="1">
        <v>4.4168267763141698</v>
      </c>
      <c r="CG177" s="1">
        <v>15.6919708541408</v>
      </c>
      <c r="CH177" s="1">
        <v>5.6743406086084196</v>
      </c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DJ177"/>
      <c r="DL177">
        <v>8.4135240531789393</v>
      </c>
      <c r="DM177">
        <v>8.2843778514304809</v>
      </c>
      <c r="DN177">
        <v>10.8998610275952</v>
      </c>
      <c r="DO177">
        <v>4.0112406293694498</v>
      </c>
      <c r="DP177">
        <v>19.8573246246998</v>
      </c>
      <c r="DQ177">
        <v>4.31426760368403</v>
      </c>
      <c r="DR177">
        <v>5.9237101456660097</v>
      </c>
      <c r="DS177">
        <v>5.5658217578769902</v>
      </c>
      <c r="DT177">
        <v>8.3999092935862603</v>
      </c>
      <c r="DU177">
        <v>4.48663783056789</v>
      </c>
      <c r="DV177">
        <v>2.79300625423258</v>
      </c>
      <c r="DW177">
        <v>9.1200442069243106</v>
      </c>
      <c r="DX177">
        <v>5.3459569051377596</v>
      </c>
      <c r="EL177"/>
      <c r="EZ177"/>
      <c r="GB177"/>
      <c r="GP177"/>
      <c r="GR177">
        <v>17.5970733910594</v>
      </c>
      <c r="GS177">
        <v>15.636384661488499</v>
      </c>
      <c r="GT177">
        <v>20.706795196700099</v>
      </c>
      <c r="GU177">
        <v>20.465420640063801</v>
      </c>
      <c r="GV177">
        <v>28.790939824856402</v>
      </c>
      <c r="GW177">
        <v>11.586750405771999</v>
      </c>
      <c r="GX177">
        <v>13.6238527760372</v>
      </c>
      <c r="GY177">
        <v>12.9731202948947</v>
      </c>
      <c r="GZ177">
        <v>31.543125003338901</v>
      </c>
      <c r="HA177">
        <v>15.010653624707601</v>
      </c>
      <c r="HB177">
        <v>8.5888415902205999</v>
      </c>
      <c r="HC177">
        <v>24.437063318555101</v>
      </c>
      <c r="HD177">
        <v>11.250181819879099</v>
      </c>
      <c r="HR177"/>
    </row>
    <row r="178" spans="1:226">
      <c r="A178" s="13">
        <f t="shared" si="2"/>
        <v>41121</v>
      </c>
      <c r="O178"/>
      <c r="AD178"/>
      <c r="AE178" s="4">
        <v>41121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T178"/>
      <c r="BV178" s="1">
        <v>13.8134470256844</v>
      </c>
      <c r="BW178" s="1">
        <v>11.8953697608992</v>
      </c>
      <c r="BX178" s="1">
        <v>17.376623901600698</v>
      </c>
      <c r="BY178" s="1">
        <v>13.267645036593199</v>
      </c>
      <c r="BZ178" s="1">
        <v>20.152989671307601</v>
      </c>
      <c r="CA178" s="1">
        <v>7.42302700264944</v>
      </c>
      <c r="CB178" s="1">
        <v>10.523739673228</v>
      </c>
      <c r="CC178" s="1">
        <v>9.1151881814208302</v>
      </c>
      <c r="CD178" s="1">
        <v>15.3050741540912</v>
      </c>
      <c r="CE178" s="1">
        <v>6.7681098849048302</v>
      </c>
      <c r="CF178" s="1">
        <v>4.2878226121498502</v>
      </c>
      <c r="CG178" s="1">
        <v>15.6993883223253</v>
      </c>
      <c r="CH178" s="1">
        <v>6.4823606686048096</v>
      </c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DJ178"/>
      <c r="DL178">
        <v>9.6486850051665396</v>
      </c>
      <c r="DM178">
        <v>9.0511816024486595</v>
      </c>
      <c r="DN178">
        <v>10.714593183709001</v>
      </c>
      <c r="DO178">
        <v>4.7338074214508197</v>
      </c>
      <c r="DP178">
        <v>19.349411416413599</v>
      </c>
      <c r="DQ178">
        <v>4.4234795772552502</v>
      </c>
      <c r="DR178">
        <v>6.7319605576360502</v>
      </c>
      <c r="DS178">
        <v>7.4013647775300599</v>
      </c>
      <c r="DT178">
        <v>7.9363220537472001</v>
      </c>
      <c r="DU178">
        <v>4.1932387031689897</v>
      </c>
      <c r="DV178">
        <v>3.01909841178272</v>
      </c>
      <c r="DW178">
        <v>9.1037361791507792</v>
      </c>
      <c r="DX178">
        <v>6.3985363420434602</v>
      </c>
      <c r="EL178"/>
      <c r="EZ178"/>
      <c r="GB178"/>
      <c r="GP178"/>
      <c r="GR178">
        <v>18.536634783111499</v>
      </c>
      <c r="GS178">
        <v>16.240983912340401</v>
      </c>
      <c r="GT178">
        <v>20.779388395241</v>
      </c>
      <c r="GU178">
        <v>22.000538987128898</v>
      </c>
      <c r="GV178">
        <v>28.787965248881399</v>
      </c>
      <c r="GW178">
        <v>11.5908505165637</v>
      </c>
      <c r="GX178">
        <v>14.5238693766998</v>
      </c>
      <c r="GY178">
        <v>13.602164002752399</v>
      </c>
      <c r="GZ178">
        <v>32.097786030267599</v>
      </c>
      <c r="HA178">
        <v>14.235691912633801</v>
      </c>
      <c r="HB178">
        <v>8.4985460893171503</v>
      </c>
      <c r="HC178">
        <v>24.730121726852101</v>
      </c>
      <c r="HD178">
        <v>11.8599711376058</v>
      </c>
      <c r="HR178"/>
    </row>
    <row r="179" spans="1:226">
      <c r="A179" s="13">
        <f t="shared" si="2"/>
        <v>41089</v>
      </c>
      <c r="O179"/>
      <c r="AD179"/>
      <c r="AE179" s="4">
        <v>41089</v>
      </c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T179"/>
      <c r="BV179" s="1">
        <v>13.7427679723281</v>
      </c>
      <c r="BW179" s="1">
        <v>11.871743627956899</v>
      </c>
      <c r="BX179" s="1">
        <v>17.374032098369799</v>
      </c>
      <c r="BY179" s="1">
        <v>13.409226982663901</v>
      </c>
      <c r="BZ179" s="1">
        <v>20.129552067612099</v>
      </c>
      <c r="CA179" s="1">
        <v>7.4260637268604901</v>
      </c>
      <c r="CB179" s="1">
        <v>10.493724669852501</v>
      </c>
      <c r="CC179" s="1">
        <v>9.1090387688820602</v>
      </c>
      <c r="CD179" s="1">
        <v>15.309829929108799</v>
      </c>
      <c r="CE179" s="1">
        <v>6.7664535839343802</v>
      </c>
      <c r="CF179" s="1">
        <v>4.2636201183000102</v>
      </c>
      <c r="CG179" s="1">
        <v>15.7074492203023</v>
      </c>
      <c r="CH179" s="1">
        <v>6.4830702187817897</v>
      </c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DJ179"/>
      <c r="DL179">
        <v>9.6071330299839897</v>
      </c>
      <c r="DM179">
        <v>9.0261326336098104</v>
      </c>
      <c r="DN179">
        <v>10.7111939850067</v>
      </c>
      <c r="DO179">
        <v>4.7323086685436904</v>
      </c>
      <c r="DP179">
        <v>19.301521509095501</v>
      </c>
      <c r="DQ179">
        <v>4.4237264185959999</v>
      </c>
      <c r="DR179">
        <v>6.7085469194907903</v>
      </c>
      <c r="DS179">
        <v>7.4017697281833703</v>
      </c>
      <c r="DT179">
        <v>7.8745772603815496</v>
      </c>
      <c r="DU179">
        <v>4.1918157297298899</v>
      </c>
      <c r="DV179">
        <v>3.0111138087528899</v>
      </c>
      <c r="DW179">
        <v>9.0664212707344998</v>
      </c>
      <c r="DX179">
        <v>6.3896420752834402</v>
      </c>
      <c r="EL179"/>
      <c r="EZ179"/>
      <c r="GB179"/>
      <c r="GP179"/>
      <c r="GR179">
        <v>18.468930234457599</v>
      </c>
      <c r="GS179">
        <v>16.221070639083099</v>
      </c>
      <c r="GT179">
        <v>20.776168737052998</v>
      </c>
      <c r="GU179">
        <v>21.866993366439502</v>
      </c>
      <c r="GV179">
        <v>28.7603686460326</v>
      </c>
      <c r="GW179">
        <v>11.5952403351101</v>
      </c>
      <c r="GX179">
        <v>14.4849699506885</v>
      </c>
      <c r="GY179">
        <v>13.597958356265901</v>
      </c>
      <c r="GZ179">
        <v>32.104437798359598</v>
      </c>
      <c r="HA179">
        <v>14.241065529171999</v>
      </c>
      <c r="HB179">
        <v>8.4779781459115</v>
      </c>
      <c r="HC179">
        <v>24.762685516343101</v>
      </c>
      <c r="HD179">
        <v>11.857930215681501</v>
      </c>
      <c r="HR179"/>
    </row>
    <row r="180" spans="1:226">
      <c r="A180" s="13">
        <f t="shared" si="2"/>
        <v>41060</v>
      </c>
      <c r="O180"/>
      <c r="AD180"/>
      <c r="AE180" s="4">
        <v>41060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T180"/>
      <c r="BV180" s="1">
        <v>15.229941562626401</v>
      </c>
      <c r="BW180" s="1">
        <v>11.628714143602201</v>
      </c>
      <c r="BX180" s="1">
        <v>17.527091644860398</v>
      </c>
      <c r="BY180" s="1">
        <v>13.3661311888578</v>
      </c>
      <c r="BZ180" s="1">
        <v>20.180411982388598</v>
      </c>
      <c r="CA180" s="1">
        <v>7.5008184903952904</v>
      </c>
      <c r="CB180" s="1">
        <v>10.511245798131601</v>
      </c>
      <c r="CC180" s="1">
        <v>9.1115629163165206</v>
      </c>
      <c r="CD180" s="1">
        <v>15.286261360300699</v>
      </c>
      <c r="CE180" s="1">
        <v>6.8512775629745004</v>
      </c>
      <c r="CF180" s="1">
        <v>4.0745918963935299</v>
      </c>
      <c r="CG180" s="1">
        <v>15.719563437099399</v>
      </c>
      <c r="CH180" s="1">
        <v>6.4830114834815804</v>
      </c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DJ180"/>
      <c r="DL180">
        <v>10.4789692954571</v>
      </c>
      <c r="DM180">
        <v>8.7456058810282293</v>
      </c>
      <c r="DN180">
        <v>10.9273228133543</v>
      </c>
      <c r="DO180">
        <v>4.7531992158540799</v>
      </c>
      <c r="DP180">
        <v>19.314751169190401</v>
      </c>
      <c r="DQ180">
        <v>4.5475236766756204</v>
      </c>
      <c r="DR180">
        <v>6.7036409067301204</v>
      </c>
      <c r="DS180">
        <v>7.41171729979974</v>
      </c>
      <c r="DT180">
        <v>7.8493191821851802</v>
      </c>
      <c r="DU180">
        <v>4.2129827112485998</v>
      </c>
      <c r="DV180">
        <v>2.82822041272739</v>
      </c>
      <c r="DW180">
        <v>9.0561560661967597</v>
      </c>
      <c r="DX180">
        <v>6.3941039304873701</v>
      </c>
      <c r="EL180"/>
      <c r="EZ180"/>
      <c r="GB180"/>
      <c r="GP180"/>
      <c r="GR180">
        <v>20.517600004381201</v>
      </c>
      <c r="GS180">
        <v>16.0440902654097</v>
      </c>
      <c r="GT180">
        <v>20.936632629101901</v>
      </c>
      <c r="GU180">
        <v>21.255489661337901</v>
      </c>
      <c r="GV180">
        <v>28.8125980952193</v>
      </c>
      <c r="GW180">
        <v>11.6232611969881</v>
      </c>
      <c r="GX180">
        <v>14.509879712631401</v>
      </c>
      <c r="GY180">
        <v>13.6005923703144</v>
      </c>
      <c r="GZ180">
        <v>32.082718978950297</v>
      </c>
      <c r="HA180">
        <v>14.339076895562201</v>
      </c>
      <c r="HB180">
        <v>8.2084937001701004</v>
      </c>
      <c r="HC180">
        <v>24.776846401442899</v>
      </c>
      <c r="HD180">
        <v>11.858952758673</v>
      </c>
      <c r="HR180"/>
    </row>
    <row r="181" spans="1:226">
      <c r="A181" s="13">
        <f t="shared" si="2"/>
        <v>41029</v>
      </c>
      <c r="O181"/>
      <c r="AD181"/>
      <c r="AE181" s="4">
        <v>41029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T181"/>
      <c r="BV181" s="1">
        <v>15.9091632519192</v>
      </c>
      <c r="BW181" s="1">
        <v>11.611960152172999</v>
      </c>
      <c r="BX181" s="1">
        <v>17.1776301189965</v>
      </c>
      <c r="BY181" s="1">
        <v>9.7001901872616099</v>
      </c>
      <c r="BZ181" s="1">
        <v>23.3743992610368</v>
      </c>
      <c r="CA181" s="1">
        <v>8.1814052034043794</v>
      </c>
      <c r="CB181" s="1">
        <v>9.8006517558397306</v>
      </c>
      <c r="CC181" s="1">
        <v>8.7422663506077694</v>
      </c>
      <c r="CD181" s="1">
        <v>14.781644407006301</v>
      </c>
      <c r="CE181" s="1">
        <v>8.6144472477589709</v>
      </c>
      <c r="CF181" s="1">
        <v>5.1830082341969996</v>
      </c>
      <c r="CG181" s="1">
        <v>16.347103843430201</v>
      </c>
      <c r="CH181" s="1">
        <v>6.0902706034573804</v>
      </c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DJ181"/>
      <c r="DL181">
        <v>11.164175251873001</v>
      </c>
      <c r="DM181">
        <v>8.1996729857266999</v>
      </c>
      <c r="DN181">
        <v>10.583106149220599</v>
      </c>
      <c r="DO181">
        <v>6.6232506741951296</v>
      </c>
      <c r="DP181">
        <v>19.510579658394001</v>
      </c>
      <c r="DQ181">
        <v>5.2251310961970097</v>
      </c>
      <c r="DR181">
        <v>7.1362889121771396</v>
      </c>
      <c r="DS181">
        <v>7.2676295655717897</v>
      </c>
      <c r="DT181">
        <v>9.2316239791440307</v>
      </c>
      <c r="DU181">
        <v>5.0106798063469702</v>
      </c>
      <c r="DV181">
        <v>3.1713888088418498</v>
      </c>
      <c r="DW181">
        <v>9.4661264447839493</v>
      </c>
      <c r="DX181">
        <v>5.4873435512259299</v>
      </c>
      <c r="EL181"/>
      <c r="EZ181"/>
      <c r="GB181"/>
      <c r="GP181"/>
      <c r="GR181">
        <v>21.102653382469001</v>
      </c>
      <c r="GS181">
        <v>16.1949264895302</v>
      </c>
      <c r="GT181">
        <v>20.559770980800501</v>
      </c>
      <c r="GU181">
        <v>21.586160901251102</v>
      </c>
      <c r="GV181">
        <v>30.880110246402001</v>
      </c>
      <c r="GW181">
        <v>12.242968642246099</v>
      </c>
      <c r="GX181">
        <v>14.943933027717399</v>
      </c>
      <c r="GY181">
        <v>13.351350405529599</v>
      </c>
      <c r="GZ181">
        <v>31.607856145875498</v>
      </c>
      <c r="HA181">
        <v>14.880338749862901</v>
      </c>
      <c r="HB181">
        <v>9.2982929342917497</v>
      </c>
      <c r="HC181">
        <v>25.327458286814601</v>
      </c>
      <c r="HD181">
        <v>11.668739896208599</v>
      </c>
      <c r="HR181"/>
    </row>
    <row r="182" spans="1:226">
      <c r="A182" s="13">
        <f t="shared" si="2"/>
        <v>40998</v>
      </c>
      <c r="O182"/>
      <c r="AD182"/>
      <c r="AE182" s="4">
        <v>40998</v>
      </c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T182"/>
      <c r="BV182" s="1">
        <v>15.936581152692099</v>
      </c>
      <c r="BW182" s="1">
        <v>11.6258725379718</v>
      </c>
      <c r="BX182" s="1">
        <v>17.176880685213799</v>
      </c>
      <c r="BY182" s="1">
        <v>9.6895223696315895</v>
      </c>
      <c r="BZ182" s="1">
        <v>23.375660876224199</v>
      </c>
      <c r="CA182" s="1">
        <v>8.1692469700917307</v>
      </c>
      <c r="CB182" s="1">
        <v>9.8023568467127191</v>
      </c>
      <c r="CC182" s="1">
        <v>8.7386028640041697</v>
      </c>
      <c r="CD182" s="1">
        <v>14.7811249273906</v>
      </c>
      <c r="CE182" s="1">
        <v>8.6158957164770804</v>
      </c>
      <c r="CF182" s="1">
        <v>5.1892384950604402</v>
      </c>
      <c r="CG182" s="1">
        <v>16.3401784775984</v>
      </c>
      <c r="CH182" s="1">
        <v>6.0918628977328204</v>
      </c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DJ182"/>
      <c r="DL182">
        <v>11.1712957347938</v>
      </c>
      <c r="DM182">
        <v>8.2075697433060206</v>
      </c>
      <c r="DN182">
        <v>10.581067514310501</v>
      </c>
      <c r="DO182">
        <v>6.6116283144891597</v>
      </c>
      <c r="DP182">
        <v>19.5111120494205</v>
      </c>
      <c r="DQ182">
        <v>5.2028807573086899</v>
      </c>
      <c r="DR182">
        <v>7.1438997404316904</v>
      </c>
      <c r="DS182">
        <v>7.2669684157696901</v>
      </c>
      <c r="DT182">
        <v>9.2353982988294305</v>
      </c>
      <c r="DU182">
        <v>5.0087856863131304</v>
      </c>
      <c r="DV182">
        <v>3.1998119672960699</v>
      </c>
      <c r="DW182">
        <v>9.4737232926297708</v>
      </c>
      <c r="DX182">
        <v>5.4875783971733103</v>
      </c>
      <c r="EL182"/>
      <c r="EZ182"/>
      <c r="GB182"/>
      <c r="GP182"/>
      <c r="GR182">
        <v>21.133189617885801</v>
      </c>
      <c r="GS182">
        <v>16.2067384335345</v>
      </c>
      <c r="GT182">
        <v>20.559142670112099</v>
      </c>
      <c r="GU182">
        <v>21.6982863118875</v>
      </c>
      <c r="GV182">
        <v>30.8838843539944</v>
      </c>
      <c r="GW182">
        <v>12.2382566959866</v>
      </c>
      <c r="GX182">
        <v>14.9362017597037</v>
      </c>
      <c r="GY182">
        <v>13.347227504508201</v>
      </c>
      <c r="GZ182">
        <v>31.6046345592965</v>
      </c>
      <c r="HA182">
        <v>14.878490304335401</v>
      </c>
      <c r="HB182">
        <v>9.3155747152947903</v>
      </c>
      <c r="HC182">
        <v>25.3118500076353</v>
      </c>
      <c r="HD182">
        <v>11.6693828990295</v>
      </c>
      <c r="HR182"/>
    </row>
    <row r="183" spans="1:226">
      <c r="A183" s="13">
        <f t="shared" si="2"/>
        <v>40968</v>
      </c>
      <c r="O183"/>
      <c r="AD183"/>
      <c r="AE183" s="4">
        <v>40968</v>
      </c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T183"/>
      <c r="BV183" s="1">
        <v>15.922901823148401</v>
      </c>
      <c r="BW183" s="1">
        <v>11.6422148727977</v>
      </c>
      <c r="BX183" s="1">
        <v>17.331310028824898</v>
      </c>
      <c r="BY183" s="1">
        <v>9.6242124612253797</v>
      </c>
      <c r="BZ183" s="1">
        <v>23.3843682276217</v>
      </c>
      <c r="CA183" s="1">
        <v>8.2301185516756608</v>
      </c>
      <c r="CB183" s="1">
        <v>9.7459886706477707</v>
      </c>
      <c r="CC183" s="1">
        <v>8.7131894143033204</v>
      </c>
      <c r="CD183" s="1">
        <v>14.765859460530599</v>
      </c>
      <c r="CE183" s="1">
        <v>8.6239232213078196</v>
      </c>
      <c r="CF183" s="1">
        <v>5.1678713633757303</v>
      </c>
      <c r="CG183" s="1">
        <v>16.350440168719501</v>
      </c>
      <c r="CH183" s="1">
        <v>6.0494305266647501</v>
      </c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DJ183"/>
      <c r="DL183">
        <v>11.163781253221901</v>
      </c>
      <c r="DM183">
        <v>8.2173623029735907</v>
      </c>
      <c r="DN183">
        <v>10.704447834003901</v>
      </c>
      <c r="DO183">
        <v>6.5655491449961803</v>
      </c>
      <c r="DP183">
        <v>19.526531086754499</v>
      </c>
      <c r="DQ183">
        <v>5.2514105110593796</v>
      </c>
      <c r="DR183">
        <v>7.1062822493549298</v>
      </c>
      <c r="DS183">
        <v>7.2763501771646002</v>
      </c>
      <c r="DT183">
        <v>9.19170545162849</v>
      </c>
      <c r="DU183">
        <v>5.0012415432767696</v>
      </c>
      <c r="DV183">
        <v>3.1771835025491502</v>
      </c>
      <c r="DW183">
        <v>9.4649739916668096</v>
      </c>
      <c r="DX183">
        <v>5.4683326100445404</v>
      </c>
      <c r="EL183"/>
      <c r="EZ183"/>
      <c r="GB183"/>
      <c r="GP183"/>
      <c r="GR183">
        <v>21.13411945891</v>
      </c>
      <c r="GS183">
        <v>16.226930072068399</v>
      </c>
      <c r="GT183">
        <v>20.720780665038099</v>
      </c>
      <c r="GU183">
        <v>20.870844011198599</v>
      </c>
      <c r="GV183">
        <v>30.904614465569001</v>
      </c>
      <c r="GW183">
        <v>12.324908333943</v>
      </c>
      <c r="GX183">
        <v>14.896337217419999</v>
      </c>
      <c r="GY183">
        <v>13.329444235390699</v>
      </c>
      <c r="GZ183">
        <v>31.6058595054884</v>
      </c>
      <c r="HA183">
        <v>14.8968842502317</v>
      </c>
      <c r="HB183">
        <v>9.2928868893991492</v>
      </c>
      <c r="HC183">
        <v>25.334479506464099</v>
      </c>
      <c r="HD183">
        <v>11.6430046496921</v>
      </c>
      <c r="HR183"/>
    </row>
    <row r="184" spans="1:226">
      <c r="A184" s="13">
        <f t="shared" si="2"/>
        <v>40939</v>
      </c>
      <c r="O184"/>
      <c r="AD184"/>
      <c r="AE184" s="4">
        <v>40939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T184"/>
      <c r="BV184" s="1">
        <v>16.8199035825109</v>
      </c>
      <c r="BW184" s="1">
        <v>12.167217195954599</v>
      </c>
      <c r="BX184" s="1">
        <v>17.035818787056598</v>
      </c>
      <c r="BY184" s="1">
        <v>11.1973962337452</v>
      </c>
      <c r="BZ184" s="1">
        <v>20.9329949664011</v>
      </c>
      <c r="CA184" s="1">
        <v>8.00009290978665</v>
      </c>
      <c r="CB184" s="1">
        <v>11.0585312213381</v>
      </c>
      <c r="CC184" s="1">
        <v>10.2476841028223</v>
      </c>
      <c r="CD184" s="1">
        <v>15.089208580695299</v>
      </c>
      <c r="CE184" s="1">
        <v>8.5663584679601605</v>
      </c>
      <c r="CF184" s="1">
        <v>5.3813658034971299</v>
      </c>
      <c r="CG184" s="1">
        <v>15.9202143083519</v>
      </c>
      <c r="CH184" s="1">
        <v>6.9322764736653504</v>
      </c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DJ184"/>
      <c r="DL184">
        <v>12.2135327080415</v>
      </c>
      <c r="DM184">
        <v>11.9600077830945</v>
      </c>
      <c r="DN184">
        <v>11.264017977156399</v>
      </c>
      <c r="DO184">
        <v>6.2288944988972004</v>
      </c>
      <c r="DP184">
        <v>18.936436261556999</v>
      </c>
      <c r="DQ184">
        <v>5.4089017803591801</v>
      </c>
      <c r="DR184">
        <v>7.30071921845897</v>
      </c>
      <c r="DS184">
        <v>8.3432981267280795</v>
      </c>
      <c r="DT184">
        <v>9.8547146522426399</v>
      </c>
      <c r="DU184">
        <v>5.3187992282958199</v>
      </c>
      <c r="DV184">
        <v>3.8077961296063201</v>
      </c>
      <c r="DW184">
        <v>9.3765662109623094</v>
      </c>
      <c r="DX184">
        <v>7.0036808078524997</v>
      </c>
      <c r="EL184"/>
      <c r="EZ184"/>
      <c r="GB184"/>
      <c r="GP184"/>
      <c r="GR184">
        <v>21.826354439935201</v>
      </c>
      <c r="GS184">
        <v>16.5895969364745</v>
      </c>
      <c r="GT184">
        <v>20.433415721651102</v>
      </c>
      <c r="GU184">
        <v>36.951364826498597</v>
      </c>
      <c r="GV184">
        <v>28.7982406692621</v>
      </c>
      <c r="GW184">
        <v>12.0122571811049</v>
      </c>
      <c r="GX184">
        <v>15.752604196508599</v>
      </c>
      <c r="GY184">
        <v>14.673062264844001</v>
      </c>
      <c r="GZ184">
        <v>31.959882850998</v>
      </c>
      <c r="HA184">
        <v>15.7151005023249</v>
      </c>
      <c r="HB184">
        <v>10.5185696111282</v>
      </c>
      <c r="HC184">
        <v>24.5186929809419</v>
      </c>
      <c r="HD184">
        <v>12.314663052379199</v>
      </c>
      <c r="HR184"/>
    </row>
    <row r="185" spans="1:226">
      <c r="A185" s="13">
        <f t="shared" si="2"/>
        <v>40907</v>
      </c>
      <c r="O185"/>
      <c r="AD185"/>
      <c r="AE185" s="4">
        <v>40907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T185"/>
      <c r="BV185" s="1">
        <v>16.726163903852399</v>
      </c>
      <c r="BW185" s="1">
        <v>12.140811207608399</v>
      </c>
      <c r="BX185" s="1">
        <v>17.033676906889401</v>
      </c>
      <c r="BY185" s="1">
        <v>11.233186733565899</v>
      </c>
      <c r="BZ185" s="1">
        <v>20.9025541346663</v>
      </c>
      <c r="CA185" s="1">
        <v>8.0075130779334405</v>
      </c>
      <c r="CB185" s="1">
        <v>11.0703625243512</v>
      </c>
      <c r="CC185" s="1">
        <v>10.247825520305801</v>
      </c>
      <c r="CD185" s="1">
        <v>15.078936543947099</v>
      </c>
      <c r="CE185" s="1">
        <v>8.5683226243928292</v>
      </c>
      <c r="CF185" s="1">
        <v>5.37190216073245</v>
      </c>
      <c r="CG185" s="1">
        <v>15.8529331288191</v>
      </c>
      <c r="CH185" s="1">
        <v>6.9300888540734302</v>
      </c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DJ185"/>
      <c r="DL185">
        <v>12.145655724351499</v>
      </c>
      <c r="DM185">
        <v>11.9524867473692</v>
      </c>
      <c r="DN185">
        <v>11.2616585578096</v>
      </c>
      <c r="DO185">
        <v>6.2275577894123302</v>
      </c>
      <c r="DP185">
        <v>18.897168985537299</v>
      </c>
      <c r="DQ185">
        <v>5.4123595369415503</v>
      </c>
      <c r="DR185">
        <v>7.29483431716982</v>
      </c>
      <c r="DS185">
        <v>8.3440823133640407</v>
      </c>
      <c r="DT185">
        <v>9.8309933684740507</v>
      </c>
      <c r="DU185">
        <v>5.3219793741502199</v>
      </c>
      <c r="DV185">
        <v>3.8042109562009498</v>
      </c>
      <c r="DW185">
        <v>9.2936432990427509</v>
      </c>
      <c r="DX185">
        <v>7.0109940997354698</v>
      </c>
      <c r="EL185"/>
      <c r="EZ185"/>
      <c r="GB185"/>
      <c r="GP185"/>
      <c r="GR185">
        <v>21.725129716850699</v>
      </c>
      <c r="GS185">
        <v>16.565871067113299</v>
      </c>
      <c r="GT185">
        <v>20.4310260073166</v>
      </c>
      <c r="GU185">
        <v>37.0747410812697</v>
      </c>
      <c r="GV185">
        <v>28.772460351726199</v>
      </c>
      <c r="GW185">
        <v>12.020955197692301</v>
      </c>
      <c r="GX185">
        <v>15.767520672501</v>
      </c>
      <c r="GY185">
        <v>14.6745163145366</v>
      </c>
      <c r="GZ185">
        <v>31.950234692001999</v>
      </c>
      <c r="HA185">
        <v>15.726127062299</v>
      </c>
      <c r="HB185">
        <v>10.498126394</v>
      </c>
      <c r="HC185">
        <v>24.408992446796699</v>
      </c>
      <c r="HD185">
        <v>12.3113758400869</v>
      </c>
      <c r="HR185"/>
    </row>
    <row r="186" spans="1:226">
      <c r="A186" s="13">
        <f t="shared" si="2"/>
        <v>40877</v>
      </c>
      <c r="O186"/>
      <c r="AD186"/>
      <c r="AE186" s="4">
        <v>40877</v>
      </c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T186"/>
      <c r="BV186" s="1">
        <v>16.9684716972662</v>
      </c>
      <c r="BW186" s="1">
        <v>12.1489167889771</v>
      </c>
      <c r="BX186" s="1">
        <v>17.0491138659848</v>
      </c>
      <c r="BY186" s="1">
        <v>11.2324816265394</v>
      </c>
      <c r="BZ186" s="1">
        <v>20.940628372845101</v>
      </c>
      <c r="CA186" s="1">
        <v>8.0068007414435503</v>
      </c>
      <c r="CB186" s="1">
        <v>11.0726050126398</v>
      </c>
      <c r="CC186" s="1">
        <v>10.245618812091999</v>
      </c>
      <c r="CD186" s="1">
        <v>15.082349342485699</v>
      </c>
      <c r="CE186" s="1">
        <v>8.4401954479014094</v>
      </c>
      <c r="CF186" s="1">
        <v>5.37380382486519</v>
      </c>
      <c r="CG186" s="1">
        <v>15.855872622978101</v>
      </c>
      <c r="CH186" s="1">
        <v>6.92726023510847</v>
      </c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DJ186"/>
      <c r="DL186">
        <v>12.324073876318</v>
      </c>
      <c r="DM186">
        <v>12.0298702047414</v>
      </c>
      <c r="DN186">
        <v>11.2796140981258</v>
      </c>
      <c r="DO186">
        <v>6.2257507852282599</v>
      </c>
      <c r="DP186">
        <v>18.938545581045702</v>
      </c>
      <c r="DQ186">
        <v>5.4137320569797804</v>
      </c>
      <c r="DR186">
        <v>7.2835203536957502</v>
      </c>
      <c r="DS186">
        <v>8.3421094170133898</v>
      </c>
      <c r="DT186">
        <v>9.8299082228909302</v>
      </c>
      <c r="DU186">
        <v>5.3016191996259501</v>
      </c>
      <c r="DV186">
        <v>3.8049444032397899</v>
      </c>
      <c r="DW186">
        <v>9.2939429536795402</v>
      </c>
      <c r="DX186">
        <v>7.0175752774110602</v>
      </c>
      <c r="EL186"/>
      <c r="EZ186"/>
      <c r="GB186"/>
      <c r="GP186"/>
      <c r="GR186">
        <v>22.033825707238801</v>
      </c>
      <c r="GS186">
        <v>16.572409380994699</v>
      </c>
      <c r="GT186">
        <v>20.448072922302899</v>
      </c>
      <c r="GU186">
        <v>36.995293853750397</v>
      </c>
      <c r="GV186">
        <v>28.8037136430716</v>
      </c>
      <c r="GW186">
        <v>12.0174023005527</v>
      </c>
      <c r="GX186">
        <v>15.7853064438768</v>
      </c>
      <c r="GY186">
        <v>14.6726836421877</v>
      </c>
      <c r="GZ186">
        <v>31.9541736304149</v>
      </c>
      <c r="HA186">
        <v>15.6410752954923</v>
      </c>
      <c r="HB186">
        <v>10.501662279671301</v>
      </c>
      <c r="HC186">
        <v>24.4141139103311</v>
      </c>
      <c r="HD186">
        <v>12.3101420732641</v>
      </c>
      <c r="HR186"/>
    </row>
    <row r="187" spans="1:226">
      <c r="A187" s="13">
        <f t="shared" si="2"/>
        <v>40847</v>
      </c>
      <c r="O187"/>
      <c r="AD187"/>
      <c r="AE187" s="4">
        <v>40847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T187"/>
      <c r="BV187" s="1">
        <v>17.004176523269901</v>
      </c>
      <c r="BW187" s="1">
        <v>11.710472761362899</v>
      </c>
      <c r="BX187" s="1">
        <v>17.029927242786201</v>
      </c>
      <c r="BY187" s="1">
        <v>11.3090195352368</v>
      </c>
      <c r="BZ187" s="1">
        <v>21.0659900401409</v>
      </c>
      <c r="CA187" s="1">
        <v>8.2747837331379905</v>
      </c>
      <c r="CB187" s="1">
        <v>10.7289084447193</v>
      </c>
      <c r="CC187" s="1">
        <v>9.9548757911027508</v>
      </c>
      <c r="CD187" s="1">
        <v>15.9619293939539</v>
      </c>
      <c r="CE187" s="1">
        <v>8.3071230990509601</v>
      </c>
      <c r="CF187" s="1">
        <v>4.1162657936397702</v>
      </c>
      <c r="CG187" s="1">
        <v>15.901794674679</v>
      </c>
      <c r="CH187" s="1">
        <v>6.2918361181700302</v>
      </c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DJ187"/>
      <c r="DL187">
        <v>12.3750712801316</v>
      </c>
      <c r="DM187">
        <v>11.593496039303201</v>
      </c>
      <c r="DN187">
        <v>11.335302993183999</v>
      </c>
      <c r="DO187">
        <v>6.6986469323821796</v>
      </c>
      <c r="DP187">
        <v>18.439299918576999</v>
      </c>
      <c r="DQ187">
        <v>5.9814650755741603</v>
      </c>
      <c r="DR187">
        <v>7.7038426930887596</v>
      </c>
      <c r="DS187">
        <v>8.3130600389969391</v>
      </c>
      <c r="DT187">
        <v>13.2106964243871</v>
      </c>
      <c r="DU187">
        <v>5.4286507295497204</v>
      </c>
      <c r="DV187">
        <v>2.8078241002139999</v>
      </c>
      <c r="DW187">
        <v>9.3857638557350391</v>
      </c>
      <c r="DX187">
        <v>5.8607157509477599</v>
      </c>
      <c r="EL187"/>
      <c r="EZ187"/>
      <c r="GB187"/>
      <c r="GP187"/>
      <c r="GR187">
        <v>22.106896522830802</v>
      </c>
      <c r="GS187">
        <v>16.220398987151199</v>
      </c>
      <c r="GT187">
        <v>20.4761316198949</v>
      </c>
      <c r="GU187">
        <v>35.1530636155073</v>
      </c>
      <c r="GV187">
        <v>28.756854762944801</v>
      </c>
      <c r="GW187">
        <v>12.6418218676562</v>
      </c>
      <c r="GX187">
        <v>15.968964715858201</v>
      </c>
      <c r="GY187">
        <v>14.3528113495223</v>
      </c>
      <c r="GZ187">
        <v>32.776774796106402</v>
      </c>
      <c r="HA187">
        <v>16.092546749160601</v>
      </c>
      <c r="HB187">
        <v>9.5194359150145402</v>
      </c>
      <c r="HC187">
        <v>24.4446727546337</v>
      </c>
      <c r="HD187">
        <v>11.2380224448855</v>
      </c>
      <c r="HR187"/>
    </row>
    <row r="188" spans="1:226">
      <c r="A188" s="13">
        <f t="shared" si="2"/>
        <v>40816</v>
      </c>
      <c r="O188"/>
      <c r="AD188"/>
      <c r="AE188" s="4">
        <v>40816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T188"/>
      <c r="BV188" s="1">
        <v>16.968329279923001</v>
      </c>
      <c r="BW188" s="1">
        <v>11.6783603737394</v>
      </c>
      <c r="BX188" s="1">
        <v>16.995197339486001</v>
      </c>
      <c r="BY188" s="1">
        <v>11.349790162713999</v>
      </c>
      <c r="BZ188" s="1">
        <v>21.0378993416608</v>
      </c>
      <c r="CA188" s="1">
        <v>8.2609746558066295</v>
      </c>
      <c r="CB188" s="1">
        <v>10.728434119047</v>
      </c>
      <c r="CC188" s="1">
        <v>9.9011433456290892</v>
      </c>
      <c r="CD188" s="1">
        <v>15.961607607266</v>
      </c>
      <c r="CE188" s="1">
        <v>8.3002968794094407</v>
      </c>
      <c r="CF188" s="1">
        <v>4.07742876988726</v>
      </c>
      <c r="CG188" s="1">
        <v>15.907234824482799</v>
      </c>
      <c r="CH188" s="1">
        <v>6.2835156648491903</v>
      </c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DJ188"/>
      <c r="DL188">
        <v>12.3476248010173</v>
      </c>
      <c r="DM188">
        <v>11.4503105140111</v>
      </c>
      <c r="DN188">
        <v>11.2900575174103</v>
      </c>
      <c r="DO188">
        <v>6.7083918051275599</v>
      </c>
      <c r="DP188">
        <v>18.394439589547002</v>
      </c>
      <c r="DQ188">
        <v>5.9695763088436404</v>
      </c>
      <c r="DR188">
        <v>7.6994124132637101</v>
      </c>
      <c r="DS188">
        <v>8.2656932616811005</v>
      </c>
      <c r="DT188">
        <v>13.1840585963359</v>
      </c>
      <c r="DU188">
        <v>5.4270800182213899</v>
      </c>
      <c r="DV188">
        <v>2.7396367412828102</v>
      </c>
      <c r="DW188">
        <v>9.3860757330182096</v>
      </c>
      <c r="DX188">
        <v>5.8453787630271297</v>
      </c>
      <c r="EL188"/>
      <c r="EZ188"/>
      <c r="GB188"/>
      <c r="GP188"/>
      <c r="GR188">
        <v>22.068282634139301</v>
      </c>
      <c r="GS188">
        <v>16.191179728923</v>
      </c>
      <c r="GT188">
        <v>20.437322017576001</v>
      </c>
      <c r="GU188">
        <v>34.710943615388203</v>
      </c>
      <c r="GV188">
        <v>28.7559627728468</v>
      </c>
      <c r="GW188">
        <v>12.6285573314973</v>
      </c>
      <c r="GX188">
        <v>15.9657156314471</v>
      </c>
      <c r="GY188">
        <v>14.3023603456005</v>
      </c>
      <c r="GZ188">
        <v>32.776978490677202</v>
      </c>
      <c r="HA188">
        <v>16.091173063345401</v>
      </c>
      <c r="HB188">
        <v>9.4829122056795292</v>
      </c>
      <c r="HC188">
        <v>24.464981813731399</v>
      </c>
      <c r="HD188">
        <v>11.2252953739858</v>
      </c>
      <c r="HR188"/>
    </row>
    <row r="189" spans="1:226">
      <c r="A189" s="13">
        <f t="shared" si="2"/>
        <v>40786</v>
      </c>
      <c r="O189"/>
      <c r="AD189"/>
      <c r="AE189" s="4">
        <v>40786</v>
      </c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T189"/>
      <c r="BV189" s="1">
        <v>17.333479832290799</v>
      </c>
      <c r="BW189" s="1">
        <v>11.778101037643101</v>
      </c>
      <c r="BX189" s="1">
        <v>16.895496247218201</v>
      </c>
      <c r="BY189" s="1">
        <v>11.2819977307082</v>
      </c>
      <c r="BZ189" s="1">
        <v>21.0586377385658</v>
      </c>
      <c r="CA189" s="1">
        <v>8.1393645915643091</v>
      </c>
      <c r="CB189" s="1">
        <v>10.665236495641</v>
      </c>
      <c r="CC189" s="1">
        <v>9.8216701513400206</v>
      </c>
      <c r="CD189" s="1">
        <v>15.881952439722401</v>
      </c>
      <c r="CE189" s="1">
        <v>8.2455115227707694</v>
      </c>
      <c r="CF189" s="1">
        <v>4.05319980507669</v>
      </c>
      <c r="CG189" s="1">
        <v>15.9462429799392</v>
      </c>
      <c r="CH189" s="1">
        <v>6.2972529051413604</v>
      </c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DJ189"/>
      <c r="DL189">
        <v>12.6258216841996</v>
      </c>
      <c r="DM189">
        <v>11.5848585177127</v>
      </c>
      <c r="DN189">
        <v>11.2134397867495</v>
      </c>
      <c r="DO189">
        <v>6.5286212354614799</v>
      </c>
      <c r="DP189">
        <v>18.416334844270001</v>
      </c>
      <c r="DQ189">
        <v>5.8644532169361403</v>
      </c>
      <c r="DR189">
        <v>7.6610528896430399</v>
      </c>
      <c r="DS189">
        <v>8.2159409901962306</v>
      </c>
      <c r="DT189">
        <v>13.065419155937599</v>
      </c>
      <c r="DU189">
        <v>5.38932969010503</v>
      </c>
      <c r="DV189">
        <v>2.71743628732106</v>
      </c>
      <c r="DW189">
        <v>9.6689839675909006</v>
      </c>
      <c r="DX189">
        <v>5.9773535805779101</v>
      </c>
      <c r="EL189"/>
      <c r="EZ189"/>
      <c r="GB189"/>
      <c r="GP189"/>
      <c r="GR189">
        <v>22.5239559421933</v>
      </c>
      <c r="GS189">
        <v>16.316373180813301</v>
      </c>
      <c r="GT189">
        <v>20.354265802124502</v>
      </c>
      <c r="GU189">
        <v>32.524467059104197</v>
      </c>
      <c r="GV189">
        <v>28.799946506357699</v>
      </c>
      <c r="GW189">
        <v>12.602534544875001</v>
      </c>
      <c r="GX189">
        <v>15.9192888698757</v>
      </c>
      <c r="GY189">
        <v>14.233787180635099</v>
      </c>
      <c r="GZ189">
        <v>32.598412293939802</v>
      </c>
      <c r="HA189">
        <v>16.000888178706202</v>
      </c>
      <c r="HB189">
        <v>9.4540622189930001</v>
      </c>
      <c r="HC189">
        <v>23.998819987615601</v>
      </c>
      <c r="HD189">
        <v>11.3171742965832</v>
      </c>
      <c r="HR189"/>
    </row>
    <row r="190" spans="1:226">
      <c r="A190" s="13">
        <f t="shared" si="2"/>
        <v>40753</v>
      </c>
      <c r="O190"/>
      <c r="AD190"/>
      <c r="AE190" s="4">
        <v>40753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T190"/>
      <c r="BV190" s="1">
        <v>15.989564801055201</v>
      </c>
      <c r="BW190" s="1">
        <v>11.676876049402299</v>
      </c>
      <c r="BX190" s="1">
        <v>16.321305590364901</v>
      </c>
      <c r="BY190" s="1">
        <v>11.9441017544484</v>
      </c>
      <c r="BZ190" s="1">
        <v>21.412843673862302</v>
      </c>
      <c r="CA190" s="1">
        <v>7.9056927825443903</v>
      </c>
      <c r="CB190" s="1">
        <v>11.1636171173927</v>
      </c>
      <c r="CC190" s="1">
        <v>9.3826058120535496</v>
      </c>
      <c r="CD190" s="1">
        <v>16.051827015776698</v>
      </c>
      <c r="CE190" s="1">
        <v>9.0887580493764606</v>
      </c>
      <c r="CF190" s="1">
        <v>3.86333159159433</v>
      </c>
      <c r="CG190" s="1">
        <v>15.6108020158588</v>
      </c>
      <c r="CH190" s="1">
        <v>6.16900214647423</v>
      </c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DJ190"/>
      <c r="DL190">
        <v>11.6004412495358</v>
      </c>
      <c r="DM190">
        <v>11.758828482307599</v>
      </c>
      <c r="DN190">
        <v>10.829858011267</v>
      </c>
      <c r="DO190">
        <v>6.6416984470978804</v>
      </c>
      <c r="DP190">
        <v>18.514133069028802</v>
      </c>
      <c r="DQ190">
        <v>5.5732383047009399</v>
      </c>
      <c r="DR190">
        <v>7.5833831081102403</v>
      </c>
      <c r="DS190">
        <v>7.8594977904836396</v>
      </c>
      <c r="DT190">
        <v>13.7668163023466</v>
      </c>
      <c r="DU190">
        <v>6.8917467567905604</v>
      </c>
      <c r="DV190">
        <v>3.1437635922709002</v>
      </c>
      <c r="DW190">
        <v>9.6009059420331493</v>
      </c>
      <c r="DX190">
        <v>5.8666431134325201</v>
      </c>
      <c r="EL190"/>
      <c r="EZ190"/>
      <c r="GB190"/>
      <c r="GP190"/>
      <c r="GR190">
        <v>21.612339457703001</v>
      </c>
      <c r="GS190">
        <v>16.6480291228693</v>
      </c>
      <c r="GT190">
        <v>19.858443267063699</v>
      </c>
      <c r="GU190">
        <v>36.450575109350197</v>
      </c>
      <c r="GV190">
        <v>28.737517068999001</v>
      </c>
      <c r="GW190">
        <v>12.2802540377724</v>
      </c>
      <c r="GX190">
        <v>16.741578448858601</v>
      </c>
      <c r="GY190">
        <v>14.0177183629638</v>
      </c>
      <c r="GZ190">
        <v>32.609691702559701</v>
      </c>
      <c r="HA190">
        <v>16.5466183902872</v>
      </c>
      <c r="HB190">
        <v>9.3107095021491393</v>
      </c>
      <c r="HC190">
        <v>24.1187276661902</v>
      </c>
      <c r="HD190">
        <v>12.168102809517601</v>
      </c>
      <c r="HR190"/>
    </row>
    <row r="191" spans="1:226">
      <c r="A191" s="13">
        <f t="shared" si="2"/>
        <v>40724</v>
      </c>
      <c r="O191"/>
      <c r="AD191"/>
      <c r="AE191" s="4">
        <v>40724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T191"/>
      <c r="BV191" s="1">
        <v>15.9525155879886</v>
      </c>
      <c r="BW191" s="1">
        <v>11.6176961089778</v>
      </c>
      <c r="BX191" s="1">
        <v>16.328469639559898</v>
      </c>
      <c r="BY191" s="1">
        <v>11.960081621818899</v>
      </c>
      <c r="BZ191" s="1">
        <v>21.378617143621302</v>
      </c>
      <c r="CA191" s="1">
        <v>7.8578271351590399</v>
      </c>
      <c r="CB191" s="1">
        <v>11.1846758939505</v>
      </c>
      <c r="CC191" s="1">
        <v>9.3566409111172693</v>
      </c>
      <c r="CD191" s="1">
        <v>16.048582390500702</v>
      </c>
      <c r="CE191" s="1">
        <v>9.0962285769987101</v>
      </c>
      <c r="CF191" s="1">
        <v>3.8665052401183599</v>
      </c>
      <c r="CG191" s="1">
        <v>15.621138411190699</v>
      </c>
      <c r="CH191" s="1">
        <v>6.1714852444224899</v>
      </c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DJ191"/>
      <c r="DL191">
        <v>11.5749846194356</v>
      </c>
      <c r="DM191">
        <v>11.622588707783599</v>
      </c>
      <c r="DN191">
        <v>10.827794458238101</v>
      </c>
      <c r="DO191">
        <v>6.6506145459491597</v>
      </c>
      <c r="DP191">
        <v>18.4818699445932</v>
      </c>
      <c r="DQ191">
        <v>5.5544429639197901</v>
      </c>
      <c r="DR191">
        <v>7.5901004944126598</v>
      </c>
      <c r="DS191">
        <v>7.8271409610360099</v>
      </c>
      <c r="DT191">
        <v>13.750654159184</v>
      </c>
      <c r="DU191">
        <v>6.8968628029281298</v>
      </c>
      <c r="DV191">
        <v>3.14548567404543</v>
      </c>
      <c r="DW191">
        <v>9.5969441426616804</v>
      </c>
      <c r="DX191">
        <v>5.8683077027168196</v>
      </c>
      <c r="EL191"/>
      <c r="EZ191"/>
      <c r="GB191"/>
      <c r="GP191"/>
      <c r="GR191">
        <v>21.572453513791</v>
      </c>
      <c r="GS191">
        <v>16.590799194679299</v>
      </c>
      <c r="GT191">
        <v>19.867683674052302</v>
      </c>
      <c r="GU191">
        <v>36.295661469761001</v>
      </c>
      <c r="GV191">
        <v>28.725002232780302</v>
      </c>
      <c r="GW191">
        <v>12.2247695097034</v>
      </c>
      <c r="GX191">
        <v>16.7689235883613</v>
      </c>
      <c r="GY191">
        <v>13.988941132886801</v>
      </c>
      <c r="GZ191">
        <v>32.609886575634</v>
      </c>
      <c r="HA191">
        <v>16.583887168604999</v>
      </c>
      <c r="HB191">
        <v>9.3099689345319199</v>
      </c>
      <c r="HC191">
        <v>24.136476256607601</v>
      </c>
      <c r="HD191">
        <v>12.1711387103352</v>
      </c>
      <c r="HR191"/>
    </row>
    <row r="192" spans="1:226">
      <c r="A192" s="13">
        <f t="shared" si="2"/>
        <v>40694</v>
      </c>
      <c r="O192"/>
      <c r="AD192"/>
      <c r="AE192" s="4">
        <v>40694</v>
      </c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T192"/>
      <c r="BV192" s="1">
        <v>16.060773918381301</v>
      </c>
      <c r="BW192" s="1">
        <v>11.6619326968991</v>
      </c>
      <c r="BX192" s="1">
        <v>16.332733779609399</v>
      </c>
      <c r="BY192" s="1">
        <v>11.8122798990146</v>
      </c>
      <c r="BZ192" s="1">
        <v>21.366721995766799</v>
      </c>
      <c r="CA192" s="1">
        <v>7.8594712309821304</v>
      </c>
      <c r="CB192" s="1">
        <v>11.2381208146174</v>
      </c>
      <c r="CC192" s="1">
        <v>9.3592282840785401</v>
      </c>
      <c r="CD192" s="1">
        <v>16.0063242413156</v>
      </c>
      <c r="CE192" s="1">
        <v>9.0170986506581805</v>
      </c>
      <c r="CF192" s="1">
        <v>3.9619872169220001</v>
      </c>
      <c r="CG192" s="1">
        <v>15.613736687954599</v>
      </c>
      <c r="CH192" s="1">
        <v>6.1651196174327003</v>
      </c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DJ192"/>
      <c r="DL192">
        <v>11.650636806931599</v>
      </c>
      <c r="DM192">
        <v>11.608300795445899</v>
      </c>
      <c r="DN192">
        <v>10.832045883877701</v>
      </c>
      <c r="DO192">
        <v>6.5792467760548003</v>
      </c>
      <c r="DP192">
        <v>18.4871743568441</v>
      </c>
      <c r="DQ192">
        <v>5.5516296314668399</v>
      </c>
      <c r="DR192">
        <v>7.6173074859541998</v>
      </c>
      <c r="DS192">
        <v>7.8271827836050099</v>
      </c>
      <c r="DT192">
        <v>13.739157688901701</v>
      </c>
      <c r="DU192">
        <v>6.8036872559842196</v>
      </c>
      <c r="DV192">
        <v>3.2378609426318601</v>
      </c>
      <c r="DW192">
        <v>9.6024731121664004</v>
      </c>
      <c r="DX192">
        <v>5.97141056526476</v>
      </c>
      <c r="EL192"/>
      <c r="EZ192"/>
      <c r="GB192"/>
      <c r="GP192"/>
      <c r="GR192">
        <v>21.6930258454396</v>
      </c>
      <c r="GS192">
        <v>16.636912594481501</v>
      </c>
      <c r="GT192">
        <v>19.872391926460899</v>
      </c>
      <c r="GU192">
        <v>47.959562635802897</v>
      </c>
      <c r="GV192">
        <v>28.7389232690184</v>
      </c>
      <c r="GW192">
        <v>12.223540978919001</v>
      </c>
      <c r="GX192">
        <v>16.853419497945801</v>
      </c>
      <c r="GY192">
        <v>13.9882321468366</v>
      </c>
      <c r="GZ192">
        <v>32.564930473580901</v>
      </c>
      <c r="HA192">
        <v>16.432929467635901</v>
      </c>
      <c r="HB192">
        <v>9.3974509473021008</v>
      </c>
      <c r="HC192">
        <v>24.113066196394101</v>
      </c>
      <c r="HD192">
        <v>12.172675202331799</v>
      </c>
      <c r="HR192"/>
    </row>
    <row r="193" spans="1:226">
      <c r="A193" s="13">
        <f t="shared" si="2"/>
        <v>40662</v>
      </c>
      <c r="O193"/>
      <c r="AD193"/>
      <c r="AE193" s="4">
        <v>40662</v>
      </c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T193"/>
      <c r="BV193" s="1">
        <v>16.631687275322601</v>
      </c>
      <c r="BW193" s="1">
        <v>11.433437157163899</v>
      </c>
      <c r="BX193" s="1">
        <v>16.243271664620899</v>
      </c>
      <c r="BY193" s="1">
        <v>9.9509052913297005</v>
      </c>
      <c r="BZ193" s="1">
        <v>22.599632813282799</v>
      </c>
      <c r="CA193" s="1">
        <v>8.0491406023898495</v>
      </c>
      <c r="CB193" s="1">
        <v>7.24044018367987</v>
      </c>
      <c r="CC193" s="1">
        <v>8.9514652226428808</v>
      </c>
      <c r="CD193" s="1">
        <v>16.183281358960599</v>
      </c>
      <c r="CE193" s="1">
        <v>10.916925268124</v>
      </c>
      <c r="CF193" s="1">
        <v>4.6216661209112297</v>
      </c>
      <c r="CG193" s="1">
        <v>15.6004098311682</v>
      </c>
      <c r="CH193" s="1">
        <v>5.56495849699599</v>
      </c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DJ193"/>
      <c r="DL193">
        <v>11.808241775979599</v>
      </c>
      <c r="DM193">
        <v>11.2382185288788</v>
      </c>
      <c r="DN193">
        <v>10.7330580961171</v>
      </c>
      <c r="DO193">
        <v>6.8622410403420799</v>
      </c>
      <c r="DP193">
        <v>17.9116486657169</v>
      </c>
      <c r="DQ193">
        <v>5.4903220692432901</v>
      </c>
      <c r="DR193">
        <v>5.3629129345872997</v>
      </c>
      <c r="DS193">
        <v>7.5776302158812099</v>
      </c>
      <c r="DT193">
        <v>13.9786092733536</v>
      </c>
      <c r="DU193">
        <v>6.7226294677548104</v>
      </c>
      <c r="DV193">
        <v>3.3444778578966798</v>
      </c>
      <c r="DW193">
        <v>9.8563431584614101</v>
      </c>
      <c r="DX193">
        <v>5.51602401928786</v>
      </c>
      <c r="EL193"/>
      <c r="EZ193"/>
      <c r="GB193"/>
      <c r="GP193"/>
      <c r="GR193">
        <v>22.596366528822099</v>
      </c>
      <c r="GS193">
        <v>16.564265042612199</v>
      </c>
      <c r="GT193">
        <v>19.804159716162999</v>
      </c>
      <c r="GU193">
        <v>45.814289922548298</v>
      </c>
      <c r="GV193">
        <v>29.625825786828798</v>
      </c>
      <c r="GW193">
        <v>12.578633620706899</v>
      </c>
      <c r="GX193">
        <v>12.293223490256</v>
      </c>
      <c r="GY193">
        <v>13.720410921088201</v>
      </c>
      <c r="GZ193">
        <v>32.666496066034099</v>
      </c>
      <c r="HA193">
        <v>17.341358688873701</v>
      </c>
      <c r="HB193">
        <v>10.169925057035901</v>
      </c>
      <c r="HC193">
        <v>24.120271684381599</v>
      </c>
      <c r="HD193">
        <v>12.5347496225626</v>
      </c>
      <c r="HR193"/>
    </row>
    <row r="194" spans="1:226">
      <c r="A194" s="13">
        <f t="shared" si="2"/>
        <v>40633</v>
      </c>
      <c r="O194"/>
      <c r="AD194"/>
      <c r="AE194" s="4">
        <v>40633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T194"/>
      <c r="BV194" s="1">
        <v>16.626696188829101</v>
      </c>
      <c r="BW194" s="1">
        <v>11.462178199590101</v>
      </c>
      <c r="BX194" s="1">
        <v>16.2511206655231</v>
      </c>
      <c r="BY194" s="1">
        <v>9.9222085485343996</v>
      </c>
      <c r="BZ194" s="1">
        <v>22.627362214100302</v>
      </c>
      <c r="CA194" s="1">
        <v>8.0527237932725395</v>
      </c>
      <c r="CB194" s="1">
        <v>7.2450367651653904</v>
      </c>
      <c r="CC194" s="1">
        <v>8.9465700762466405</v>
      </c>
      <c r="CD194" s="1">
        <v>16.1836657291806</v>
      </c>
      <c r="CE194" s="1">
        <v>10.9173196654503</v>
      </c>
      <c r="CF194" s="1">
        <v>4.53622906190175</v>
      </c>
      <c r="CG194" s="1">
        <v>15.600405449123899</v>
      </c>
      <c r="CH194" s="1">
        <v>5.5508899293309302</v>
      </c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DJ194"/>
      <c r="DL194">
        <v>11.803882809719299</v>
      </c>
      <c r="DM194">
        <v>11.324829358737199</v>
      </c>
      <c r="DN194">
        <v>10.7452252642695</v>
      </c>
      <c r="DO194">
        <v>6.8488188506668397</v>
      </c>
      <c r="DP194">
        <v>17.914754785463298</v>
      </c>
      <c r="DQ194">
        <v>5.4940410945070903</v>
      </c>
      <c r="DR194">
        <v>5.3655334484388799</v>
      </c>
      <c r="DS194">
        <v>7.5771102485792197</v>
      </c>
      <c r="DT194">
        <v>13.9703391837869</v>
      </c>
      <c r="DU194">
        <v>6.7229729664821702</v>
      </c>
      <c r="DV194">
        <v>3.3160879776755201</v>
      </c>
      <c r="DW194">
        <v>9.8542358339001606</v>
      </c>
      <c r="DX194">
        <v>5.5409071156629697</v>
      </c>
      <c r="EL194"/>
      <c r="EZ194"/>
      <c r="GB194"/>
      <c r="GP194"/>
      <c r="GR194">
        <v>22.590574338264901</v>
      </c>
      <c r="GS194">
        <v>16.584920770527901</v>
      </c>
      <c r="GT194">
        <v>19.813459002891399</v>
      </c>
      <c r="GU194">
        <v>40.014333182311098</v>
      </c>
      <c r="GV194">
        <v>29.664649781661499</v>
      </c>
      <c r="GW194">
        <v>12.5830687878672</v>
      </c>
      <c r="GX194">
        <v>12.299509245008601</v>
      </c>
      <c r="GY194">
        <v>13.7165711868535</v>
      </c>
      <c r="GZ194">
        <v>32.669214172309204</v>
      </c>
      <c r="HA194">
        <v>17.3422463346824</v>
      </c>
      <c r="HB194">
        <v>10.093826975924401</v>
      </c>
      <c r="HC194">
        <v>24.1218521300923</v>
      </c>
      <c r="HD194">
        <v>12.527592956212301</v>
      </c>
      <c r="HR194"/>
    </row>
    <row r="195" spans="1:226">
      <c r="A195" s="13">
        <f t="shared" si="2"/>
        <v>40602</v>
      </c>
      <c r="O195"/>
      <c r="AD195"/>
      <c r="AE195" s="4">
        <v>40602</v>
      </c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T195"/>
      <c r="BV195" s="1">
        <v>16.5868484179856</v>
      </c>
      <c r="BW195" s="1">
        <v>11.4585845483493</v>
      </c>
      <c r="BX195" s="1">
        <v>16.3055571571672</v>
      </c>
      <c r="BY195" s="1">
        <v>9.9527004577115896</v>
      </c>
      <c r="BZ195" s="1">
        <v>22.667935695982599</v>
      </c>
      <c r="CA195" s="1">
        <v>8.0636446347117499</v>
      </c>
      <c r="CB195" s="1">
        <v>7.2147628853314298</v>
      </c>
      <c r="CC195" s="1">
        <v>8.8951658591249796</v>
      </c>
      <c r="CD195" s="1">
        <v>16.2032129394014</v>
      </c>
      <c r="CE195" s="1">
        <v>10.920659097979399</v>
      </c>
      <c r="CF195" s="1">
        <v>4.5369750806904001</v>
      </c>
      <c r="CG195" s="1">
        <v>15.5728496031603</v>
      </c>
      <c r="CH195" s="1">
        <v>5.5487093305685402</v>
      </c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DJ195"/>
      <c r="DL195">
        <v>11.774291725240101</v>
      </c>
      <c r="DM195">
        <v>11.2732740541668</v>
      </c>
      <c r="DN195">
        <v>10.8173186423308</v>
      </c>
      <c r="DO195">
        <v>6.8621458751216604</v>
      </c>
      <c r="DP195">
        <v>17.9441651789361</v>
      </c>
      <c r="DQ195">
        <v>5.50919969805964</v>
      </c>
      <c r="DR195">
        <v>5.35490434677794</v>
      </c>
      <c r="DS195">
        <v>7.5553702136669401</v>
      </c>
      <c r="DT195">
        <v>13.993928760285399</v>
      </c>
      <c r="DU195">
        <v>6.7347796699633404</v>
      </c>
      <c r="DV195">
        <v>3.3178082745386699</v>
      </c>
      <c r="DW195">
        <v>9.8337772147135905</v>
      </c>
      <c r="DX195">
        <v>5.4318616621289699</v>
      </c>
      <c r="EL195"/>
      <c r="EZ195"/>
      <c r="GB195"/>
      <c r="GP195"/>
      <c r="GR195">
        <v>22.546483599284201</v>
      </c>
      <c r="GS195">
        <v>16.585584580124799</v>
      </c>
      <c r="GT195">
        <v>19.868569829307599</v>
      </c>
      <c r="GU195">
        <v>39.964661067316797</v>
      </c>
      <c r="GV195">
        <v>29.701908856126501</v>
      </c>
      <c r="GW195">
        <v>12.5840443684124</v>
      </c>
      <c r="GX195">
        <v>12.2561498433223</v>
      </c>
      <c r="GY195">
        <v>13.6331468202383</v>
      </c>
      <c r="GZ195">
        <v>32.7101701662477</v>
      </c>
      <c r="HA195">
        <v>17.349731955011102</v>
      </c>
      <c r="HB195">
        <v>10.0954367709154</v>
      </c>
      <c r="HC195">
        <v>24.070879245598299</v>
      </c>
      <c r="HD195">
        <v>12.5282516411331</v>
      </c>
      <c r="HR195"/>
    </row>
    <row r="196" spans="1:226">
      <c r="A196" s="13">
        <f t="shared" si="2"/>
        <v>40574</v>
      </c>
      <c r="O196"/>
      <c r="AD196"/>
      <c r="AE196" s="4">
        <v>40574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T196"/>
      <c r="BV196" s="1">
        <v>14.5996080844874</v>
      </c>
      <c r="BW196" s="1">
        <v>10.7413304629085</v>
      </c>
      <c r="BX196" s="1">
        <v>15.726979594082</v>
      </c>
      <c r="BY196" s="1">
        <v>11.022345314022999</v>
      </c>
      <c r="BZ196" s="1">
        <v>23.5669815212025</v>
      </c>
      <c r="CA196" s="1">
        <v>7.5183125206991699</v>
      </c>
      <c r="CB196" s="1">
        <v>10.5166314120665</v>
      </c>
      <c r="CC196" s="1">
        <v>8.2716990341090408</v>
      </c>
      <c r="CD196" s="1">
        <v>16.608183151972799</v>
      </c>
      <c r="CE196" s="1">
        <v>10.4880842462566</v>
      </c>
      <c r="CF196" s="1">
        <v>3.9791788697151902</v>
      </c>
      <c r="CG196" s="1">
        <v>15.858918865382901</v>
      </c>
      <c r="CH196" s="1">
        <v>4.1276969384750801</v>
      </c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DJ196"/>
      <c r="DL196">
        <v>9.6236732588509692</v>
      </c>
      <c r="DM196">
        <v>7.2108734756426198</v>
      </c>
      <c r="DN196">
        <v>9.5716331715974405</v>
      </c>
      <c r="DO196">
        <v>6.4293045238978097</v>
      </c>
      <c r="DP196">
        <v>18.572928129013398</v>
      </c>
      <c r="DQ196">
        <v>4.5050757371391601</v>
      </c>
      <c r="DR196">
        <v>6.8096569396198499</v>
      </c>
      <c r="DS196">
        <v>6.87081945160452</v>
      </c>
      <c r="DT196">
        <v>13.0311757423363</v>
      </c>
      <c r="DU196">
        <v>7.4696921602164696</v>
      </c>
      <c r="DV196">
        <v>2.9021142881894302</v>
      </c>
      <c r="DW196">
        <v>7.8808929023337102</v>
      </c>
      <c r="DX196">
        <v>3.0394058060362901</v>
      </c>
      <c r="EL196"/>
      <c r="EZ196"/>
      <c r="GB196"/>
      <c r="GP196"/>
      <c r="GR196">
        <v>20.676922051475799</v>
      </c>
      <c r="GS196">
        <v>16.126690424977799</v>
      </c>
      <c r="GT196">
        <v>19.5841378906442</v>
      </c>
      <c r="GU196">
        <v>40.303920484520802</v>
      </c>
      <c r="GV196">
        <v>31.104244412192301</v>
      </c>
      <c r="GW196">
        <v>12.1744881146863</v>
      </c>
      <c r="GX196">
        <v>16.1322554139254</v>
      </c>
      <c r="GY196">
        <v>13.5471268263247</v>
      </c>
      <c r="GZ196">
        <v>32.912025048120498</v>
      </c>
      <c r="HA196">
        <v>17.958980557844999</v>
      </c>
      <c r="HB196">
        <v>8.4699513790911496</v>
      </c>
      <c r="HC196">
        <v>25.228618490105699</v>
      </c>
      <c r="HD196">
        <v>11.6724508049505</v>
      </c>
      <c r="HR196"/>
    </row>
    <row r="197" spans="1:226">
      <c r="A197" s="13">
        <f t="shared" si="2"/>
        <v>40543</v>
      </c>
      <c r="O197"/>
      <c r="AD197"/>
      <c r="AE197" s="4">
        <v>40543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T197"/>
      <c r="BV197" s="1">
        <v>14.608176598131701</v>
      </c>
      <c r="BW197" s="1">
        <v>10.681882355606399</v>
      </c>
      <c r="BX197" s="1">
        <v>15.724218789199901</v>
      </c>
      <c r="BY197" s="1">
        <v>11.043597823492</v>
      </c>
      <c r="BZ197" s="1">
        <v>23.2136041918024</v>
      </c>
      <c r="CA197" s="1">
        <v>7.5156641387408696</v>
      </c>
      <c r="CB197" s="1">
        <v>10.5429857906688</v>
      </c>
      <c r="CC197" s="1">
        <v>8.2669822909094801</v>
      </c>
      <c r="CD197" s="1">
        <v>16.629215444619302</v>
      </c>
      <c r="CE197" s="1">
        <v>10.4747638793694</v>
      </c>
      <c r="CF197" s="1">
        <v>3.9360295170075399</v>
      </c>
      <c r="CG197" s="1">
        <v>15.876330830279301</v>
      </c>
      <c r="CH197" s="1">
        <v>4.1190408044310098</v>
      </c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DJ197"/>
      <c r="DL197">
        <v>9.6493720170927801</v>
      </c>
      <c r="DM197">
        <v>7.1731670358621802</v>
      </c>
      <c r="DN197">
        <v>9.57120651266378</v>
      </c>
      <c r="DO197">
        <v>6.4357381807903904</v>
      </c>
      <c r="DP197">
        <v>18.014280792855999</v>
      </c>
      <c r="DQ197">
        <v>4.5048208518754498</v>
      </c>
      <c r="DR197">
        <v>6.8049802357341704</v>
      </c>
      <c r="DS197">
        <v>6.8698788507224604</v>
      </c>
      <c r="DT197">
        <v>12.985421078093101</v>
      </c>
      <c r="DU197">
        <v>7.4663183420352102</v>
      </c>
      <c r="DV197">
        <v>2.87001690079147</v>
      </c>
      <c r="DW197">
        <v>7.86171827626527</v>
      </c>
      <c r="DX197">
        <v>3.0418278450098399</v>
      </c>
      <c r="EL197"/>
      <c r="EZ197"/>
      <c r="GB197"/>
      <c r="GP197"/>
      <c r="GR197">
        <v>20.6626259046181</v>
      </c>
      <c r="GS197">
        <v>16.0826034392704</v>
      </c>
      <c r="GT197">
        <v>19.5812710073847</v>
      </c>
      <c r="GU197">
        <v>40.704955667766001</v>
      </c>
      <c r="GV197">
        <v>30.6277735161711</v>
      </c>
      <c r="GW197">
        <v>12.1746020079381</v>
      </c>
      <c r="GX197">
        <v>16.173925340898499</v>
      </c>
      <c r="GY197">
        <v>13.545883744863101</v>
      </c>
      <c r="GZ197">
        <v>32.931728323616703</v>
      </c>
      <c r="HA197">
        <v>17.957351547462</v>
      </c>
      <c r="HB197">
        <v>8.4191558548188095</v>
      </c>
      <c r="HC197">
        <v>25.290509798241001</v>
      </c>
      <c r="HD197">
        <v>11.6634018961499</v>
      </c>
      <c r="HR197"/>
    </row>
    <row r="198" spans="1:226">
      <c r="A198" s="13">
        <f t="shared" si="2"/>
        <v>40512</v>
      </c>
      <c r="O198"/>
      <c r="AD198"/>
      <c r="AE198" s="4">
        <v>40512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T198"/>
      <c r="BV198" s="1">
        <v>14.750402860501399</v>
      </c>
      <c r="BW198" s="1">
        <v>10.7330196965135</v>
      </c>
      <c r="BX198" s="1">
        <v>15.741933471011</v>
      </c>
      <c r="BY198" s="1">
        <v>11.003764139164799</v>
      </c>
      <c r="BZ198" s="1">
        <v>23.289188055291</v>
      </c>
      <c r="CA198" s="1">
        <v>7.5171100430851299</v>
      </c>
      <c r="CB198" s="1">
        <v>10.5262542681259</v>
      </c>
      <c r="CC198" s="1">
        <v>8.2789368988464194</v>
      </c>
      <c r="CD198" s="1">
        <v>16.603584090514399</v>
      </c>
      <c r="CE198" s="1">
        <v>10.498933429201999</v>
      </c>
      <c r="CF198" s="1">
        <v>3.9675903344150201</v>
      </c>
      <c r="CG198" s="1">
        <v>15.868397537975699</v>
      </c>
      <c r="CH198" s="1">
        <v>4.1161571873650704</v>
      </c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DJ198"/>
      <c r="DL198">
        <v>9.7255643510917196</v>
      </c>
      <c r="DM198">
        <v>7.2154482172116303</v>
      </c>
      <c r="DN198">
        <v>9.5895129242458399</v>
      </c>
      <c r="DO198">
        <v>6.4226053046245299</v>
      </c>
      <c r="DP198">
        <v>18.059613755707201</v>
      </c>
      <c r="DQ198">
        <v>4.50642979194921</v>
      </c>
      <c r="DR198">
        <v>6.8168949777206702</v>
      </c>
      <c r="DS198">
        <v>6.8718291907882998</v>
      </c>
      <c r="DT198">
        <v>13.0593516426219</v>
      </c>
      <c r="DU198">
        <v>7.4719659392279398</v>
      </c>
      <c r="DV198">
        <v>2.9055558207335301</v>
      </c>
      <c r="DW198">
        <v>7.8929962786130599</v>
      </c>
      <c r="DX198">
        <v>3.04535735307278</v>
      </c>
      <c r="EL198"/>
      <c r="EZ198"/>
      <c r="GB198"/>
      <c r="GP198"/>
      <c r="GR198">
        <v>20.821017144675601</v>
      </c>
      <c r="GS198">
        <v>16.118570084023499</v>
      </c>
      <c r="GT198">
        <v>19.600982375819999</v>
      </c>
      <c r="GU198">
        <v>39.614664661286199</v>
      </c>
      <c r="GV198">
        <v>30.667780839996201</v>
      </c>
      <c r="GW198">
        <v>12.166211489130299</v>
      </c>
      <c r="GX198">
        <v>16.142745859487899</v>
      </c>
      <c r="GY198">
        <v>13.552988671728199</v>
      </c>
      <c r="GZ198">
        <v>32.9019459085264</v>
      </c>
      <c r="HA198">
        <v>17.966883302178601</v>
      </c>
      <c r="HB198">
        <v>8.4215468023858495</v>
      </c>
      <c r="HC198">
        <v>25.2337003250157</v>
      </c>
      <c r="HD198">
        <v>11.661233943249</v>
      </c>
      <c r="HR198"/>
    </row>
    <row r="199" spans="1:226">
      <c r="A199" s="13">
        <f t="shared" si="2"/>
        <v>40480</v>
      </c>
      <c r="O199"/>
      <c r="AD199"/>
      <c r="AE199" s="4">
        <v>40480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T199"/>
      <c r="BV199" s="1">
        <v>14.5416915259361</v>
      </c>
      <c r="BW199" s="1">
        <v>10.484119886233</v>
      </c>
      <c r="BX199" s="1">
        <v>15.558388170488101</v>
      </c>
      <c r="BY199" s="1">
        <v>11.700153314151899</v>
      </c>
      <c r="BZ199" s="1">
        <v>23.674024487111499</v>
      </c>
      <c r="CA199" s="1">
        <v>7.2568507098137802</v>
      </c>
      <c r="CB199" s="1">
        <v>10.6980190468086</v>
      </c>
      <c r="CC199" s="1">
        <v>8.1010712568122401</v>
      </c>
      <c r="CD199" s="1">
        <v>16.979891551976898</v>
      </c>
      <c r="CE199" s="1">
        <v>12.1999600796177</v>
      </c>
      <c r="CF199" s="1">
        <v>3.8100807502641398</v>
      </c>
      <c r="CG199" s="1">
        <v>15.7824042222051</v>
      </c>
      <c r="CH199" s="1">
        <v>3.281495374036</v>
      </c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DJ199"/>
      <c r="DL199">
        <v>9.4801266805985804</v>
      </c>
      <c r="DM199">
        <v>6.8947424805304998</v>
      </c>
      <c r="DN199">
        <v>9.3721076421584399</v>
      </c>
      <c r="DO199">
        <v>6.70558725820643</v>
      </c>
      <c r="DP199">
        <v>18.3266683974419</v>
      </c>
      <c r="DQ199">
        <v>3.9455452203102301</v>
      </c>
      <c r="DR199">
        <v>6.5392863437398301</v>
      </c>
      <c r="DS199">
        <v>5.6968428222192999</v>
      </c>
      <c r="DT199">
        <v>12.5075227801031</v>
      </c>
      <c r="DU199">
        <v>8.1120616322602093</v>
      </c>
      <c r="DV199">
        <v>1.89996332864745</v>
      </c>
      <c r="DW199">
        <v>7.9153118194298804</v>
      </c>
      <c r="DX199">
        <v>2.25963456286952</v>
      </c>
      <c r="EL199"/>
      <c r="EZ199"/>
      <c r="GB199"/>
      <c r="GP199"/>
      <c r="GR199">
        <v>20.982526647127301</v>
      </c>
      <c r="GS199">
        <v>15.950747697280301</v>
      </c>
      <c r="GT199">
        <v>19.455724611610499</v>
      </c>
      <c r="GU199">
        <v>39.124853746954102</v>
      </c>
      <c r="GV199">
        <v>31.003677000469601</v>
      </c>
      <c r="GW199">
        <v>12.023569377844501</v>
      </c>
      <c r="GX199">
        <v>16.1493755526872</v>
      </c>
      <c r="GY199">
        <v>13.551806763695501</v>
      </c>
      <c r="GZ199">
        <v>33.398376886894802</v>
      </c>
      <c r="HA199">
        <v>19.158600112155</v>
      </c>
      <c r="HB199">
        <v>8.4341448090814009</v>
      </c>
      <c r="HC199">
        <v>25.065591429019001</v>
      </c>
      <c r="HD199">
        <v>11.0677759447575</v>
      </c>
      <c r="HR199"/>
    </row>
    <row r="200" spans="1:226">
      <c r="A200" s="13">
        <f t="shared" ref="A200:A247" si="3">AE200</f>
        <v>40451</v>
      </c>
      <c r="O200"/>
      <c r="AD200"/>
      <c r="AE200" s="4">
        <v>40451</v>
      </c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T200"/>
      <c r="BV200" s="1">
        <v>14.4030223470248</v>
      </c>
      <c r="BW200" s="1">
        <v>10.470033657733699</v>
      </c>
      <c r="BX200" s="1">
        <v>15.5565141560733</v>
      </c>
      <c r="BY200" s="1">
        <v>11.6994270220384</v>
      </c>
      <c r="BZ200" s="1">
        <v>23.6489744798846</v>
      </c>
      <c r="CA200" s="1">
        <v>7.2394085095252398</v>
      </c>
      <c r="CB200" s="1">
        <v>10.710364755950399</v>
      </c>
      <c r="CC200" s="1">
        <v>8.0947827169924196</v>
      </c>
      <c r="CD200" s="1">
        <v>16.9941137251333</v>
      </c>
      <c r="CE200" s="1">
        <v>12.179789002837399</v>
      </c>
      <c r="CF200" s="1">
        <v>3.7392208237864901</v>
      </c>
      <c r="CG200" s="1">
        <v>15.790487662350101</v>
      </c>
      <c r="CH200" s="1">
        <v>3.3385010008943801</v>
      </c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DJ200"/>
      <c r="DL200">
        <v>9.3930586251690293</v>
      </c>
      <c r="DM200">
        <v>6.8756801189551799</v>
      </c>
      <c r="DN200">
        <v>9.3699228150570502</v>
      </c>
      <c r="DO200">
        <v>6.7034549099573502</v>
      </c>
      <c r="DP200">
        <v>18.311614695908801</v>
      </c>
      <c r="DQ200">
        <v>3.9346035882960999</v>
      </c>
      <c r="DR200">
        <v>6.53936718789185</v>
      </c>
      <c r="DS200">
        <v>5.69458606410657</v>
      </c>
      <c r="DT200">
        <v>12.479477902282399</v>
      </c>
      <c r="DU200">
        <v>8.09808729875148</v>
      </c>
      <c r="DV200">
        <v>1.7779213354503001</v>
      </c>
      <c r="DW200">
        <v>7.91120387152709</v>
      </c>
      <c r="DX200">
        <v>2.2770065521417302</v>
      </c>
      <c r="EL200"/>
      <c r="EZ200"/>
      <c r="GB200"/>
      <c r="GP200"/>
      <c r="GR200">
        <v>20.834162370412901</v>
      </c>
      <c r="GS200">
        <v>15.9419977734229</v>
      </c>
      <c r="GT200">
        <v>19.453507072431201</v>
      </c>
      <c r="GU200">
        <v>39.0559407786699</v>
      </c>
      <c r="GV200">
        <v>30.989848932355901</v>
      </c>
      <c r="GW200">
        <v>12.0091662487739</v>
      </c>
      <c r="GX200">
        <v>16.171357811273801</v>
      </c>
      <c r="GY200">
        <v>13.545531435403401</v>
      </c>
      <c r="GZ200">
        <v>33.411791781076602</v>
      </c>
      <c r="HA200">
        <v>19.1326094683874</v>
      </c>
      <c r="HB200">
        <v>8.3951184483455492</v>
      </c>
      <c r="HC200">
        <v>25.0939592019514</v>
      </c>
      <c r="HD200">
        <v>11.1098412407502</v>
      </c>
      <c r="HR200"/>
    </row>
    <row r="201" spans="1:226">
      <c r="A201" s="13">
        <f t="shared" si="3"/>
        <v>40421</v>
      </c>
      <c r="O201"/>
      <c r="AD201"/>
      <c r="AE201" s="4">
        <v>40421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T201"/>
      <c r="BV201" s="1">
        <v>14.4298642564837</v>
      </c>
      <c r="BW201" s="1">
        <v>9.7163364078251693</v>
      </c>
      <c r="BX201" s="1">
        <v>15.478527606322899</v>
      </c>
      <c r="BY201" s="1">
        <v>11.2686915061732</v>
      </c>
      <c r="BZ201" s="1">
        <v>23.858756018758001</v>
      </c>
      <c r="CA201" s="1">
        <v>7.2582575619023197</v>
      </c>
      <c r="CB201" s="1">
        <v>10.4243758334724</v>
      </c>
      <c r="CC201" s="1">
        <v>8.0348433628250397</v>
      </c>
      <c r="CD201" s="1">
        <v>16.992076421270799</v>
      </c>
      <c r="CE201" s="1">
        <v>12.1773454945222</v>
      </c>
      <c r="CF201" s="1">
        <v>3.77711546718449</v>
      </c>
      <c r="CG201" s="1">
        <v>15.7591607427127</v>
      </c>
      <c r="CH201" s="1">
        <v>1.95382222740209</v>
      </c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DJ201"/>
      <c r="DL201">
        <v>9.4249665649052297</v>
      </c>
      <c r="DM201">
        <v>6.7072252214998898</v>
      </c>
      <c r="DN201">
        <v>9.3394734038843694</v>
      </c>
      <c r="DO201">
        <v>6.2524085290288696</v>
      </c>
      <c r="DP201">
        <v>18.253955786077199</v>
      </c>
      <c r="DQ201">
        <v>3.8563510460576</v>
      </c>
      <c r="DR201">
        <v>6.27534866993732</v>
      </c>
      <c r="DS201">
        <v>5.6503454121830297</v>
      </c>
      <c r="DT201">
        <v>12.496602836145501</v>
      </c>
      <c r="DU201">
        <v>8.0933305269739009</v>
      </c>
      <c r="DV201">
        <v>1.8303516934606701</v>
      </c>
      <c r="DW201">
        <v>7.9551715938685499</v>
      </c>
      <c r="DX201">
        <v>2.0904365777449798</v>
      </c>
      <c r="EL201"/>
      <c r="EZ201"/>
      <c r="GB201"/>
      <c r="GP201"/>
      <c r="GR201">
        <v>20.8807633617463</v>
      </c>
      <c r="GS201">
        <v>15.611187010268001</v>
      </c>
      <c r="GT201">
        <v>19.377788260479601</v>
      </c>
      <c r="GU201">
        <v>38.4482395457308</v>
      </c>
      <c r="GV201">
        <v>30.860370600286199</v>
      </c>
      <c r="GW201">
        <v>12.0353760047816</v>
      </c>
      <c r="GX201">
        <v>15.7883914322198</v>
      </c>
      <c r="GY201">
        <v>13.4889927361804</v>
      </c>
      <c r="GZ201">
        <v>33.410912015755002</v>
      </c>
      <c r="HA201">
        <v>19.133820194018099</v>
      </c>
      <c r="HB201">
        <v>8.4380755480706906</v>
      </c>
      <c r="HC201">
        <v>25.2515145258673</v>
      </c>
      <c r="HD201">
        <v>10.587860574198</v>
      </c>
      <c r="HR201"/>
    </row>
    <row r="202" spans="1:226">
      <c r="A202" s="13">
        <f t="shared" si="3"/>
        <v>40389</v>
      </c>
      <c r="O202"/>
      <c r="AD202"/>
      <c r="AE202" s="4">
        <v>40389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T202"/>
      <c r="BV202" s="1">
        <v>10.276051278114901</v>
      </c>
      <c r="BW202" s="1">
        <v>8.36957287447642</v>
      </c>
      <c r="BX202" s="1">
        <v>14.822474038034899</v>
      </c>
      <c r="BY202" s="1">
        <v>11.1048285210301</v>
      </c>
      <c r="BZ202" s="1">
        <v>25.0500683259508</v>
      </c>
      <c r="CA202" s="1">
        <v>6.7194168165965298</v>
      </c>
      <c r="CB202" s="1">
        <v>10.268898693879001</v>
      </c>
      <c r="CC202" s="1">
        <v>8.1343102556765601</v>
      </c>
      <c r="CD202" s="1">
        <v>16.929743605708602</v>
      </c>
      <c r="CE202" s="1">
        <v>12.605227923448</v>
      </c>
      <c r="CF202" s="1">
        <v>3.9057438636147301</v>
      </c>
      <c r="CG202" s="1">
        <v>15.1631036857545</v>
      </c>
      <c r="CH202" s="1">
        <v>-0.216294240316177</v>
      </c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DJ202"/>
      <c r="DL202">
        <v>8.7742145859528105</v>
      </c>
      <c r="DM202">
        <v>5.6495278480331796</v>
      </c>
      <c r="DN202">
        <v>8.7938367998260798</v>
      </c>
      <c r="DO202">
        <v>5.7315208019271502</v>
      </c>
      <c r="DP202">
        <v>19.316252802399401</v>
      </c>
      <c r="DQ202">
        <v>3.5008750759903302</v>
      </c>
      <c r="DR202">
        <v>6.3916003548643197</v>
      </c>
      <c r="DS202">
        <v>5.2879480023769503</v>
      </c>
      <c r="DT202">
        <v>11.788127114955801</v>
      </c>
      <c r="DU202">
        <v>7.9123509112556896</v>
      </c>
      <c r="DV202">
        <v>1.47498713042713</v>
      </c>
      <c r="DW202">
        <v>8.5254452165036501</v>
      </c>
      <c r="DX202">
        <v>-0.14802264949800001</v>
      </c>
      <c r="EL202"/>
      <c r="EZ202"/>
      <c r="GB202"/>
      <c r="GP202"/>
      <c r="GR202">
        <v>17.442871881638499</v>
      </c>
      <c r="GS202">
        <v>14.602983197015099</v>
      </c>
      <c r="GT202">
        <v>18.778891335575299</v>
      </c>
      <c r="GU202">
        <v>41.447923512705003</v>
      </c>
      <c r="GV202">
        <v>31.7369492250048</v>
      </c>
      <c r="GW202">
        <v>11.1956445979009</v>
      </c>
      <c r="GX202">
        <v>16.043831287033399</v>
      </c>
      <c r="GY202">
        <v>13.6660864617955</v>
      </c>
      <c r="GZ202">
        <v>33.4342328786378</v>
      </c>
      <c r="HA202">
        <v>19.5340769914162</v>
      </c>
      <c r="HB202">
        <v>8.5225581155804306</v>
      </c>
      <c r="HC202">
        <v>25.077415325983502</v>
      </c>
      <c r="HD202">
        <v>8.9003164987234307</v>
      </c>
      <c r="HR202"/>
    </row>
    <row r="203" spans="1:226">
      <c r="A203" s="13">
        <f t="shared" si="3"/>
        <v>40359</v>
      </c>
      <c r="O203"/>
      <c r="AD203"/>
      <c r="AE203" s="4">
        <v>40359</v>
      </c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T203"/>
      <c r="BV203" s="1">
        <v>10.2213375411533</v>
      </c>
      <c r="BW203" s="1">
        <v>8.3469160320799194</v>
      </c>
      <c r="BX203" s="1">
        <v>14.8192625984742</v>
      </c>
      <c r="BY203" s="1">
        <v>11.124957057900399</v>
      </c>
      <c r="BZ203" s="1">
        <v>25.007920276243102</v>
      </c>
      <c r="CA203" s="1">
        <v>6.6950499399905796</v>
      </c>
      <c r="CB203" s="1">
        <v>10.2761954449521</v>
      </c>
      <c r="CC203" s="1">
        <v>8.1319086475347593</v>
      </c>
      <c r="CD203" s="1">
        <v>16.946705516849299</v>
      </c>
      <c r="CE203" s="1">
        <v>12.608719685665999</v>
      </c>
      <c r="CF203" s="1">
        <v>3.8758886180427798</v>
      </c>
      <c r="CG203" s="1">
        <v>15.1828435350586</v>
      </c>
      <c r="CH203" s="1">
        <v>-0.21651468216460401</v>
      </c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DJ203"/>
      <c r="DL203">
        <v>8.7154849429825099</v>
      </c>
      <c r="DM203">
        <v>5.6273429394962102</v>
      </c>
      <c r="DN203">
        <v>8.7879165783669908</v>
      </c>
      <c r="DO203">
        <v>5.7415499219707202</v>
      </c>
      <c r="DP203">
        <v>19.2880913535639</v>
      </c>
      <c r="DQ203">
        <v>3.4920682948067698</v>
      </c>
      <c r="DR203">
        <v>6.3841773296536797</v>
      </c>
      <c r="DS203">
        <v>5.28604880671445</v>
      </c>
      <c r="DT203">
        <v>11.756495267881601</v>
      </c>
      <c r="DU203">
        <v>7.9256844842972898</v>
      </c>
      <c r="DV203">
        <v>1.4627918242553499</v>
      </c>
      <c r="DW203">
        <v>8.5286671242947296</v>
      </c>
      <c r="DX203">
        <v>-0.156875686189795</v>
      </c>
      <c r="EL203"/>
      <c r="EZ203"/>
      <c r="GB203"/>
      <c r="GP203"/>
      <c r="GR203">
        <v>17.380207962594699</v>
      </c>
      <c r="GS203">
        <v>14.586223365983701</v>
      </c>
      <c r="GT203">
        <v>18.7749304852432</v>
      </c>
      <c r="GU203">
        <v>41.425960113873103</v>
      </c>
      <c r="GV203">
        <v>31.714167495192999</v>
      </c>
      <c r="GW203">
        <v>11.180440666391799</v>
      </c>
      <c r="GX203">
        <v>16.064047629087501</v>
      </c>
      <c r="GY203">
        <v>13.6666438364156</v>
      </c>
      <c r="GZ203">
        <v>33.457554668780297</v>
      </c>
      <c r="HA203">
        <v>19.551872673491101</v>
      </c>
      <c r="HB203">
        <v>8.4882587990735008</v>
      </c>
      <c r="HC203">
        <v>25.128177589363901</v>
      </c>
      <c r="HD203">
        <v>8.9040491697262105</v>
      </c>
      <c r="HR203"/>
    </row>
    <row r="204" spans="1:226">
      <c r="A204" s="13">
        <f t="shared" si="3"/>
        <v>40326</v>
      </c>
      <c r="O204"/>
      <c r="AD204"/>
      <c r="AE204" s="4">
        <v>40326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T204"/>
      <c r="BV204" s="1">
        <v>10.1952877795307</v>
      </c>
      <c r="BW204" s="1">
        <v>8.3038814785230297</v>
      </c>
      <c r="BX204" s="1">
        <v>14.911857535809199</v>
      </c>
      <c r="BY204" s="1">
        <v>10.9140420110839</v>
      </c>
      <c r="BZ204" s="1">
        <v>24.9806205776006</v>
      </c>
      <c r="CA204" s="1">
        <v>6.6920460462982998</v>
      </c>
      <c r="CB204" s="1">
        <v>10.2914894579598</v>
      </c>
      <c r="CC204" s="1">
        <v>8.1147250123615802</v>
      </c>
      <c r="CD204" s="1">
        <v>16.980676072089899</v>
      </c>
      <c r="CE204" s="1">
        <v>12.654920144250999</v>
      </c>
      <c r="CF204" s="1">
        <v>3.8587818917096501</v>
      </c>
      <c r="CG204" s="1">
        <v>15.181293113222999</v>
      </c>
      <c r="CH204" s="1">
        <v>-0.23835557627948301</v>
      </c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DJ204"/>
      <c r="DL204">
        <v>8.6695257021628294</v>
      </c>
      <c r="DM204">
        <v>5.5777808969289397</v>
      </c>
      <c r="DN204">
        <v>8.8295767024709306</v>
      </c>
      <c r="DO204">
        <v>5.5231363088336698</v>
      </c>
      <c r="DP204">
        <v>19.272740907539202</v>
      </c>
      <c r="DQ204">
        <v>3.4805504689400699</v>
      </c>
      <c r="DR204">
        <v>6.37634714888563</v>
      </c>
      <c r="DS204">
        <v>5.2811185025883498</v>
      </c>
      <c r="DT204">
        <v>11.728320724519801</v>
      </c>
      <c r="DU204">
        <v>8.0395926480278597</v>
      </c>
      <c r="DV204">
        <v>1.44338417031264</v>
      </c>
      <c r="DW204">
        <v>8.5181367958177603</v>
      </c>
      <c r="DX204">
        <v>-0.152199700588907</v>
      </c>
      <c r="EL204"/>
      <c r="EZ204"/>
      <c r="GB204"/>
      <c r="GP204"/>
      <c r="GR204">
        <v>17.343280125875498</v>
      </c>
      <c r="GS204">
        <v>14.565496551065999</v>
      </c>
      <c r="GT204">
        <v>18.880307752503501</v>
      </c>
      <c r="GU204">
        <v>40.620379947700002</v>
      </c>
      <c r="GV204">
        <v>31.702125460926101</v>
      </c>
      <c r="GW204">
        <v>11.2131676592549</v>
      </c>
      <c r="GX204">
        <v>16.098317638446002</v>
      </c>
      <c r="GY204">
        <v>13.675883183262</v>
      </c>
      <c r="GZ204">
        <v>33.509472793721798</v>
      </c>
      <c r="HA204">
        <v>19.594474613543898</v>
      </c>
      <c r="HB204">
        <v>8.4817766596819695</v>
      </c>
      <c r="HC204">
        <v>25.173586753505599</v>
      </c>
      <c r="HD204">
        <v>8.8829828576311396</v>
      </c>
      <c r="HR204"/>
    </row>
    <row r="205" spans="1:226">
      <c r="A205" s="13">
        <f t="shared" si="3"/>
        <v>40298</v>
      </c>
      <c r="O205"/>
      <c r="AD205"/>
      <c r="AE205" s="4">
        <v>40298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T205"/>
      <c r="BV205" s="1">
        <v>9.7697483359669199</v>
      </c>
      <c r="BW205" s="1">
        <v>7.6425532271135204</v>
      </c>
      <c r="BX205" s="1">
        <v>14.4145044125585</v>
      </c>
      <c r="BY205" s="1">
        <v>7.2255279640012402</v>
      </c>
      <c r="BZ205" s="1">
        <v>24.621414739932899</v>
      </c>
      <c r="CA205" s="1">
        <v>6.4615314867092497</v>
      </c>
      <c r="CB205" s="1">
        <v>8.4623074012835104</v>
      </c>
      <c r="CC205" s="1">
        <v>6.5238037877358099</v>
      </c>
      <c r="CD205" s="1">
        <v>17.146868893291899</v>
      </c>
      <c r="CE205" s="1">
        <v>13.0054032192285</v>
      </c>
      <c r="CF205" s="1">
        <v>4.2048181986976703</v>
      </c>
      <c r="CG205" s="1">
        <v>14.979924020043001</v>
      </c>
      <c r="CH205" s="1">
        <v>-1.1739358628154899</v>
      </c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DJ205"/>
      <c r="DL205">
        <v>8.3308960301220001</v>
      </c>
      <c r="DM205">
        <v>4.7984613956934901</v>
      </c>
      <c r="DN205">
        <v>8.6263380158569305</v>
      </c>
      <c r="DO205">
        <v>4.56286955753618</v>
      </c>
      <c r="DP205">
        <v>19.2767236285931</v>
      </c>
      <c r="DQ205">
        <v>3.4484337764414299</v>
      </c>
      <c r="DR205">
        <v>6.1602216280050701</v>
      </c>
      <c r="DS205">
        <v>3.84639669416261</v>
      </c>
      <c r="DT205">
        <v>9.53088597979397</v>
      </c>
      <c r="DU205">
        <v>7.5440068371712004</v>
      </c>
      <c r="DV205">
        <v>1.8240316821654201</v>
      </c>
      <c r="DW205">
        <v>8.0848262596949301</v>
      </c>
      <c r="DX205">
        <v>-1.3882524324538399</v>
      </c>
      <c r="EL205"/>
      <c r="EZ205"/>
      <c r="GB205"/>
      <c r="GP205"/>
      <c r="GR205">
        <v>16.9531170099463</v>
      </c>
      <c r="GS205">
        <v>13.9100011710396</v>
      </c>
      <c r="GT205">
        <v>18.379799746250701</v>
      </c>
      <c r="GU205">
        <v>31.365588917520402</v>
      </c>
      <c r="GV205">
        <v>31.4396691598191</v>
      </c>
      <c r="GW205">
        <v>10.7249685058531</v>
      </c>
      <c r="GX205">
        <v>15.6873452259246</v>
      </c>
      <c r="GY205">
        <v>11.665954836411901</v>
      </c>
      <c r="GZ205">
        <v>33.8133775555402</v>
      </c>
      <c r="HA205">
        <v>19.196008099405201</v>
      </c>
      <c r="HB205">
        <v>8.8997677498120407</v>
      </c>
      <c r="HC205">
        <v>23.9527583804811</v>
      </c>
      <c r="HD205">
        <v>8.0037784603625894</v>
      </c>
      <c r="HR205"/>
    </row>
    <row r="206" spans="1:226">
      <c r="A206" s="13">
        <f t="shared" si="3"/>
        <v>40268</v>
      </c>
      <c r="O206"/>
      <c r="AD206"/>
      <c r="AE206" s="4">
        <v>40268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T206"/>
      <c r="BV206" s="1">
        <v>9.7745721426228602</v>
      </c>
      <c r="BW206" s="1">
        <v>7.7162521169242497</v>
      </c>
      <c r="BX206" s="1">
        <v>14.414178669198</v>
      </c>
      <c r="BY206" s="1">
        <v>7.19837995735897</v>
      </c>
      <c r="BZ206" s="1">
        <v>24.603838344885101</v>
      </c>
      <c r="CA206" s="1">
        <v>6.4738240064340697</v>
      </c>
      <c r="CB206" s="1">
        <v>8.4577587898740294</v>
      </c>
      <c r="CC206" s="1">
        <v>6.5064061012141403</v>
      </c>
      <c r="CD206" s="1">
        <v>17.154965506507502</v>
      </c>
      <c r="CE206" s="1">
        <v>13.0074740324148</v>
      </c>
      <c r="CF206" s="1">
        <v>4.2351645924401602</v>
      </c>
      <c r="CG206" s="1">
        <v>14.9856268381194</v>
      </c>
      <c r="CH206" s="1">
        <v>-1.19036976620485</v>
      </c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DJ206"/>
      <c r="DL206">
        <v>8.3296261106127005</v>
      </c>
      <c r="DM206">
        <v>4.8139731023208299</v>
      </c>
      <c r="DN206">
        <v>8.6224689534222101</v>
      </c>
      <c r="DO206">
        <v>4.5188922183736899</v>
      </c>
      <c r="DP206">
        <v>19.2652763923018</v>
      </c>
      <c r="DQ206">
        <v>3.45597030032553</v>
      </c>
      <c r="DR206">
        <v>6.1595629990071696</v>
      </c>
      <c r="DS206">
        <v>3.8388752047228198</v>
      </c>
      <c r="DT206">
        <v>9.5267990206592703</v>
      </c>
      <c r="DU206">
        <v>7.5478102242394298</v>
      </c>
      <c r="DV206">
        <v>1.8567291427628101</v>
      </c>
      <c r="DW206">
        <v>8.0868496955382092</v>
      </c>
      <c r="DX206">
        <v>-1.46475757523766</v>
      </c>
      <c r="EL206"/>
      <c r="EZ206"/>
      <c r="GB206"/>
      <c r="GP206"/>
      <c r="GR206">
        <v>16.959485317220199</v>
      </c>
      <c r="GS206">
        <v>13.975906031237599</v>
      </c>
      <c r="GT206">
        <v>18.379284525273299</v>
      </c>
      <c r="GU206">
        <v>32.512009752885199</v>
      </c>
      <c r="GV206">
        <v>31.4275492237248</v>
      </c>
      <c r="GW206">
        <v>10.742242232742999</v>
      </c>
      <c r="GX206">
        <v>15.688936320238099</v>
      </c>
      <c r="GY206">
        <v>11.6548348601276</v>
      </c>
      <c r="GZ206">
        <v>33.826056605338003</v>
      </c>
      <c r="HA206">
        <v>19.200868646668798</v>
      </c>
      <c r="HB206">
        <v>8.93014768851517</v>
      </c>
      <c r="HC206">
        <v>23.963492601208699</v>
      </c>
      <c r="HD206">
        <v>8.0232790850943392</v>
      </c>
      <c r="HR206"/>
    </row>
    <row r="207" spans="1:226">
      <c r="A207" s="13">
        <f t="shared" si="3"/>
        <v>40235</v>
      </c>
      <c r="O207"/>
      <c r="AD207"/>
      <c r="AE207" s="4">
        <v>40235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T207"/>
      <c r="BV207" s="1">
        <v>9.7403621917233192</v>
      </c>
      <c r="BW207" s="1">
        <v>7.7155271594527601</v>
      </c>
      <c r="BX207" s="1">
        <v>14.4113757360509</v>
      </c>
      <c r="BY207" s="1">
        <v>7.1694969362530498</v>
      </c>
      <c r="BZ207" s="1">
        <v>24.557933165483099</v>
      </c>
      <c r="CA207" s="1">
        <v>6.4422436913836796</v>
      </c>
      <c r="CB207" s="1">
        <v>8.4455275552969997</v>
      </c>
      <c r="CC207" s="1">
        <v>6.4904394490279396</v>
      </c>
      <c r="CD207" s="1">
        <v>17.306697148273699</v>
      </c>
      <c r="CE207" s="1">
        <v>13.009093840374399</v>
      </c>
      <c r="CF207" s="1">
        <v>4.1944147972589203</v>
      </c>
      <c r="CG207" s="1">
        <v>14.9992319436048</v>
      </c>
      <c r="CH207" s="1">
        <v>-1.18205756413969</v>
      </c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DJ207"/>
      <c r="DL207">
        <v>8.2872813714699003</v>
      </c>
      <c r="DM207">
        <v>4.7727729154952403</v>
      </c>
      <c r="DN207">
        <v>8.6103926389720407</v>
      </c>
      <c r="DO207">
        <v>4.5017289520678299</v>
      </c>
      <c r="DP207">
        <v>19.227899861749499</v>
      </c>
      <c r="DQ207">
        <v>3.4513925005264201</v>
      </c>
      <c r="DR207">
        <v>6.1560148781898496</v>
      </c>
      <c r="DS207">
        <v>3.8307378043517302</v>
      </c>
      <c r="DT207">
        <v>9.5757231214235503</v>
      </c>
      <c r="DU207">
        <v>7.5561564488470099</v>
      </c>
      <c r="DV207">
        <v>1.80229177265698</v>
      </c>
      <c r="DW207">
        <v>8.0922962719797908</v>
      </c>
      <c r="DX207">
        <v>-1.5346536806961499</v>
      </c>
      <c r="EL207"/>
      <c r="EZ207"/>
      <c r="GB207"/>
      <c r="GP207"/>
      <c r="GR207">
        <v>16.921344649595898</v>
      </c>
      <c r="GS207">
        <v>13.6399037695926</v>
      </c>
      <c r="GT207">
        <v>18.3758797696531</v>
      </c>
      <c r="GU207">
        <v>31.684192823683802</v>
      </c>
      <c r="GV207">
        <v>31.393212282066099</v>
      </c>
      <c r="GW207">
        <v>10.70888243409</v>
      </c>
      <c r="GX207">
        <v>15.6962217908083</v>
      </c>
      <c r="GY207">
        <v>11.6447672149993</v>
      </c>
      <c r="GZ207">
        <v>34.053673311326499</v>
      </c>
      <c r="HA207">
        <v>19.208271681847801</v>
      </c>
      <c r="HB207">
        <v>8.87576105295574</v>
      </c>
      <c r="HC207">
        <v>23.990297922626802</v>
      </c>
      <c r="HD207">
        <v>7.2504949666285397</v>
      </c>
      <c r="HR207"/>
    </row>
    <row r="208" spans="1:226">
      <c r="A208" s="13">
        <f t="shared" si="3"/>
        <v>40207</v>
      </c>
      <c r="O208"/>
      <c r="AD208"/>
      <c r="AE208" s="4">
        <v>40207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T208"/>
      <c r="BV208" s="1">
        <v>9.99715263027195</v>
      </c>
      <c r="BW208" s="1">
        <v>6.8704472158553402</v>
      </c>
      <c r="BX208" s="1">
        <v>13.803629783341099</v>
      </c>
      <c r="BY208" s="1">
        <v>9.8220560991308599</v>
      </c>
      <c r="BZ208" s="1">
        <v>23.745278441238298</v>
      </c>
      <c r="CA208" s="1">
        <v>6.4044196817218797</v>
      </c>
      <c r="CB208" s="1">
        <v>7.5309400243766502</v>
      </c>
      <c r="CC208" s="1">
        <v>6.8472701147085697</v>
      </c>
      <c r="CD208" s="1">
        <v>16.5806632636816</v>
      </c>
      <c r="CE208" s="1">
        <v>12.487283801658601</v>
      </c>
      <c r="CF208" s="1">
        <v>4.5486496013460904</v>
      </c>
      <c r="CG208" s="1">
        <v>14.2337898798894</v>
      </c>
      <c r="CH208" s="1">
        <v>-2.8299346993981702</v>
      </c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DJ208"/>
      <c r="DL208">
        <v>6.4732858288372199</v>
      </c>
      <c r="DM208">
        <v>5.83606613343267</v>
      </c>
      <c r="DN208">
        <v>9.0148295664343401</v>
      </c>
      <c r="DO208">
        <v>0.424154085477636</v>
      </c>
      <c r="DP208">
        <v>18.578340088581701</v>
      </c>
      <c r="DQ208">
        <v>3.8950846901993899</v>
      </c>
      <c r="DR208">
        <v>4.1892117584850199</v>
      </c>
      <c r="DS208">
        <v>0.81931539861375102</v>
      </c>
      <c r="DT208">
        <v>8.1088085182610108</v>
      </c>
      <c r="DU208">
        <v>7.4131959300469497</v>
      </c>
      <c r="DV208">
        <v>2.4380906159540898</v>
      </c>
      <c r="DW208">
        <v>4.37270983711021</v>
      </c>
      <c r="DX208">
        <v>-0.62454496493632805</v>
      </c>
      <c r="EL208"/>
      <c r="EZ208"/>
      <c r="GB208"/>
      <c r="GP208"/>
      <c r="GR208">
        <v>17.2326036744312</v>
      </c>
      <c r="GS208">
        <v>12.2878313063847</v>
      </c>
      <c r="GT208">
        <v>17.722409382486202</v>
      </c>
      <c r="GU208">
        <v>-1.8953614529242599</v>
      </c>
      <c r="GV208">
        <v>31.497254050390801</v>
      </c>
      <c r="GW208">
        <v>10.7813922905226</v>
      </c>
      <c r="GX208">
        <v>13.551509810372099</v>
      </c>
      <c r="GY208">
        <v>12.0802475146308</v>
      </c>
      <c r="GZ208">
        <v>33.492820053915104</v>
      </c>
      <c r="HA208">
        <v>18.500243559650801</v>
      </c>
      <c r="HB208">
        <v>10.5928072365974</v>
      </c>
      <c r="HC208">
        <v>22.756570145823801</v>
      </c>
      <c r="HD208">
        <v>4.9173396040249697</v>
      </c>
      <c r="HR208"/>
    </row>
    <row r="209" spans="1:226">
      <c r="A209" s="13">
        <f t="shared" si="3"/>
        <v>40178</v>
      </c>
      <c r="O209"/>
      <c r="AD209"/>
      <c r="AE209" s="4">
        <v>40178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T209"/>
      <c r="BV209" s="1">
        <v>9.9099036183468208</v>
      </c>
      <c r="BW209" s="1">
        <v>6.7169313915300197</v>
      </c>
      <c r="BX209" s="1">
        <v>13.804374548959901</v>
      </c>
      <c r="BY209" s="1">
        <v>9.8039950479162794</v>
      </c>
      <c r="BZ209" s="1">
        <v>23.6968111485657</v>
      </c>
      <c r="CA209" s="1">
        <v>6.4008938974502003</v>
      </c>
      <c r="CB209" s="1">
        <v>7.5571306058305101</v>
      </c>
      <c r="CC209" s="1">
        <v>6.8452341630668201</v>
      </c>
      <c r="CD209" s="1">
        <v>16.6005269196</v>
      </c>
      <c r="CE209" s="1">
        <v>12.4919715030523</v>
      </c>
      <c r="CF209" s="1">
        <v>4.53811939033492</v>
      </c>
      <c r="CG209" s="1">
        <v>14.247115025245799</v>
      </c>
      <c r="CH209" s="1">
        <v>-2.6012666546288901</v>
      </c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DJ209"/>
      <c r="DL209">
        <v>6.3975691831057802</v>
      </c>
      <c r="DM209">
        <v>5.7183635404975899</v>
      </c>
      <c r="DN209">
        <v>9.0136355488690896</v>
      </c>
      <c r="DO209">
        <v>0.422244542984274</v>
      </c>
      <c r="DP209">
        <v>18.546310011415901</v>
      </c>
      <c r="DQ209">
        <v>3.8932026670036799</v>
      </c>
      <c r="DR209">
        <v>4.1976523365284102</v>
      </c>
      <c r="DS209">
        <v>0.81286870040436199</v>
      </c>
      <c r="DT209">
        <v>8.1043723192324606</v>
      </c>
      <c r="DU209">
        <v>7.4221210220239699</v>
      </c>
      <c r="DV209">
        <v>2.4452730491520001</v>
      </c>
      <c r="DW209">
        <v>4.3870740016110501</v>
      </c>
      <c r="DX209">
        <v>-0.50833014950224198</v>
      </c>
      <c r="EL209"/>
      <c r="EZ209"/>
      <c r="GB209"/>
      <c r="GP209"/>
      <c r="GR209">
        <v>17.1475189655159</v>
      </c>
      <c r="GS209">
        <v>12.206153533629699</v>
      </c>
      <c r="GT209">
        <v>17.723100140365201</v>
      </c>
      <c r="GU209">
        <v>-1.8651322173110001</v>
      </c>
      <c r="GV209">
        <v>31.4640224108024</v>
      </c>
      <c r="GW209">
        <v>10.780768904963701</v>
      </c>
      <c r="GX209">
        <v>13.5908523826227</v>
      </c>
      <c r="GY209">
        <v>12.0797688773944</v>
      </c>
      <c r="GZ209">
        <v>33.514414152925802</v>
      </c>
      <c r="HA209">
        <v>18.512514514083001</v>
      </c>
      <c r="HB209">
        <v>10.584513125060401</v>
      </c>
      <c r="HC209">
        <v>22.787464816008601</v>
      </c>
      <c r="HD209">
        <v>5.1757460086864198</v>
      </c>
      <c r="HR209"/>
    </row>
    <row r="210" spans="1:226">
      <c r="A210" s="13">
        <f t="shared" si="3"/>
        <v>40147</v>
      </c>
      <c r="O210"/>
      <c r="AD210"/>
      <c r="AE210" s="4">
        <v>40147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T210"/>
      <c r="BV210" s="1">
        <v>10.0013109958496</v>
      </c>
      <c r="BW210" s="1">
        <v>6.7736458737689604</v>
      </c>
      <c r="BX210" s="1">
        <v>13.803434982333</v>
      </c>
      <c r="BY210" s="1">
        <v>9.7495355834010304</v>
      </c>
      <c r="BZ210" s="1">
        <v>23.755120754764601</v>
      </c>
      <c r="CA210" s="1">
        <v>6.44662224740215</v>
      </c>
      <c r="CB210" s="1">
        <v>7.5146630444306499</v>
      </c>
      <c r="CC210" s="1">
        <v>6.8587199384900703</v>
      </c>
      <c r="CD210" s="1">
        <v>16.5290262468097</v>
      </c>
      <c r="CE210" s="1">
        <v>12.489398717336099</v>
      </c>
      <c r="CF210" s="1">
        <v>4.5479333547931997</v>
      </c>
      <c r="CG210" s="1">
        <v>14.217498486847299</v>
      </c>
      <c r="CH210" s="1">
        <v>-2.62321155986292</v>
      </c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DJ210"/>
      <c r="DL210">
        <v>6.4697326010819003</v>
      </c>
      <c r="DM210">
        <v>5.7528213693618602</v>
      </c>
      <c r="DN210">
        <v>9.0127317864813605</v>
      </c>
      <c r="DO210">
        <v>0.40568360284659499</v>
      </c>
      <c r="DP210">
        <v>18.576876042841299</v>
      </c>
      <c r="DQ210">
        <v>3.9213555147663901</v>
      </c>
      <c r="DR210">
        <v>4.2002587943824796</v>
      </c>
      <c r="DS210">
        <v>0.837296575975915</v>
      </c>
      <c r="DT210">
        <v>8.0818888956608195</v>
      </c>
      <c r="DU210">
        <v>7.4167396178516602</v>
      </c>
      <c r="DV210">
        <v>2.4630660519024801</v>
      </c>
      <c r="DW210">
        <v>4.3614218968310698</v>
      </c>
      <c r="DX210">
        <v>-0.52712904928889204</v>
      </c>
      <c r="EL210"/>
      <c r="EZ210"/>
      <c r="GB210"/>
      <c r="GP210"/>
      <c r="GR210">
        <v>17.2399261420892</v>
      </c>
      <c r="GS210">
        <v>12.2443376920149</v>
      </c>
      <c r="GT210">
        <v>17.722658145758199</v>
      </c>
      <c r="GU210">
        <v>-1.40846631997229</v>
      </c>
      <c r="GV210">
        <v>31.501172365587301</v>
      </c>
      <c r="GW210">
        <v>10.813873922707799</v>
      </c>
      <c r="GX210">
        <v>13.582414298452701</v>
      </c>
      <c r="GY210">
        <v>12.0823441150209</v>
      </c>
      <c r="GZ210">
        <v>33.4447325175598</v>
      </c>
      <c r="HA210">
        <v>18.5913155527107</v>
      </c>
      <c r="HB210">
        <v>10.5678273548303</v>
      </c>
      <c r="HC210">
        <v>22.750041659773199</v>
      </c>
      <c r="HD210">
        <v>5.1424851006746497</v>
      </c>
      <c r="HR210"/>
    </row>
    <row r="211" spans="1:226">
      <c r="A211" s="13">
        <f t="shared" si="3"/>
        <v>40116</v>
      </c>
      <c r="O211"/>
      <c r="AD211"/>
      <c r="AE211" s="4">
        <v>40116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T211"/>
      <c r="BV211" s="1">
        <v>11.257983807422701</v>
      </c>
      <c r="BW211" s="1">
        <v>6.8892734518353604</v>
      </c>
      <c r="BX211" s="1">
        <v>14.251740973925701</v>
      </c>
      <c r="BY211" s="1">
        <v>7.2596390511669604</v>
      </c>
      <c r="BZ211" s="1">
        <v>22.204515060295599</v>
      </c>
      <c r="CA211" s="1">
        <v>6.5500675536386304</v>
      </c>
      <c r="CB211" s="1">
        <v>8.7208614055410596</v>
      </c>
      <c r="CC211" s="1">
        <v>7.6739576944200296</v>
      </c>
      <c r="CD211" s="1">
        <v>16.664133099857001</v>
      </c>
      <c r="CE211" s="1">
        <v>11.6364402180218</v>
      </c>
      <c r="CF211" s="1">
        <v>5.0226683141542496</v>
      </c>
      <c r="CG211" s="1">
        <v>14.458282681429999</v>
      </c>
      <c r="CH211" s="1">
        <v>-1.97531545665715</v>
      </c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DJ211"/>
      <c r="DL211">
        <v>7.1667258122404798</v>
      </c>
      <c r="DM211">
        <v>6.1645942576267201</v>
      </c>
      <c r="DN211">
        <v>10.041102078262099</v>
      </c>
      <c r="DO211">
        <v>-0.519763753404486</v>
      </c>
      <c r="DP211">
        <v>18.459105983407301</v>
      </c>
      <c r="DQ211">
        <v>4.05090335268555</v>
      </c>
      <c r="DR211">
        <v>4.7349268814490202</v>
      </c>
      <c r="DS211">
        <v>1.89089176626193</v>
      </c>
      <c r="DT211">
        <v>9.1505191113795306</v>
      </c>
      <c r="DU211">
        <v>7.1235917605572503</v>
      </c>
      <c r="DV211">
        <v>3.3320543039938899</v>
      </c>
      <c r="DW211">
        <v>6.48645095042711</v>
      </c>
      <c r="DX211">
        <v>-1.32853270358655E-3</v>
      </c>
      <c r="EL211"/>
      <c r="EZ211"/>
      <c r="GB211"/>
      <c r="GP211"/>
      <c r="GR211">
        <v>17.8871554628914</v>
      </c>
      <c r="GS211">
        <v>12.3844070469007</v>
      </c>
      <c r="GT211">
        <v>18.083781197157201</v>
      </c>
      <c r="GU211">
        <v>-0.138570182026066</v>
      </c>
      <c r="GV211">
        <v>29.952106388083099</v>
      </c>
      <c r="GW211">
        <v>10.815598555898999</v>
      </c>
      <c r="GX211">
        <v>13.9923807470923</v>
      </c>
      <c r="GY211">
        <v>12.718664097694599</v>
      </c>
      <c r="GZ211">
        <v>33.322769965878798</v>
      </c>
      <c r="HA211">
        <v>14.8251464992238</v>
      </c>
      <c r="HB211">
        <v>10.7432396239632</v>
      </c>
      <c r="HC211">
        <v>22.8372608692802</v>
      </c>
      <c r="HD211">
        <v>5.7513240414301903</v>
      </c>
      <c r="HR211"/>
    </row>
    <row r="212" spans="1:226">
      <c r="A212" s="13">
        <f t="shared" si="3"/>
        <v>40086</v>
      </c>
      <c r="O212"/>
      <c r="AD212"/>
      <c r="AE212" s="4">
        <v>40086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T212"/>
      <c r="BV212" s="1">
        <v>11.294945533254699</v>
      </c>
      <c r="BW212" s="1">
        <v>6.8842831478194597</v>
      </c>
      <c r="BX212" s="1">
        <v>14.2527127949246</v>
      </c>
      <c r="BY212" s="1">
        <v>7.2776294579976897</v>
      </c>
      <c r="BZ212" s="1">
        <v>22.232701833110699</v>
      </c>
      <c r="CA212" s="1">
        <v>6.5563156948519596</v>
      </c>
      <c r="CB212" s="1">
        <v>8.7069527593762395</v>
      </c>
      <c r="CC212" s="1">
        <v>7.6487196813665701</v>
      </c>
      <c r="CD212" s="1">
        <v>16.660683134931102</v>
      </c>
      <c r="CE212" s="1">
        <v>11.635336637268001</v>
      </c>
      <c r="CF212" s="1">
        <v>5.0166923774498899</v>
      </c>
      <c r="CG212" s="1">
        <v>14.4539177195668</v>
      </c>
      <c r="CH212" s="1">
        <v>-1.9490208308435799</v>
      </c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DJ212"/>
      <c r="DL212">
        <v>7.1866164359184701</v>
      </c>
      <c r="DM212">
        <v>6.1655770736181301</v>
      </c>
      <c r="DN212">
        <v>10.045170430445999</v>
      </c>
      <c r="DO212">
        <v>-0.55178955445728595</v>
      </c>
      <c r="DP212">
        <v>18.478674866593401</v>
      </c>
      <c r="DQ212">
        <v>4.0444453062750902</v>
      </c>
      <c r="DR212">
        <v>4.7423085944057304</v>
      </c>
      <c r="DS212">
        <v>1.87499577280799</v>
      </c>
      <c r="DT212">
        <v>9.1424970631420397</v>
      </c>
      <c r="DU212">
        <v>7.1215430846008303</v>
      </c>
      <c r="DV212">
        <v>3.3157141911539099</v>
      </c>
      <c r="DW212">
        <v>6.4783379039156799</v>
      </c>
      <c r="DX212">
        <v>1.43062088766057E-2</v>
      </c>
      <c r="EL212"/>
      <c r="EZ212"/>
      <c r="GB212"/>
      <c r="GP212"/>
      <c r="GR212">
        <v>17.927275637860198</v>
      </c>
      <c r="GS212">
        <v>12.3855314017309</v>
      </c>
      <c r="GT212">
        <v>18.084875068928</v>
      </c>
      <c r="GU212">
        <v>0.77485326539186306</v>
      </c>
      <c r="GV212">
        <v>29.957952155869101</v>
      </c>
      <c r="GW212">
        <v>10.8187242406709</v>
      </c>
      <c r="GX212">
        <v>13.974778980690299</v>
      </c>
      <c r="GY212">
        <v>12.7013951027762</v>
      </c>
      <c r="GZ212">
        <v>33.327445709355501</v>
      </c>
      <c r="HA212">
        <v>14.8154391545455</v>
      </c>
      <c r="HB212">
        <v>10.7313723319467</v>
      </c>
      <c r="HC212">
        <v>22.826965197009301</v>
      </c>
      <c r="HD212">
        <v>5.7743811200951898</v>
      </c>
      <c r="HR212"/>
    </row>
    <row r="213" spans="1:226">
      <c r="A213" s="13">
        <f t="shared" si="3"/>
        <v>40056</v>
      </c>
      <c r="O213"/>
      <c r="AD213"/>
      <c r="AE213" s="4">
        <v>40056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T213"/>
      <c r="BV213" s="1">
        <v>10.982808960047301</v>
      </c>
      <c r="BW213" s="1">
        <v>7.5424710762176002</v>
      </c>
      <c r="BX213" s="1">
        <v>14.253842457452899</v>
      </c>
      <c r="BY213" s="1">
        <v>7.2222886083074496</v>
      </c>
      <c r="BZ213" s="1">
        <v>22.268447929582599</v>
      </c>
      <c r="CA213" s="1">
        <v>6.4626808295929896</v>
      </c>
      <c r="CB213" s="1">
        <v>8.4389043017595693</v>
      </c>
      <c r="CC213" s="1">
        <v>7.6077671903834503</v>
      </c>
      <c r="CD213" s="1">
        <v>16.641968873010899</v>
      </c>
      <c r="CE213" s="1">
        <v>11.5852359941731</v>
      </c>
      <c r="CF213" s="1">
        <v>5.7214631451139599</v>
      </c>
      <c r="CG213" s="1">
        <v>14.7214803654368</v>
      </c>
      <c r="CH213" s="1">
        <v>-1.0001778804927799</v>
      </c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DJ213"/>
      <c r="DL213">
        <v>6.8861185949843602</v>
      </c>
      <c r="DM213">
        <v>6.3495250861561896</v>
      </c>
      <c r="DN213">
        <v>10.0495743612371</v>
      </c>
      <c r="DO213">
        <v>-0.75527384627819505</v>
      </c>
      <c r="DP213">
        <v>18.5389505094927</v>
      </c>
      <c r="DQ213">
        <v>4.0548798103318697</v>
      </c>
      <c r="DR213">
        <v>4.6041473647397302</v>
      </c>
      <c r="DS213">
        <v>1.7852209528141501</v>
      </c>
      <c r="DT213">
        <v>9.0910546138174304</v>
      </c>
      <c r="DU213">
        <v>6.9952377558454897</v>
      </c>
      <c r="DV213">
        <v>3.62740987825463</v>
      </c>
      <c r="DW213">
        <v>6.9613599999396403</v>
      </c>
      <c r="DX213">
        <v>3.11803290215594E-2</v>
      </c>
      <c r="EL213"/>
      <c r="EZ213"/>
      <c r="GB213"/>
      <c r="GP213"/>
      <c r="GR213">
        <v>17.635191566514401</v>
      </c>
      <c r="GS213">
        <v>12.8608040010085</v>
      </c>
      <c r="GT213">
        <v>18.0860959894618</v>
      </c>
      <c r="GU213">
        <v>-0.79810443534098396</v>
      </c>
      <c r="GV213">
        <v>29.761087180149801</v>
      </c>
      <c r="GW213">
        <v>10.694004331507299</v>
      </c>
      <c r="GX213">
        <v>13.6316954855261</v>
      </c>
      <c r="GY213">
        <v>12.6762328912423</v>
      </c>
      <c r="GZ213">
        <v>33.336848121437001</v>
      </c>
      <c r="HA213">
        <v>14.6980247439566</v>
      </c>
      <c r="HB213">
        <v>11.6907857655751</v>
      </c>
      <c r="HC213">
        <v>23.260414302849298</v>
      </c>
      <c r="HD213">
        <v>6.4426490675517201</v>
      </c>
      <c r="HR213"/>
    </row>
    <row r="214" spans="1:226">
      <c r="A214" s="13">
        <f t="shared" si="3"/>
        <v>40025</v>
      </c>
      <c r="O214"/>
      <c r="AD214"/>
      <c r="AE214" s="4">
        <v>40025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T214"/>
      <c r="BV214" s="1">
        <v>13.376889001261601</v>
      </c>
      <c r="BW214" s="1">
        <v>8.5311135469550408</v>
      </c>
      <c r="BX214" s="1">
        <v>15.401367485474999</v>
      </c>
      <c r="BY214" s="1">
        <v>6.3923243262209004</v>
      </c>
      <c r="BZ214" s="1">
        <v>22.109172457018101</v>
      </c>
      <c r="CA214" s="1">
        <v>7.6706024582727803</v>
      </c>
      <c r="CB214" s="1">
        <v>10.3457070949423</v>
      </c>
      <c r="CC214" s="1">
        <v>8.6824990563224809</v>
      </c>
      <c r="CD214" s="1">
        <v>16.5266922950637</v>
      </c>
      <c r="CE214" s="1">
        <v>11.4096049335842</v>
      </c>
      <c r="CF214" s="1">
        <v>6.4003369647869004</v>
      </c>
      <c r="CG214" s="1">
        <v>15.1925741801934</v>
      </c>
      <c r="CH214" s="1">
        <v>1.90131281632491</v>
      </c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DJ214"/>
      <c r="DL214">
        <v>8.4592358389710594</v>
      </c>
      <c r="DM214">
        <v>7.1420781072345996</v>
      </c>
      <c r="DN214">
        <v>10.564448610295701</v>
      </c>
      <c r="DO214">
        <v>0.41007166599029599</v>
      </c>
      <c r="DP214">
        <v>17.981100850613501</v>
      </c>
      <c r="DQ214">
        <v>4.8665261937652096</v>
      </c>
      <c r="DR214">
        <v>5.44387225102356</v>
      </c>
      <c r="DS214">
        <v>2.1385009897747498</v>
      </c>
      <c r="DT214">
        <v>9.1811614874243705</v>
      </c>
      <c r="DU214">
        <v>6.9357515559901204</v>
      </c>
      <c r="DV214">
        <v>3.98888195445251</v>
      </c>
      <c r="DW214">
        <v>8.4600523209967697</v>
      </c>
      <c r="DX214">
        <v>1.8636671194974599</v>
      </c>
      <c r="EL214"/>
      <c r="EZ214"/>
      <c r="GB214"/>
      <c r="GP214"/>
      <c r="GR214">
        <v>19.234407826039401</v>
      </c>
      <c r="GS214">
        <v>13.626102188288501</v>
      </c>
      <c r="GT214">
        <v>18.9594196840441</v>
      </c>
      <c r="GU214">
        <v>0.68368652821962494</v>
      </c>
      <c r="GV214">
        <v>29.073608808671001</v>
      </c>
      <c r="GW214">
        <v>11.694620748393801</v>
      </c>
      <c r="GX214">
        <v>14.7425831749156</v>
      </c>
      <c r="GY214">
        <v>13.512829964773401</v>
      </c>
      <c r="GZ214">
        <v>33.136954657961198</v>
      </c>
      <c r="HA214">
        <v>14.1947308823528</v>
      </c>
      <c r="HB214">
        <v>10.583524352385201</v>
      </c>
      <c r="HC214">
        <v>23.420284326581999</v>
      </c>
      <c r="HD214">
        <v>8.7975960627057095</v>
      </c>
      <c r="HR214"/>
    </row>
    <row r="215" spans="1:226">
      <c r="A215" s="13">
        <f t="shared" si="3"/>
        <v>39994</v>
      </c>
      <c r="O215"/>
      <c r="AD215"/>
      <c r="AE215" s="4">
        <v>39994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T215"/>
      <c r="BV215" s="1">
        <v>13.2668834016212</v>
      </c>
      <c r="BW215" s="1">
        <v>8.4939825237166993</v>
      </c>
      <c r="BX215" s="1">
        <v>15.4008779628877</v>
      </c>
      <c r="BY215" s="1">
        <v>6.4452460888915404</v>
      </c>
      <c r="BZ215" s="1">
        <v>22.091595452813301</v>
      </c>
      <c r="CA215" s="1">
        <v>7.6824164557024597</v>
      </c>
      <c r="CB215" s="1">
        <v>10.360336949648101</v>
      </c>
      <c r="CC215" s="1">
        <v>8.6740956219705598</v>
      </c>
      <c r="CD215" s="1">
        <v>16.534674954711999</v>
      </c>
      <c r="CE215" s="1">
        <v>11.4229609606674</v>
      </c>
      <c r="CF215" s="1">
        <v>6.3777647872621603</v>
      </c>
      <c r="CG215" s="1">
        <v>15.1969145859523</v>
      </c>
      <c r="CH215" s="1">
        <v>1.89850010619383</v>
      </c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DJ215"/>
      <c r="DL215">
        <v>8.3756214217254392</v>
      </c>
      <c r="DM215">
        <v>7.0804034827661999</v>
      </c>
      <c r="DN215">
        <v>10.5610425392029</v>
      </c>
      <c r="DO215">
        <v>0.44074165326497899</v>
      </c>
      <c r="DP215">
        <v>17.9663083081956</v>
      </c>
      <c r="DQ215">
        <v>4.8658447830437401</v>
      </c>
      <c r="DR215">
        <v>5.4461307699598702</v>
      </c>
      <c r="DS215">
        <v>2.1235235401562802</v>
      </c>
      <c r="DT215">
        <v>9.1663242279224004</v>
      </c>
      <c r="DU215">
        <v>6.9510833490124302</v>
      </c>
      <c r="DV215">
        <v>3.9843912153050498</v>
      </c>
      <c r="DW215">
        <v>8.4728937737269305</v>
      </c>
      <c r="DX215">
        <v>1.8617178675373001</v>
      </c>
      <c r="EL215"/>
      <c r="EZ215"/>
      <c r="GB215"/>
      <c r="GP215"/>
      <c r="GR215">
        <v>19.1313021226497</v>
      </c>
      <c r="GS215">
        <v>13.6027725443801</v>
      </c>
      <c r="GT215">
        <v>18.958746077050801</v>
      </c>
      <c r="GU215">
        <v>1.3139206403147901</v>
      </c>
      <c r="GV215">
        <v>29.061501647073499</v>
      </c>
      <c r="GW215">
        <v>11.706228339989799</v>
      </c>
      <c r="GX215">
        <v>14.762440422889499</v>
      </c>
      <c r="GY215">
        <v>13.510743697821001</v>
      </c>
      <c r="GZ215">
        <v>33.153080740586397</v>
      </c>
      <c r="HA215">
        <v>14.254607749516801</v>
      </c>
      <c r="HB215">
        <v>10.5382087502598</v>
      </c>
      <c r="HC215">
        <v>23.434183618365299</v>
      </c>
      <c r="HD215">
        <v>8.7960747193092104</v>
      </c>
      <c r="HR215"/>
    </row>
    <row r="216" spans="1:226">
      <c r="A216" s="13">
        <f t="shared" si="3"/>
        <v>39962</v>
      </c>
      <c r="O216"/>
      <c r="AD216"/>
      <c r="AE216" s="4">
        <v>39962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T216"/>
      <c r="BV216" s="1">
        <v>13.162872806294599</v>
      </c>
      <c r="BW216" s="1">
        <v>8.51242180874425</v>
      </c>
      <c r="BX216" s="1">
        <v>15.403026765027599</v>
      </c>
      <c r="BY216" s="1">
        <v>5.9863171189547897</v>
      </c>
      <c r="BZ216" s="1">
        <v>22.046743512566199</v>
      </c>
      <c r="CA216" s="1">
        <v>7.7112208199154999</v>
      </c>
      <c r="CB216" s="1">
        <v>10.385682380345999</v>
      </c>
      <c r="CC216" s="1">
        <v>8.6650897364103905</v>
      </c>
      <c r="CD216" s="1">
        <v>16.527486635525001</v>
      </c>
      <c r="CE216" s="1">
        <v>11.413530144742801</v>
      </c>
      <c r="CF216" s="1">
        <v>6.3363029509877897</v>
      </c>
      <c r="CG216" s="1">
        <v>15.228952532008901</v>
      </c>
      <c r="CH216" s="1">
        <v>1.92290232617556</v>
      </c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DJ216"/>
      <c r="DL216">
        <v>8.31204492819084</v>
      </c>
      <c r="DM216">
        <v>7.1131471866968701</v>
      </c>
      <c r="DN216">
        <v>10.5678536150266</v>
      </c>
      <c r="DO216">
        <v>0.30345440574030003</v>
      </c>
      <c r="DP216">
        <v>17.933341388906602</v>
      </c>
      <c r="DQ216">
        <v>4.8695298962014704</v>
      </c>
      <c r="DR216">
        <v>5.4494191016335201</v>
      </c>
      <c r="DS216">
        <v>2.1061953815067702</v>
      </c>
      <c r="DT216">
        <v>9.1360595718178494</v>
      </c>
      <c r="DU216">
        <v>6.9515543566585096</v>
      </c>
      <c r="DV216">
        <v>3.9668589410491601</v>
      </c>
      <c r="DW216">
        <v>8.5169282415147194</v>
      </c>
      <c r="DX216">
        <v>1.8667061571870101</v>
      </c>
      <c r="EL216"/>
      <c r="EZ216"/>
      <c r="GB216"/>
      <c r="GP216"/>
      <c r="GR216">
        <v>19.020631972815298</v>
      </c>
      <c r="GS216">
        <v>13.639233494697701</v>
      </c>
      <c r="GT216">
        <v>18.9610547328151</v>
      </c>
      <c r="GU216">
        <v>4.1213793460149697</v>
      </c>
      <c r="GV216">
        <v>29.026952590733501</v>
      </c>
      <c r="GW216">
        <v>11.749158785854499</v>
      </c>
      <c r="GX216">
        <v>14.7971215879277</v>
      </c>
      <c r="GY216">
        <v>13.508488611778001</v>
      </c>
      <c r="GZ216">
        <v>33.111812772866799</v>
      </c>
      <c r="HA216">
        <v>14.3274982749369</v>
      </c>
      <c r="HB216">
        <v>10.508689908333</v>
      </c>
      <c r="HC216">
        <v>23.514610641820401</v>
      </c>
      <c r="HD216">
        <v>8.8456482153123304</v>
      </c>
      <c r="HR216"/>
    </row>
    <row r="217" spans="1:226">
      <c r="A217" s="13">
        <f t="shared" si="3"/>
        <v>39933</v>
      </c>
      <c r="O217"/>
      <c r="AD217"/>
      <c r="AE217" s="4">
        <v>39933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T217"/>
      <c r="BV217" s="1">
        <v>14.031372020105</v>
      </c>
      <c r="BW217" s="1">
        <v>10.254976601818599</v>
      </c>
      <c r="BX217" s="1">
        <v>16.360710519497601</v>
      </c>
      <c r="BY217" s="1">
        <v>3.8705719460708798</v>
      </c>
      <c r="BZ217" s="1">
        <v>23.789036283689999</v>
      </c>
      <c r="CA217" s="1">
        <v>8.1309990941620907</v>
      </c>
      <c r="CB217" s="1">
        <v>11.380937580937299</v>
      </c>
      <c r="CC217" s="1">
        <v>10.058558201041</v>
      </c>
      <c r="CD217" s="1">
        <v>17.128215601672601</v>
      </c>
      <c r="CE217" s="1">
        <v>13.5016928252813</v>
      </c>
      <c r="CF217" s="1">
        <v>7.2477038143409001</v>
      </c>
      <c r="CG217" s="1">
        <v>15.2423224693971</v>
      </c>
      <c r="CH217" s="1">
        <v>4.4596736557738597</v>
      </c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DJ217"/>
      <c r="DL217">
        <v>8.7402123231096596</v>
      </c>
      <c r="DM217">
        <v>7.8360432194457204</v>
      </c>
      <c r="DN217">
        <v>11.723795388073199</v>
      </c>
      <c r="DO217">
        <v>0.87718175466686399</v>
      </c>
      <c r="DP217">
        <v>18.4649973684161</v>
      </c>
      <c r="DQ217">
        <v>5.0743456075296196</v>
      </c>
      <c r="DR217">
        <v>6.4139213950453797</v>
      </c>
      <c r="DS217">
        <v>3.98536737032402</v>
      </c>
      <c r="DT217">
        <v>9.5978612074622696</v>
      </c>
      <c r="DU217">
        <v>6.9263254151958504</v>
      </c>
      <c r="DV217">
        <v>5.6266838796004999</v>
      </c>
      <c r="DW217">
        <v>8.90890570716107</v>
      </c>
      <c r="DX217">
        <v>2.8949384404012601</v>
      </c>
      <c r="EL217"/>
      <c r="EZ217"/>
      <c r="GB217"/>
      <c r="GP217"/>
      <c r="GR217">
        <v>19.249505256166199</v>
      </c>
      <c r="GS217">
        <v>15.378612067521701</v>
      </c>
      <c r="GT217">
        <v>19.7413501921781</v>
      </c>
      <c r="GU217">
        <v>21.323057047816</v>
      </c>
      <c r="GV217">
        <v>30.773896749648799</v>
      </c>
      <c r="GW217">
        <v>11.9743473330951</v>
      </c>
      <c r="GX217">
        <v>15.1837977818791</v>
      </c>
      <c r="GY217">
        <v>14.8120258353725</v>
      </c>
      <c r="GZ217">
        <v>33.340421595126898</v>
      </c>
      <c r="HA217">
        <v>18.904453056272501</v>
      </c>
      <c r="HB217">
        <v>14.326947783051899</v>
      </c>
      <c r="HC217">
        <v>23.268079289738001</v>
      </c>
      <c r="HD217">
        <v>11.5843876109261</v>
      </c>
      <c r="HR217"/>
    </row>
    <row r="218" spans="1:226">
      <c r="A218" s="13">
        <f t="shared" si="3"/>
        <v>39903</v>
      </c>
      <c r="O218"/>
      <c r="AD218"/>
      <c r="AE218" s="4">
        <v>39903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T218"/>
      <c r="BV218" s="1">
        <v>13.9747640095398</v>
      </c>
      <c r="BW218" s="1">
        <v>10.2143398817477</v>
      </c>
      <c r="BX218" s="1">
        <v>16.359588265805002</v>
      </c>
      <c r="BY218" s="1">
        <v>3.8225386634666099</v>
      </c>
      <c r="BZ218" s="1">
        <v>23.723199954640101</v>
      </c>
      <c r="CA218" s="1">
        <v>8.1330002101757302</v>
      </c>
      <c r="CB218" s="1">
        <v>11.366755024876801</v>
      </c>
      <c r="CC218" s="1">
        <v>10.0399151543934</v>
      </c>
      <c r="CD218" s="1">
        <v>17.143892482821698</v>
      </c>
      <c r="CE218" s="1">
        <v>13.587340671541901</v>
      </c>
      <c r="CF218" s="1">
        <v>7.1801066589238598</v>
      </c>
      <c r="CG218" s="1">
        <v>15.2681024475529</v>
      </c>
      <c r="CH218" s="1">
        <v>4.5548063070016296</v>
      </c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DJ218"/>
      <c r="DL218">
        <v>8.7256902234572706</v>
      </c>
      <c r="DM218">
        <v>7.7747924141718903</v>
      </c>
      <c r="DN218">
        <v>11.7204440502226</v>
      </c>
      <c r="DO218">
        <v>0.84649666165833704</v>
      </c>
      <c r="DP218">
        <v>18.437585409181501</v>
      </c>
      <c r="DQ218">
        <v>5.0730738899066701</v>
      </c>
      <c r="DR218">
        <v>6.4011202490949302</v>
      </c>
      <c r="DS218">
        <v>3.9505071602066302</v>
      </c>
      <c r="DT218">
        <v>9.5847232079366993</v>
      </c>
      <c r="DU218">
        <v>7.0196937801148502</v>
      </c>
      <c r="DV218">
        <v>5.5647033530668102</v>
      </c>
      <c r="DW218">
        <v>8.9435644272630199</v>
      </c>
      <c r="DX218">
        <v>2.9443392037410998</v>
      </c>
      <c r="EL218"/>
      <c r="EZ218"/>
      <c r="GB218"/>
      <c r="GP218"/>
      <c r="GR218">
        <v>19.191659609412099</v>
      </c>
      <c r="GS218">
        <v>15.3687063253857</v>
      </c>
      <c r="GT218">
        <v>19.7403144565776</v>
      </c>
      <c r="GU218">
        <v>20.308981723705401</v>
      </c>
      <c r="GV218">
        <v>30.722858244566599</v>
      </c>
      <c r="GW218">
        <v>11.976092167298701</v>
      </c>
      <c r="GX218">
        <v>15.1807963318182</v>
      </c>
      <c r="GY218">
        <v>14.8021729467297</v>
      </c>
      <c r="GZ218">
        <v>33.3616476285518</v>
      </c>
      <c r="HA218">
        <v>19.022055731528301</v>
      </c>
      <c r="HB218">
        <v>14.219205595700499</v>
      </c>
      <c r="HC218">
        <v>23.318503587334099</v>
      </c>
      <c r="HD218">
        <v>11.6717579985783</v>
      </c>
      <c r="HR218"/>
    </row>
    <row r="219" spans="1:226">
      <c r="A219" s="13">
        <f t="shared" si="3"/>
        <v>39871</v>
      </c>
      <c r="O219"/>
      <c r="AD219"/>
      <c r="AE219" s="4">
        <v>39871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T219"/>
      <c r="BV219" s="1">
        <v>13.967202879344301</v>
      </c>
      <c r="BW219" s="1">
        <v>10.1905173839721</v>
      </c>
      <c r="BX219" s="1">
        <v>16.3139253248006</v>
      </c>
      <c r="BY219" s="1">
        <v>3.7588401698490901</v>
      </c>
      <c r="BZ219" s="1">
        <v>23.754040063698099</v>
      </c>
      <c r="CA219" s="1">
        <v>8.1676407111458893</v>
      </c>
      <c r="CB219" s="1">
        <v>11.3287308108573</v>
      </c>
      <c r="CC219" s="1">
        <v>10.102075710105099</v>
      </c>
      <c r="CD219" s="1">
        <v>17.149189196752602</v>
      </c>
      <c r="CE219" s="1">
        <v>13.528619158892401</v>
      </c>
      <c r="CF219" s="1">
        <v>7.1852515156248797</v>
      </c>
      <c r="CG219" s="1">
        <v>15.2730583088694</v>
      </c>
      <c r="CH219" s="1">
        <v>4.5230004737237497</v>
      </c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DJ219"/>
      <c r="DL219">
        <v>8.7171378272452404</v>
      </c>
      <c r="DM219">
        <v>7.7723882594115103</v>
      </c>
      <c r="DN219">
        <v>11.552288326368499</v>
      </c>
      <c r="DO219">
        <v>0.86059704220261501</v>
      </c>
      <c r="DP219">
        <v>18.448146510431702</v>
      </c>
      <c r="DQ219">
        <v>5.1060993496708997</v>
      </c>
      <c r="DR219">
        <v>6.3882627950114603</v>
      </c>
      <c r="DS219">
        <v>4.0417194880844303</v>
      </c>
      <c r="DT219">
        <v>9.5936539843899205</v>
      </c>
      <c r="DU219">
        <v>7.02483730710453</v>
      </c>
      <c r="DV219">
        <v>5.5653891879954402</v>
      </c>
      <c r="DW219">
        <v>8.94043043792513</v>
      </c>
      <c r="DX219">
        <v>3.0092005382068701</v>
      </c>
      <c r="EL219"/>
      <c r="EZ219"/>
      <c r="GB219"/>
      <c r="GP219"/>
      <c r="GR219">
        <v>19.183938905066899</v>
      </c>
      <c r="GS219">
        <v>15.342800769030401</v>
      </c>
      <c r="GT219">
        <v>19.698772316489102</v>
      </c>
      <c r="GU219">
        <v>21.583636372904401</v>
      </c>
      <c r="GV219">
        <v>30.761555205682701</v>
      </c>
      <c r="GW219">
        <v>12.0254981133277</v>
      </c>
      <c r="GX219">
        <v>15.134914408689699</v>
      </c>
      <c r="GY219">
        <v>14.8491856401404</v>
      </c>
      <c r="GZ219">
        <v>33.373659043432099</v>
      </c>
      <c r="HA219">
        <v>18.990095563364601</v>
      </c>
      <c r="HB219">
        <v>14.234867411201501</v>
      </c>
      <c r="HC219">
        <v>23.324065318602301</v>
      </c>
      <c r="HD219">
        <v>11.637422851443199</v>
      </c>
      <c r="HR219"/>
    </row>
    <row r="220" spans="1:226">
      <c r="A220" s="13">
        <f t="shared" si="3"/>
        <v>39843</v>
      </c>
      <c r="O220"/>
      <c r="AD220"/>
      <c r="AE220" s="4">
        <v>39843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T220"/>
      <c r="BV220" s="1">
        <v>16.018703263081001</v>
      </c>
      <c r="BW220" s="1">
        <v>10.305325335970499</v>
      </c>
      <c r="BX220" s="1">
        <v>17.280595563111799</v>
      </c>
      <c r="BY220" s="1">
        <v>9.7068113012991901</v>
      </c>
      <c r="BZ220" s="1">
        <v>21.340349851236098</v>
      </c>
      <c r="CA220" s="1">
        <v>8.3721266638328107</v>
      </c>
      <c r="CB220" s="1">
        <v>13.772807272141</v>
      </c>
      <c r="CC220" s="1">
        <v>10.753995999034901</v>
      </c>
      <c r="CD220" s="1">
        <v>15.8476204194241</v>
      </c>
      <c r="CE220" s="1">
        <v>12.552641843025899</v>
      </c>
      <c r="CF220" s="1">
        <v>7.7307922821206798</v>
      </c>
      <c r="CG220" s="1">
        <v>15.5631902066753</v>
      </c>
      <c r="CH220" s="1">
        <v>5.5629614731249699</v>
      </c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DJ220"/>
      <c r="DL220">
        <v>11.6903378951726</v>
      </c>
      <c r="DM220">
        <v>8.9126211331548202</v>
      </c>
      <c r="DN220">
        <v>12.416184775789599</v>
      </c>
      <c r="DO220">
        <v>6.0546983161680803</v>
      </c>
      <c r="DP220">
        <v>18.610618329890801</v>
      </c>
      <c r="DQ220">
        <v>5.7462987560484402</v>
      </c>
      <c r="DR220">
        <v>7.5717547367337596</v>
      </c>
      <c r="DS220">
        <v>4.9946975015050796</v>
      </c>
      <c r="DT220">
        <v>11.3948559863437</v>
      </c>
      <c r="DU220">
        <v>6.8358852008516697</v>
      </c>
      <c r="DV220">
        <v>5.6586179270220001</v>
      </c>
      <c r="DW220">
        <v>8.9973084760903994</v>
      </c>
      <c r="DX220">
        <v>4.6159075391875604</v>
      </c>
      <c r="EL220"/>
      <c r="EZ220"/>
      <c r="GB220"/>
      <c r="GP220"/>
      <c r="GR220">
        <v>21.163741092697101</v>
      </c>
      <c r="GS220">
        <v>14.933206687632399</v>
      </c>
      <c r="GT220">
        <v>20.5443301509696</v>
      </c>
      <c r="GU220">
        <v>35.432188963597703</v>
      </c>
      <c r="GV220">
        <v>28.732438963493799</v>
      </c>
      <c r="GW220">
        <v>12.1389760802632</v>
      </c>
      <c r="GX220">
        <v>17.421259560434699</v>
      </c>
      <c r="GY220">
        <v>15.2443531656146</v>
      </c>
      <c r="GZ220">
        <v>32.337296669952799</v>
      </c>
      <c r="HA220">
        <v>18.1785462364751</v>
      </c>
      <c r="HB220">
        <v>14.514430834317199</v>
      </c>
      <c r="HC220">
        <v>23.069648801027899</v>
      </c>
      <c r="HD220">
        <v>11.477529858079601</v>
      </c>
      <c r="HR220"/>
    </row>
    <row r="221" spans="1:226">
      <c r="A221" s="13">
        <f t="shared" si="3"/>
        <v>39813</v>
      </c>
      <c r="O221"/>
      <c r="AD221"/>
      <c r="AE221" s="4">
        <v>39813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T221"/>
      <c r="BV221" s="1">
        <v>16.2112409486544</v>
      </c>
      <c r="BW221" s="1">
        <v>10.1565939930948</v>
      </c>
      <c r="BX221" s="1">
        <v>17.2820200939227</v>
      </c>
      <c r="BY221" s="1">
        <v>9.6678681211114093</v>
      </c>
      <c r="BZ221" s="1">
        <v>21.410482549538401</v>
      </c>
      <c r="CA221" s="1">
        <v>8.3726240030249297</v>
      </c>
      <c r="CB221" s="1">
        <v>13.725417579669401</v>
      </c>
      <c r="CC221" s="1">
        <v>10.742276959263</v>
      </c>
      <c r="CD221" s="1">
        <v>15.852410553294</v>
      </c>
      <c r="CE221" s="1">
        <v>12.4226010494297</v>
      </c>
      <c r="CF221" s="1">
        <v>7.7901581376902698</v>
      </c>
      <c r="CG221" s="1">
        <v>15.52806155691</v>
      </c>
      <c r="CH221" s="1">
        <v>5.4509849997191697</v>
      </c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DJ221"/>
      <c r="DL221">
        <v>11.830579041655</v>
      </c>
      <c r="DM221">
        <v>8.8022380933661601</v>
      </c>
      <c r="DN221">
        <v>12.418935975416399</v>
      </c>
      <c r="DO221">
        <v>6.1114551434028703</v>
      </c>
      <c r="DP221">
        <v>18.6533675394158</v>
      </c>
      <c r="DQ221">
        <v>5.7433578009681296</v>
      </c>
      <c r="DR221">
        <v>7.5565155652799403</v>
      </c>
      <c r="DS221">
        <v>5.0101727285062703</v>
      </c>
      <c r="DT221">
        <v>11.4074156408007</v>
      </c>
      <c r="DU221">
        <v>6.7788593620482196</v>
      </c>
      <c r="DV221">
        <v>5.6740043763046204</v>
      </c>
      <c r="DW221">
        <v>8.8787244770502607</v>
      </c>
      <c r="DX221">
        <v>4.6011755329048496</v>
      </c>
      <c r="EL221"/>
      <c r="EZ221"/>
      <c r="GB221"/>
      <c r="GP221"/>
      <c r="GR221">
        <v>21.360947912161102</v>
      </c>
      <c r="GS221">
        <v>14.8330581854937</v>
      </c>
      <c r="GT221">
        <v>20.545945337814</v>
      </c>
      <c r="GU221">
        <v>35.552211502331097</v>
      </c>
      <c r="GV221">
        <v>28.779973198941001</v>
      </c>
      <c r="GW221">
        <v>12.1271570765671</v>
      </c>
      <c r="GX221">
        <v>17.357470592246901</v>
      </c>
      <c r="GY221">
        <v>15.2306970372486</v>
      </c>
      <c r="GZ221">
        <v>32.328716848680102</v>
      </c>
      <c r="HA221">
        <v>18.1204453825477</v>
      </c>
      <c r="HB221">
        <v>14.6813827215993</v>
      </c>
      <c r="HC221">
        <v>22.995818844159398</v>
      </c>
      <c r="HD221">
        <v>11.4015923899148</v>
      </c>
      <c r="HR221"/>
    </row>
    <row r="222" spans="1:226">
      <c r="A222" s="13">
        <f t="shared" si="3"/>
        <v>39780</v>
      </c>
      <c r="O222"/>
      <c r="AD222"/>
      <c r="AE222" s="4">
        <v>39780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T222"/>
      <c r="BV222" s="1">
        <v>16.1593414460033</v>
      </c>
      <c r="BW222" s="1">
        <v>9.9867265923846595</v>
      </c>
      <c r="BX222" s="1">
        <v>16.933059272299101</v>
      </c>
      <c r="BY222" s="1">
        <v>9.7237336766551206</v>
      </c>
      <c r="BZ222" s="1">
        <v>21.385732271744399</v>
      </c>
      <c r="CA222" s="1">
        <v>8.3195943035709892</v>
      </c>
      <c r="CB222" s="1">
        <v>13.7591814691599</v>
      </c>
      <c r="CC222" s="1">
        <v>10.705008328855101</v>
      </c>
      <c r="CD222" s="1">
        <v>15.8583634022869</v>
      </c>
      <c r="CE222" s="1">
        <v>12.421389653628401</v>
      </c>
      <c r="CF222" s="1">
        <v>7.79175677726621</v>
      </c>
      <c r="CG222" s="1">
        <v>15.505134293397401</v>
      </c>
      <c r="CH222" s="1">
        <v>5.4566031015993897</v>
      </c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DJ222"/>
      <c r="DL222">
        <v>11.791286596334499</v>
      </c>
      <c r="DM222">
        <v>8.6353296279336096</v>
      </c>
      <c r="DN222">
        <v>10.815203661309599</v>
      </c>
      <c r="DO222">
        <v>6.1146407903198803</v>
      </c>
      <c r="DP222">
        <v>18.636890310682801</v>
      </c>
      <c r="DQ222">
        <v>5.7363328633319499</v>
      </c>
      <c r="DR222">
        <v>7.5660357558215603</v>
      </c>
      <c r="DS222">
        <v>5.0114440965599503</v>
      </c>
      <c r="DT222">
        <v>11.4250039816214</v>
      </c>
      <c r="DU222">
        <v>6.7851799193882396</v>
      </c>
      <c r="DV222">
        <v>5.6819722509427297</v>
      </c>
      <c r="DW222">
        <v>8.9085225046586096</v>
      </c>
      <c r="DX222">
        <v>4.6004965911570803</v>
      </c>
      <c r="EL222"/>
      <c r="EZ222"/>
      <c r="GB222"/>
      <c r="GP222"/>
      <c r="GR222">
        <v>21.2997383538906</v>
      </c>
      <c r="GS222">
        <v>14.6517359628074</v>
      </c>
      <c r="GT222">
        <v>20.243077684075701</v>
      </c>
      <c r="GU222">
        <v>35.8458945365809</v>
      </c>
      <c r="GV222">
        <v>28.790246168537799</v>
      </c>
      <c r="GW222">
        <v>12.085050638818499</v>
      </c>
      <c r="GX222">
        <v>17.4063601472212</v>
      </c>
      <c r="GY222">
        <v>15.1940911490811</v>
      </c>
      <c r="GZ222">
        <v>32.329626852577</v>
      </c>
      <c r="HA222">
        <v>18.1189062138594</v>
      </c>
      <c r="HB222">
        <v>14.655145770578001</v>
      </c>
      <c r="HC222">
        <v>22.968230911224399</v>
      </c>
      <c r="HD222">
        <v>11.4031544298028</v>
      </c>
      <c r="HR222"/>
    </row>
    <row r="223" spans="1:226">
      <c r="A223" s="13">
        <f t="shared" si="3"/>
        <v>39752</v>
      </c>
      <c r="O223"/>
      <c r="AD223"/>
      <c r="AE223" s="4">
        <v>39752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T223"/>
      <c r="BV223" s="1">
        <v>16.401274352381002</v>
      </c>
      <c r="BW223" s="1">
        <v>10.035232879414499</v>
      </c>
      <c r="BX223" s="1">
        <v>17.032827824406901</v>
      </c>
      <c r="BY223" s="1">
        <v>10.7153965978014</v>
      </c>
      <c r="BZ223" s="1">
        <v>22.6991261041921</v>
      </c>
      <c r="CA223" s="1">
        <v>8.7594120814070706</v>
      </c>
      <c r="CB223" s="1">
        <v>13.945495451121699</v>
      </c>
      <c r="CC223" s="1">
        <v>10.020536887469399</v>
      </c>
      <c r="CD223" s="1">
        <v>16.011526608939899</v>
      </c>
      <c r="CE223" s="1">
        <v>12.716220467782</v>
      </c>
      <c r="CF223" s="1">
        <v>8.0731248503588109</v>
      </c>
      <c r="CG223" s="1">
        <v>15.676872319636001</v>
      </c>
      <c r="CH223" s="1">
        <v>5.7188100243469604</v>
      </c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DJ223"/>
      <c r="DL223">
        <v>12.2398409220245</v>
      </c>
      <c r="DM223">
        <v>8.3014944479261299</v>
      </c>
      <c r="DN223">
        <v>10.8823329708448</v>
      </c>
      <c r="DO223">
        <v>7.0772334012579297</v>
      </c>
      <c r="DP223">
        <v>18.688592793285199</v>
      </c>
      <c r="DQ223">
        <v>6.6542129910383698</v>
      </c>
      <c r="DR223">
        <v>7.8892178006056097</v>
      </c>
      <c r="DS223">
        <v>5.6376916208210703</v>
      </c>
      <c r="DT223">
        <v>11.965258415281401</v>
      </c>
      <c r="DU223">
        <v>7.7290431696876603</v>
      </c>
      <c r="DV223">
        <v>5.8664009455815904</v>
      </c>
      <c r="DW223">
        <v>9.4651205215994505</v>
      </c>
      <c r="DX223">
        <v>4.1066159414466004</v>
      </c>
      <c r="EL223"/>
      <c r="EZ223"/>
      <c r="GB223"/>
      <c r="GP223"/>
      <c r="GR223">
        <v>21.731744548925501</v>
      </c>
      <c r="GS223">
        <v>14.693794470019</v>
      </c>
      <c r="GT223">
        <v>20.330799638539698</v>
      </c>
      <c r="GU223">
        <v>37.473922195541498</v>
      </c>
      <c r="GV223">
        <v>30.185301801682499</v>
      </c>
      <c r="GW223">
        <v>12.4281630714766</v>
      </c>
      <c r="GX223">
        <v>17.793537509983601</v>
      </c>
      <c r="GY223">
        <v>14.5942681897626</v>
      </c>
      <c r="GZ223">
        <v>32.514071691153902</v>
      </c>
      <c r="HA223">
        <v>16.454511250946801</v>
      </c>
      <c r="HB223">
        <v>14.8953641775375</v>
      </c>
      <c r="HC223">
        <v>22.690035283292101</v>
      </c>
      <c r="HD223">
        <v>11.654047250186601</v>
      </c>
      <c r="HR223"/>
    </row>
    <row r="224" spans="1:226">
      <c r="A224" s="13">
        <f t="shared" si="3"/>
        <v>39721</v>
      </c>
      <c r="O224"/>
      <c r="AD224"/>
      <c r="AE224" s="4">
        <v>39721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T224"/>
      <c r="BV224" s="1">
        <v>16.411711130675801</v>
      </c>
      <c r="BW224" s="1">
        <v>9.9551723563545504</v>
      </c>
      <c r="BX224" s="1">
        <v>17.3387922877512</v>
      </c>
      <c r="BY224" s="1">
        <v>10.6910648255281</v>
      </c>
      <c r="BZ224" s="1">
        <v>22.7087519518067</v>
      </c>
      <c r="CA224" s="1">
        <v>8.7315989537484899</v>
      </c>
      <c r="CB224" s="1">
        <v>13.945400887586199</v>
      </c>
      <c r="CC224" s="1">
        <v>10.022885388448399</v>
      </c>
      <c r="CD224" s="1">
        <v>16.012436308999899</v>
      </c>
      <c r="CE224" s="1">
        <v>12.7155700938339</v>
      </c>
      <c r="CF224" s="1">
        <v>8.0156663364965492</v>
      </c>
      <c r="CG224" s="1">
        <v>15.6772820946238</v>
      </c>
      <c r="CH224" s="1">
        <v>5.7782834415502498</v>
      </c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DJ224"/>
      <c r="DL224">
        <v>12.2511453806964</v>
      </c>
      <c r="DM224">
        <v>8.2870932474620798</v>
      </c>
      <c r="DN224">
        <v>12.3508185442547</v>
      </c>
      <c r="DO224">
        <v>7.0662287845927301</v>
      </c>
      <c r="DP224">
        <v>18.7050628294107</v>
      </c>
      <c r="DQ224">
        <v>6.6236480283917203</v>
      </c>
      <c r="DR224">
        <v>7.8896794065663798</v>
      </c>
      <c r="DS224">
        <v>5.6350911580765199</v>
      </c>
      <c r="DT224">
        <v>11.9648666582607</v>
      </c>
      <c r="DU224">
        <v>7.7279298115813102</v>
      </c>
      <c r="DV224">
        <v>5.9338402597325901</v>
      </c>
      <c r="DW224">
        <v>9.4646768274636202</v>
      </c>
      <c r="DX224">
        <v>4.1418071882933498</v>
      </c>
      <c r="EL224"/>
      <c r="EZ224"/>
      <c r="GB224"/>
      <c r="GP224"/>
      <c r="GR224">
        <v>21.744032297108699</v>
      </c>
      <c r="GS224">
        <v>14.643380589581501</v>
      </c>
      <c r="GT224">
        <v>20.6354575229483</v>
      </c>
      <c r="GU224">
        <v>37.423865721580398</v>
      </c>
      <c r="GV224">
        <v>30.198396197375299</v>
      </c>
      <c r="GW224">
        <v>12.391319740838</v>
      </c>
      <c r="GX224">
        <v>17.793991412195201</v>
      </c>
      <c r="GY224">
        <v>14.596333291360599</v>
      </c>
      <c r="GZ224">
        <v>32.517000658528602</v>
      </c>
      <c r="HA224">
        <v>16.4537580202844</v>
      </c>
      <c r="HB224">
        <v>14.820292041826599</v>
      </c>
      <c r="HC224">
        <v>22.690153264887101</v>
      </c>
      <c r="HD224">
        <v>11.7230622098587</v>
      </c>
      <c r="HR224"/>
    </row>
    <row r="225" spans="1:226">
      <c r="A225" s="13">
        <f t="shared" si="3"/>
        <v>39689</v>
      </c>
      <c r="O225"/>
      <c r="AD225"/>
      <c r="AE225" s="4">
        <v>39689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T225"/>
      <c r="BV225" s="1">
        <v>16.0842311789132</v>
      </c>
      <c r="BW225" s="1">
        <v>9.5564734166501193</v>
      </c>
      <c r="BX225" s="1">
        <v>17.296238507978199</v>
      </c>
      <c r="BY225" s="1">
        <v>10.6364478724094</v>
      </c>
      <c r="BZ225" s="1">
        <v>22.7408459197921</v>
      </c>
      <c r="CA225" s="1">
        <v>8.68989277507103</v>
      </c>
      <c r="CB225" s="1">
        <v>14.282847886635601</v>
      </c>
      <c r="CC225" s="1">
        <v>10.011509246349499</v>
      </c>
      <c r="CD225" s="1">
        <v>15.970833019635799</v>
      </c>
      <c r="CE225" s="1">
        <v>12.5965973305725</v>
      </c>
      <c r="CF225" s="1">
        <v>8.8437566599915396</v>
      </c>
      <c r="CG225" s="1">
        <v>15.386293795486599</v>
      </c>
      <c r="CH225" s="1">
        <v>5.2522102502824497</v>
      </c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DJ225"/>
      <c r="DL225">
        <v>11.941856593196899</v>
      </c>
      <c r="DM225">
        <v>8.26777736991518</v>
      </c>
      <c r="DN225">
        <v>12.317005530725799</v>
      </c>
      <c r="DO225">
        <v>6.9741925859177201</v>
      </c>
      <c r="DP225">
        <v>18.7746455221174</v>
      </c>
      <c r="DQ225">
        <v>6.6520091283379799</v>
      </c>
      <c r="DR225">
        <v>7.9660606519631898</v>
      </c>
      <c r="DS225">
        <v>5.7095003988502002</v>
      </c>
      <c r="DT225">
        <v>11.944038553979</v>
      </c>
      <c r="DU225">
        <v>7.6237352641060898</v>
      </c>
      <c r="DV225">
        <v>5.8159061228111204</v>
      </c>
      <c r="DW225">
        <v>8.91093882011719</v>
      </c>
      <c r="DX225">
        <v>4.4464226770438797</v>
      </c>
      <c r="EL225"/>
      <c r="EZ225"/>
      <c r="GB225"/>
      <c r="GP225"/>
      <c r="GR225">
        <v>21.465481325126301</v>
      </c>
      <c r="GS225">
        <v>14.2709377481694</v>
      </c>
      <c r="GT225">
        <v>20.586179215110501</v>
      </c>
      <c r="GU225">
        <v>36.8881911535561</v>
      </c>
      <c r="GV225">
        <v>30.2414669293298</v>
      </c>
      <c r="GW225">
        <v>12.306568708583301</v>
      </c>
      <c r="GX225">
        <v>18.1163198057464</v>
      </c>
      <c r="GY225">
        <v>14.558297865373699</v>
      </c>
      <c r="GZ225">
        <v>32.405316521462296</v>
      </c>
      <c r="HA225">
        <v>16.378917800049098</v>
      </c>
      <c r="HB225">
        <v>15.615761139999799</v>
      </c>
      <c r="HC225">
        <v>22.232556027837099</v>
      </c>
      <c r="HD225">
        <v>11.251198267910601</v>
      </c>
      <c r="HR225"/>
    </row>
    <row r="226" spans="1:226">
      <c r="A226" s="13">
        <f t="shared" si="3"/>
        <v>39660</v>
      </c>
      <c r="O226"/>
      <c r="AD226"/>
      <c r="AE226" s="4">
        <v>39660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T226"/>
      <c r="BV226" s="1">
        <v>15.3188668217174</v>
      </c>
      <c r="BW226" s="1">
        <v>9.5872773812096206</v>
      </c>
      <c r="BX226" s="1">
        <v>16.9406680749121</v>
      </c>
      <c r="BY226" s="1">
        <v>10.429410982848699</v>
      </c>
      <c r="BZ226" s="1">
        <v>22.442318829572699</v>
      </c>
      <c r="CA226" s="1">
        <v>8.8025147382753808</v>
      </c>
      <c r="CB226" s="1">
        <v>13.6739316091533</v>
      </c>
      <c r="CC226" s="1">
        <v>9.5491661962617993</v>
      </c>
      <c r="CD226" s="1">
        <v>16.374652679789499</v>
      </c>
      <c r="CE226" s="1">
        <v>12.837463852794199</v>
      </c>
      <c r="CF226" s="1">
        <v>8.6975953388554093</v>
      </c>
      <c r="CG226" s="1">
        <v>15.532025692859801</v>
      </c>
      <c r="CH226" s="1">
        <v>5.3352173335934001</v>
      </c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DJ226"/>
      <c r="DL226">
        <v>11.425849653056</v>
      </c>
      <c r="DM226">
        <v>8.3516403874965004</v>
      </c>
      <c r="DN226">
        <v>12.375953816029</v>
      </c>
      <c r="DO226">
        <v>7.8345438925838096</v>
      </c>
      <c r="DP226">
        <v>18.088199014749499</v>
      </c>
      <c r="DQ226">
        <v>6.7431947561606602</v>
      </c>
      <c r="DR226">
        <v>8.4063098479512703</v>
      </c>
      <c r="DS226">
        <v>7.5913938908592504</v>
      </c>
      <c r="DT226">
        <v>12.4431389725033</v>
      </c>
      <c r="DU226">
        <v>8.3781614675632401</v>
      </c>
      <c r="DV226">
        <v>6.3851789440724298</v>
      </c>
      <c r="DW226">
        <v>10.858462903383099</v>
      </c>
      <c r="DX226">
        <v>4.6372150038515896</v>
      </c>
      <c r="EL226"/>
      <c r="EZ226"/>
      <c r="GB226"/>
      <c r="GP226"/>
      <c r="GR226">
        <v>21.272066599814501</v>
      </c>
      <c r="GS226">
        <v>14.6380792084144</v>
      </c>
      <c r="GT226">
        <v>22.048372637267502</v>
      </c>
      <c r="GU226">
        <v>41.8863583405792</v>
      </c>
      <c r="GV226">
        <v>29.795865729248</v>
      </c>
      <c r="GW226">
        <v>12.482547122683</v>
      </c>
      <c r="GX226">
        <v>17.903426309485599</v>
      </c>
      <c r="GY226">
        <v>14.280917722119799</v>
      </c>
      <c r="GZ226">
        <v>32.383610937727802</v>
      </c>
      <c r="HA226">
        <v>16.7917020323138</v>
      </c>
      <c r="HB226">
        <v>15.3588647447593</v>
      </c>
      <c r="HC226">
        <v>22.522734811401101</v>
      </c>
      <c r="HD226">
        <v>11.705198314226701</v>
      </c>
      <c r="HR226"/>
    </row>
    <row r="227" spans="1:226">
      <c r="A227" s="13">
        <f t="shared" si="3"/>
        <v>39629</v>
      </c>
      <c r="O227"/>
      <c r="AD227"/>
      <c r="AE227" s="4">
        <v>39629</v>
      </c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T227"/>
      <c r="BV227" s="1">
        <v>15.3167008869996</v>
      </c>
      <c r="BW227" s="1">
        <v>9.6459118999056095</v>
      </c>
      <c r="BX227" s="1">
        <v>16.996481603768299</v>
      </c>
      <c r="BY227" s="1">
        <v>10.452750375179599</v>
      </c>
      <c r="BZ227" s="1">
        <v>22.437031270284201</v>
      </c>
      <c r="CA227" s="1">
        <v>8.8746402963701296</v>
      </c>
      <c r="CB227" s="1">
        <v>13.670663980373</v>
      </c>
      <c r="CC227" s="1">
        <v>9.5484314148524394</v>
      </c>
      <c r="CD227" s="1">
        <v>16.3628709374143</v>
      </c>
      <c r="CE227" s="1">
        <v>12.608391133766901</v>
      </c>
      <c r="CF227" s="1">
        <v>8.6775549339373992</v>
      </c>
      <c r="CG227" s="1">
        <v>15.5749148087524</v>
      </c>
      <c r="CH227" s="1">
        <v>5.3077018236346696</v>
      </c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DJ227"/>
      <c r="DL227">
        <v>11.422676860513199</v>
      </c>
      <c r="DM227">
        <v>8.3851298517247397</v>
      </c>
      <c r="DN227">
        <v>12.439719104351401</v>
      </c>
      <c r="DO227">
        <v>7.7777715214751701</v>
      </c>
      <c r="DP227">
        <v>18.086758888699201</v>
      </c>
      <c r="DQ227">
        <v>6.78063465236876</v>
      </c>
      <c r="DR227">
        <v>8.4025738803872994</v>
      </c>
      <c r="DS227">
        <v>7.5587837456165499</v>
      </c>
      <c r="DT227">
        <v>12.4224210002563</v>
      </c>
      <c r="DU227">
        <v>8.4301495729351998</v>
      </c>
      <c r="DV227">
        <v>6.3682700115967901</v>
      </c>
      <c r="DW227">
        <v>10.8613157499279</v>
      </c>
      <c r="DX227">
        <v>4.6458249239140299</v>
      </c>
      <c r="EL227"/>
      <c r="EZ227"/>
      <c r="GB227"/>
      <c r="GP227"/>
      <c r="GR227">
        <v>21.271974285337301</v>
      </c>
      <c r="GS227">
        <v>14.6849028438453</v>
      </c>
      <c r="GT227">
        <v>22.0663666767582</v>
      </c>
      <c r="GU227">
        <v>41.873239369983303</v>
      </c>
      <c r="GV227">
        <v>29.780463425636899</v>
      </c>
      <c r="GW227">
        <v>12.5641160253232</v>
      </c>
      <c r="GX227">
        <v>17.900379734186501</v>
      </c>
      <c r="GY227">
        <v>14.3103607137596</v>
      </c>
      <c r="GZ227">
        <v>32.375628986802198</v>
      </c>
      <c r="HA227">
        <v>16.471488631416701</v>
      </c>
      <c r="HB227">
        <v>15.329613050013499</v>
      </c>
      <c r="HC227">
        <v>22.5847964468655</v>
      </c>
      <c r="HD227">
        <v>11.680566348141401</v>
      </c>
      <c r="HR227"/>
    </row>
    <row r="228" spans="1:226">
      <c r="A228" s="13">
        <f t="shared" si="3"/>
        <v>39598</v>
      </c>
      <c r="O228"/>
      <c r="AD228"/>
      <c r="AE228" s="4">
        <v>39598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T228"/>
      <c r="BV228" s="1">
        <v>15.3684744354067</v>
      </c>
      <c r="BW228" s="1">
        <v>9.6516057592249709</v>
      </c>
      <c r="BX228" s="1">
        <v>17.005242478692601</v>
      </c>
      <c r="BY228" s="1">
        <v>10.3372116789409</v>
      </c>
      <c r="BZ228" s="1">
        <v>22.5132517846192</v>
      </c>
      <c r="CA228" s="1">
        <v>8.8753828949373599</v>
      </c>
      <c r="CB228" s="1">
        <v>13.636679122869401</v>
      </c>
      <c r="CC228" s="1">
        <v>9.5212720853049309</v>
      </c>
      <c r="CD228" s="1">
        <v>16.356624481679798</v>
      </c>
      <c r="CE228" s="1">
        <v>12.6284205566062</v>
      </c>
      <c r="CF228" s="1">
        <v>8.7189569579330399</v>
      </c>
      <c r="CG228" s="1">
        <v>15.551620709562799</v>
      </c>
      <c r="CH228" s="1">
        <v>5.3074576490482199</v>
      </c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DJ228"/>
      <c r="DL228">
        <v>11.4648894268252</v>
      </c>
      <c r="DM228">
        <v>8.3781797037592405</v>
      </c>
      <c r="DN228">
        <v>12.474256085170801</v>
      </c>
      <c r="DO228">
        <v>7.7844606312125704</v>
      </c>
      <c r="DP228">
        <v>17.707800406150799</v>
      </c>
      <c r="DQ228">
        <v>6.7716510500336904</v>
      </c>
      <c r="DR228">
        <v>8.3989152526467699</v>
      </c>
      <c r="DS228">
        <v>7.6073043748750502</v>
      </c>
      <c r="DT228">
        <v>12.4480641041593</v>
      </c>
      <c r="DU228">
        <v>8.4371215488406506</v>
      </c>
      <c r="DV228">
        <v>6.8268236121888801</v>
      </c>
      <c r="DW228">
        <v>10.8499181200438</v>
      </c>
      <c r="DX228">
        <v>4.6462404118504796</v>
      </c>
      <c r="EL228"/>
      <c r="EZ228"/>
      <c r="GB228"/>
      <c r="GP228"/>
      <c r="GR228">
        <v>21.3136431660132</v>
      </c>
      <c r="GS228">
        <v>14.703379648031</v>
      </c>
      <c r="GT228">
        <v>22.068658965174301</v>
      </c>
      <c r="GU228">
        <v>40.304871287072999</v>
      </c>
      <c r="GV228">
        <v>29.834259421615499</v>
      </c>
      <c r="GW228">
        <v>12.554455521594701</v>
      </c>
      <c r="GX228">
        <v>17.854599845619301</v>
      </c>
      <c r="GY228">
        <v>14.3033032423942</v>
      </c>
      <c r="GZ228">
        <v>32.3554381382611</v>
      </c>
      <c r="HA228">
        <v>16.435300053157398</v>
      </c>
      <c r="HB228">
        <v>15.4077486580199</v>
      </c>
      <c r="HC228">
        <v>22.532184450576601</v>
      </c>
      <c r="HD228">
        <v>11.681558450499899</v>
      </c>
      <c r="HR228"/>
    </row>
    <row r="229" spans="1:226">
      <c r="A229" s="13">
        <f t="shared" si="3"/>
        <v>39568</v>
      </c>
      <c r="O229"/>
      <c r="AD229"/>
      <c r="AE229" s="4">
        <v>39568</v>
      </c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T229"/>
      <c r="BV229" s="1">
        <v>15.807048489277401</v>
      </c>
      <c r="BW229" s="1">
        <v>9.6711343104694407</v>
      </c>
      <c r="BX229" s="1">
        <v>16.997526309653701</v>
      </c>
      <c r="BY229" s="1">
        <v>10.349352304461499</v>
      </c>
      <c r="BZ229" s="1">
        <v>23.180597778090998</v>
      </c>
      <c r="CA229" s="1">
        <v>8.9563364425975305</v>
      </c>
      <c r="CB229" s="1">
        <v>13.539343819869099</v>
      </c>
      <c r="CC229" s="1">
        <v>9.3544503659926708</v>
      </c>
      <c r="CD229" s="1">
        <v>16.3089559656317</v>
      </c>
      <c r="CE229" s="1">
        <v>13.5258802964344</v>
      </c>
      <c r="CF229" s="1">
        <v>8.7220539397025991</v>
      </c>
      <c r="CG229" s="1">
        <v>15.647031194551101</v>
      </c>
      <c r="CH229" s="1">
        <v>4.7573351305162603</v>
      </c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DJ229"/>
      <c r="DL229">
        <v>11.750435396685599</v>
      </c>
      <c r="DM229">
        <v>8.39365969196826</v>
      </c>
      <c r="DN229">
        <v>12.405847623262501</v>
      </c>
      <c r="DO229">
        <v>8.2369352721972593</v>
      </c>
      <c r="DP229">
        <v>19.201659931094198</v>
      </c>
      <c r="DQ229">
        <v>6.9085451728292098</v>
      </c>
      <c r="DR229">
        <v>8.8290942363779799</v>
      </c>
      <c r="DS229">
        <v>7.6658804089794197</v>
      </c>
      <c r="DT229">
        <v>10.8238012987456</v>
      </c>
      <c r="DU229">
        <v>9.3800393259128096</v>
      </c>
      <c r="DV229">
        <v>6.7384047650913699</v>
      </c>
      <c r="DW229">
        <v>11.093498879738</v>
      </c>
      <c r="DX229">
        <v>4.6041253725825699</v>
      </c>
      <c r="EL229"/>
      <c r="EZ229"/>
      <c r="GB229"/>
      <c r="GP229"/>
      <c r="GR229">
        <v>20.9948282704718</v>
      </c>
      <c r="GS229">
        <v>14.9956375037057</v>
      </c>
      <c r="GT229">
        <v>20.194346850952801</v>
      </c>
      <c r="GU229">
        <v>35.206340320323001</v>
      </c>
      <c r="GV229">
        <v>29.959822893833302</v>
      </c>
      <c r="GW229">
        <v>12.716311112250301</v>
      </c>
      <c r="GX229">
        <v>18.006123345603299</v>
      </c>
      <c r="GY229">
        <v>14.2754201671715</v>
      </c>
      <c r="GZ229">
        <v>32.735770565552698</v>
      </c>
      <c r="HA229">
        <v>19.518268357848001</v>
      </c>
      <c r="HB229">
        <v>13.096269640834899</v>
      </c>
      <c r="HC229">
        <v>22.578074739693701</v>
      </c>
      <c r="HD229">
        <v>12.0496055288157</v>
      </c>
      <c r="HR229"/>
    </row>
    <row r="230" spans="1:226">
      <c r="A230" s="13">
        <f t="shared" si="3"/>
        <v>39538</v>
      </c>
      <c r="O230"/>
      <c r="AD230"/>
      <c r="AE230" s="4">
        <v>39538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T230"/>
      <c r="BV230" s="1">
        <v>15.8248812306425</v>
      </c>
      <c r="BW230" s="1">
        <v>9.6396247977744505</v>
      </c>
      <c r="BX230" s="1">
        <v>16.994866037633798</v>
      </c>
      <c r="BY230" s="1">
        <v>10.3549231385105</v>
      </c>
      <c r="BZ230" s="1">
        <v>23.217473365019401</v>
      </c>
      <c r="CA230" s="1">
        <v>8.9494944704428807</v>
      </c>
      <c r="CB230" s="1">
        <v>13.5349412693303</v>
      </c>
      <c r="CC230" s="1">
        <v>9.35186261349698</v>
      </c>
      <c r="CD230" s="1">
        <v>16.3047936931493</v>
      </c>
      <c r="CE230" s="1">
        <v>13.5265361041921</v>
      </c>
      <c r="CF230" s="1">
        <v>8.7714071987334794</v>
      </c>
      <c r="CG230" s="1">
        <v>15.6522440090679</v>
      </c>
      <c r="CH230" s="1">
        <v>4.7569943871104199</v>
      </c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DJ230"/>
      <c r="DL230">
        <v>11.765725163593901</v>
      </c>
      <c r="DM230">
        <v>8.4149653567730702</v>
      </c>
      <c r="DN230">
        <v>12.393035452239999</v>
      </c>
      <c r="DO230">
        <v>8.2450203654459493</v>
      </c>
      <c r="DP230">
        <v>19.2149591748652</v>
      </c>
      <c r="DQ230">
        <v>6.9036240533761903</v>
      </c>
      <c r="DR230">
        <v>8.8294374929978403</v>
      </c>
      <c r="DS230">
        <v>7.6608753264546197</v>
      </c>
      <c r="DT230">
        <v>10.803117177033799</v>
      </c>
      <c r="DU230">
        <v>9.3784756518566397</v>
      </c>
      <c r="DV230">
        <v>6.7930596075660699</v>
      </c>
      <c r="DW230">
        <v>11.091164275763299</v>
      </c>
      <c r="DX230">
        <v>4.6041105070111703</v>
      </c>
      <c r="EL230"/>
      <c r="EZ230"/>
      <c r="GB230"/>
      <c r="GP230"/>
      <c r="GR230">
        <v>21.014249935922098</v>
      </c>
      <c r="GS230">
        <v>14.9520380837776</v>
      </c>
      <c r="GT230">
        <v>20.191926464108999</v>
      </c>
      <c r="GU230">
        <v>35.2069610826332</v>
      </c>
      <c r="GV230">
        <v>29.989716482152801</v>
      </c>
      <c r="GW230">
        <v>12.7116840549469</v>
      </c>
      <c r="GX230">
        <v>18.000969216005799</v>
      </c>
      <c r="GY230">
        <v>14.2731415943634</v>
      </c>
      <c r="GZ230">
        <v>32.725914743011998</v>
      </c>
      <c r="HA230">
        <v>19.516873892285702</v>
      </c>
      <c r="HB230">
        <v>13.130092081843999</v>
      </c>
      <c r="HC230">
        <v>22.582676376363999</v>
      </c>
      <c r="HD230">
        <v>12.049568802666499</v>
      </c>
      <c r="HR230"/>
    </row>
    <row r="231" spans="1:226">
      <c r="A231" s="13">
        <f t="shared" si="3"/>
        <v>39507</v>
      </c>
      <c r="O231"/>
      <c r="AD231"/>
      <c r="AE231" s="4">
        <v>39507</v>
      </c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T231"/>
      <c r="BV231" s="1">
        <v>15.966589333226301</v>
      </c>
      <c r="BW231" s="1">
        <v>9.6792614374457902</v>
      </c>
      <c r="BX231" s="1">
        <v>16.988813641869001</v>
      </c>
      <c r="BY231" s="1">
        <v>10.3839053393396</v>
      </c>
      <c r="BZ231" s="1">
        <v>23.408817114394701</v>
      </c>
      <c r="CA231" s="1">
        <v>8.9764439224491301</v>
      </c>
      <c r="CB231" s="1">
        <v>13.495022579606401</v>
      </c>
      <c r="CC231" s="1">
        <v>9.2451275072989496</v>
      </c>
      <c r="CD231" s="1">
        <v>16.3133310400612</v>
      </c>
      <c r="CE231" s="1">
        <v>13.560629703785599</v>
      </c>
      <c r="CF231" s="1">
        <v>8.8839661732065007</v>
      </c>
      <c r="CG231" s="1">
        <v>15.6540139056372</v>
      </c>
      <c r="CH231" s="1">
        <v>4.7638172142566404</v>
      </c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DJ231"/>
      <c r="DL231">
        <v>11.9021645905437</v>
      </c>
      <c r="DM231">
        <v>8.4220578413175602</v>
      </c>
      <c r="DN231">
        <v>12.3520424202038</v>
      </c>
      <c r="DO231">
        <v>8.3054041619303707</v>
      </c>
      <c r="DP231">
        <v>19.322417094230101</v>
      </c>
      <c r="DQ231">
        <v>6.93743862925266</v>
      </c>
      <c r="DR231">
        <v>8.8316340878668598</v>
      </c>
      <c r="DS231">
        <v>7.5223301155679696</v>
      </c>
      <c r="DT231">
        <v>10.8100701380719</v>
      </c>
      <c r="DU231">
        <v>9.3941647898640301</v>
      </c>
      <c r="DV231">
        <v>6.8656144306188596</v>
      </c>
      <c r="DW231">
        <v>11.396427208759</v>
      </c>
      <c r="DX231">
        <v>4.6130292569156301</v>
      </c>
      <c r="EL231"/>
      <c r="EZ231"/>
      <c r="GB231"/>
      <c r="GP231"/>
      <c r="GR231">
        <v>21.183917830110101</v>
      </c>
      <c r="GS231">
        <v>14.995741808873801</v>
      </c>
      <c r="GT231">
        <v>20.186735783526199</v>
      </c>
      <c r="GU231">
        <v>36.111072550562</v>
      </c>
      <c r="GV231">
        <v>30.152094647526201</v>
      </c>
      <c r="GW231">
        <v>12.734772195168601</v>
      </c>
      <c r="GX231">
        <v>17.950373829421501</v>
      </c>
      <c r="GY231">
        <v>14.197824374295701</v>
      </c>
      <c r="GZ231">
        <v>32.728806701560799</v>
      </c>
      <c r="HA231">
        <v>19.553029064565301</v>
      </c>
      <c r="HB231">
        <v>13.227339211231801</v>
      </c>
      <c r="HC231">
        <v>22.554154083557499</v>
      </c>
      <c r="HD231">
        <v>12.0600953067005</v>
      </c>
      <c r="HR231"/>
    </row>
    <row r="232" spans="1:226">
      <c r="A232" s="13">
        <f t="shared" si="3"/>
        <v>39478</v>
      </c>
      <c r="O232"/>
      <c r="AD232"/>
      <c r="AE232" s="4">
        <v>39478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T232"/>
      <c r="BV232" s="1">
        <v>15.9464125224104</v>
      </c>
      <c r="BW232" s="1">
        <v>8.8625973192050598</v>
      </c>
      <c r="BX232" s="1">
        <v>16.469649491493701</v>
      </c>
      <c r="BY232" s="1">
        <v>13.7128588764177</v>
      </c>
      <c r="BZ232" s="1">
        <v>23.310090444774399</v>
      </c>
      <c r="CA232" s="1">
        <v>8.6318786552519207</v>
      </c>
      <c r="CB232" s="1">
        <v>12.845968036030801</v>
      </c>
      <c r="CC232" s="1">
        <v>9.5875257754810495</v>
      </c>
      <c r="CD232" s="1">
        <v>16.162675626861802</v>
      </c>
      <c r="CE232" s="1">
        <v>14.2858037515765</v>
      </c>
      <c r="CF232" s="1">
        <v>8.3373157320743605</v>
      </c>
      <c r="CG232" s="1">
        <v>15.0447818345285</v>
      </c>
      <c r="CH232" s="1">
        <v>4.1140855644677403</v>
      </c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DJ232"/>
      <c r="DL232">
        <v>11.4474193663979</v>
      </c>
      <c r="DM232">
        <v>7.1384638566861804</v>
      </c>
      <c r="DN232">
        <v>11.6446384748747</v>
      </c>
      <c r="DO232">
        <v>9.9079305140295197</v>
      </c>
      <c r="DP232">
        <v>17.047428097310402</v>
      </c>
      <c r="DQ232">
        <v>5.7758585276078502</v>
      </c>
      <c r="DR232">
        <v>8.6322792119133709</v>
      </c>
      <c r="DS232">
        <v>7.8406414216859899</v>
      </c>
      <c r="DT232">
        <v>8.4490186459213401</v>
      </c>
      <c r="DU232">
        <v>9.4005227513564904</v>
      </c>
      <c r="DV232">
        <v>5.3308088198210397</v>
      </c>
      <c r="DW232">
        <v>12.0207489932491</v>
      </c>
      <c r="DX232">
        <v>4.2002184075755604</v>
      </c>
      <c r="EL232"/>
      <c r="EZ232"/>
      <c r="GB232"/>
      <c r="GP232"/>
      <c r="GR232">
        <v>21.981630937867699</v>
      </c>
      <c r="GS232">
        <v>14.4895972943125</v>
      </c>
      <c r="GT232">
        <v>21.594954143853698</v>
      </c>
      <c r="GU232">
        <v>44.831244541137899</v>
      </c>
      <c r="GV232">
        <v>30.719716923584102</v>
      </c>
      <c r="GW232">
        <v>12.358737365553599</v>
      </c>
      <c r="GX232">
        <v>17.4277646050353</v>
      </c>
      <c r="GY232">
        <v>14.523532698574201</v>
      </c>
      <c r="GZ232">
        <v>32.669672902031898</v>
      </c>
      <c r="HA232">
        <v>20.118896894976601</v>
      </c>
      <c r="HB232">
        <v>12.7933223141069</v>
      </c>
      <c r="HC232">
        <v>22.093797061368502</v>
      </c>
      <c r="HD232">
        <v>11.574701538189201</v>
      </c>
      <c r="HR232"/>
    </row>
    <row r="233" spans="1:226">
      <c r="A233" s="13">
        <f t="shared" si="3"/>
        <v>39447</v>
      </c>
      <c r="O233"/>
      <c r="AD233"/>
      <c r="AE233" s="4">
        <v>39447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T233"/>
      <c r="BV233" s="1">
        <v>16.010289725679701</v>
      </c>
      <c r="BW233" s="1">
        <v>8.8274238453013005</v>
      </c>
      <c r="BX233" s="1">
        <v>16.468475745442799</v>
      </c>
      <c r="BY233" s="1">
        <v>13.7242897326087</v>
      </c>
      <c r="BZ233" s="1">
        <v>23.342236937124198</v>
      </c>
      <c r="CA233" s="1">
        <v>8.6200214398255408</v>
      </c>
      <c r="CB233" s="1">
        <v>12.8338671776116</v>
      </c>
      <c r="CC233" s="1">
        <v>9.6249439381597899</v>
      </c>
      <c r="CD233" s="1">
        <v>16.1643753186152</v>
      </c>
      <c r="CE233" s="1">
        <v>14.2941275937794</v>
      </c>
      <c r="CF233" s="1">
        <v>8.3996754231067108</v>
      </c>
      <c r="CG233" s="1">
        <v>15.053780277940801</v>
      </c>
      <c r="CH233" s="1">
        <v>4.1094345789782096</v>
      </c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DJ233"/>
      <c r="DL233">
        <v>11.4923963910112</v>
      </c>
      <c r="DM233">
        <v>7.09103212786912</v>
      </c>
      <c r="DN233">
        <v>11.6222838961856</v>
      </c>
      <c r="DO233">
        <v>9.9264629197006204</v>
      </c>
      <c r="DP233">
        <v>17.044057681405899</v>
      </c>
      <c r="DQ233">
        <v>5.7692375041171999</v>
      </c>
      <c r="DR233">
        <v>8.6321205985194709</v>
      </c>
      <c r="DS233">
        <v>7.8915301893978897</v>
      </c>
      <c r="DT233">
        <v>8.4618050681670702</v>
      </c>
      <c r="DU233">
        <v>9.4042394426206002</v>
      </c>
      <c r="DV233">
        <v>5.3800448330809099</v>
      </c>
      <c r="DW233">
        <v>12.022224937814</v>
      </c>
      <c r="DX233">
        <v>4.2024814888250202</v>
      </c>
      <c r="EL233"/>
      <c r="EZ233"/>
      <c r="GB233"/>
      <c r="GP233"/>
      <c r="GR233">
        <v>22.0520216329381</v>
      </c>
      <c r="GS233">
        <v>14.3798757332092</v>
      </c>
      <c r="GT233">
        <v>21.596979199091599</v>
      </c>
      <c r="GU233">
        <v>44.952266502842498</v>
      </c>
      <c r="GV233">
        <v>30.744305884270702</v>
      </c>
      <c r="GW233">
        <v>12.344737892618401</v>
      </c>
      <c r="GX233">
        <v>17.409339387408998</v>
      </c>
      <c r="GY233">
        <v>14.5155580254897</v>
      </c>
      <c r="GZ233">
        <v>32.663123742418399</v>
      </c>
      <c r="HA233">
        <v>20.128935377249999</v>
      </c>
      <c r="HB233">
        <v>12.8570530140373</v>
      </c>
      <c r="HC233">
        <v>22.098649321643101</v>
      </c>
      <c r="HD233">
        <v>11.571263779815901</v>
      </c>
      <c r="HR233"/>
    </row>
    <row r="234" spans="1:226">
      <c r="A234" s="13">
        <f t="shared" si="3"/>
        <v>39416</v>
      </c>
      <c r="O234"/>
      <c r="AD234"/>
      <c r="AE234" s="4">
        <v>39416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T234"/>
      <c r="BV234" s="1">
        <v>15.5861699604226</v>
      </c>
      <c r="BW234" s="1">
        <v>8.8560414713734907</v>
      </c>
      <c r="BX234" s="1">
        <v>16.475375417576199</v>
      </c>
      <c r="BY234" s="1">
        <v>13.7385659894697</v>
      </c>
      <c r="BZ234" s="1">
        <v>23.388065063658701</v>
      </c>
      <c r="CA234" s="1">
        <v>8.6258498362895395</v>
      </c>
      <c r="CB234" s="1">
        <v>13.1084603123217</v>
      </c>
      <c r="CC234" s="1">
        <v>9.6233596876262499</v>
      </c>
      <c r="CD234" s="1">
        <v>16.1614282208307</v>
      </c>
      <c r="CE234" s="1">
        <v>14.2957562657148</v>
      </c>
      <c r="CF234" s="1">
        <v>8.4426333132815703</v>
      </c>
      <c r="CG234" s="1">
        <v>15.052800337950501</v>
      </c>
      <c r="CH234" s="1">
        <v>4.1105888872503202</v>
      </c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DJ234"/>
      <c r="DL234">
        <v>11.4845565115486</v>
      </c>
      <c r="DM234">
        <v>7.1110581624949001</v>
      </c>
      <c r="DN234">
        <v>11.6498348349041</v>
      </c>
      <c r="DO234">
        <v>9.9409531403596603</v>
      </c>
      <c r="DP234">
        <v>17.081474245904101</v>
      </c>
      <c r="DQ234">
        <v>5.7682078331752598</v>
      </c>
      <c r="DR234">
        <v>8.6968886294203198</v>
      </c>
      <c r="DS234">
        <v>7.8810341013157297</v>
      </c>
      <c r="DT234">
        <v>8.4497051873618094</v>
      </c>
      <c r="DU234">
        <v>9.3876016741723909</v>
      </c>
      <c r="DV234">
        <v>5.4120853882845799</v>
      </c>
      <c r="DW234">
        <v>12.020962697843601</v>
      </c>
      <c r="DX234">
        <v>4.2025559287999004</v>
      </c>
      <c r="EL234"/>
      <c r="EZ234"/>
      <c r="GB234"/>
      <c r="GP234"/>
      <c r="GR234">
        <v>21.2547412220061</v>
      </c>
      <c r="GS234">
        <v>14.4008232631332</v>
      </c>
      <c r="GT234">
        <v>21.597005270452598</v>
      </c>
      <c r="GU234">
        <v>43.930448527291603</v>
      </c>
      <c r="GV234">
        <v>30.773287450749301</v>
      </c>
      <c r="GW234">
        <v>12.348916756648</v>
      </c>
      <c r="GX234">
        <v>17.866605990218801</v>
      </c>
      <c r="GY234">
        <v>14.510748850059001</v>
      </c>
      <c r="GZ234">
        <v>32.6500363075113</v>
      </c>
      <c r="HA234">
        <v>20.135715236761602</v>
      </c>
      <c r="HB234">
        <v>12.8985359280182</v>
      </c>
      <c r="HC234">
        <v>22.093218680743</v>
      </c>
      <c r="HD234">
        <v>11.5723915006994</v>
      </c>
      <c r="HR234"/>
    </row>
    <row r="235" spans="1:226">
      <c r="A235" s="13">
        <f t="shared" si="3"/>
        <v>39386</v>
      </c>
      <c r="O235"/>
      <c r="AD235"/>
      <c r="AE235" s="4">
        <v>39386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T235"/>
      <c r="BV235" s="1">
        <v>15.8154165966815</v>
      </c>
      <c r="BW235" s="1">
        <v>8.4326301432235304</v>
      </c>
      <c r="BX235" s="1">
        <v>16.2002771131075</v>
      </c>
      <c r="BY235" s="1">
        <v>13.899731605802</v>
      </c>
      <c r="BZ235" s="1">
        <v>23.6055527080959</v>
      </c>
      <c r="CA235" s="1">
        <v>8.3406650861620601</v>
      </c>
      <c r="CB235" s="1">
        <v>13.290275625106901</v>
      </c>
      <c r="CC235" s="1">
        <v>10.072917068597301</v>
      </c>
      <c r="CD235" s="1">
        <v>16.127636398327301</v>
      </c>
      <c r="CE235" s="1">
        <v>13.8567937263334</v>
      </c>
      <c r="CF235" s="1">
        <v>8.3433266138532307</v>
      </c>
      <c r="CG235" s="1">
        <v>15.0499029563093</v>
      </c>
      <c r="CH235" s="1">
        <v>3.30496156206685</v>
      </c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DJ235"/>
      <c r="DL235">
        <v>11.477233874061801</v>
      </c>
      <c r="DM235">
        <v>7.0307898988954802</v>
      </c>
      <c r="DN235">
        <v>11.268008331785399</v>
      </c>
      <c r="DO235">
        <v>10.002424102358299</v>
      </c>
      <c r="DP235">
        <v>17.529261705986102</v>
      </c>
      <c r="DQ235">
        <v>5.5644885508993198</v>
      </c>
      <c r="DR235">
        <v>8.5438074593499493</v>
      </c>
      <c r="DS235">
        <v>8.4681386907074803</v>
      </c>
      <c r="DT235">
        <v>8.9046972339080206</v>
      </c>
      <c r="DU235">
        <v>9.0184192628237305</v>
      </c>
      <c r="DV235">
        <v>5.3264640862147603</v>
      </c>
      <c r="DW235">
        <v>12.067520858174699</v>
      </c>
      <c r="DX235">
        <v>4.2738978774329697</v>
      </c>
      <c r="EL235"/>
      <c r="EZ235"/>
      <c r="GB235"/>
      <c r="GP235"/>
      <c r="GR235">
        <v>21.448933974392698</v>
      </c>
      <c r="GS235">
        <v>14.211326726613001</v>
      </c>
      <c r="GT235">
        <v>21.406873551502802</v>
      </c>
      <c r="GU235">
        <v>43.579217917541897</v>
      </c>
      <c r="GV235">
        <v>30.805657575359302</v>
      </c>
      <c r="GW235">
        <v>12.1071952837141</v>
      </c>
      <c r="GX235">
        <v>18.040256071943901</v>
      </c>
      <c r="GY235">
        <v>14.8496957959083</v>
      </c>
      <c r="GZ235">
        <v>32.889999444194999</v>
      </c>
      <c r="HA235">
        <v>19.774940607858401</v>
      </c>
      <c r="HB235">
        <v>12.922478325023301</v>
      </c>
      <c r="HC235">
        <v>21.929802823328</v>
      </c>
      <c r="HD235">
        <v>11.1878334187285</v>
      </c>
      <c r="HR235"/>
    </row>
    <row r="236" spans="1:226">
      <c r="A236" s="13">
        <f t="shared" si="3"/>
        <v>39353</v>
      </c>
      <c r="O236"/>
      <c r="AD236"/>
      <c r="AE236" s="4">
        <v>39353</v>
      </c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T236"/>
      <c r="BV236" s="1">
        <v>15.812882016801399</v>
      </c>
      <c r="BW236" s="1">
        <v>8.4369766880788593</v>
      </c>
      <c r="BX236" s="1">
        <v>16.198569291380799</v>
      </c>
      <c r="BY236" s="1">
        <v>13.716945973796401</v>
      </c>
      <c r="BZ236" s="1">
        <v>23.6190138121217</v>
      </c>
      <c r="CA236" s="1">
        <v>8.3589764490989893</v>
      </c>
      <c r="CB236" s="1">
        <v>13.1987771858605</v>
      </c>
      <c r="CC236" s="1">
        <v>10.0881610012162</v>
      </c>
      <c r="CD236" s="1">
        <v>16.124123255280701</v>
      </c>
      <c r="CE236" s="1">
        <v>14.128566274656601</v>
      </c>
      <c r="CF236" s="1">
        <v>8.3422305255206695</v>
      </c>
      <c r="CG236" s="1">
        <v>15.045382151857901</v>
      </c>
      <c r="CH236" s="1">
        <v>3.30601654276761</v>
      </c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DJ236"/>
      <c r="DL236">
        <v>11.472100380046999</v>
      </c>
      <c r="DM236">
        <v>7.0297980497876802</v>
      </c>
      <c r="DN236">
        <v>11.2516046009549</v>
      </c>
      <c r="DO236">
        <v>9.9359509685566803</v>
      </c>
      <c r="DP236">
        <v>17.526969664739099</v>
      </c>
      <c r="DQ236">
        <v>5.5759419475136403</v>
      </c>
      <c r="DR236">
        <v>8.5355551978118491</v>
      </c>
      <c r="DS236">
        <v>8.4853525048992307</v>
      </c>
      <c r="DT236">
        <v>8.90181923587547</v>
      </c>
      <c r="DU236">
        <v>9.1931483262059501</v>
      </c>
      <c r="DV236">
        <v>5.46263302164878</v>
      </c>
      <c r="DW236">
        <v>12.0773441548588</v>
      </c>
      <c r="DX236">
        <v>4.2742339224357897</v>
      </c>
      <c r="EL236"/>
      <c r="EZ236"/>
      <c r="GB236"/>
      <c r="GP236"/>
      <c r="GR236">
        <v>21.4465768866426</v>
      </c>
      <c r="GS236">
        <v>14.214255798736801</v>
      </c>
      <c r="GT236">
        <v>21.407792491049701</v>
      </c>
      <c r="GU236">
        <v>43.716065173314099</v>
      </c>
      <c r="GV236">
        <v>30.821682765386299</v>
      </c>
      <c r="GW236">
        <v>12.134343421518</v>
      </c>
      <c r="GX236">
        <v>17.942701301853401</v>
      </c>
      <c r="GY236">
        <v>14.8638480036395</v>
      </c>
      <c r="GZ236">
        <v>32.877966742119597</v>
      </c>
      <c r="HA236">
        <v>20.1815852648181</v>
      </c>
      <c r="HB236">
        <v>12.9395155982989</v>
      </c>
      <c r="HC236">
        <v>21.887659481128001</v>
      </c>
      <c r="HD236">
        <v>11.1890225011977</v>
      </c>
      <c r="HR236"/>
    </row>
    <row r="237" spans="1:226">
      <c r="A237" s="13">
        <f t="shared" si="3"/>
        <v>39325</v>
      </c>
      <c r="O237"/>
      <c r="AD237"/>
      <c r="AE237" s="4">
        <v>39325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T237"/>
      <c r="BV237" s="1">
        <v>15.918601841350499</v>
      </c>
      <c r="BW237" s="1">
        <v>8.65120358345035</v>
      </c>
      <c r="BX237" s="1">
        <v>16.196314076741199</v>
      </c>
      <c r="BY237" s="1">
        <v>13.821734017341599</v>
      </c>
      <c r="BZ237" s="1">
        <v>23.610394200084301</v>
      </c>
      <c r="CA237" s="1">
        <v>8.4477315235108996</v>
      </c>
      <c r="CB237" s="1">
        <v>13.2303799018107</v>
      </c>
      <c r="CC237" s="1">
        <v>10.066954073423499</v>
      </c>
      <c r="CD237" s="1">
        <v>16.1545470266067</v>
      </c>
      <c r="CE237" s="1">
        <v>14.1537825419092</v>
      </c>
      <c r="CF237" s="1">
        <v>7.8164362284909599</v>
      </c>
      <c r="CG237" s="1">
        <v>15.038320507220501</v>
      </c>
      <c r="CH237" s="1">
        <v>3.7817593736509401</v>
      </c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DJ237"/>
      <c r="DL237">
        <v>11.579550388532001</v>
      </c>
      <c r="DM237">
        <v>6.8394514815956304</v>
      </c>
      <c r="DN237">
        <v>11.2469714989099</v>
      </c>
      <c r="DO237">
        <v>10.0081162412986</v>
      </c>
      <c r="DP237">
        <v>17.522070723685399</v>
      </c>
      <c r="DQ237">
        <v>5.6386721700717901</v>
      </c>
      <c r="DR237">
        <v>8.5807216791200709</v>
      </c>
      <c r="DS237">
        <v>8.4213022791705896</v>
      </c>
      <c r="DT237">
        <v>8.9146247857827294</v>
      </c>
      <c r="DU237">
        <v>9.2050401178496806</v>
      </c>
      <c r="DV237">
        <v>5.4925827223211297</v>
      </c>
      <c r="DW237">
        <v>12.0642031842766</v>
      </c>
      <c r="DX237">
        <v>3.9488169172477998</v>
      </c>
      <c r="EL237"/>
      <c r="EZ237"/>
      <c r="GB237"/>
      <c r="GP237"/>
      <c r="GR237">
        <v>21.526881102977001</v>
      </c>
      <c r="GS237">
        <v>14.464598415621399</v>
      </c>
      <c r="GT237">
        <v>21.408541248532799</v>
      </c>
      <c r="GU237">
        <v>45.040722227448697</v>
      </c>
      <c r="GV237">
        <v>30.811500974645899</v>
      </c>
      <c r="GW237">
        <v>12.31186663679</v>
      </c>
      <c r="GX237">
        <v>17.9534864425293</v>
      </c>
      <c r="GY237">
        <v>14.8467120329351</v>
      </c>
      <c r="GZ237">
        <v>32.925948197849003</v>
      </c>
      <c r="HA237">
        <v>20.192963151666699</v>
      </c>
      <c r="HB237">
        <v>12.466620678966301</v>
      </c>
      <c r="HC237">
        <v>21.879657308510001</v>
      </c>
      <c r="HD237">
        <v>11.6627018601377</v>
      </c>
      <c r="HR237"/>
    </row>
    <row r="238" spans="1:226">
      <c r="A238" s="13">
        <f t="shared" si="3"/>
        <v>39294</v>
      </c>
      <c r="O238"/>
      <c r="AD238"/>
      <c r="AE238" s="4">
        <v>39294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T238"/>
      <c r="BV238" s="1">
        <v>15.5807268482026</v>
      </c>
      <c r="BW238" s="1">
        <v>8.2179007282698997</v>
      </c>
      <c r="BX238" s="1">
        <v>16.062329350174501</v>
      </c>
      <c r="BY238" s="1">
        <v>12.922119451050399</v>
      </c>
      <c r="BZ238" s="1">
        <v>23.430847744006801</v>
      </c>
      <c r="CA238" s="1">
        <v>8.2814154015152592</v>
      </c>
      <c r="CB238" s="1">
        <v>13.368696092773799</v>
      </c>
      <c r="CC238" s="1">
        <v>11.1101730647644</v>
      </c>
      <c r="CD238" s="1">
        <v>17.335875228822299</v>
      </c>
      <c r="CE238" s="1">
        <v>13.493231404399101</v>
      </c>
      <c r="CF238" s="1">
        <v>7.6809754048285903</v>
      </c>
      <c r="CG238" s="1">
        <v>14.071842793421199</v>
      </c>
      <c r="CH238" s="1">
        <v>3.2923200875049501</v>
      </c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DJ238"/>
      <c r="DL238">
        <v>11.915793169390501</v>
      </c>
      <c r="DM238">
        <v>6.8732963348490301</v>
      </c>
      <c r="DN238">
        <v>11.3839444336912</v>
      </c>
      <c r="DO238">
        <v>10.1913131349036</v>
      </c>
      <c r="DP238">
        <v>18.452588006065799</v>
      </c>
      <c r="DQ238">
        <v>5.7755722667212099</v>
      </c>
      <c r="DR238">
        <v>8.36058932829763</v>
      </c>
      <c r="DS238">
        <v>9.2274192211805399</v>
      </c>
      <c r="DT238">
        <v>9.5538941323450608</v>
      </c>
      <c r="DU238">
        <v>9.2755330458937308</v>
      </c>
      <c r="DV238">
        <v>5.82781386391766</v>
      </c>
      <c r="DW238">
        <v>11.391111786736801</v>
      </c>
      <c r="DX238">
        <v>3.7110969681905499</v>
      </c>
      <c r="EL238"/>
      <c r="EZ238"/>
      <c r="GB238"/>
      <c r="GP238"/>
      <c r="GR238">
        <v>21.1415600855637</v>
      </c>
      <c r="GS238">
        <v>13.950235453687799</v>
      </c>
      <c r="GT238">
        <v>19.2402484202299</v>
      </c>
      <c r="GU238">
        <v>48.404350483359202</v>
      </c>
      <c r="GV238">
        <v>30.298518877659099</v>
      </c>
      <c r="GW238">
        <v>12.0861017680724</v>
      </c>
      <c r="GX238">
        <v>17.889612663865201</v>
      </c>
      <c r="GY238">
        <v>15.693369165135399</v>
      </c>
      <c r="GZ238">
        <v>34.013365494375797</v>
      </c>
      <c r="HA238">
        <v>19.512669061610801</v>
      </c>
      <c r="HB238">
        <v>12.1182234244333</v>
      </c>
      <c r="HC238">
        <v>20.6924073608923</v>
      </c>
      <c r="HD238">
        <v>11.182783699624199</v>
      </c>
      <c r="HR238"/>
    </row>
    <row r="239" spans="1:226">
      <c r="A239" s="13">
        <f t="shared" si="3"/>
        <v>39262</v>
      </c>
      <c r="O239"/>
      <c r="AD239"/>
      <c r="AE239" s="4">
        <v>39262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T239"/>
      <c r="BV239" s="1">
        <v>15.6909505395935</v>
      </c>
      <c r="BW239" s="1">
        <v>8.2225532283022709</v>
      </c>
      <c r="BX239" s="1">
        <v>16.0282520977186</v>
      </c>
      <c r="BY239" s="1">
        <v>12.901385691645499</v>
      </c>
      <c r="BZ239" s="1">
        <v>23.4429696920641</v>
      </c>
      <c r="CA239" s="1">
        <v>8.2791432687249102</v>
      </c>
      <c r="CB239" s="1">
        <v>13.3692203301164</v>
      </c>
      <c r="CC239" s="1">
        <v>11.031755133365699</v>
      </c>
      <c r="CD239" s="1">
        <v>17.340244428944501</v>
      </c>
      <c r="CE239" s="1">
        <v>13.397052819080701</v>
      </c>
      <c r="CF239" s="1">
        <v>7.5861922753814204</v>
      </c>
      <c r="CG239" s="1">
        <v>14.074011037798099</v>
      </c>
      <c r="CH239" s="1">
        <v>3.2915236300819499</v>
      </c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DJ239"/>
      <c r="DL239">
        <v>12.028175552035799</v>
      </c>
      <c r="DM239">
        <v>6.8766180747516801</v>
      </c>
      <c r="DN239">
        <v>11.391411879227901</v>
      </c>
      <c r="DO239">
        <v>10.182497776874101</v>
      </c>
      <c r="DP239">
        <v>18.4711065792787</v>
      </c>
      <c r="DQ239">
        <v>5.7734484905033403</v>
      </c>
      <c r="DR239">
        <v>8.36084808362601</v>
      </c>
      <c r="DS239">
        <v>9.1563548271876503</v>
      </c>
      <c r="DT239">
        <v>9.5754309523211898</v>
      </c>
      <c r="DU239">
        <v>9.1910777022117607</v>
      </c>
      <c r="DV239">
        <v>5.6989713742674004</v>
      </c>
      <c r="DW239">
        <v>11.3988221909978</v>
      </c>
      <c r="DX239">
        <v>3.7107405231159198</v>
      </c>
      <c r="EL239"/>
      <c r="EZ239"/>
      <c r="GB239"/>
      <c r="GP239"/>
      <c r="GR239">
        <v>21.2449277181078</v>
      </c>
      <c r="GS239">
        <v>13.9487410014461</v>
      </c>
      <c r="GT239">
        <v>19.1821929730846</v>
      </c>
      <c r="GU239">
        <v>48.928068540953397</v>
      </c>
      <c r="GV239">
        <v>30.310923619291199</v>
      </c>
      <c r="GW239">
        <v>12.0859512399966</v>
      </c>
      <c r="GX239">
        <v>17.890362593048799</v>
      </c>
      <c r="GY239">
        <v>15.599479814675</v>
      </c>
      <c r="GZ239">
        <v>34.027211721245898</v>
      </c>
      <c r="HA239">
        <v>19.3912244659818</v>
      </c>
      <c r="HB239">
        <v>12.011094779816601</v>
      </c>
      <c r="HC239">
        <v>20.695216111989801</v>
      </c>
      <c r="HD239">
        <v>11.180945397163301</v>
      </c>
      <c r="HR239"/>
    </row>
    <row r="240" spans="1:226">
      <c r="A240" s="13">
        <f t="shared" si="3"/>
        <v>39233</v>
      </c>
      <c r="O240"/>
      <c r="AD240"/>
      <c r="AE240" s="4">
        <v>39233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T240"/>
      <c r="BV240" s="1">
        <v>15.6700508088399</v>
      </c>
      <c r="BW240" s="1">
        <v>8.2474596075741395</v>
      </c>
      <c r="BX240" s="1">
        <v>16.027881220103499</v>
      </c>
      <c r="BY240" s="1">
        <v>12.921253608398899</v>
      </c>
      <c r="BZ240" s="1">
        <v>23.4429128149525</v>
      </c>
      <c r="CA240" s="1">
        <v>8.2720496584464094</v>
      </c>
      <c r="CB240" s="1">
        <v>13.3610435531201</v>
      </c>
      <c r="CC240" s="1">
        <v>11.0357479352583</v>
      </c>
      <c r="CD240" s="1">
        <v>17.311520845282899</v>
      </c>
      <c r="CE240" s="1">
        <v>13.7535670914032</v>
      </c>
      <c r="CF240" s="1">
        <v>7.5853657404704</v>
      </c>
      <c r="CG240" s="1">
        <v>13.981856952718701</v>
      </c>
      <c r="CH240" s="1">
        <v>3.2964037844894598</v>
      </c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DJ240"/>
      <c r="DL240">
        <v>12.021079702073701</v>
      </c>
      <c r="DM240">
        <v>6.8978365000494897</v>
      </c>
      <c r="DN240">
        <v>11.4148983992407</v>
      </c>
      <c r="DO240">
        <v>10.192040822496001</v>
      </c>
      <c r="DP240">
        <v>18.4766562791052</v>
      </c>
      <c r="DQ240">
        <v>5.7631244495318104</v>
      </c>
      <c r="DR240">
        <v>8.3588115383029393</v>
      </c>
      <c r="DS240">
        <v>9.1557691744224101</v>
      </c>
      <c r="DT240">
        <v>9.5557406577842006</v>
      </c>
      <c r="DU240">
        <v>9.4325206276268805</v>
      </c>
      <c r="DV240">
        <v>5.7231796571378597</v>
      </c>
      <c r="DW240">
        <v>11.347580691399401</v>
      </c>
      <c r="DX240">
        <v>3.7126297594258002</v>
      </c>
      <c r="EL240"/>
      <c r="EZ240"/>
      <c r="GB240"/>
      <c r="GP240"/>
      <c r="GR240">
        <v>21.223481082605002</v>
      </c>
      <c r="GS240">
        <v>13.962420065517801</v>
      </c>
      <c r="GT240">
        <v>19.178453106756098</v>
      </c>
      <c r="GU240">
        <v>48.835574319091101</v>
      </c>
      <c r="GV240">
        <v>30.303748778372601</v>
      </c>
      <c r="GW240">
        <v>12.076724288928</v>
      </c>
      <c r="GX240">
        <v>17.8761575360911</v>
      </c>
      <c r="GY240">
        <v>15.603394491188601</v>
      </c>
      <c r="GZ240">
        <v>33.986576814293599</v>
      </c>
      <c r="HA240">
        <v>19.892713662398201</v>
      </c>
      <c r="HB240">
        <v>11.9891590365037</v>
      </c>
      <c r="HC240">
        <v>20.559211248442399</v>
      </c>
      <c r="HD240">
        <v>11.1808668572362</v>
      </c>
      <c r="HR240"/>
    </row>
    <row r="241" spans="1:226">
      <c r="A241" s="13">
        <f t="shared" si="3"/>
        <v>39202</v>
      </c>
      <c r="O241"/>
      <c r="AD241"/>
      <c r="AE241" s="4">
        <v>39202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T241"/>
      <c r="BV241" s="1">
        <v>15.7524406278825</v>
      </c>
      <c r="BW241" s="1">
        <v>8.1455304957846906</v>
      </c>
      <c r="BX241" s="1">
        <v>16.050918139566601</v>
      </c>
      <c r="BY241" s="1">
        <v>12.173290913909501</v>
      </c>
      <c r="BZ241" s="1">
        <v>23.6921122347145</v>
      </c>
      <c r="CA241" s="1">
        <v>8.1708524159030205</v>
      </c>
      <c r="CB241" s="1">
        <v>13.630127559749001</v>
      </c>
      <c r="CC241" s="1">
        <v>11.9451833148995</v>
      </c>
      <c r="CD241" s="1">
        <v>18.535105199865999</v>
      </c>
      <c r="CE241" s="1">
        <v>12.8657407890455</v>
      </c>
      <c r="CF241" s="1">
        <v>7.5884260766871297</v>
      </c>
      <c r="CG241" s="1">
        <v>14.3690554645733</v>
      </c>
      <c r="CH241" s="1">
        <v>3.1343767851888198</v>
      </c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DJ241"/>
      <c r="DL241">
        <v>12.3762488147384</v>
      </c>
      <c r="DM241">
        <v>6.7013772851534901</v>
      </c>
      <c r="DN241">
        <v>11.584200062301001</v>
      </c>
      <c r="DO241">
        <v>9.5431666966430697</v>
      </c>
      <c r="DP241">
        <v>18.931999044674601</v>
      </c>
      <c r="DQ241">
        <v>5.67161495762537</v>
      </c>
      <c r="DR241">
        <v>8.5785816832577595</v>
      </c>
      <c r="DS241">
        <v>9.5140663820367504</v>
      </c>
      <c r="DT241">
        <v>-6.2722490784314298</v>
      </c>
      <c r="DU241">
        <v>9.5165512579379907</v>
      </c>
      <c r="DV241">
        <v>5.5379923471727599</v>
      </c>
      <c r="DW241">
        <v>11.608797170313499</v>
      </c>
      <c r="DX241">
        <v>3.6943212852928098</v>
      </c>
      <c r="EL241"/>
      <c r="EZ241"/>
      <c r="GB241"/>
      <c r="GP241"/>
      <c r="GR241">
        <v>21.164803835612599</v>
      </c>
      <c r="GS241">
        <v>13.7164902300129</v>
      </c>
      <c r="GT241">
        <v>19.155364366692702</v>
      </c>
      <c r="GU241">
        <v>48.448991490955898</v>
      </c>
      <c r="GV241">
        <v>30.3018319909912</v>
      </c>
      <c r="GW241">
        <v>11.849886387624901</v>
      </c>
      <c r="GX241">
        <v>17.9197086445553</v>
      </c>
      <c r="GY241">
        <v>16.5047209986122</v>
      </c>
      <c r="GZ241">
        <v>35.1071344038616</v>
      </c>
      <c r="HA241">
        <v>19.014382456461199</v>
      </c>
      <c r="HB241">
        <v>11.989953425289301</v>
      </c>
      <c r="HC241">
        <v>20.886532496626899</v>
      </c>
      <c r="HD241">
        <v>10.7561596693588</v>
      </c>
      <c r="HR241"/>
    </row>
    <row r="242" spans="1:226">
      <c r="A242" s="13">
        <f t="shared" si="3"/>
        <v>39171</v>
      </c>
      <c r="O242"/>
      <c r="AD242"/>
      <c r="AE242" s="4">
        <v>39171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T242"/>
      <c r="BV242" s="1">
        <v>15.774542850295401</v>
      </c>
      <c r="BW242" s="1">
        <v>8.2111233026242498</v>
      </c>
      <c r="BX242" s="1">
        <v>16.053325145173101</v>
      </c>
      <c r="BY242" s="1">
        <v>12.203632604041401</v>
      </c>
      <c r="BZ242" s="1">
        <v>23.709410480665099</v>
      </c>
      <c r="CA242" s="1">
        <v>8.1772045243339999</v>
      </c>
      <c r="CB242" s="1">
        <v>13.612135086000199</v>
      </c>
      <c r="CC242" s="1">
        <v>11.9504947143894</v>
      </c>
      <c r="CD242" s="1">
        <v>18.533068821455799</v>
      </c>
      <c r="CE242" s="1">
        <v>12.903595163504599</v>
      </c>
      <c r="CF242" s="1">
        <v>7.5621320162510104</v>
      </c>
      <c r="CG242" s="1">
        <v>14.3754194067282</v>
      </c>
      <c r="CH242" s="1">
        <v>3.1329256820443998</v>
      </c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DJ242"/>
      <c r="DL242">
        <v>12.3905478617915</v>
      </c>
      <c r="DM242">
        <v>6.7547535762069701</v>
      </c>
      <c r="DN242">
        <v>11.589723848245001</v>
      </c>
      <c r="DO242">
        <v>9.5696981997786903</v>
      </c>
      <c r="DP242">
        <v>18.944029068067898</v>
      </c>
      <c r="DQ242">
        <v>5.6755196814769997</v>
      </c>
      <c r="DR242">
        <v>8.57684642925744</v>
      </c>
      <c r="DS242">
        <v>9.5238196857997401</v>
      </c>
      <c r="DT242">
        <v>-6.3774351178174697</v>
      </c>
      <c r="DU242">
        <v>9.5525349959986894</v>
      </c>
      <c r="DV242">
        <v>5.3597436940627698</v>
      </c>
      <c r="DW242">
        <v>11.6054317105321</v>
      </c>
      <c r="DX242">
        <v>3.6935252304783899</v>
      </c>
      <c r="EL242"/>
      <c r="EZ242"/>
      <c r="GB242"/>
      <c r="GP242"/>
      <c r="GR242">
        <v>21.185343946350901</v>
      </c>
      <c r="GS242">
        <v>13.772392360934701</v>
      </c>
      <c r="GT242">
        <v>19.158560976074</v>
      </c>
      <c r="GU242">
        <v>48.2889292434986</v>
      </c>
      <c r="GV242">
        <v>30.312721105611502</v>
      </c>
      <c r="GW242">
        <v>11.8563348723874</v>
      </c>
      <c r="GX242">
        <v>17.8983933464099</v>
      </c>
      <c r="GY242">
        <v>16.5074326284801</v>
      </c>
      <c r="GZ242">
        <v>35.1018840503246</v>
      </c>
      <c r="HA242">
        <v>19.014931265643099</v>
      </c>
      <c r="HB242">
        <v>11.99771540337</v>
      </c>
      <c r="HC242">
        <v>20.891097356232301</v>
      </c>
      <c r="HD242">
        <v>10.7538743082825</v>
      </c>
      <c r="HR242"/>
    </row>
    <row r="243" spans="1:226">
      <c r="A243" s="13">
        <f t="shared" si="3"/>
        <v>39141</v>
      </c>
      <c r="O243"/>
      <c r="AD243"/>
      <c r="AE243" s="4">
        <v>39141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T243"/>
      <c r="BV243" s="1">
        <v>15.3610680464325</v>
      </c>
      <c r="BW243" s="1">
        <v>8.1841169610293196</v>
      </c>
      <c r="BX243" s="1">
        <v>16.0517207767457</v>
      </c>
      <c r="BY243" s="1">
        <v>12.1929642496297</v>
      </c>
      <c r="BZ243" s="1">
        <v>23.623653018443399</v>
      </c>
      <c r="CA243" s="1">
        <v>8.1990682893402091</v>
      </c>
      <c r="CB243" s="1">
        <v>13.652367308694901</v>
      </c>
      <c r="CC243" s="1">
        <v>11.990522009881801</v>
      </c>
      <c r="CD243" s="1">
        <v>18.555739335312001</v>
      </c>
      <c r="CE243" s="1">
        <v>12.8904180427305</v>
      </c>
      <c r="CF243" s="1">
        <v>7.53978422358096</v>
      </c>
      <c r="CG243" s="1">
        <v>14.3461018515824</v>
      </c>
      <c r="CH243" s="1">
        <v>3.1279903274761098</v>
      </c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DJ243"/>
      <c r="DL243">
        <v>12.069998462706501</v>
      </c>
      <c r="DM243">
        <v>6.7367711540568296</v>
      </c>
      <c r="DN243">
        <v>11.594304565863199</v>
      </c>
      <c r="DO243">
        <v>9.5726069675378795</v>
      </c>
      <c r="DP243">
        <v>18.888593105475099</v>
      </c>
      <c r="DQ243">
        <v>5.7363350224662204</v>
      </c>
      <c r="DR243">
        <v>8.5807896328240005</v>
      </c>
      <c r="DS243">
        <v>9.56696800562381</v>
      </c>
      <c r="DT243">
        <v>-6.1809122702356598</v>
      </c>
      <c r="DU243">
        <v>9.5495913577852907</v>
      </c>
      <c r="DV243">
        <v>5.3350293820829897</v>
      </c>
      <c r="DW243">
        <v>11.596374701420199</v>
      </c>
      <c r="DX243">
        <v>3.6889205918689898</v>
      </c>
      <c r="EL243"/>
      <c r="EZ243"/>
      <c r="GB243"/>
      <c r="GP243"/>
      <c r="GR243">
        <v>20.665389793630801</v>
      </c>
      <c r="GS243">
        <v>13.747862612861001</v>
      </c>
      <c r="GT243">
        <v>19.153653126938501</v>
      </c>
      <c r="GU243">
        <v>48.307878474174601</v>
      </c>
      <c r="GV243">
        <v>30.2575165320339</v>
      </c>
      <c r="GW243">
        <v>11.873029633718099</v>
      </c>
      <c r="GX243">
        <v>17.950554789912498</v>
      </c>
      <c r="GY243">
        <v>16.5634585469633</v>
      </c>
      <c r="GZ243">
        <v>35.137229833941099</v>
      </c>
      <c r="HA243">
        <v>19.0015465596422</v>
      </c>
      <c r="HB243">
        <v>11.9620845318723</v>
      </c>
      <c r="HC243">
        <v>20.8444608887805</v>
      </c>
      <c r="HD243">
        <v>10.755920117704299</v>
      </c>
      <c r="HR243"/>
    </row>
    <row r="244" spans="1:226">
      <c r="A244" s="13">
        <f t="shared" si="3"/>
        <v>39113</v>
      </c>
      <c r="O244"/>
      <c r="AD244"/>
      <c r="AE244" s="4">
        <v>39113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T244"/>
      <c r="BV244" s="1">
        <v>13.775534271457101</v>
      </c>
      <c r="BW244" s="1">
        <v>8.34548029461269</v>
      </c>
      <c r="BX244" s="1">
        <v>16.251979937970599</v>
      </c>
      <c r="BY244" s="1">
        <v>14.199635220035301</v>
      </c>
      <c r="BZ244" s="1">
        <v>23.5936126989276</v>
      </c>
      <c r="CA244" s="1">
        <v>7.9141694865110104</v>
      </c>
      <c r="CB244" s="1">
        <v>13.9525765566373</v>
      </c>
      <c r="CC244" s="1">
        <v>11.8693794233586</v>
      </c>
      <c r="CD244" s="1">
        <v>18.380269907467</v>
      </c>
      <c r="CE244" s="1">
        <v>12.546728097081701</v>
      </c>
      <c r="CF244" s="1">
        <v>6.2244530595987397</v>
      </c>
      <c r="CG244" s="1">
        <v>14.768871439617699</v>
      </c>
      <c r="CH244" s="1">
        <v>3.5920835878143502</v>
      </c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DJ244"/>
      <c r="DL244">
        <v>10.052536830928799</v>
      </c>
      <c r="DM244">
        <v>6.3555223604668099</v>
      </c>
      <c r="DN244">
        <v>11.0704187223074</v>
      </c>
      <c r="DO244">
        <v>9.5142221537705698</v>
      </c>
      <c r="DP244">
        <v>18.009275623446602</v>
      </c>
      <c r="DQ244">
        <v>5.1270342808369502</v>
      </c>
      <c r="DR244">
        <v>8.28374099768169</v>
      </c>
      <c r="DS244">
        <v>8.58915865127228</v>
      </c>
      <c r="DT244">
        <v>-6.5579426419339804</v>
      </c>
      <c r="DU244">
        <v>7.88809387046257</v>
      </c>
      <c r="DV244">
        <v>5.1969562655505701</v>
      </c>
      <c r="DW244">
        <v>9.3990157130731795</v>
      </c>
      <c r="DX244">
        <v>2.9940844573552599</v>
      </c>
      <c r="EL244"/>
      <c r="EZ244"/>
      <c r="GB244"/>
      <c r="GP244"/>
      <c r="GR244">
        <v>19.507899591127</v>
      </c>
      <c r="GS244">
        <v>13.953747049533501</v>
      </c>
      <c r="GT244">
        <v>19.407472128233501</v>
      </c>
      <c r="GU244">
        <v>52.496477876117901</v>
      </c>
      <c r="GV244">
        <v>29.459336286591999</v>
      </c>
      <c r="GW244">
        <v>11.2508712065518</v>
      </c>
      <c r="GX244">
        <v>18.1206211994858</v>
      </c>
      <c r="GY244">
        <v>16.401752239913801</v>
      </c>
      <c r="GZ244">
        <v>34.9534478272071</v>
      </c>
      <c r="HA244">
        <v>18.724431376573499</v>
      </c>
      <c r="HB244">
        <v>10.037153527123101</v>
      </c>
      <c r="HC244">
        <v>21.054204467137399</v>
      </c>
      <c r="HD244">
        <v>11.0827718976327</v>
      </c>
      <c r="HR244"/>
    </row>
    <row r="245" spans="1:226">
      <c r="A245" s="13">
        <f t="shared" si="3"/>
        <v>39080</v>
      </c>
      <c r="O245"/>
      <c r="AD245"/>
      <c r="AE245" s="4">
        <v>39080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T245"/>
      <c r="BV245" s="1">
        <v>13.747165125616</v>
      </c>
      <c r="BW245" s="1">
        <v>8.3566657095376993</v>
      </c>
      <c r="BX245" s="1">
        <v>16.354342031178099</v>
      </c>
      <c r="BY245" s="1">
        <v>14.2318252062431</v>
      </c>
      <c r="BZ245" s="1">
        <v>23.628772575137202</v>
      </c>
      <c r="CA245" s="1">
        <v>7.9120305713069099</v>
      </c>
      <c r="CB245" s="1">
        <v>13.9439069252336</v>
      </c>
      <c r="CC245" s="1">
        <v>11.867951525631799</v>
      </c>
      <c r="CD245" s="1">
        <v>18.383627443380899</v>
      </c>
      <c r="CE245" s="1">
        <v>12.5448679102625</v>
      </c>
      <c r="CF245" s="1">
        <v>6.21328442911246</v>
      </c>
      <c r="CG245" s="1">
        <v>14.769813142718499</v>
      </c>
      <c r="CH245" s="1">
        <v>3.58996453166831</v>
      </c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DJ245"/>
      <c r="DL245">
        <v>10.000991723958199</v>
      </c>
      <c r="DM245">
        <v>6.32874458360926</v>
      </c>
      <c r="DN245">
        <v>11.0348706896763</v>
      </c>
      <c r="DO245">
        <v>9.5241615166312403</v>
      </c>
      <c r="DP245">
        <v>18.014607248659502</v>
      </c>
      <c r="DQ245">
        <v>5.1226390144015301</v>
      </c>
      <c r="DR245">
        <v>8.2846102496822702</v>
      </c>
      <c r="DS245">
        <v>8.6097422029028792</v>
      </c>
      <c r="DT245">
        <v>-6.61066729054048</v>
      </c>
      <c r="DU245">
        <v>7.8881097979998298</v>
      </c>
      <c r="DV245">
        <v>5.1870762629761904</v>
      </c>
      <c r="DW245">
        <v>9.3987286817303293</v>
      </c>
      <c r="DX245">
        <v>2.9862885764175799</v>
      </c>
      <c r="EL245"/>
      <c r="EZ245"/>
      <c r="GB245"/>
      <c r="GP245"/>
      <c r="GR245">
        <v>19.4712289118056</v>
      </c>
      <c r="GS245">
        <v>13.9687025882921</v>
      </c>
      <c r="GT245">
        <v>19.4964536384654</v>
      </c>
      <c r="GU245">
        <v>52.332553536679796</v>
      </c>
      <c r="GV245">
        <v>29.4998820599357</v>
      </c>
      <c r="GW245">
        <v>11.2475882922186</v>
      </c>
      <c r="GX245">
        <v>18.1102070528928</v>
      </c>
      <c r="GY245">
        <v>16.396124502820602</v>
      </c>
      <c r="GZ245">
        <v>34.959151267846202</v>
      </c>
      <c r="HA245">
        <v>18.721156040183299</v>
      </c>
      <c r="HB245">
        <v>10.022797048237001</v>
      </c>
      <c r="HC245">
        <v>21.054595368088101</v>
      </c>
      <c r="HD245">
        <v>11.0839027529353</v>
      </c>
      <c r="HR245"/>
    </row>
    <row r="246" spans="1:226">
      <c r="A246" s="13">
        <f t="shared" si="3"/>
        <v>39051</v>
      </c>
      <c r="O246"/>
      <c r="AD246"/>
      <c r="AE246" s="4">
        <v>39051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T246"/>
      <c r="BV246" s="1">
        <v>13.7853862835528</v>
      </c>
      <c r="BW246" s="1">
        <v>8.3672171640669699</v>
      </c>
      <c r="BX246" s="1">
        <v>16.366832793360398</v>
      </c>
      <c r="BY246" s="1">
        <v>14.248044784696299</v>
      </c>
      <c r="BZ246" s="1">
        <v>23.598217050604301</v>
      </c>
      <c r="CA246" s="1">
        <v>7.9132024848772797</v>
      </c>
      <c r="CB246" s="1">
        <v>13.938439326153301</v>
      </c>
      <c r="CC246" s="1">
        <v>11.823950370886401</v>
      </c>
      <c r="CD246" s="1">
        <v>18.3879715787481</v>
      </c>
      <c r="CE246" s="1">
        <v>12.555463763222599</v>
      </c>
      <c r="CF246" s="1">
        <v>6.2418829665168198</v>
      </c>
      <c r="CG246" s="1">
        <v>14.778620979801399</v>
      </c>
      <c r="CH246" s="1">
        <v>3.5930422630160499</v>
      </c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DJ246"/>
      <c r="DL246">
        <v>10.0668870794859</v>
      </c>
      <c r="DM246">
        <v>6.3399956456182398</v>
      </c>
      <c r="DN246">
        <v>11.0835086562825</v>
      </c>
      <c r="DO246">
        <v>9.52860147505376</v>
      </c>
      <c r="DP246">
        <v>18.016542564637099</v>
      </c>
      <c r="DQ246">
        <v>5.1224450161106603</v>
      </c>
      <c r="DR246">
        <v>8.2656462391019101</v>
      </c>
      <c r="DS246">
        <v>8.5796125387680906</v>
      </c>
      <c r="DT246">
        <v>-6.5980331157637897</v>
      </c>
      <c r="DU246">
        <v>7.9007691927813797</v>
      </c>
      <c r="DV246">
        <v>5.1692912259945096</v>
      </c>
      <c r="DW246">
        <v>9.4050226286872807</v>
      </c>
      <c r="DX246">
        <v>2.9918249725184398</v>
      </c>
      <c r="EL246"/>
      <c r="EZ246"/>
      <c r="GB246"/>
      <c r="GP246"/>
      <c r="GR246">
        <v>19.513000754179799</v>
      </c>
      <c r="GS246">
        <v>13.974570297058801</v>
      </c>
      <c r="GT246">
        <v>19.512466105297001</v>
      </c>
      <c r="GU246">
        <v>52.304778087598201</v>
      </c>
      <c r="GV246">
        <v>29.462847543941699</v>
      </c>
      <c r="GW246">
        <v>11.246583506221199</v>
      </c>
      <c r="GX246">
        <v>18.104821869178899</v>
      </c>
      <c r="GY246">
        <v>16.356580853790401</v>
      </c>
      <c r="GZ246">
        <v>34.966305900828999</v>
      </c>
      <c r="HA246">
        <v>18.7333889960066</v>
      </c>
      <c r="HB246">
        <v>10.0472131796691</v>
      </c>
      <c r="HC246">
        <v>21.069760461493502</v>
      </c>
      <c r="HD246">
        <v>11.0827007998673</v>
      </c>
      <c r="HR246"/>
    </row>
    <row r="247" spans="1:226">
      <c r="A247" s="13">
        <f t="shared" si="3"/>
        <v>39021</v>
      </c>
      <c r="O247"/>
      <c r="AD247"/>
      <c r="AE247" s="4">
        <v>39021</v>
      </c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T247"/>
      <c r="BV247" s="1">
        <v>13.6394384296519</v>
      </c>
      <c r="BW247" s="1">
        <v>8.4590110550769602</v>
      </c>
      <c r="BX247" s="1">
        <v>16.489804852674201</v>
      </c>
      <c r="BY247" s="1">
        <v>14.188478722603101</v>
      </c>
      <c r="BZ247" s="1">
        <v>23.2987950846309</v>
      </c>
      <c r="CA247" s="1">
        <v>7.8806769943828803</v>
      </c>
      <c r="CB247" s="1">
        <v>14.3593797195887</v>
      </c>
      <c r="CC247" s="1">
        <v>11.7148988802175</v>
      </c>
      <c r="CD247" s="1">
        <v>18.430520751985402</v>
      </c>
      <c r="CE247" s="1">
        <v>12.5153595421801</v>
      </c>
      <c r="CF247" s="1">
        <v>6.2414431302967897</v>
      </c>
      <c r="CG247" s="1">
        <v>14.7123530533477</v>
      </c>
      <c r="CH247" s="1">
        <v>3.8353929750387001</v>
      </c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DJ247"/>
      <c r="DL247">
        <v>10.1742569714567</v>
      </c>
      <c r="DM247">
        <v>6.5131186155289003</v>
      </c>
      <c r="DN247">
        <v>11.2922093463362</v>
      </c>
      <c r="DO247">
        <v>9.54962372326378</v>
      </c>
      <c r="DP247">
        <v>17.411275391252602</v>
      </c>
      <c r="DQ247">
        <v>5.1492749366419703</v>
      </c>
      <c r="DR247">
        <v>8.5353795849498706</v>
      </c>
      <c r="DS247">
        <v>8.6662608383358997</v>
      </c>
      <c r="DT247">
        <v>5.9890802988514098</v>
      </c>
      <c r="DU247">
        <v>7.8970826834132097</v>
      </c>
      <c r="DV247">
        <v>4.8512514166368401</v>
      </c>
      <c r="DW247">
        <v>9.3414841712073198</v>
      </c>
      <c r="DX247">
        <v>3.1839893406881998</v>
      </c>
      <c r="EL247"/>
      <c r="EZ247"/>
      <c r="GB247"/>
      <c r="GP247"/>
      <c r="GR247">
        <v>19.348517651916602</v>
      </c>
      <c r="GS247">
        <v>14.0471827007556</v>
      </c>
      <c r="GT247">
        <v>19.659913801683398</v>
      </c>
      <c r="GU247">
        <v>52.525465499520202</v>
      </c>
      <c r="GV247">
        <v>29.467702009834799</v>
      </c>
      <c r="GW247">
        <v>11.252232848681</v>
      </c>
      <c r="GX247">
        <v>18.366823865526801</v>
      </c>
      <c r="GY247">
        <v>16.3472251456827</v>
      </c>
      <c r="GZ247">
        <v>34.733963845096298</v>
      </c>
      <c r="HA247">
        <v>18.747083275643401</v>
      </c>
      <c r="HB247">
        <v>10.274136324159</v>
      </c>
      <c r="HC247">
        <v>21.025061180045</v>
      </c>
      <c r="HD247">
        <v>11.223937152293599</v>
      </c>
      <c r="HR24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3"/>
  </sheetPr>
  <dimension ref="A1:JU247"/>
  <sheetViews>
    <sheetView zoomScale="70" zoomScaleNormal="70" workbookViewId="0">
      <selection activeCell="A6" sqref="A6:JU7"/>
    </sheetView>
  </sheetViews>
  <sheetFormatPr defaultColWidth="9.1796875" defaultRowHeight="14.5"/>
  <cols>
    <col min="1" max="1" width="12" bestFit="1" customWidth="1"/>
    <col min="2" max="2" width="11.453125" hidden="1" customWidth="1"/>
    <col min="3" max="14" width="0" hidden="1" customWidth="1"/>
    <col min="15" max="15" width="3.453125" style="7" hidden="1" customWidth="1"/>
    <col min="16" max="16" width="13.81640625" hidden="1" customWidth="1"/>
    <col min="17" max="29" width="8.54296875" hidden="1" customWidth="1"/>
    <col min="30" max="30" width="3.54296875" style="6" hidden="1" customWidth="1"/>
    <col min="31" max="31" width="12.54296875" customWidth="1"/>
    <col min="32" max="50" width="6.54296875" style="1" hidden="1" customWidth="1"/>
    <col min="51" max="51" width="8.1796875" style="1" hidden="1" customWidth="1"/>
    <col min="52" max="57" width="6.54296875" style="1" hidden="1" customWidth="1"/>
    <col min="58" max="58" width="12.54296875" style="12" hidden="1" customWidth="1"/>
    <col min="59" max="71" width="6.54296875" hidden="1" customWidth="1"/>
    <col min="72" max="72" width="3.54296875" style="6" hidden="1" customWidth="1"/>
    <col min="73" max="73" width="12.54296875" hidden="1" customWidth="1"/>
    <col min="74" max="74" width="10.54296875" style="1" hidden="1" customWidth="1"/>
    <col min="75" max="99" width="6.54296875" style="1" hidden="1" customWidth="1"/>
    <col min="100" max="100" width="12.54296875" style="12" hidden="1" customWidth="1"/>
    <col min="101" max="113" width="6.54296875" hidden="1" customWidth="1"/>
    <col min="114" max="114" width="3.54296875" style="6" hidden="1" customWidth="1"/>
    <col min="115" max="115" width="12.54296875" hidden="1" customWidth="1"/>
    <col min="116" max="128" width="6.54296875" customWidth="1"/>
    <col min="129" max="141" width="6.54296875" hidden="1" customWidth="1"/>
    <col min="142" max="142" width="13.1796875" style="12" hidden="1" customWidth="1"/>
    <col min="143" max="155" width="6.54296875" hidden="1" customWidth="1"/>
    <col min="156" max="156" width="3.54296875" style="6" hidden="1" customWidth="1"/>
    <col min="157" max="157" width="12.54296875" hidden="1" customWidth="1"/>
    <col min="158" max="170" width="6.54296875" customWidth="1"/>
    <col min="171" max="171" width="8" hidden="1" customWidth="1"/>
    <col min="172" max="174" width="6.54296875" hidden="1" customWidth="1"/>
    <col min="175" max="175" width="8.81640625" hidden="1" customWidth="1"/>
    <col min="176" max="176" width="7.54296875" hidden="1" customWidth="1"/>
    <col min="177" max="177" width="8.1796875" hidden="1" customWidth="1"/>
    <col min="178" max="179" width="7.54296875" hidden="1" customWidth="1"/>
    <col min="180" max="183" width="6.54296875" hidden="1" customWidth="1"/>
    <col min="184" max="184" width="12.54296875" style="12" hidden="1" customWidth="1"/>
    <col min="185" max="197" width="6.54296875" hidden="1" customWidth="1"/>
    <col min="198" max="198" width="3.54296875" style="6" hidden="1" customWidth="1"/>
    <col min="199" max="199" width="12.54296875" hidden="1" customWidth="1"/>
    <col min="200" max="212" width="6.54296875" customWidth="1"/>
    <col min="213" max="222" width="6.54296875" hidden="1" customWidth="1"/>
    <col min="223" max="225" width="7.1796875" hidden="1" customWidth="1"/>
    <col min="226" max="226" width="12.54296875" style="12" hidden="1" customWidth="1"/>
    <col min="227" max="239" width="6.54296875" hidden="1" customWidth="1"/>
    <col min="240" max="240" width="3.54296875" style="6" hidden="1" customWidth="1"/>
    <col min="241" max="241" width="12.54296875" hidden="1" customWidth="1"/>
    <col min="242" max="264" width="6.54296875" hidden="1" customWidth="1"/>
    <col min="265" max="267" width="7.1796875" hidden="1" customWidth="1"/>
    <col min="268" max="268" width="12.54296875" style="12" hidden="1" customWidth="1"/>
    <col min="269" max="281" width="6.54296875" hidden="1" customWidth="1"/>
    <col min="282" max="16384" width="9.1796875" style="7"/>
  </cols>
  <sheetData>
    <row r="1" spans="1:281" customFormat="1">
      <c r="A1" t="s">
        <v>125</v>
      </c>
      <c r="DL1" t="s">
        <v>135</v>
      </c>
      <c r="FB1" t="s">
        <v>136</v>
      </c>
      <c r="GR1" t="s">
        <v>137</v>
      </c>
    </row>
    <row r="2" spans="1:281" customFormat="1">
      <c r="A2">
        <v>60</v>
      </c>
      <c r="DL2" t="s">
        <v>138</v>
      </c>
      <c r="FB2" t="s">
        <v>139</v>
      </c>
      <c r="GR2" t="s">
        <v>140</v>
      </c>
    </row>
    <row r="3" spans="1:281" customFormat="1">
      <c r="DL3" t="s">
        <v>141</v>
      </c>
      <c r="FB3" t="s">
        <v>141</v>
      </c>
      <c r="GR3" t="s">
        <v>141</v>
      </c>
    </row>
    <row r="4" spans="1:281" customFormat="1"/>
    <row r="5" spans="1:281" customFormat="1"/>
    <row r="6" spans="1:281" ht="29">
      <c r="A6" s="8"/>
      <c r="B6" s="14" t="s">
        <v>1</v>
      </c>
      <c r="C6" s="14" t="s">
        <v>43</v>
      </c>
      <c r="D6" s="14" t="s">
        <v>63</v>
      </c>
      <c r="E6" s="14" t="s">
        <v>2</v>
      </c>
      <c r="F6" s="14" t="s">
        <v>23</v>
      </c>
      <c r="G6" s="14" t="s">
        <v>24</v>
      </c>
      <c r="H6" s="14" t="s">
        <v>25</v>
      </c>
      <c r="I6" s="14" t="s">
        <v>3</v>
      </c>
      <c r="J6" s="14" t="s">
        <v>4</v>
      </c>
      <c r="K6" s="14" t="s">
        <v>5</v>
      </c>
      <c r="L6" s="14" t="s">
        <v>45</v>
      </c>
      <c r="M6" s="14" t="s">
        <v>47</v>
      </c>
      <c r="N6" s="14" t="s">
        <v>62</v>
      </c>
      <c r="P6" s="8"/>
      <c r="Q6" s="14" t="s">
        <v>1</v>
      </c>
      <c r="R6" s="14" t="s">
        <v>43</v>
      </c>
      <c r="S6" s="14" t="s">
        <v>63</v>
      </c>
      <c r="T6" s="14" t="s">
        <v>2</v>
      </c>
      <c r="U6" s="14" t="s">
        <v>23</v>
      </c>
      <c r="V6" s="14" t="s">
        <v>24</v>
      </c>
      <c r="W6" s="14" t="s">
        <v>25</v>
      </c>
      <c r="X6" s="14" t="s">
        <v>3</v>
      </c>
      <c r="Y6" s="14" t="s">
        <v>4</v>
      </c>
      <c r="Z6" s="14" t="s">
        <v>5</v>
      </c>
      <c r="AA6" s="14" t="s">
        <v>45</v>
      </c>
      <c r="AB6" s="14" t="s">
        <v>47</v>
      </c>
      <c r="AC6" s="14" t="s">
        <v>62</v>
      </c>
      <c r="AE6" s="8"/>
      <c r="AF6" s="21" t="s">
        <v>1</v>
      </c>
      <c r="AG6" s="21" t="s">
        <v>43</v>
      </c>
      <c r="AH6" s="21" t="s">
        <v>63</v>
      </c>
      <c r="AI6" s="21" t="s">
        <v>2</v>
      </c>
      <c r="AJ6" s="21" t="s">
        <v>23</v>
      </c>
      <c r="AK6" s="21" t="s">
        <v>24</v>
      </c>
      <c r="AL6" s="21" t="s">
        <v>25</v>
      </c>
      <c r="AM6" s="21" t="s">
        <v>3</v>
      </c>
      <c r="AN6" s="21" t="s">
        <v>4</v>
      </c>
      <c r="AO6" s="21" t="s">
        <v>5</v>
      </c>
      <c r="AP6" s="21" t="s">
        <v>45</v>
      </c>
      <c r="AQ6" s="21" t="s">
        <v>47</v>
      </c>
      <c r="AR6" s="21" t="s">
        <v>62</v>
      </c>
      <c r="AS6" s="70" t="s">
        <v>1</v>
      </c>
      <c r="AT6" s="70" t="s">
        <v>43</v>
      </c>
      <c r="AU6" s="70" t="s">
        <v>63</v>
      </c>
      <c r="AV6" s="70" t="s">
        <v>2</v>
      </c>
      <c r="AW6" s="70" t="s">
        <v>23</v>
      </c>
      <c r="AX6" s="70" t="s">
        <v>24</v>
      </c>
      <c r="AY6" s="70" t="s">
        <v>25</v>
      </c>
      <c r="AZ6" s="70" t="s">
        <v>3</v>
      </c>
      <c r="BA6" s="70" t="s">
        <v>4</v>
      </c>
      <c r="BB6" s="70" t="s">
        <v>5</v>
      </c>
      <c r="BC6" s="70" t="s">
        <v>45</v>
      </c>
      <c r="BD6" s="70" t="s">
        <v>47</v>
      </c>
      <c r="BE6" s="70" t="s">
        <v>62</v>
      </c>
      <c r="BG6" s="9"/>
      <c r="BH6" s="8"/>
      <c r="BI6" s="8"/>
      <c r="BJ6" s="9"/>
      <c r="BK6" s="8"/>
      <c r="BL6" s="8"/>
      <c r="BM6" s="8"/>
      <c r="BN6" s="8"/>
      <c r="BO6" s="8"/>
      <c r="BP6" s="8"/>
      <c r="BQ6" s="8"/>
      <c r="BR6" s="8"/>
      <c r="BS6" s="8"/>
      <c r="BU6" s="8"/>
      <c r="BV6" s="10" t="s">
        <v>1</v>
      </c>
      <c r="BW6" s="10" t="s">
        <v>43</v>
      </c>
      <c r="BX6" s="10" t="s">
        <v>63</v>
      </c>
      <c r="BY6" s="10" t="s">
        <v>2</v>
      </c>
      <c r="BZ6" s="10" t="s">
        <v>23</v>
      </c>
      <c r="CA6" s="10" t="s">
        <v>24</v>
      </c>
      <c r="CB6" s="10" t="s">
        <v>25</v>
      </c>
      <c r="CC6" s="10" t="s">
        <v>3</v>
      </c>
      <c r="CD6" s="10" t="s">
        <v>4</v>
      </c>
      <c r="CE6" s="10" t="s">
        <v>5</v>
      </c>
      <c r="CF6" s="10" t="s">
        <v>45</v>
      </c>
      <c r="CG6" s="10" t="s">
        <v>47</v>
      </c>
      <c r="CH6" s="10" t="s">
        <v>62</v>
      </c>
      <c r="CI6" s="70" t="s">
        <v>1</v>
      </c>
      <c r="CJ6" s="70" t="s">
        <v>43</v>
      </c>
      <c r="CK6" s="70" t="s">
        <v>63</v>
      </c>
      <c r="CL6" s="70" t="s">
        <v>2</v>
      </c>
      <c r="CM6" s="70" t="s">
        <v>23</v>
      </c>
      <c r="CN6" s="70" t="s">
        <v>24</v>
      </c>
      <c r="CO6" s="70" t="s">
        <v>25</v>
      </c>
      <c r="CP6" s="70" t="s">
        <v>3</v>
      </c>
      <c r="CQ6" s="70" t="s">
        <v>4</v>
      </c>
      <c r="CR6" s="70" t="s">
        <v>5</v>
      </c>
      <c r="CS6" s="70" t="s">
        <v>45</v>
      </c>
      <c r="CT6" s="70" t="s">
        <v>47</v>
      </c>
      <c r="CU6" s="70" t="s">
        <v>62</v>
      </c>
      <c r="CW6" s="9"/>
      <c r="CX6" s="8"/>
      <c r="CY6" s="8"/>
      <c r="CZ6" s="9"/>
      <c r="DA6" s="8"/>
      <c r="DB6" s="8"/>
      <c r="DC6" s="8"/>
      <c r="DD6" s="8"/>
      <c r="DE6" s="8"/>
      <c r="DF6" s="8"/>
      <c r="DG6" s="8"/>
      <c r="DH6" s="8"/>
      <c r="DI6" s="8"/>
      <c r="DK6" s="8"/>
      <c r="DL6" s="10" t="s">
        <v>1</v>
      </c>
      <c r="DM6" s="10" t="s">
        <v>43</v>
      </c>
      <c r="DN6" s="10" t="s">
        <v>63</v>
      </c>
      <c r="DO6" s="10" t="s">
        <v>2</v>
      </c>
      <c r="DP6" s="10" t="s">
        <v>23</v>
      </c>
      <c r="DQ6" s="10" t="s">
        <v>24</v>
      </c>
      <c r="DR6" s="10" t="s">
        <v>25</v>
      </c>
      <c r="DS6" s="10" t="s">
        <v>3</v>
      </c>
      <c r="DT6" s="10" t="s">
        <v>4</v>
      </c>
      <c r="DU6" s="10" t="s">
        <v>5</v>
      </c>
      <c r="DV6" s="10" t="s">
        <v>45</v>
      </c>
      <c r="DW6" s="10" t="s">
        <v>47</v>
      </c>
      <c r="DX6" s="10" t="s">
        <v>62</v>
      </c>
      <c r="DY6" s="70" t="s">
        <v>1</v>
      </c>
      <c r="DZ6" s="70" t="s">
        <v>43</v>
      </c>
      <c r="EA6" s="70" t="s">
        <v>63</v>
      </c>
      <c r="EB6" s="70" t="s">
        <v>2</v>
      </c>
      <c r="EC6" s="70" t="s">
        <v>23</v>
      </c>
      <c r="ED6" s="70" t="s">
        <v>24</v>
      </c>
      <c r="EE6" s="70" t="s">
        <v>25</v>
      </c>
      <c r="EF6" s="70" t="s">
        <v>3</v>
      </c>
      <c r="EG6" s="70" t="s">
        <v>4</v>
      </c>
      <c r="EH6" s="70" t="s">
        <v>5</v>
      </c>
      <c r="EI6" s="70" t="s">
        <v>45</v>
      </c>
      <c r="EJ6" s="70" t="s">
        <v>47</v>
      </c>
      <c r="EK6" s="70" t="s">
        <v>62</v>
      </c>
      <c r="EM6" s="9"/>
      <c r="EN6" s="8"/>
      <c r="EO6" s="8"/>
      <c r="EP6" s="9"/>
      <c r="EQ6" s="8"/>
      <c r="ER6" s="8"/>
      <c r="ES6" s="8"/>
      <c r="ET6" s="8"/>
      <c r="EU6" s="8"/>
      <c r="EV6" s="8"/>
      <c r="EW6" s="8"/>
      <c r="EX6" s="8"/>
      <c r="EY6" s="8"/>
      <c r="FA6" s="8"/>
      <c r="FB6" s="10" t="s">
        <v>1</v>
      </c>
      <c r="FC6" s="10" t="s">
        <v>43</v>
      </c>
      <c r="FD6" s="10" t="s">
        <v>63</v>
      </c>
      <c r="FE6" s="10" t="s">
        <v>2</v>
      </c>
      <c r="FF6" s="10" t="s">
        <v>23</v>
      </c>
      <c r="FG6" s="10" t="s">
        <v>24</v>
      </c>
      <c r="FH6" s="10" t="s">
        <v>25</v>
      </c>
      <c r="FI6" s="10" t="s">
        <v>3</v>
      </c>
      <c r="FJ6" s="10" t="s">
        <v>4</v>
      </c>
      <c r="FK6" s="10" t="s">
        <v>5</v>
      </c>
      <c r="FL6" s="10" t="s">
        <v>45</v>
      </c>
      <c r="FM6" s="10" t="s">
        <v>47</v>
      </c>
      <c r="FN6" s="10" t="s">
        <v>62</v>
      </c>
      <c r="FO6" s="70" t="s">
        <v>1</v>
      </c>
      <c r="FP6" s="70" t="s">
        <v>43</v>
      </c>
      <c r="FQ6" s="70" t="s">
        <v>63</v>
      </c>
      <c r="FR6" s="70" t="s">
        <v>2</v>
      </c>
      <c r="FS6" s="70" t="s">
        <v>23</v>
      </c>
      <c r="FT6" s="70" t="s">
        <v>24</v>
      </c>
      <c r="FU6" s="70" t="s">
        <v>25</v>
      </c>
      <c r="FV6" s="70" t="s">
        <v>3</v>
      </c>
      <c r="FW6" s="70" t="s">
        <v>4</v>
      </c>
      <c r="FX6" s="70" t="s">
        <v>5</v>
      </c>
      <c r="FY6" s="70" t="s">
        <v>45</v>
      </c>
      <c r="FZ6" s="70" t="s">
        <v>47</v>
      </c>
      <c r="GA6" s="70" t="s">
        <v>62</v>
      </c>
      <c r="GC6" s="9"/>
      <c r="GD6" s="8"/>
      <c r="GE6" s="8"/>
      <c r="GF6" s="9"/>
      <c r="GG6" s="8"/>
      <c r="GH6" s="8"/>
      <c r="GI6" s="8"/>
      <c r="GJ6" s="8"/>
      <c r="GK6" s="8"/>
      <c r="GL6" s="8"/>
      <c r="GM6" s="8"/>
      <c r="GN6" s="8"/>
      <c r="GO6" s="8"/>
      <c r="GQ6" s="8"/>
      <c r="GR6" s="10" t="s">
        <v>1</v>
      </c>
      <c r="GS6" s="10" t="s">
        <v>43</v>
      </c>
      <c r="GT6" s="10" t="s">
        <v>63</v>
      </c>
      <c r="GU6" s="10" t="s">
        <v>2</v>
      </c>
      <c r="GV6" s="10" t="s">
        <v>23</v>
      </c>
      <c r="GW6" s="10" t="s">
        <v>24</v>
      </c>
      <c r="GX6" s="10" t="s">
        <v>25</v>
      </c>
      <c r="GY6" s="10" t="s">
        <v>3</v>
      </c>
      <c r="GZ6" s="10" t="s">
        <v>4</v>
      </c>
      <c r="HA6" s="10" t="s">
        <v>5</v>
      </c>
      <c r="HB6" s="10" t="s">
        <v>45</v>
      </c>
      <c r="HC6" s="10" t="s">
        <v>47</v>
      </c>
      <c r="HD6" s="10" t="s">
        <v>62</v>
      </c>
      <c r="HE6" s="70" t="s">
        <v>1</v>
      </c>
      <c r="HF6" s="70" t="s">
        <v>43</v>
      </c>
      <c r="HG6" s="70" t="s">
        <v>63</v>
      </c>
      <c r="HH6" s="70" t="s">
        <v>2</v>
      </c>
      <c r="HI6" s="70" t="s">
        <v>23</v>
      </c>
      <c r="HJ6" s="70" t="s">
        <v>24</v>
      </c>
      <c r="HK6" s="70" t="s">
        <v>25</v>
      </c>
      <c r="HL6" s="70" t="s">
        <v>3</v>
      </c>
      <c r="HM6" s="70" t="s">
        <v>4</v>
      </c>
      <c r="HN6" s="70" t="s">
        <v>5</v>
      </c>
      <c r="HO6" s="70" t="s">
        <v>45</v>
      </c>
      <c r="HP6" s="70" t="s">
        <v>47</v>
      </c>
      <c r="HQ6" s="70" t="s">
        <v>62</v>
      </c>
      <c r="HS6" s="9"/>
      <c r="HT6" s="8"/>
      <c r="HU6" s="8"/>
      <c r="HV6" s="9"/>
      <c r="HW6" s="8"/>
      <c r="HX6" s="8"/>
      <c r="HY6" s="8"/>
      <c r="HZ6" s="8"/>
      <c r="IA6" s="8"/>
      <c r="IB6" s="8"/>
      <c r="IC6" s="8"/>
      <c r="ID6" s="8"/>
      <c r="IE6" s="8"/>
      <c r="IG6" s="8"/>
      <c r="IH6" s="10" t="s">
        <v>1</v>
      </c>
      <c r="II6" s="10" t="s">
        <v>43</v>
      </c>
      <c r="IJ6" s="10" t="s">
        <v>63</v>
      </c>
      <c r="IK6" s="10" t="s">
        <v>2</v>
      </c>
      <c r="IL6" s="10" t="s">
        <v>23</v>
      </c>
      <c r="IM6" s="10" t="s">
        <v>24</v>
      </c>
      <c r="IN6" s="10" t="s">
        <v>25</v>
      </c>
      <c r="IO6" s="10" t="s">
        <v>3</v>
      </c>
      <c r="IP6" s="10" t="s">
        <v>4</v>
      </c>
      <c r="IQ6" s="10" t="s">
        <v>5</v>
      </c>
      <c r="IR6" s="10" t="s">
        <v>45</v>
      </c>
      <c r="IS6" s="10" t="s">
        <v>47</v>
      </c>
      <c r="IT6" s="10" t="s">
        <v>62</v>
      </c>
      <c r="IU6" s="70" t="s">
        <v>1</v>
      </c>
      <c r="IV6" s="70" t="s">
        <v>43</v>
      </c>
      <c r="IW6" s="70" t="s">
        <v>63</v>
      </c>
      <c r="IX6" s="70" t="s">
        <v>2</v>
      </c>
      <c r="IY6" s="70" t="s">
        <v>23</v>
      </c>
      <c r="IZ6" s="70" t="s">
        <v>24</v>
      </c>
      <c r="JA6" s="70" t="s">
        <v>25</v>
      </c>
      <c r="JB6" s="70" t="s">
        <v>3</v>
      </c>
      <c r="JC6" s="70" t="s">
        <v>4</v>
      </c>
      <c r="JD6" s="70" t="s">
        <v>5</v>
      </c>
      <c r="JE6" s="70" t="s">
        <v>45</v>
      </c>
      <c r="JF6" s="70" t="s">
        <v>47</v>
      </c>
      <c r="JG6" s="70" t="s">
        <v>62</v>
      </c>
      <c r="JI6" s="9"/>
      <c r="JJ6" s="8"/>
      <c r="JK6" s="8"/>
      <c r="JL6" s="9"/>
      <c r="JM6" s="8"/>
      <c r="JN6" s="8"/>
      <c r="JO6" s="8"/>
      <c r="JP6" s="8"/>
      <c r="JQ6" s="8"/>
      <c r="JR6" s="8"/>
      <c r="JS6" s="8"/>
      <c r="JT6" s="8"/>
      <c r="JU6" s="8"/>
    </row>
    <row r="7" spans="1:28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E7" s="8"/>
      <c r="AF7" s="22" t="s">
        <v>48</v>
      </c>
      <c r="AG7" s="22" t="s">
        <v>49</v>
      </c>
      <c r="AH7" s="22" t="s">
        <v>50</v>
      </c>
      <c r="AI7" s="22" t="s">
        <v>51</v>
      </c>
      <c r="AJ7" s="22" t="s">
        <v>52</v>
      </c>
      <c r="AK7" s="22" t="s">
        <v>53</v>
      </c>
      <c r="AL7" s="22" t="s">
        <v>54</v>
      </c>
      <c r="AM7" s="22" t="s">
        <v>55</v>
      </c>
      <c r="AN7" s="22" t="s">
        <v>56</v>
      </c>
      <c r="AO7" s="22" t="s">
        <v>57</v>
      </c>
      <c r="AP7" s="22" t="s">
        <v>58</v>
      </c>
      <c r="AQ7" s="22" t="s">
        <v>59</v>
      </c>
      <c r="AR7" s="22" t="s">
        <v>60</v>
      </c>
      <c r="AS7" s="71" t="s">
        <v>41</v>
      </c>
      <c r="AT7" s="71" t="s">
        <v>41</v>
      </c>
      <c r="AU7" s="71" t="s">
        <v>41</v>
      </c>
      <c r="AV7" s="71" t="s">
        <v>41</v>
      </c>
      <c r="AW7" s="71" t="s">
        <v>41</v>
      </c>
      <c r="AX7" s="71" t="s">
        <v>41</v>
      </c>
      <c r="AY7" s="71" t="s">
        <v>41</v>
      </c>
      <c r="AZ7" s="71" t="s">
        <v>41</v>
      </c>
      <c r="BA7" s="71" t="s">
        <v>41</v>
      </c>
      <c r="BB7" s="71" t="s">
        <v>41</v>
      </c>
      <c r="BC7" s="71" t="s">
        <v>41</v>
      </c>
      <c r="BD7" s="71" t="s">
        <v>41</v>
      </c>
      <c r="BE7" s="71" t="s">
        <v>41</v>
      </c>
      <c r="BG7" s="9"/>
      <c r="BH7" s="8"/>
      <c r="BI7" s="8"/>
      <c r="BJ7" s="9"/>
      <c r="BK7" s="8"/>
      <c r="BL7" s="8"/>
      <c r="BM7" s="8"/>
      <c r="BN7" s="8"/>
      <c r="BO7" s="8"/>
      <c r="BP7" s="8"/>
      <c r="BQ7" s="8"/>
      <c r="BR7" s="8"/>
      <c r="BS7" s="8"/>
      <c r="BU7" s="8"/>
      <c r="BV7" s="11" t="s">
        <v>48</v>
      </c>
      <c r="BW7" s="11" t="s">
        <v>49</v>
      </c>
      <c r="BX7" s="11" t="s">
        <v>50</v>
      </c>
      <c r="BY7" s="11" t="s">
        <v>51</v>
      </c>
      <c r="BZ7" s="11" t="s">
        <v>52</v>
      </c>
      <c r="CA7" s="11" t="s">
        <v>53</v>
      </c>
      <c r="CB7" s="11" t="s">
        <v>54</v>
      </c>
      <c r="CC7" s="11" t="s">
        <v>55</v>
      </c>
      <c r="CD7" s="11" t="s">
        <v>56</v>
      </c>
      <c r="CE7" s="11" t="s">
        <v>57</v>
      </c>
      <c r="CF7" s="11" t="s">
        <v>58</v>
      </c>
      <c r="CG7" s="11" t="s">
        <v>59</v>
      </c>
      <c r="CH7" s="11" t="s">
        <v>60</v>
      </c>
      <c r="CI7" s="71" t="s">
        <v>41</v>
      </c>
      <c r="CJ7" s="71" t="s">
        <v>41</v>
      </c>
      <c r="CK7" s="71" t="s">
        <v>41</v>
      </c>
      <c r="CL7" s="71" t="s">
        <v>41</v>
      </c>
      <c r="CM7" s="71" t="s">
        <v>41</v>
      </c>
      <c r="CN7" s="71" t="s">
        <v>41</v>
      </c>
      <c r="CO7" s="71" t="s">
        <v>41</v>
      </c>
      <c r="CP7" s="71" t="s">
        <v>41</v>
      </c>
      <c r="CQ7" s="71" t="s">
        <v>41</v>
      </c>
      <c r="CR7" s="71" t="s">
        <v>41</v>
      </c>
      <c r="CS7" s="71" t="s">
        <v>41</v>
      </c>
      <c r="CT7" s="71" t="s">
        <v>41</v>
      </c>
      <c r="CU7" s="71" t="s">
        <v>41</v>
      </c>
      <c r="CW7" s="9"/>
      <c r="CX7" s="8"/>
      <c r="CY7" s="8"/>
      <c r="CZ7" s="9"/>
      <c r="DA7" s="8"/>
      <c r="DB7" s="8"/>
      <c r="DC7" s="8"/>
      <c r="DD7" s="8"/>
      <c r="DE7" s="8"/>
      <c r="DF7" s="8"/>
      <c r="DG7" s="8"/>
      <c r="DH7" s="8"/>
      <c r="DI7" s="8"/>
      <c r="DK7" s="8"/>
      <c r="DL7" s="11" t="s">
        <v>48</v>
      </c>
      <c r="DM7" s="11" t="s">
        <v>49</v>
      </c>
      <c r="DN7" s="11" t="s">
        <v>50</v>
      </c>
      <c r="DO7" s="11" t="s">
        <v>51</v>
      </c>
      <c r="DP7" s="11" t="s">
        <v>52</v>
      </c>
      <c r="DQ7" s="11" t="s">
        <v>53</v>
      </c>
      <c r="DR7" s="11" t="s">
        <v>54</v>
      </c>
      <c r="DS7" s="11" t="s">
        <v>55</v>
      </c>
      <c r="DT7" s="11" t="s">
        <v>56</v>
      </c>
      <c r="DU7" s="11" t="s">
        <v>57</v>
      </c>
      <c r="DV7" s="11" t="s">
        <v>58</v>
      </c>
      <c r="DW7" s="11" t="s">
        <v>59</v>
      </c>
      <c r="DX7" s="11" t="s">
        <v>60</v>
      </c>
      <c r="DY7" s="71" t="s">
        <v>41</v>
      </c>
      <c r="DZ7" s="71" t="s">
        <v>41</v>
      </c>
      <c r="EA7" s="71" t="s">
        <v>41</v>
      </c>
      <c r="EB7" s="71" t="s">
        <v>41</v>
      </c>
      <c r="EC7" s="71" t="s">
        <v>41</v>
      </c>
      <c r="ED7" s="71" t="s">
        <v>41</v>
      </c>
      <c r="EE7" s="71" t="s">
        <v>41</v>
      </c>
      <c r="EF7" s="71" t="s">
        <v>41</v>
      </c>
      <c r="EG7" s="71" t="s">
        <v>41</v>
      </c>
      <c r="EH7" s="71" t="s">
        <v>41</v>
      </c>
      <c r="EI7" s="71" t="s">
        <v>41</v>
      </c>
      <c r="EJ7" s="71" t="s">
        <v>41</v>
      </c>
      <c r="EK7" s="71" t="s">
        <v>41</v>
      </c>
      <c r="EM7" s="9"/>
      <c r="EN7" s="8"/>
      <c r="EO7" s="8"/>
      <c r="EP7" s="9"/>
      <c r="EQ7" s="8"/>
      <c r="ER7" s="8"/>
      <c r="ES7" s="8"/>
      <c r="ET7" s="8"/>
      <c r="EU7" s="8"/>
      <c r="EV7" s="8"/>
      <c r="EW7" s="8"/>
      <c r="EX7" s="8"/>
      <c r="EY7" s="8"/>
      <c r="FA7" s="8"/>
      <c r="FB7" s="11" t="s">
        <v>48</v>
      </c>
      <c r="FC7" s="11" t="s">
        <v>49</v>
      </c>
      <c r="FD7" s="11" t="s">
        <v>50</v>
      </c>
      <c r="FE7" s="11" t="s">
        <v>51</v>
      </c>
      <c r="FF7" s="11" t="s">
        <v>52</v>
      </c>
      <c r="FG7" s="11" t="s">
        <v>53</v>
      </c>
      <c r="FH7" s="11" t="s">
        <v>54</v>
      </c>
      <c r="FI7" s="11" t="s">
        <v>55</v>
      </c>
      <c r="FJ7" s="11" t="s">
        <v>56</v>
      </c>
      <c r="FK7" s="11" t="s">
        <v>57</v>
      </c>
      <c r="FL7" s="11" t="s">
        <v>58</v>
      </c>
      <c r="FM7" s="11" t="s">
        <v>59</v>
      </c>
      <c r="FN7" s="11" t="s">
        <v>60</v>
      </c>
      <c r="FO7" s="71" t="s">
        <v>41</v>
      </c>
      <c r="FP7" s="71" t="s">
        <v>41</v>
      </c>
      <c r="FQ7" s="71" t="s">
        <v>41</v>
      </c>
      <c r="FR7" s="71" t="s">
        <v>41</v>
      </c>
      <c r="FS7" s="71" t="s">
        <v>41</v>
      </c>
      <c r="FT7" s="71" t="s">
        <v>41</v>
      </c>
      <c r="FU7" s="71" t="s">
        <v>41</v>
      </c>
      <c r="FV7" s="71" t="s">
        <v>41</v>
      </c>
      <c r="FW7" s="71" t="s">
        <v>41</v>
      </c>
      <c r="FX7" s="71" t="s">
        <v>41</v>
      </c>
      <c r="FY7" s="71" t="s">
        <v>41</v>
      </c>
      <c r="FZ7" s="71" t="s">
        <v>41</v>
      </c>
      <c r="GA7" s="71" t="s">
        <v>41</v>
      </c>
      <c r="GC7" s="9"/>
      <c r="GD7" s="8"/>
      <c r="GE7" s="8"/>
      <c r="GF7" s="9"/>
      <c r="GG7" s="8"/>
      <c r="GH7" s="8"/>
      <c r="GI7" s="8"/>
      <c r="GJ7" s="8"/>
      <c r="GK7" s="8"/>
      <c r="GL7" s="8"/>
      <c r="GM7" s="8"/>
      <c r="GN7" s="8"/>
      <c r="GO7" s="8"/>
      <c r="GQ7" s="8"/>
      <c r="GR7" s="11" t="s">
        <v>48</v>
      </c>
      <c r="GS7" s="11" t="s">
        <v>49</v>
      </c>
      <c r="GT7" s="11" t="s">
        <v>50</v>
      </c>
      <c r="GU7" s="11" t="s">
        <v>51</v>
      </c>
      <c r="GV7" s="11" t="s">
        <v>52</v>
      </c>
      <c r="GW7" s="11" t="s">
        <v>53</v>
      </c>
      <c r="GX7" s="11" t="s">
        <v>54</v>
      </c>
      <c r="GY7" s="11" t="s">
        <v>55</v>
      </c>
      <c r="GZ7" s="11" t="s">
        <v>56</v>
      </c>
      <c r="HA7" s="11" t="s">
        <v>57</v>
      </c>
      <c r="HB7" s="11" t="s">
        <v>58</v>
      </c>
      <c r="HC7" s="11" t="s">
        <v>59</v>
      </c>
      <c r="HD7" s="11" t="s">
        <v>60</v>
      </c>
      <c r="HE7" s="71" t="s">
        <v>41</v>
      </c>
      <c r="HF7" s="71" t="s">
        <v>41</v>
      </c>
      <c r="HG7" s="71" t="s">
        <v>41</v>
      </c>
      <c r="HH7" s="71" t="s">
        <v>41</v>
      </c>
      <c r="HI7" s="71" t="s">
        <v>41</v>
      </c>
      <c r="HJ7" s="71" t="s">
        <v>41</v>
      </c>
      <c r="HK7" s="71" t="s">
        <v>41</v>
      </c>
      <c r="HL7" s="71" t="s">
        <v>41</v>
      </c>
      <c r="HM7" s="71" t="s">
        <v>41</v>
      </c>
      <c r="HN7" s="71" t="s">
        <v>41</v>
      </c>
      <c r="HO7" s="71" t="s">
        <v>41</v>
      </c>
      <c r="HP7" s="71" t="s">
        <v>41</v>
      </c>
      <c r="HQ7" s="71" t="s">
        <v>41</v>
      </c>
      <c r="HS7" s="9"/>
      <c r="HT7" s="8"/>
      <c r="HU7" s="8"/>
      <c r="HV7" s="9"/>
      <c r="HW7" s="8"/>
      <c r="HX7" s="8"/>
      <c r="HY7" s="8"/>
      <c r="HZ7" s="8"/>
      <c r="IA7" s="8"/>
      <c r="IB7" s="8"/>
      <c r="IC7" s="8"/>
      <c r="ID7" s="8"/>
      <c r="IE7" s="8"/>
      <c r="IG7" s="8"/>
      <c r="IH7" s="11" t="s">
        <v>48</v>
      </c>
      <c r="II7" s="11" t="s">
        <v>49</v>
      </c>
      <c r="IJ7" s="11" t="s">
        <v>50</v>
      </c>
      <c r="IK7" s="11" t="s">
        <v>51</v>
      </c>
      <c r="IL7" s="11" t="s">
        <v>52</v>
      </c>
      <c r="IM7" s="11" t="s">
        <v>53</v>
      </c>
      <c r="IN7" s="11" t="s">
        <v>54</v>
      </c>
      <c r="IO7" s="11" t="s">
        <v>55</v>
      </c>
      <c r="IP7" s="11" t="s">
        <v>56</v>
      </c>
      <c r="IQ7" s="11" t="s">
        <v>57</v>
      </c>
      <c r="IR7" s="11" t="s">
        <v>58</v>
      </c>
      <c r="IS7" s="11" t="s">
        <v>59</v>
      </c>
      <c r="IT7" s="11" t="s">
        <v>60</v>
      </c>
      <c r="IU7" s="71" t="s">
        <v>41</v>
      </c>
      <c r="IV7" s="71" t="s">
        <v>41</v>
      </c>
      <c r="IW7" s="71" t="s">
        <v>41</v>
      </c>
      <c r="IX7" s="71" t="s">
        <v>41</v>
      </c>
      <c r="IY7" s="71" t="s">
        <v>41</v>
      </c>
      <c r="IZ7" s="71" t="s">
        <v>41</v>
      </c>
      <c r="JA7" s="71" t="s">
        <v>41</v>
      </c>
      <c r="JB7" s="71" t="s">
        <v>41</v>
      </c>
      <c r="JC7" s="71" t="s">
        <v>41</v>
      </c>
      <c r="JD7" s="71" t="s">
        <v>41</v>
      </c>
      <c r="JE7" s="71" t="s">
        <v>41</v>
      </c>
      <c r="JF7" s="71" t="s">
        <v>41</v>
      </c>
      <c r="JG7" s="71" t="s">
        <v>41</v>
      </c>
      <c r="JI7" s="9"/>
      <c r="JJ7" s="8"/>
      <c r="JK7" s="8"/>
      <c r="JL7" s="9"/>
      <c r="JM7" s="8"/>
      <c r="JN7" s="8"/>
      <c r="JO7" s="8"/>
      <c r="JP7" s="8"/>
      <c r="JQ7" s="8"/>
      <c r="JR7" s="8"/>
      <c r="JS7" s="8"/>
      <c r="JT7" s="8"/>
      <c r="JU7" s="8"/>
    </row>
    <row r="8" spans="1:281">
      <c r="A8" s="13">
        <f t="shared" ref="A8:A71" si="0">AE8</f>
        <v>46295</v>
      </c>
      <c r="O8"/>
      <c r="AD8"/>
      <c r="AE8" s="4">
        <f t="array" ref="AE8:AE247">_xll.FDS(AF7,"JULIAN(FMA_PE(NTMA,0,-20AY,M,""PORTAGG"",""MEANR"").dates)")</f>
        <v>46295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T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DJ8"/>
      <c r="DL8" s="92">
        <f t="array" ref="DL8:DL247">_xll.FDS(DL7,"FMA_PCF(NTMA,0,-20AY,M,""PORTAGG"",""MEANR"")")</f>
        <v>8.9422185519829505</v>
      </c>
      <c r="DM8" s="92">
        <f t="array" ref="DM8:DM247">_xll.FDS(DM7,"FMA_PCF(NTMA,0,-20AY,M,""PORTAGG"",""MEANR"")")</f>
        <v>10.044440244504401</v>
      </c>
      <c r="DN8" s="92">
        <f t="array" ref="DN8:DN247">_xll.FDS(DN7,"FMA_PCF(NTMA,0,-20AY,M,""PORTAGG"",""MEANR"")")</f>
        <v>14.4736666646457</v>
      </c>
      <c r="DO8" s="92" t="e">
        <f t="array" ref="DO8:DO247">_xll.FDS(DO7,"FMA_PCF(NTMA,0,-20AY,M,""PORTAGG"",""MEANR"")")</f>
        <v>#N/A</v>
      </c>
      <c r="DP8" s="92">
        <f t="array" ref="DP8:DP247">_xll.FDS(DP7,"FMA_PCF(NTMA,0,-20AY,M,""PORTAGG"",""MEANR"")")</f>
        <v>12.3378188779607</v>
      </c>
      <c r="DQ8" s="92">
        <f t="array" ref="DQ8:DQ247">_xll.FDS(DQ7,"FMA_PCF(NTMA,0,-20AY,M,""PORTAGG"",""MEANR"")")</f>
        <v>13.8146050592359</v>
      </c>
      <c r="DR8" s="92">
        <f t="array" ref="DR8:DR247">_xll.FDS(DR7,"FMA_PCF(NTMA,0,-20AY,M,""PORTAGG"",""MEANR"")")</f>
        <v>5.3498499952145204</v>
      </c>
      <c r="DS8" s="92">
        <f t="array" ref="DS8:DS247">_xll.FDS(DS7,"FMA_PCF(NTMA,0,-20AY,M,""PORTAGG"",""MEANR"")")</f>
        <v>21.186470920591201</v>
      </c>
      <c r="DT8" s="92">
        <f t="array" ref="DT8:DT247">_xll.FDS(DT7,"FMA_PCF(NTMA,0,-20AY,M,""PORTAGG"",""MEANR"")")</f>
        <v>4.3402105099583199</v>
      </c>
      <c r="DU8" s="92">
        <f t="array" ref="DU8:DU247">_xll.FDS(DU7,"FMA_PCF(NTMA,0,-20AY,M,""PORTAGG"",""MEANR"")")</f>
        <v>7.0686782270743604</v>
      </c>
      <c r="DV8" s="92">
        <f t="array" ref="DV8:DV247">_xll.FDS(DV7,"FMA_PCF(NTMA,0,-20AY,M,""PORTAGG"",""MEANR"")")</f>
        <v>6.4467161190001798</v>
      </c>
      <c r="DW8" s="92">
        <f t="array" ref="DW8:DW247">_xll.FDS(DW7,"FMA_PCF(NTMA,0,-20AY,M,""PORTAGG"",""MEANR"")")</f>
        <v>10.431807393345601</v>
      </c>
      <c r="DX8" s="92">
        <f t="array" ref="DX8:DX247">_xll.FDS(DX7,"FMA_PCF(NTMA,0,-20AY,M,""PORTAGG"",""MEANR"")")</f>
        <v>3.1997510320646101</v>
      </c>
      <c r="EL8"/>
      <c r="EZ8"/>
      <c r="FB8" s="92">
        <f t="array" ref="FB8:FB247">_xll.FDS(FB7,"FMA_EVAL_EBITDA(NTMA,0,-20AY,M,""PORTAGG"",""MEANR"")")</f>
        <v>7.7631121539467998</v>
      </c>
      <c r="FC8" s="92">
        <f t="array" ref="FC8:FC247">_xll.FDS(FC7,"FMA_EVAL_EBITDA(NTMA,0,-20AY,M,""PORTAGG"",""MEANR"")")</f>
        <v>9.7333978859102501</v>
      </c>
      <c r="FD8" s="92">
        <f t="array" ref="FD8:FD247">_xll.FDS(FD7,"FMA_EVAL_EBITDA(NTMA,0,-20AY,M,""PORTAGG"",""MEANR"")")</f>
        <v>11.3296620015805</v>
      </c>
      <c r="FE8" s="92" t="e">
        <f t="array" ref="FE8:FE247">_xll.FDS(FE7,"FMA_EVAL_EBITDA(NTMA,0,-20AY,M,""PORTAGG"",""MEANR"")")</f>
        <v>#N/A</v>
      </c>
      <c r="FF8" s="92">
        <f t="array" ref="FF8:FF247">_xll.FDS(FF7,"FMA_EVAL_EBITDA(NTMA,0,-20AY,M,""PORTAGG"",""MEANR"")")</f>
        <v>10.802641605741799</v>
      </c>
      <c r="FG8" s="92">
        <f t="array" ref="FG8:FG247">_xll.FDS(FG7,"FMA_EVAL_EBITDA(NTMA,0,-20AY,M,""PORTAGG"",""MEANR"")")</f>
        <v>11.8545768133039</v>
      </c>
      <c r="FH8" s="92">
        <f t="array" ref="FH8:FH247">_xll.FDS(FH7,"FMA_EVAL_EBITDA(NTMA,0,-20AY,M,""PORTAGG"",""MEANR"")")</f>
        <v>4.7964169300905697</v>
      </c>
      <c r="FI8" s="92">
        <f t="array" ref="FI8:FI247">_xll.FDS(FI7,"FMA_EVAL_EBITDA(NTMA,0,-20AY,M,""PORTAGG"",""MEANR"")")</f>
        <v>18.199696708293999</v>
      </c>
      <c r="FJ8" s="92">
        <f t="array" ref="FJ8:FJ247">_xll.FDS(FJ7,"FMA_EVAL_EBITDA(NTMA,0,-20AY,M,""PORTAGG"",""MEANR"")")</f>
        <v>6.1657458302983796</v>
      </c>
      <c r="FK8" s="92">
        <f t="array" ref="FK8:FK247">_xll.FDS(FK7,"FMA_EVAL_EBITDA(NTMA,0,-20AY,M,""PORTAGG"",""MEANR"")")</f>
        <v>9.2075183754606105</v>
      </c>
      <c r="FL8" s="92">
        <f t="array" ref="FL8:FL247">_xll.FDS(FL7,"FMA_EVAL_EBITDA(NTMA,0,-20AY,M,""PORTAGG"",""MEANR"")")</f>
        <v>6.9236286036263204</v>
      </c>
      <c r="FM8" s="92">
        <f t="array" ref="FM8:FM247">_xll.FDS(FM7,"FMA_EVAL_EBITDA(NTMA,0,-20AY,M,""PORTAGG"",""MEANR"")")</f>
        <v>9.1977671144508104</v>
      </c>
      <c r="FN8" s="92">
        <f t="array" ref="FN8:FN247">_xll.FDS(FN7,"FMA_EVAL_EBITDA(NTMA,0,-20AY,M,""PORTAGG"",""MEANR"")")</f>
        <v>7.3237931989318499</v>
      </c>
      <c r="GB8"/>
      <c r="GP8"/>
      <c r="GR8" s="92">
        <f t="array" ref="GR8:GR247">_xll.FDS(GR7,"FMA_PSALES(NTMA,0,-20AY,M,""PORTAGG"",""MEANR"")")</f>
        <v>1.05832072585227</v>
      </c>
      <c r="GS8" s="92">
        <f t="array" ref="GS8:GS247">_xll.FDS(GS7,"FMA_PSALES(NTMA,0,-20AY,M,""PORTAGG"",""MEANR"")")</f>
        <v>1.17708905943292</v>
      </c>
      <c r="GT8" s="92">
        <f t="array" ref="GT8:GT247">_xll.FDS(GT7,"FMA_PSALES(NTMA,0,-20AY,M,""PORTAGG"",""MEANR"")")</f>
        <v>2.7591780921576601</v>
      </c>
      <c r="GU8" s="92">
        <f t="array" ref="GU8:GU247">_xll.FDS(GU7,"FMA_PSALES(NTMA,0,-20AY,M,""PORTAGG"",""MEANR"")")</f>
        <v>2.1662573992228502</v>
      </c>
      <c r="GV8" s="92">
        <f t="array" ref="GV8:GV247">_xll.FDS(GV7,"FMA_PSALES(NTMA,0,-20AY,M,""PORTAGG"",""MEANR"")")</f>
        <v>2.9853111062547701</v>
      </c>
      <c r="GW8" s="92">
        <f t="array" ref="GW8:GW247">_xll.FDS(GW7,"FMA_PSALES(NTMA,0,-20AY,M,""PORTAGG"",""MEANR"")")</f>
        <v>1.7658250995923701</v>
      </c>
      <c r="GX8" s="92">
        <f t="array" ref="GX8:GX247">_xll.FDS(GX7,"FMA_PSALES(NTMA,0,-20AY,M,""PORTAGG"",""MEANR"")")</f>
        <v>0.87351089319333797</v>
      </c>
      <c r="GY8" s="92">
        <f t="array" ref="GY8:GY247">_xll.FDS(GY7,"FMA_PSALES(NTMA,0,-20AY,M,""PORTAGG"",""MEANR"")")</f>
        <v>6.0528066187527898</v>
      </c>
      <c r="GZ8" s="92">
        <f t="array" ref="GZ8:GZ247">_xll.FDS(GZ7,"FMA_PSALES(NTMA,0,-20AY,M,""PORTAGG"",""MEANR"")")</f>
        <v>1.1898465026762399</v>
      </c>
      <c r="HA8" s="92">
        <f t="array" ref="HA8:HA247">_xll.FDS(HA7,"FMA_PSALES(NTMA,0,-20AY,M,""PORTAGG"",""MEANR"")")</f>
        <v>1.3786408172397899</v>
      </c>
      <c r="HB8" s="92">
        <f t="array" ref="HB8:HB247">_xll.FDS(HB7,"FMA_PSALES(NTMA,0,-20AY,M,""PORTAGG"",""MEANR"")")</f>
        <v>0.86422859463489499</v>
      </c>
      <c r="HC8" s="92">
        <f t="array" ref="HC8:HC247">_xll.FDS(HC7,"FMA_PSALES(NTMA,0,-20AY,M,""PORTAGG"",""MEANR"")")</f>
        <v>1.7470843051906499</v>
      </c>
      <c r="HD8" s="92">
        <f t="array" ref="HD8:HD247">_xll.FDS(HD7,"FMA_PSALES(NTMA,0,-20AY,M,""PORTAGG"",""MEANR"")")</f>
        <v>0.30671045879039399</v>
      </c>
      <c r="HR8"/>
      <c r="IF8"/>
      <c r="JH8"/>
    </row>
    <row r="9" spans="1:281">
      <c r="A9" s="13">
        <f t="shared" si="0"/>
        <v>46265</v>
      </c>
      <c r="O9"/>
      <c r="AD9"/>
      <c r="AE9" s="4">
        <v>46265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T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DJ9"/>
      <c r="DL9" s="5">
        <v>9.5919150333703804</v>
      </c>
      <c r="DM9" s="5">
        <v>10.4132439078655</v>
      </c>
      <c r="DN9" s="5">
        <v>15.8252152091911</v>
      </c>
      <c r="DO9" s="5" t="e">
        <v>#N/A</v>
      </c>
      <c r="DP9" s="5">
        <v>12.975187035797299</v>
      </c>
      <c r="DQ9" s="5">
        <v>14.350904893148099</v>
      </c>
      <c r="DR9" s="5">
        <v>5.2758369529523899</v>
      </c>
      <c r="DS9" s="5">
        <v>20.877302726981299</v>
      </c>
      <c r="DT9" s="5">
        <v>4.5526371859285897</v>
      </c>
      <c r="DU9" s="5">
        <v>7.1800764146949803</v>
      </c>
      <c r="DV9" s="5">
        <v>6.6414631772737502</v>
      </c>
      <c r="DW9" s="5">
        <v>11.085550371902899</v>
      </c>
      <c r="DX9" s="5">
        <v>3.4124223862496201</v>
      </c>
      <c r="EL9"/>
      <c r="EZ9"/>
      <c r="FB9" s="5">
        <v>8.1555471495044998</v>
      </c>
      <c r="FC9" s="1">
        <v>9.9494972755672997</v>
      </c>
      <c r="FD9" s="1">
        <v>12.2510933669083</v>
      </c>
      <c r="FE9" s="1" t="e">
        <v>#N/A</v>
      </c>
      <c r="FF9" s="1">
        <v>11.1879815006982</v>
      </c>
      <c r="FG9" s="1">
        <v>12.261770239283001</v>
      </c>
      <c r="FH9" s="1">
        <v>4.8429361933024397</v>
      </c>
      <c r="FI9" s="1">
        <v>17.832280845616499</v>
      </c>
      <c r="FJ9" s="1">
        <v>6.2545449254315697</v>
      </c>
      <c r="FK9" s="1">
        <v>9.2699266266720493</v>
      </c>
      <c r="FL9" s="1">
        <v>7.0291784571273004</v>
      </c>
      <c r="FM9" s="1">
        <v>9.5582861882125894</v>
      </c>
      <c r="FN9" s="1">
        <v>7.1417471077857302</v>
      </c>
      <c r="GB9"/>
      <c r="GP9"/>
      <c r="GR9" s="5">
        <v>1.1276572726612899</v>
      </c>
      <c r="GS9" s="1">
        <v>1.21803645863621</v>
      </c>
      <c r="GT9" s="1">
        <v>3.02575190643508</v>
      </c>
      <c r="GU9" s="1">
        <v>2.2066656216255498</v>
      </c>
      <c r="GV9" s="1">
        <v>3.10166270616048</v>
      </c>
      <c r="GW9" s="1">
        <v>1.83820482147134</v>
      </c>
      <c r="GX9" s="1">
        <v>0.84710620691139604</v>
      </c>
      <c r="GY9" s="1">
        <v>5.7572096727585498</v>
      </c>
      <c r="GZ9" s="1">
        <v>1.25212508428696</v>
      </c>
      <c r="HA9" s="1">
        <v>1.4168572441006</v>
      </c>
      <c r="HB9" s="1">
        <v>0.89241163720419003</v>
      </c>
      <c r="HC9" s="1">
        <v>1.8461445803779299</v>
      </c>
      <c r="HD9" s="1">
        <v>0.330318721186456</v>
      </c>
      <c r="HR9"/>
      <c r="IF9"/>
      <c r="JH9"/>
    </row>
    <row r="10" spans="1:281">
      <c r="A10" s="13">
        <f t="shared" si="0"/>
        <v>46234</v>
      </c>
      <c r="O10"/>
      <c r="AD10"/>
      <c r="AE10" s="4">
        <v>46234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T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DJ10"/>
      <c r="DL10" s="1">
        <v>9.0329927375377004</v>
      </c>
      <c r="DM10" s="1">
        <v>10.814234825149301</v>
      </c>
      <c r="DN10" s="1">
        <v>16.136508902958902</v>
      </c>
      <c r="DO10" s="1" t="e">
        <v>#N/A</v>
      </c>
      <c r="DP10" s="1">
        <v>13.134506829097701</v>
      </c>
      <c r="DQ10" s="1">
        <v>14.367433554579801</v>
      </c>
      <c r="DR10" s="1">
        <v>5.2802877471643299</v>
      </c>
      <c r="DS10" s="1">
        <v>20.401603044211001</v>
      </c>
      <c r="DT10" s="1">
        <v>4.7137461646384402</v>
      </c>
      <c r="DU10" s="1">
        <v>7.4910996058928898</v>
      </c>
      <c r="DV10" s="1">
        <v>6.57071435471026</v>
      </c>
      <c r="DW10" s="1">
        <v>10.959546644189301</v>
      </c>
      <c r="DX10" s="1">
        <v>3.3379095594516999</v>
      </c>
      <c r="EL10"/>
      <c r="EZ10"/>
      <c r="FB10" s="1">
        <v>7.7051821796816302</v>
      </c>
      <c r="FC10" s="1">
        <v>10.191419376785699</v>
      </c>
      <c r="FD10" s="1">
        <v>12.5345722922959</v>
      </c>
      <c r="FE10" s="1" t="e">
        <v>#N/A</v>
      </c>
      <c r="FF10" s="1">
        <v>11.3487923994886</v>
      </c>
      <c r="FG10" s="1">
        <v>12.333028017657201</v>
      </c>
      <c r="FH10" s="1">
        <v>4.9126929692183801</v>
      </c>
      <c r="FI10" s="1">
        <v>17.5017453750499</v>
      </c>
      <c r="FJ10" s="1">
        <v>6.1839536803728397</v>
      </c>
      <c r="FK10" s="1">
        <v>9.3373060531562704</v>
      </c>
      <c r="FL10" s="1">
        <v>6.9323744802573302</v>
      </c>
      <c r="FM10" s="1">
        <v>8.8308653123132999</v>
      </c>
      <c r="FN10" s="1">
        <v>6.9417356892233801</v>
      </c>
      <c r="GB10"/>
      <c r="GP10"/>
      <c r="GR10" s="1">
        <v>1.0825157373269401</v>
      </c>
      <c r="GS10" s="1">
        <v>1.2682558630849501</v>
      </c>
      <c r="GT10" s="1">
        <v>3.1027473806249302</v>
      </c>
      <c r="GU10" s="1">
        <v>2.20966032057617</v>
      </c>
      <c r="GV10" s="1">
        <v>3.1483332546965799</v>
      </c>
      <c r="GW10" s="1">
        <v>1.8373134406798901</v>
      </c>
      <c r="GX10" s="1">
        <v>0.84888233863501406</v>
      </c>
      <c r="GY10" s="1">
        <v>5.6390209712661603</v>
      </c>
      <c r="GZ10" s="1">
        <v>1.2253880389801199</v>
      </c>
      <c r="HA10" s="1">
        <v>1.44993020103273</v>
      </c>
      <c r="HB10" s="1">
        <v>0.89156729823861303</v>
      </c>
      <c r="HC10" s="1">
        <v>1.80706522503603</v>
      </c>
      <c r="HD10" s="1">
        <v>0.32101843194745999</v>
      </c>
      <c r="HR10"/>
      <c r="IF10"/>
      <c r="JH10"/>
    </row>
    <row r="11" spans="1:281">
      <c r="A11" s="13">
        <f t="shared" si="0"/>
        <v>46203</v>
      </c>
      <c r="O11"/>
      <c r="AD11"/>
      <c r="AE11" s="4">
        <v>46203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T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DJ11"/>
      <c r="DL11" s="1">
        <v>8.8983573429009404</v>
      </c>
      <c r="DM11" s="1">
        <v>10.6415663012734</v>
      </c>
      <c r="DN11" s="1">
        <v>16.742327893169701</v>
      </c>
      <c r="DO11" s="1" t="e">
        <v>#N/A</v>
      </c>
      <c r="DP11" s="1">
        <v>13.231997256649199</v>
      </c>
      <c r="DQ11" s="1">
        <v>14.715073961270599</v>
      </c>
      <c r="DR11" s="1">
        <v>4.8601070390745704</v>
      </c>
      <c r="DS11" s="1">
        <v>24.617534454856301</v>
      </c>
      <c r="DT11" s="1">
        <v>4.91831289428427</v>
      </c>
      <c r="DU11" s="1">
        <v>7.7587684663163001</v>
      </c>
      <c r="DV11" s="1">
        <v>7.1563845795776597</v>
      </c>
      <c r="DW11" s="1">
        <v>10.9838859569662</v>
      </c>
      <c r="DX11" s="1">
        <v>3.1437097712552999</v>
      </c>
      <c r="EL11"/>
      <c r="EZ11"/>
      <c r="FB11" s="1">
        <v>7.5526634438301601</v>
      </c>
      <c r="FC11" s="1">
        <v>10.156620355374001</v>
      </c>
      <c r="FD11" s="1">
        <v>12.858516145957999</v>
      </c>
      <c r="FE11" s="1" t="e">
        <v>#N/A</v>
      </c>
      <c r="FF11" s="1">
        <v>11.619019170744901</v>
      </c>
      <c r="FG11" s="1">
        <v>12.538730725237199</v>
      </c>
      <c r="FH11" s="1">
        <v>4.5361814533043798</v>
      </c>
      <c r="FI11" s="1">
        <v>21.158592304661202</v>
      </c>
      <c r="FJ11" s="1">
        <v>6.33481992223465</v>
      </c>
      <c r="FK11" s="1">
        <v>9.6013655933594801</v>
      </c>
      <c r="FL11" s="1">
        <v>7.30504631880871</v>
      </c>
      <c r="FM11" s="1">
        <v>9.1079038421268095</v>
      </c>
      <c r="FN11" s="1">
        <v>6.7890243193520901</v>
      </c>
      <c r="GB11"/>
      <c r="GP11"/>
      <c r="GR11" s="1">
        <v>1.0523818659372599</v>
      </c>
      <c r="GS11" s="1">
        <v>1.2528960922094501</v>
      </c>
      <c r="GT11" s="1">
        <v>3.16165435654439</v>
      </c>
      <c r="GU11" s="1">
        <v>2.1134174042153702</v>
      </c>
      <c r="GV11" s="1">
        <v>3.2133171224977399</v>
      </c>
      <c r="GW11" s="1">
        <v>1.85374229210049</v>
      </c>
      <c r="GX11" s="1">
        <v>0.75928658638519397</v>
      </c>
      <c r="GY11" s="1">
        <v>6.5784428845996503</v>
      </c>
      <c r="GZ11" s="1">
        <v>1.26638833133803</v>
      </c>
      <c r="HA11" s="1">
        <v>1.4806240685148599</v>
      </c>
      <c r="HB11" s="1">
        <v>0.93649127971811397</v>
      </c>
      <c r="HC11" s="1">
        <v>1.87263486861281</v>
      </c>
      <c r="HD11" s="1">
        <v>0.311195085122771</v>
      </c>
      <c r="HR11"/>
      <c r="IF11"/>
      <c r="JH11"/>
    </row>
    <row r="12" spans="1:281">
      <c r="A12" s="13">
        <f t="shared" si="0"/>
        <v>46171</v>
      </c>
      <c r="O12"/>
      <c r="AD12"/>
      <c r="AE12" s="4">
        <v>46171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T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DJ12"/>
      <c r="DL12" s="1">
        <v>9.3707060949691794</v>
      </c>
      <c r="DM12" s="1">
        <v>10.289188175611899</v>
      </c>
      <c r="DN12" s="1">
        <v>16.3281357089901</v>
      </c>
      <c r="DO12" s="1" t="e">
        <v>#N/A</v>
      </c>
      <c r="DP12" s="1">
        <v>12.876946695285101</v>
      </c>
      <c r="DQ12" s="1">
        <v>14.862116270729199</v>
      </c>
      <c r="DR12" s="1">
        <v>5.2731379034523203</v>
      </c>
      <c r="DS12" s="1">
        <v>23.307899363468401</v>
      </c>
      <c r="DT12" s="1">
        <v>5.5032448483398904</v>
      </c>
      <c r="DU12" s="1">
        <v>7.2806113816973603</v>
      </c>
      <c r="DV12" s="1">
        <v>6.5706469184951004</v>
      </c>
      <c r="DW12" s="1">
        <v>11.156807466349001</v>
      </c>
      <c r="DX12" s="1">
        <v>3.43887756892777</v>
      </c>
      <c r="EL12"/>
      <c r="EZ12"/>
      <c r="FB12" s="1">
        <v>7.9974819794385903</v>
      </c>
      <c r="FC12" s="1">
        <v>9.8417822362365595</v>
      </c>
      <c r="FD12" s="1">
        <v>12.6841341323621</v>
      </c>
      <c r="FE12" s="1" t="e">
        <v>#N/A</v>
      </c>
      <c r="FF12" s="1">
        <v>11.2485709832553</v>
      </c>
      <c r="FG12" s="1">
        <v>12.502372031554501</v>
      </c>
      <c r="FH12" s="1">
        <v>4.7082929299900904</v>
      </c>
      <c r="FI12" s="1">
        <v>19.8786161413834</v>
      </c>
      <c r="FJ12" s="1">
        <v>6.5891110503750401</v>
      </c>
      <c r="FK12" s="1">
        <v>9.2258270766313402</v>
      </c>
      <c r="FL12" s="1">
        <v>6.8801681238679198</v>
      </c>
      <c r="FM12" s="1">
        <v>9.1864663600193008</v>
      </c>
      <c r="FN12" s="1">
        <v>6.8154407877043299</v>
      </c>
      <c r="GB12"/>
      <c r="GP12"/>
      <c r="GR12" s="1">
        <v>1.11225591167549</v>
      </c>
      <c r="GS12" s="1">
        <v>1.2212549586143699</v>
      </c>
      <c r="GT12" s="1">
        <v>3.1063178814991099</v>
      </c>
      <c r="GU12" s="1">
        <v>2.0255855348226</v>
      </c>
      <c r="GV12" s="1">
        <v>3.10266744377578</v>
      </c>
      <c r="GW12" s="1">
        <v>1.8546179612597999</v>
      </c>
      <c r="GX12" s="1">
        <v>0.82898860837172295</v>
      </c>
      <c r="GY12" s="1">
        <v>6.1309796307879996</v>
      </c>
      <c r="GZ12" s="1">
        <v>1.4057230277311401</v>
      </c>
      <c r="HA12" s="1">
        <v>1.4092003260741199</v>
      </c>
      <c r="HB12" s="1">
        <v>0.87334169124683503</v>
      </c>
      <c r="HC12" s="1">
        <v>1.8902610180606401</v>
      </c>
      <c r="HD12" s="1">
        <v>0.342395416014114</v>
      </c>
      <c r="HR12"/>
      <c r="IF12"/>
      <c r="JH12"/>
    </row>
    <row r="13" spans="1:281">
      <c r="A13" s="13">
        <f t="shared" si="0"/>
        <v>46142</v>
      </c>
      <c r="O13"/>
      <c r="AD13"/>
      <c r="AE13" s="4">
        <v>46142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T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DJ13"/>
      <c r="DL13" s="1">
        <v>9.2323355170635093</v>
      </c>
      <c r="DM13" s="1">
        <v>10.380129440555599</v>
      </c>
      <c r="DN13" s="1">
        <v>15.2645462079333</v>
      </c>
      <c r="DO13" s="1" t="e">
        <v>#N/A</v>
      </c>
      <c r="DP13" s="1">
        <v>12.9665526776774</v>
      </c>
      <c r="DQ13" s="1">
        <v>14.4806112066604</v>
      </c>
      <c r="DR13" s="1">
        <v>5.6968916363003004</v>
      </c>
      <c r="DS13" s="1">
        <v>21.4378257935583</v>
      </c>
      <c r="DT13" s="1">
        <v>5.3245747039843403</v>
      </c>
      <c r="DU13" s="1">
        <v>7.7100995759173898</v>
      </c>
      <c r="DV13" s="1">
        <v>6.3272679112293897</v>
      </c>
      <c r="DW13" s="1">
        <v>10.6152099992965</v>
      </c>
      <c r="DX13" s="1">
        <v>3.31852090748326</v>
      </c>
      <c r="EL13"/>
      <c r="EZ13"/>
      <c r="FB13" s="1">
        <v>7.8461918000882802</v>
      </c>
      <c r="FC13" s="1">
        <v>9.9416902788590296</v>
      </c>
      <c r="FD13" s="1">
        <v>11.9609668190077</v>
      </c>
      <c r="FE13" s="1" t="e">
        <v>#N/A</v>
      </c>
      <c r="FF13" s="1">
        <v>11.107807967727201</v>
      </c>
      <c r="FG13" s="1">
        <v>12.254280062081101</v>
      </c>
      <c r="FH13" s="1">
        <v>4.9897141885072402</v>
      </c>
      <c r="FI13" s="1">
        <v>18.1702630755508</v>
      </c>
      <c r="FJ13" s="1">
        <v>6.7421301694870897</v>
      </c>
      <c r="FK13" s="1">
        <v>9.4533449381526502</v>
      </c>
      <c r="FL13" s="1">
        <v>6.3954163949032496</v>
      </c>
      <c r="FM13" s="1">
        <v>8.8195093959326094</v>
      </c>
      <c r="FN13" s="1">
        <v>6.7780898587968599</v>
      </c>
      <c r="GB13"/>
      <c r="GP13"/>
      <c r="GR13" s="1">
        <v>1.08990509007978</v>
      </c>
      <c r="GS13" s="1">
        <v>1.22731506539806</v>
      </c>
      <c r="GT13" s="1">
        <v>2.9116148312675398</v>
      </c>
      <c r="GU13" s="1">
        <v>2.0199523418878602</v>
      </c>
      <c r="GV13" s="1">
        <v>3.0863463740761699</v>
      </c>
      <c r="GW13" s="1">
        <v>1.8139126693516801</v>
      </c>
      <c r="GX13" s="1">
        <v>0.90872504757712802</v>
      </c>
      <c r="GY13" s="1">
        <v>5.6045459102339699</v>
      </c>
      <c r="GZ13" s="1">
        <v>1.3524706421169399</v>
      </c>
      <c r="HA13" s="1">
        <v>1.48101671516832</v>
      </c>
      <c r="HB13" s="1">
        <v>0.801799933816147</v>
      </c>
      <c r="HC13" s="1">
        <v>1.8103481635893099</v>
      </c>
      <c r="HD13" s="1">
        <v>0.33190448413754797</v>
      </c>
      <c r="HR13"/>
      <c r="IF13"/>
      <c r="JH13"/>
    </row>
    <row r="14" spans="1:281">
      <c r="A14" s="13">
        <f t="shared" si="0"/>
        <v>46112</v>
      </c>
      <c r="O14"/>
      <c r="AD14"/>
      <c r="AE14" s="4">
        <v>46112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T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DJ14"/>
      <c r="DL14" s="1">
        <v>8.8475360449209006</v>
      </c>
      <c r="DM14" s="1">
        <v>10.3326652200067</v>
      </c>
      <c r="DN14" s="1">
        <v>14.875729280249899</v>
      </c>
      <c r="DO14" s="1" t="e">
        <v>#N/A</v>
      </c>
      <c r="DP14" s="1">
        <v>13.1304159177991</v>
      </c>
      <c r="DQ14" s="1">
        <v>13.7320184485531</v>
      </c>
      <c r="DR14" s="1">
        <v>6.4398001287353503</v>
      </c>
      <c r="DS14" s="1">
        <v>19.809571613583401</v>
      </c>
      <c r="DT14" s="1">
        <v>5.1857964803298504</v>
      </c>
      <c r="DU14" s="1">
        <v>7.5140826542512</v>
      </c>
      <c r="DV14" s="1">
        <v>5.51853074015074</v>
      </c>
      <c r="DW14" s="1">
        <v>10.1763733968631</v>
      </c>
      <c r="DX14" s="1">
        <v>3.3169707897916298</v>
      </c>
      <c r="EL14"/>
      <c r="EZ14"/>
      <c r="FB14" s="1">
        <v>7.7282376751155999</v>
      </c>
      <c r="FC14" s="1">
        <v>9.9905827650552901</v>
      </c>
      <c r="FD14" s="1">
        <v>11.8325802943013</v>
      </c>
      <c r="FE14" s="1" t="e">
        <v>#N/A</v>
      </c>
      <c r="FF14" s="1">
        <v>11.3213243908076</v>
      </c>
      <c r="FG14" s="1">
        <v>11.698882428106399</v>
      </c>
      <c r="FH14" s="1">
        <v>5.7092163546486301</v>
      </c>
      <c r="FI14" s="1">
        <v>16.851324099753999</v>
      </c>
      <c r="FJ14" s="1">
        <v>6.76586686723246</v>
      </c>
      <c r="FK14" s="1">
        <v>9.4438480691943099</v>
      </c>
      <c r="FL14" s="1">
        <v>6.08964605920377</v>
      </c>
      <c r="FM14" s="1">
        <v>8.3395608079706403</v>
      </c>
      <c r="FN14" s="1">
        <v>6.8701659704869904</v>
      </c>
      <c r="GB14"/>
      <c r="GP14"/>
      <c r="GR14" s="1">
        <v>1.0710114518415601</v>
      </c>
      <c r="GS14" s="1">
        <v>1.2282139585534499</v>
      </c>
      <c r="GT14" s="1">
        <v>2.8673660844203699</v>
      </c>
      <c r="GU14" s="1">
        <v>1.9123863532206999</v>
      </c>
      <c r="GV14" s="1">
        <v>3.1247927096705301</v>
      </c>
      <c r="GW14" s="1">
        <v>1.71268752568259</v>
      </c>
      <c r="GX14" s="1">
        <v>0.94683721046821301</v>
      </c>
      <c r="GY14" s="1">
        <v>5.1396296983096299</v>
      </c>
      <c r="GZ14" s="1">
        <v>1.3388887073723299</v>
      </c>
      <c r="HA14" s="1">
        <v>1.4353438620682299</v>
      </c>
      <c r="HB14" s="1">
        <v>0.78845567653279502</v>
      </c>
      <c r="HC14" s="1">
        <v>1.67634135519156</v>
      </c>
      <c r="HD14" s="1">
        <v>0.329473541120402</v>
      </c>
      <c r="HR14"/>
      <c r="IF14"/>
      <c r="JH14"/>
    </row>
    <row r="15" spans="1:281">
      <c r="A15" s="13">
        <f t="shared" si="0"/>
        <v>46080</v>
      </c>
      <c r="O15"/>
      <c r="AD15"/>
      <c r="AE15" s="4">
        <v>46080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T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DJ15"/>
      <c r="DL15" s="1">
        <v>9.5391048263220899</v>
      </c>
      <c r="DM15" s="1">
        <v>11.620127054903</v>
      </c>
      <c r="DN15" s="1">
        <v>17.389436253788698</v>
      </c>
      <c r="DO15" s="1" t="e">
        <v>#N/A</v>
      </c>
      <c r="DP15" s="1">
        <v>14.188356720670299</v>
      </c>
      <c r="DQ15" s="1">
        <v>15.521323466969299</v>
      </c>
      <c r="DR15" s="1">
        <v>6.0616620639831398</v>
      </c>
      <c r="DS15" s="1">
        <v>22.5792920457077</v>
      </c>
      <c r="DT15" s="1">
        <v>5.3757287441703596</v>
      </c>
      <c r="DU15" s="1">
        <v>7.7492598064764602</v>
      </c>
      <c r="DV15" s="1">
        <v>6.00646656320695</v>
      </c>
      <c r="DW15" s="1">
        <v>10.265277724792099</v>
      </c>
      <c r="DX15" s="1">
        <v>3.8204887168762101</v>
      </c>
      <c r="EL15"/>
      <c r="EZ15"/>
      <c r="FB15" s="1">
        <v>8.19531382470878</v>
      </c>
      <c r="FC15" s="1">
        <v>10.852279017437199</v>
      </c>
      <c r="FD15" s="1">
        <v>13.550412909311801</v>
      </c>
      <c r="FE15" s="1" t="e">
        <v>#N/A</v>
      </c>
      <c r="FF15" s="1">
        <v>12.209780251153999</v>
      </c>
      <c r="FG15" s="1">
        <v>13.005731903131201</v>
      </c>
      <c r="FH15" s="1">
        <v>5.6574401207551404</v>
      </c>
      <c r="FI15" s="1">
        <v>19.092310847064301</v>
      </c>
      <c r="FJ15" s="1">
        <v>6.8426177449929302</v>
      </c>
      <c r="FK15" s="1">
        <v>9.6185047534666896</v>
      </c>
      <c r="FL15" s="1">
        <v>6.4323419810712501</v>
      </c>
      <c r="FM15" s="1">
        <v>8.2374892935776796</v>
      </c>
      <c r="FN15" s="1">
        <v>7.0838132796983801</v>
      </c>
      <c r="GB15"/>
      <c r="GP15"/>
      <c r="GR15" s="1">
        <v>1.1483568222707601</v>
      </c>
      <c r="GS15" s="1">
        <v>1.38187368451663</v>
      </c>
      <c r="GT15" s="1">
        <v>3.3444680706849899</v>
      </c>
      <c r="GU15" s="1">
        <v>2.10987131321974</v>
      </c>
      <c r="GV15" s="1">
        <v>3.4208855273020999</v>
      </c>
      <c r="GW15" s="1">
        <v>1.8922029952717601</v>
      </c>
      <c r="GX15" s="1">
        <v>0.880332989755088</v>
      </c>
      <c r="GY15" s="1">
        <v>5.8772414381232103</v>
      </c>
      <c r="GZ15" s="1">
        <v>1.4034149286065301</v>
      </c>
      <c r="HA15" s="1">
        <v>1.48097630993913</v>
      </c>
      <c r="HB15" s="1">
        <v>0.87331587494635099</v>
      </c>
      <c r="HC15" s="1">
        <v>1.4833114191277501</v>
      </c>
      <c r="HD15" s="1">
        <v>0.37418980247696998</v>
      </c>
      <c r="HR15"/>
      <c r="IF15"/>
      <c r="JH15"/>
    </row>
    <row r="16" spans="1:281">
      <c r="A16" s="13">
        <f t="shared" si="0"/>
        <v>46052</v>
      </c>
      <c r="O16"/>
      <c r="AD16"/>
      <c r="AE16" s="4">
        <v>46052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T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DJ16"/>
      <c r="DL16" s="1">
        <v>8.8613062477732605</v>
      </c>
      <c r="DM16" s="1">
        <v>10.5733808282219</v>
      </c>
      <c r="DN16" s="1">
        <v>16.921301772126601</v>
      </c>
      <c r="DO16" s="1" t="e">
        <v>#N/A</v>
      </c>
      <c r="DP16" s="1">
        <v>13.682291679280601</v>
      </c>
      <c r="DQ16" s="1">
        <v>14.915172272371899</v>
      </c>
      <c r="DR16" s="1">
        <v>5.58811425066627</v>
      </c>
      <c r="DS16" s="1">
        <v>23.051043379364401</v>
      </c>
      <c r="DT16" s="1">
        <v>4.7388154241476901</v>
      </c>
      <c r="DU16" s="1">
        <v>7.27979269491897</v>
      </c>
      <c r="DV16" s="1">
        <v>6.0930432928944498</v>
      </c>
      <c r="DW16" s="1">
        <v>10.606021072923401</v>
      </c>
      <c r="DX16" s="1">
        <v>3.5976819902735602</v>
      </c>
      <c r="EL16"/>
      <c r="EZ16"/>
      <c r="FB16" s="1">
        <v>7.8525530189116797</v>
      </c>
      <c r="FC16" s="1">
        <v>10.106672682362699</v>
      </c>
      <c r="FD16" s="1">
        <v>13.3141740946925</v>
      </c>
      <c r="FE16" s="1" t="e">
        <v>#N/A</v>
      </c>
      <c r="FF16" s="1">
        <v>11.920789679647401</v>
      </c>
      <c r="FG16" s="1">
        <v>12.6416272594346</v>
      </c>
      <c r="FH16" s="1">
        <v>5.3245215987583503</v>
      </c>
      <c r="FI16" s="1">
        <v>19.564592747065401</v>
      </c>
      <c r="FJ16" s="1">
        <v>6.3738042489241602</v>
      </c>
      <c r="FK16" s="1">
        <v>9.1502674500669503</v>
      </c>
      <c r="FL16" s="1">
        <v>6.2533431112555</v>
      </c>
      <c r="FM16" s="1">
        <v>9.0076271032464206</v>
      </c>
      <c r="FN16" s="1">
        <v>6.6471855426682698</v>
      </c>
      <c r="GB16"/>
      <c r="GP16"/>
      <c r="GR16" s="1">
        <v>1.08816620190333</v>
      </c>
      <c r="GS16" s="1">
        <v>1.25150277168172</v>
      </c>
      <c r="GT16" s="1">
        <v>3.2517258125941502</v>
      </c>
      <c r="GU16" s="1">
        <v>2.0706439885039001</v>
      </c>
      <c r="GV16" s="1">
        <v>3.3462246669028901</v>
      </c>
      <c r="GW16" s="1">
        <v>1.80606448719392</v>
      </c>
      <c r="GX16" s="1">
        <v>0.83057759910974005</v>
      </c>
      <c r="GY16" s="1">
        <v>5.9531155361083501</v>
      </c>
      <c r="GZ16" s="1">
        <v>1.2100869632975599</v>
      </c>
      <c r="HA16" s="1">
        <v>1.35798373768598</v>
      </c>
      <c r="HB16" s="1">
        <v>0.86677178957890599</v>
      </c>
      <c r="HC16" s="1">
        <v>1.5804191662120199</v>
      </c>
      <c r="HD16" s="1">
        <v>0.36284923861059099</v>
      </c>
      <c r="HR16"/>
      <c r="IF16"/>
      <c r="JH16"/>
    </row>
    <row r="17" spans="1:268">
      <c r="A17" s="13">
        <f t="shared" si="0"/>
        <v>46022</v>
      </c>
      <c r="O17"/>
      <c r="AD17"/>
      <c r="AE17" s="4">
        <v>46022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T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DJ17"/>
      <c r="DL17" s="1">
        <v>8.2926869676327506</v>
      </c>
      <c r="DM17" s="1">
        <v>10.6536363627066</v>
      </c>
      <c r="DN17" s="1">
        <v>17.9559710706991</v>
      </c>
      <c r="DO17" s="1" t="e">
        <v>#N/A</v>
      </c>
      <c r="DP17" s="1">
        <v>13.2716774818386</v>
      </c>
      <c r="DQ17" s="1">
        <v>14.0611858410496</v>
      </c>
      <c r="DR17" s="1">
        <v>5.0424882934986801</v>
      </c>
      <c r="DS17" s="1">
        <v>22.198985971591298</v>
      </c>
      <c r="DT17" s="1">
        <v>4.5095403734587203</v>
      </c>
      <c r="DU17" s="1">
        <v>6.7760786662077503</v>
      </c>
      <c r="DV17" s="1">
        <v>6.3188118960907396</v>
      </c>
      <c r="DW17" s="1">
        <v>11.194064792416301</v>
      </c>
      <c r="DX17" s="1">
        <v>3.6750504343743402</v>
      </c>
      <c r="EL17"/>
      <c r="EZ17"/>
      <c r="FB17" s="1">
        <v>7.6071041405834903</v>
      </c>
      <c r="FC17" s="1">
        <v>10.1094812572482</v>
      </c>
      <c r="FD17" s="1">
        <v>14.682828308244799</v>
      </c>
      <c r="FE17" s="1" t="e">
        <v>#N/A</v>
      </c>
      <c r="FF17" s="1">
        <v>11.563110066740199</v>
      </c>
      <c r="FG17" s="1">
        <v>12.073417469879001</v>
      </c>
      <c r="FH17" s="1">
        <v>4.9369966864011499</v>
      </c>
      <c r="FI17" s="1">
        <v>19.101500319146499</v>
      </c>
      <c r="FJ17" s="1">
        <v>6.3450772096755097</v>
      </c>
      <c r="FK17" s="1">
        <v>8.8785090685453305</v>
      </c>
      <c r="FL17" s="1">
        <v>6.5425202280076498</v>
      </c>
      <c r="FM17" s="1">
        <v>9.4619071171759792</v>
      </c>
      <c r="FN17" s="1">
        <v>6.82657500151966</v>
      </c>
      <c r="GB17"/>
      <c r="GP17"/>
      <c r="GR17" s="1">
        <v>1.00760374467912</v>
      </c>
      <c r="GS17" s="1">
        <v>1.2540258582632</v>
      </c>
      <c r="GT17" s="1">
        <v>3.5786327679475902</v>
      </c>
      <c r="GU17" s="1">
        <v>2.02116901439314</v>
      </c>
      <c r="GV17" s="1">
        <v>3.2327151169889699</v>
      </c>
      <c r="GW17" s="1">
        <v>1.7316707258028401</v>
      </c>
      <c r="GX17" s="1">
        <v>0.76635213804203095</v>
      </c>
      <c r="GY17" s="1">
        <v>5.6979484623290899</v>
      </c>
      <c r="GZ17" s="1">
        <v>1.16705976526295</v>
      </c>
      <c r="HA17" s="1">
        <v>1.27772889983861</v>
      </c>
      <c r="HB17" s="1">
        <v>0.90203143405457298</v>
      </c>
      <c r="HC17" s="1">
        <v>1.68077521216658</v>
      </c>
      <c r="HD17" s="1">
        <v>0.37831512015401297</v>
      </c>
      <c r="HR17"/>
      <c r="IF17"/>
      <c r="JH17"/>
    </row>
    <row r="18" spans="1:268">
      <c r="A18" s="13">
        <f t="shared" si="0"/>
        <v>45989</v>
      </c>
      <c r="O18"/>
      <c r="AD18"/>
      <c r="AE18" s="4">
        <v>45989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T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DJ18"/>
      <c r="DL18" s="1">
        <v>8.1071282179888104</v>
      </c>
      <c r="DM18" s="1">
        <v>10.7276792009554</v>
      </c>
      <c r="DN18" s="1">
        <v>17.933658010192801</v>
      </c>
      <c r="DO18" s="1" t="e">
        <v>#N/A</v>
      </c>
      <c r="DP18" s="1">
        <v>13.0930304945614</v>
      </c>
      <c r="DQ18" s="1">
        <v>13.8010483482211</v>
      </c>
      <c r="DR18" s="1">
        <v>4.8780382032506902</v>
      </c>
      <c r="DS18" s="1">
        <v>22.4737624332497</v>
      </c>
      <c r="DT18" s="1">
        <v>4.4640168796355599</v>
      </c>
      <c r="DU18" s="1">
        <v>6.8161219695982398</v>
      </c>
      <c r="DV18" s="1">
        <v>6.6535807463771297</v>
      </c>
      <c r="DW18" s="1">
        <v>11.1602879136432</v>
      </c>
      <c r="DX18" s="1">
        <v>3.7255274823890798</v>
      </c>
      <c r="EL18"/>
      <c r="EZ18"/>
      <c r="FB18" s="1">
        <v>7.4874280432690901</v>
      </c>
      <c r="FC18" s="1">
        <v>10.2715219162274</v>
      </c>
      <c r="FD18" s="1">
        <v>14.649634978485899</v>
      </c>
      <c r="FE18" s="1" t="e">
        <v>#N/A</v>
      </c>
      <c r="FF18" s="1">
        <v>11.4713196916169</v>
      </c>
      <c r="FG18" s="1">
        <v>11.9059121094053</v>
      </c>
      <c r="FH18" s="1">
        <v>4.8478702377680101</v>
      </c>
      <c r="FI18" s="1">
        <v>19.167249108451099</v>
      </c>
      <c r="FJ18" s="1">
        <v>6.3911681763694297</v>
      </c>
      <c r="FK18" s="1">
        <v>9.0127968805259702</v>
      </c>
      <c r="FL18" s="1">
        <v>6.5052100687512597</v>
      </c>
      <c r="FM18" s="1">
        <v>9.5104621168113397</v>
      </c>
      <c r="FN18" s="1">
        <v>7.0407496955677598</v>
      </c>
      <c r="GB18"/>
      <c r="GP18"/>
      <c r="GR18" s="1">
        <v>0.95554928281010498</v>
      </c>
      <c r="GS18" s="1">
        <v>1.25016577813712</v>
      </c>
      <c r="GT18" s="1">
        <v>3.5477120809924898</v>
      </c>
      <c r="GU18" s="1">
        <v>1.88714157622703</v>
      </c>
      <c r="GV18" s="1">
        <v>3.1888879803539201</v>
      </c>
      <c r="GW18" s="1">
        <v>1.6957751903710401</v>
      </c>
      <c r="GX18" s="1">
        <v>0.73355791048268004</v>
      </c>
      <c r="GY18" s="1">
        <v>5.7124997971135301</v>
      </c>
      <c r="GZ18" s="1">
        <v>1.1567050163226</v>
      </c>
      <c r="HA18" s="1">
        <v>1.2613738497724201</v>
      </c>
      <c r="HB18" s="1">
        <v>0.87511715933401801</v>
      </c>
      <c r="HC18" s="1">
        <v>1.67417012785925</v>
      </c>
      <c r="HD18" s="1">
        <v>0.37164453911495998</v>
      </c>
      <c r="HR18"/>
      <c r="IF18"/>
      <c r="JH18"/>
    </row>
    <row r="19" spans="1:268">
      <c r="A19" s="13">
        <f t="shared" si="0"/>
        <v>45961</v>
      </c>
      <c r="O19"/>
      <c r="AD19"/>
      <c r="AE19" s="4">
        <v>45961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T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DJ19"/>
      <c r="DL19" s="1">
        <v>8.1995285185080604</v>
      </c>
      <c r="DM19" s="1">
        <v>10.605482367110399</v>
      </c>
      <c r="DN19" s="1">
        <v>17.7585235341645</v>
      </c>
      <c r="DO19" s="1" t="e">
        <v>#N/A</v>
      </c>
      <c r="DP19" s="1">
        <v>12.380563135522999</v>
      </c>
      <c r="DQ19" s="1">
        <v>14.1571157542978</v>
      </c>
      <c r="DR19" s="1">
        <v>4.87405166140553</v>
      </c>
      <c r="DS19" s="1">
        <v>24.034850328552999</v>
      </c>
      <c r="DT19" s="1">
        <v>4.5593181218364904</v>
      </c>
      <c r="DU19" s="1">
        <v>6.7296242411538101</v>
      </c>
      <c r="DV19" s="1">
        <v>6.3516378437866301</v>
      </c>
      <c r="DW19" s="1">
        <v>11.523092287057599</v>
      </c>
      <c r="DX19" s="1">
        <v>3.6529133434784402</v>
      </c>
      <c r="EL19"/>
      <c r="EZ19"/>
      <c r="FB19" s="1">
        <v>7.6347559906072497</v>
      </c>
      <c r="FC19" s="1">
        <v>10.1815281526424</v>
      </c>
      <c r="FD19" s="1">
        <v>14.3977049542105</v>
      </c>
      <c r="FE19" s="1" t="e">
        <v>#N/A</v>
      </c>
      <c r="FF19" s="1">
        <v>10.903402292743101</v>
      </c>
      <c r="FG19" s="1">
        <v>12.3045903831879</v>
      </c>
      <c r="FH19" s="1">
        <v>4.8099857738774503</v>
      </c>
      <c r="FI19" s="1">
        <v>20.176640428664399</v>
      </c>
      <c r="FJ19" s="1">
        <v>6.4387679730210303</v>
      </c>
      <c r="FK19" s="1">
        <v>8.8828492847295593</v>
      </c>
      <c r="FL19" s="1">
        <v>6.4779667779656602</v>
      </c>
      <c r="FM19" s="1">
        <v>9.7169982633798799</v>
      </c>
      <c r="FN19" s="1">
        <v>7.2140773944744696</v>
      </c>
      <c r="GB19"/>
      <c r="GP19"/>
      <c r="GR19" s="1">
        <v>0.95031245189422497</v>
      </c>
      <c r="GS19" s="1">
        <v>1.23295818661184</v>
      </c>
      <c r="GT19" s="1">
        <v>3.4935981473653799</v>
      </c>
      <c r="GU19" s="1">
        <v>1.84669914822409</v>
      </c>
      <c r="GV19" s="1">
        <v>3.0257376677844601</v>
      </c>
      <c r="GW19" s="1">
        <v>1.75494914497433</v>
      </c>
      <c r="GX19" s="1">
        <v>0.72096142334173097</v>
      </c>
      <c r="GY19" s="1">
        <v>6.0618460408859702</v>
      </c>
      <c r="GZ19" s="1">
        <v>1.17863518612056</v>
      </c>
      <c r="HA19" s="1">
        <v>1.23283120793046</v>
      </c>
      <c r="HB19" s="1">
        <v>0.87217244656001003</v>
      </c>
      <c r="HC19" s="1">
        <v>1.7172550809520299</v>
      </c>
      <c r="HD19" s="1">
        <v>0.36227550887485799</v>
      </c>
      <c r="HR19"/>
      <c r="IF19"/>
      <c r="JH19"/>
    </row>
    <row r="20" spans="1:268">
      <c r="A20" s="13">
        <f t="shared" si="0"/>
        <v>45930</v>
      </c>
      <c r="O20"/>
      <c r="AD20"/>
      <c r="AE20" s="4">
        <v>45930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T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DJ20"/>
      <c r="DL20" s="1">
        <v>8.3724803366051503</v>
      </c>
      <c r="DM20" s="1">
        <v>10.3726356517739</v>
      </c>
      <c r="DN20" s="1">
        <v>16.540716406307801</v>
      </c>
      <c r="DO20" s="1" t="e">
        <v>#N/A</v>
      </c>
      <c r="DP20" s="1">
        <v>11.979648627258101</v>
      </c>
      <c r="DQ20" s="1">
        <v>14.1499750864083</v>
      </c>
      <c r="DR20" s="1">
        <v>4.7482930350945001</v>
      </c>
      <c r="DS20" s="1">
        <v>23.362156461944998</v>
      </c>
      <c r="DT20" s="1">
        <v>4.5691201735089804</v>
      </c>
      <c r="DU20" s="1">
        <v>6.2823919089971998</v>
      </c>
      <c r="DV20" s="1">
        <v>6.6012354231117403</v>
      </c>
      <c r="DW20" s="1">
        <v>11.221394465899101</v>
      </c>
      <c r="DX20" s="1">
        <v>3.6988488271673101</v>
      </c>
      <c r="EL20"/>
      <c r="EZ20"/>
      <c r="FB20" s="1">
        <v>7.70546125308993</v>
      </c>
      <c r="FC20" s="1">
        <v>9.9553532529345308</v>
      </c>
      <c r="FD20" s="1">
        <v>13.604604321967701</v>
      </c>
      <c r="FE20" s="1" t="e">
        <v>#N/A</v>
      </c>
      <c r="FF20" s="1">
        <v>10.5611689408901</v>
      </c>
      <c r="FG20" s="1">
        <v>12.1389064548256</v>
      </c>
      <c r="FH20" s="1">
        <v>4.6409099757888299</v>
      </c>
      <c r="FI20" s="1">
        <v>19.954993708122501</v>
      </c>
      <c r="FJ20" s="1">
        <v>6.1718486179093297</v>
      </c>
      <c r="FK20" s="1">
        <v>8.40109681879939</v>
      </c>
      <c r="FL20" s="1">
        <v>6.52137139653082</v>
      </c>
      <c r="FM20" s="1">
        <v>9.6383613625290394</v>
      </c>
      <c r="FN20" s="1">
        <v>7.0869324123838302</v>
      </c>
      <c r="GB20"/>
      <c r="GP20"/>
      <c r="GR20" s="1">
        <v>0.95364924722964095</v>
      </c>
      <c r="GS20" s="1">
        <v>1.20250478122812</v>
      </c>
      <c r="GT20" s="1">
        <v>3.2942500513597999</v>
      </c>
      <c r="GU20" s="1">
        <v>1.8971764325173199</v>
      </c>
      <c r="GV20" s="1">
        <v>2.92474150533018</v>
      </c>
      <c r="GW20" s="1">
        <v>1.7338856805659599</v>
      </c>
      <c r="GX20" s="1">
        <v>0.67907989852844597</v>
      </c>
      <c r="GY20" s="1">
        <v>5.9294453106304301</v>
      </c>
      <c r="GZ20" s="1">
        <v>1.16618748351157</v>
      </c>
      <c r="HA20" s="1">
        <v>1.15389247014768</v>
      </c>
      <c r="HB20" s="1">
        <v>0.89806741165927595</v>
      </c>
      <c r="HC20" s="1">
        <v>1.7177666748148199</v>
      </c>
      <c r="HD20" s="1">
        <v>0.37283136563244601</v>
      </c>
      <c r="HR20"/>
      <c r="IF20"/>
      <c r="JH20"/>
    </row>
    <row r="21" spans="1:268">
      <c r="A21" s="13">
        <f t="shared" si="0"/>
        <v>45898</v>
      </c>
      <c r="O21"/>
      <c r="AD21"/>
      <c r="AE21" s="4">
        <v>45898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T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DJ21"/>
      <c r="DL21" s="1">
        <v>8.1695600206751102</v>
      </c>
      <c r="DM21" s="1">
        <v>10.9137325787853</v>
      </c>
      <c r="DN21" s="1">
        <v>16.216467501896801</v>
      </c>
      <c r="DO21" s="1" t="e">
        <v>#N/A</v>
      </c>
      <c r="DP21" s="1">
        <v>12.3183623719222</v>
      </c>
      <c r="DQ21" s="1">
        <v>13.5680227969348</v>
      </c>
      <c r="DR21" s="1">
        <v>4.8447396706085399</v>
      </c>
      <c r="DS21" s="1">
        <v>21.399249635621501</v>
      </c>
      <c r="DT21" s="1">
        <v>4.6737852308401102</v>
      </c>
      <c r="DU21" s="1">
        <v>6.16947100911029</v>
      </c>
      <c r="DV21" s="1">
        <v>6.4998449012739101</v>
      </c>
      <c r="DW21" s="1">
        <v>11.1293008223283</v>
      </c>
      <c r="DX21" s="1">
        <v>3.8368055322772201</v>
      </c>
      <c r="EL21"/>
      <c r="EZ21"/>
      <c r="FB21" s="1">
        <v>7.6474903614045804</v>
      </c>
      <c r="FC21" s="1">
        <v>10.34610671481</v>
      </c>
      <c r="FD21" s="1">
        <v>13.394054024012901</v>
      </c>
      <c r="FE21" s="1">
        <v>14.6414873241895</v>
      </c>
      <c r="FF21" s="1">
        <v>10.7623436918406</v>
      </c>
      <c r="FG21" s="1">
        <v>11.7533911601951</v>
      </c>
      <c r="FH21" s="1">
        <v>4.7192793709564302</v>
      </c>
      <c r="FI21" s="1">
        <v>18.371814079813898</v>
      </c>
      <c r="FJ21" s="1">
        <v>6.4809608164463803</v>
      </c>
      <c r="FK21" s="1">
        <v>8.3522185267437301</v>
      </c>
      <c r="FL21" s="1">
        <v>6.7063305377311</v>
      </c>
      <c r="FM21" s="1">
        <v>9.4991265815196098</v>
      </c>
      <c r="FN21" s="1">
        <v>7.2219166259645</v>
      </c>
      <c r="GB21"/>
      <c r="GP21"/>
      <c r="GR21" s="1">
        <v>0.91012113526336602</v>
      </c>
      <c r="GS21" s="1">
        <v>1.2601032322475401</v>
      </c>
      <c r="GT21" s="1">
        <v>3.1309316867153401</v>
      </c>
      <c r="GU21" s="1">
        <v>1.8722166226147701</v>
      </c>
      <c r="GV21" s="1">
        <v>2.98487813599841</v>
      </c>
      <c r="GW21" s="1">
        <v>1.66802179682084</v>
      </c>
      <c r="GX21" s="1">
        <v>0.690522210983468</v>
      </c>
      <c r="GY21" s="1">
        <v>5.4342459591089396</v>
      </c>
      <c r="GZ21" s="1">
        <v>1.1987259333126199</v>
      </c>
      <c r="HA21" s="1">
        <v>1.11732634738905</v>
      </c>
      <c r="HB21" s="1">
        <v>0.90995762188878404</v>
      </c>
      <c r="HC21" s="1">
        <v>1.6881241236075</v>
      </c>
      <c r="HD21" s="1">
        <v>0.38174629603747801</v>
      </c>
      <c r="HR21"/>
      <c r="IF21"/>
      <c r="JH21"/>
    </row>
    <row r="22" spans="1:268">
      <c r="A22" s="13">
        <f t="shared" si="0"/>
        <v>45869</v>
      </c>
      <c r="O22"/>
      <c r="AD22"/>
      <c r="AE22" s="4">
        <v>45869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T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DJ22"/>
      <c r="DL22" s="1">
        <v>7.8476994974139398</v>
      </c>
      <c r="DM22" s="1">
        <v>10.6396262424693</v>
      </c>
      <c r="DN22" s="1">
        <v>15.9991545552587</v>
      </c>
      <c r="DO22" s="1" t="e">
        <v>#N/A</v>
      </c>
      <c r="DP22" s="1">
        <v>11.856983026213101</v>
      </c>
      <c r="DQ22" s="1">
        <v>13.8594095518964</v>
      </c>
      <c r="DR22" s="1">
        <v>4.7987273320823096</v>
      </c>
      <c r="DS22" s="1">
        <v>22.275953322747402</v>
      </c>
      <c r="DT22" s="1">
        <v>4.66249465131453</v>
      </c>
      <c r="DU22" s="1">
        <v>6.2289769610113703</v>
      </c>
      <c r="DV22" s="1">
        <v>6.4309269169140402</v>
      </c>
      <c r="DW22" s="1">
        <v>11.413734692284701</v>
      </c>
      <c r="DX22" s="1">
        <v>3.7028493838407699</v>
      </c>
      <c r="EL22"/>
      <c r="EZ22"/>
      <c r="FB22" s="1">
        <v>7.31115145297799</v>
      </c>
      <c r="FC22" s="1">
        <v>9.9733565377754196</v>
      </c>
      <c r="FD22" s="1">
        <v>13.181031095346899</v>
      </c>
      <c r="FE22" s="1">
        <v>18.8181545332775</v>
      </c>
      <c r="FF22" s="1">
        <v>10.4155655322384</v>
      </c>
      <c r="FG22" s="1">
        <v>11.7432856687638</v>
      </c>
      <c r="FH22" s="1">
        <v>4.5846739020813096</v>
      </c>
      <c r="FI22" s="1">
        <v>18.799495673722301</v>
      </c>
      <c r="FJ22" s="1">
        <v>6.3927627505422899</v>
      </c>
      <c r="FK22" s="1">
        <v>8.3513714551087208</v>
      </c>
      <c r="FL22" s="1">
        <v>6.8083487089863901</v>
      </c>
      <c r="FM22" s="1">
        <v>9.4426112047447806</v>
      </c>
      <c r="FN22" s="1">
        <v>6.9672036056320001</v>
      </c>
      <c r="GB22"/>
      <c r="GP22"/>
      <c r="GR22" s="1">
        <v>0.88089728552611501</v>
      </c>
      <c r="GS22" s="1">
        <v>1.2240669777458999</v>
      </c>
      <c r="GT22" s="1">
        <v>3.0635175148367102</v>
      </c>
      <c r="GU22" s="1">
        <v>1.8603317948200599</v>
      </c>
      <c r="GV22" s="1">
        <v>2.8655206910428701</v>
      </c>
      <c r="GW22" s="1">
        <v>1.68618235741985</v>
      </c>
      <c r="GX22" s="1">
        <v>0.69052369520193801</v>
      </c>
      <c r="GY22" s="1">
        <v>5.5881362607909502</v>
      </c>
      <c r="GZ22" s="1">
        <v>1.1834300361332999</v>
      </c>
      <c r="HA22" s="1">
        <v>1.13089478564645</v>
      </c>
      <c r="HB22" s="1">
        <v>0.92100900520129003</v>
      </c>
      <c r="HC22" s="1">
        <v>1.7559068636355899</v>
      </c>
      <c r="HD22" s="1">
        <v>0.36233326433858898</v>
      </c>
      <c r="HR22"/>
      <c r="IF22"/>
      <c r="JH22"/>
    </row>
    <row r="23" spans="1:268">
      <c r="A23" s="13">
        <f t="shared" si="0"/>
        <v>45838</v>
      </c>
      <c r="O23"/>
      <c r="AD23"/>
      <c r="AE23" s="4">
        <v>45838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T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DJ23"/>
      <c r="DL23" s="1">
        <v>7.8272784021756401</v>
      </c>
      <c r="DM23" s="1">
        <v>10.778678126210201</v>
      </c>
      <c r="DN23" s="1">
        <v>15.790089914613301</v>
      </c>
      <c r="DO23" s="1" t="e">
        <v>#N/A</v>
      </c>
      <c r="DP23" s="1">
        <v>11.9663673464201</v>
      </c>
      <c r="DQ23" s="1">
        <v>13.609632030413</v>
      </c>
      <c r="DR23" s="1">
        <v>4.6491815416772697</v>
      </c>
      <c r="DS23" s="1">
        <v>23.130870662296601</v>
      </c>
      <c r="DT23" s="1">
        <v>4.6460009753468299</v>
      </c>
      <c r="DU23" s="1">
        <v>6.3227102429948001</v>
      </c>
      <c r="DV23" s="1">
        <v>6.1248863687425903</v>
      </c>
      <c r="DW23" s="1">
        <v>11.890505562944</v>
      </c>
      <c r="DX23" s="1">
        <v>3.68497271703241</v>
      </c>
      <c r="EL23"/>
      <c r="EZ23"/>
      <c r="FB23" s="1">
        <v>7.2918696150219997</v>
      </c>
      <c r="FC23" s="1">
        <v>10.0693057187221</v>
      </c>
      <c r="FD23" s="1">
        <v>12.9035478536657</v>
      </c>
      <c r="FE23" s="1">
        <v>19.843782625614701</v>
      </c>
      <c r="FF23" s="1">
        <v>10.4862206544746</v>
      </c>
      <c r="FG23" s="1">
        <v>11.387728960372399</v>
      </c>
      <c r="FH23" s="1">
        <v>4.5200627373312097</v>
      </c>
      <c r="FI23" s="1">
        <v>19.484831579897701</v>
      </c>
      <c r="FJ23" s="1">
        <v>6.2116613154404501</v>
      </c>
      <c r="FK23" s="1">
        <v>8.3376704381976303</v>
      </c>
      <c r="FL23" s="1">
        <v>6.5565465603951996</v>
      </c>
      <c r="FM23" s="1">
        <v>9.8722315021501998</v>
      </c>
      <c r="FN23" s="1">
        <v>6.3441380143946802</v>
      </c>
      <c r="GB23"/>
      <c r="GP23"/>
      <c r="GR23" s="1">
        <v>0.89202234912957101</v>
      </c>
      <c r="GS23" s="1">
        <v>1.24172816432911</v>
      </c>
      <c r="GT23" s="1">
        <v>3.0273662143285498</v>
      </c>
      <c r="GU23" s="1">
        <v>1.7964982307869699</v>
      </c>
      <c r="GV23" s="1">
        <v>2.9071666146075801</v>
      </c>
      <c r="GW23" s="1">
        <v>1.65969937864874</v>
      </c>
      <c r="GX23" s="1">
        <v>0.66876971752438397</v>
      </c>
      <c r="GY23" s="1">
        <v>5.8114389741846697</v>
      </c>
      <c r="GZ23" s="1">
        <v>1.1931284967745699</v>
      </c>
      <c r="HA23" s="1">
        <v>1.1360407590405099</v>
      </c>
      <c r="HB23" s="1">
        <v>0.87624997512371094</v>
      </c>
      <c r="HC23" s="1">
        <v>1.8777270515990701</v>
      </c>
      <c r="HD23" s="1">
        <v>0.36592006614716499</v>
      </c>
      <c r="HR23"/>
      <c r="IF23"/>
      <c r="JH23"/>
    </row>
    <row r="24" spans="1:268">
      <c r="A24" s="13">
        <f t="shared" si="0"/>
        <v>45807</v>
      </c>
      <c r="O24"/>
      <c r="AD24"/>
      <c r="AE24" s="4">
        <v>45807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T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DJ24"/>
      <c r="DL24" s="1">
        <v>7.9292655019883496</v>
      </c>
      <c r="DM24" s="1">
        <v>11.3640926065667</v>
      </c>
      <c r="DN24" s="1">
        <v>16.4471999159646</v>
      </c>
      <c r="DO24" s="1" t="e">
        <v>#N/A</v>
      </c>
      <c r="DP24" s="1">
        <v>12.2921056962163</v>
      </c>
      <c r="DQ24" s="1">
        <v>13.384859501700801</v>
      </c>
      <c r="DR24" s="1">
        <v>4.3769104573769804</v>
      </c>
      <c r="DS24" s="1">
        <v>23.4254453212336</v>
      </c>
      <c r="DT24" s="1">
        <v>4.7607339863486997</v>
      </c>
      <c r="DU24" s="1">
        <v>6.2912218896342802</v>
      </c>
      <c r="DV24" s="1">
        <v>6.1994025953556404</v>
      </c>
      <c r="DW24" s="1">
        <v>13.7015189505578</v>
      </c>
      <c r="DX24" s="1">
        <v>3.8250340484835199</v>
      </c>
      <c r="EL24"/>
      <c r="EZ24"/>
      <c r="FB24" s="1">
        <v>7.2106030979924904</v>
      </c>
      <c r="FC24" s="1">
        <v>10.4412093337956</v>
      </c>
      <c r="FD24" s="1">
        <v>13.450973299645399</v>
      </c>
      <c r="FE24" s="1">
        <v>19.454860018813498</v>
      </c>
      <c r="FF24" s="1">
        <v>10.7059356533619</v>
      </c>
      <c r="FG24" s="1">
        <v>11.221717301234699</v>
      </c>
      <c r="FH24" s="1">
        <v>4.2647449754367504</v>
      </c>
      <c r="FI24" s="1">
        <v>19.551471296961399</v>
      </c>
      <c r="FJ24" s="1">
        <v>6.32985105953692</v>
      </c>
      <c r="FK24" s="1">
        <v>8.1888108935456305</v>
      </c>
      <c r="FL24" s="1">
        <v>6.5455285573707904</v>
      </c>
      <c r="FM24" s="1">
        <v>11.2030994262383</v>
      </c>
      <c r="FN24" s="1">
        <v>6.4782927262731302</v>
      </c>
      <c r="GB24"/>
      <c r="GP24"/>
      <c r="GR24" s="1">
        <v>0.88117591424271502</v>
      </c>
      <c r="GS24" s="1">
        <v>1.3188818302063401</v>
      </c>
      <c r="GT24" s="1">
        <v>3.1465567395984499</v>
      </c>
      <c r="GU24" s="1">
        <v>1.7690691680641799</v>
      </c>
      <c r="GV24" s="1">
        <v>2.9753642474574402</v>
      </c>
      <c r="GW24" s="1">
        <v>1.6124564321207</v>
      </c>
      <c r="GX24" s="1">
        <v>0.63700929240286197</v>
      </c>
      <c r="GY24" s="1">
        <v>5.7859386534538997</v>
      </c>
      <c r="GZ24" s="1">
        <v>1.23244700185305</v>
      </c>
      <c r="HA24" s="1">
        <v>1.10981852740071</v>
      </c>
      <c r="HB24" s="1">
        <v>0.88872477430666197</v>
      </c>
      <c r="HC24" s="1">
        <v>2.1818203547179902</v>
      </c>
      <c r="HD24" s="1">
        <v>0.39392453660238602</v>
      </c>
      <c r="HR24"/>
      <c r="IF24"/>
      <c r="JH24"/>
    </row>
    <row r="25" spans="1:268">
      <c r="A25" s="13">
        <f t="shared" si="0"/>
        <v>45777</v>
      </c>
      <c r="O25"/>
      <c r="AD25"/>
      <c r="AE25" s="4">
        <v>45777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T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DJ25"/>
      <c r="DL25" s="1">
        <v>7.65002599410718</v>
      </c>
      <c r="DM25" s="1">
        <v>11.067861276214501</v>
      </c>
      <c r="DN25" s="1">
        <v>16.146460016663099</v>
      </c>
      <c r="DO25" s="1" t="e">
        <v>#N/A</v>
      </c>
      <c r="DP25" s="1">
        <v>12.320896959022299</v>
      </c>
      <c r="DQ25" s="1">
        <v>12.5480490870577</v>
      </c>
      <c r="DR25" s="1">
        <v>4.0749731010193404</v>
      </c>
      <c r="DS25" s="1">
        <v>21.896791712191298</v>
      </c>
      <c r="DT25" s="1">
        <v>4.4773260481668196</v>
      </c>
      <c r="DU25" s="1">
        <v>6.15685821350338</v>
      </c>
      <c r="DV25" s="1">
        <v>5.9335095261973896</v>
      </c>
      <c r="DW25" s="1">
        <v>13.3719948848405</v>
      </c>
      <c r="DX25" s="1">
        <v>3.6274643493674601</v>
      </c>
      <c r="EL25"/>
      <c r="EZ25"/>
      <c r="FB25" s="1">
        <v>7.0200771910086699</v>
      </c>
      <c r="FC25" s="1">
        <v>10.274330108499999</v>
      </c>
      <c r="FD25" s="1">
        <v>13.217944583904799</v>
      </c>
      <c r="FE25" s="1">
        <v>15.0389927827369</v>
      </c>
      <c r="FF25" s="1">
        <v>10.6397255590076</v>
      </c>
      <c r="FG25" s="1">
        <v>10.5096247708666</v>
      </c>
      <c r="FH25" s="1">
        <v>3.95887474371371</v>
      </c>
      <c r="FI25" s="1">
        <v>18.259532185883302</v>
      </c>
      <c r="FJ25" s="1">
        <v>6.37922927916037</v>
      </c>
      <c r="FK25" s="1">
        <v>7.8562693799917396</v>
      </c>
      <c r="FL25" s="1">
        <v>6.2238409939033996</v>
      </c>
      <c r="FM25" s="1">
        <v>10.801602779669199</v>
      </c>
      <c r="FN25" s="1">
        <v>6.28933970567582</v>
      </c>
      <c r="GB25"/>
      <c r="GP25"/>
      <c r="GR25" s="1">
        <v>0.85448628327254805</v>
      </c>
      <c r="GS25" s="1">
        <v>1.29961946835662</v>
      </c>
      <c r="GT25" s="1">
        <v>3.0918691760146202</v>
      </c>
      <c r="GU25" s="1">
        <v>1.6975476284783799</v>
      </c>
      <c r="GV25" s="1">
        <v>2.98013837405641</v>
      </c>
      <c r="GW25" s="1">
        <v>1.5066217185456801</v>
      </c>
      <c r="GX25" s="1">
        <v>0.57928697794289896</v>
      </c>
      <c r="GY25" s="1">
        <v>5.4298461148949899</v>
      </c>
      <c r="GZ25" s="1">
        <v>1.18591367341441</v>
      </c>
      <c r="HA25" s="1">
        <v>1.0868918197709101</v>
      </c>
      <c r="HB25" s="1">
        <v>0.85187518674346097</v>
      </c>
      <c r="HC25" s="1">
        <v>2.0974590644454199</v>
      </c>
      <c r="HD25" s="1">
        <v>0.38020047070100699</v>
      </c>
      <c r="HR25"/>
      <c r="IF25"/>
      <c r="JH25"/>
    </row>
    <row r="26" spans="1:268">
      <c r="A26" s="13">
        <f t="shared" si="0"/>
        <v>45747</v>
      </c>
      <c r="O26"/>
      <c r="AD26"/>
      <c r="AE26" s="4">
        <v>45747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T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DJ26"/>
      <c r="DL26" s="1">
        <v>7.3539797213782503</v>
      </c>
      <c r="DM26" s="1">
        <v>10.679440791749601</v>
      </c>
      <c r="DN26" s="1">
        <v>16.217106773126499</v>
      </c>
      <c r="DO26" s="1" t="e">
        <v>#N/A</v>
      </c>
      <c r="DP26" s="1">
        <v>12.5796135080751</v>
      </c>
      <c r="DQ26" s="1">
        <v>12.535913310003099</v>
      </c>
      <c r="DR26" s="1">
        <v>4.2832298055051501</v>
      </c>
      <c r="DS26" s="1">
        <v>21.686281364818502</v>
      </c>
      <c r="DT26" s="1">
        <v>4.5004205665219699</v>
      </c>
      <c r="DU26" s="1">
        <v>5.9500207036060599</v>
      </c>
      <c r="DV26" s="1">
        <v>6.3331659372880296</v>
      </c>
      <c r="DW26" s="1">
        <v>12.828869447756899</v>
      </c>
      <c r="DX26" s="1">
        <v>3.5924315502392301</v>
      </c>
      <c r="EL26"/>
      <c r="EZ26"/>
      <c r="FB26" s="1">
        <v>6.9075354153018296</v>
      </c>
      <c r="FC26" s="1">
        <v>10.0408679332227</v>
      </c>
      <c r="FD26" s="1">
        <v>13.128974598295301</v>
      </c>
      <c r="FE26" s="1">
        <v>15.3008688446827</v>
      </c>
      <c r="FF26" s="1">
        <v>10.8593253065177</v>
      </c>
      <c r="FG26" s="1">
        <v>10.512936807982101</v>
      </c>
      <c r="FH26" s="1">
        <v>4.0883240863527499</v>
      </c>
      <c r="FI26" s="1">
        <v>18.093243026802298</v>
      </c>
      <c r="FJ26" s="1">
        <v>6.5224608265040498</v>
      </c>
      <c r="FK26" s="1">
        <v>7.84314736654503</v>
      </c>
      <c r="FL26" s="1">
        <v>6.3010375306412696</v>
      </c>
      <c r="FM26" s="1">
        <v>10.4635261390615</v>
      </c>
      <c r="FN26" s="1">
        <v>6.2778441561689302</v>
      </c>
      <c r="GB26"/>
      <c r="GP26"/>
      <c r="GR26" s="1">
        <v>0.836542525071725</v>
      </c>
      <c r="GS26" s="1">
        <v>1.2617342517913399</v>
      </c>
      <c r="GT26" s="1">
        <v>3.1527829625602499</v>
      </c>
      <c r="GU26" s="1">
        <v>1.6810052400636</v>
      </c>
      <c r="GV26" s="1">
        <v>3.03775883690244</v>
      </c>
      <c r="GW26" s="1">
        <v>1.5057622138736999</v>
      </c>
      <c r="GX26" s="1">
        <v>0.63025344788224902</v>
      </c>
      <c r="GY26" s="1">
        <v>5.35213771134132</v>
      </c>
      <c r="GZ26" s="1">
        <v>1.18201136492018</v>
      </c>
      <c r="HA26" s="1">
        <v>1.0321493713563401</v>
      </c>
      <c r="HB26" s="1">
        <v>0.86784339553187995</v>
      </c>
      <c r="HC26" s="1">
        <v>2.0136757703888799</v>
      </c>
      <c r="HD26" s="1">
        <v>0.38101060211941101</v>
      </c>
      <c r="HR26"/>
      <c r="IF26"/>
      <c r="JH26"/>
    </row>
    <row r="27" spans="1:268">
      <c r="A27" s="13">
        <f t="shared" si="0"/>
        <v>45716</v>
      </c>
      <c r="O27"/>
      <c r="AD27"/>
      <c r="AE27" s="4">
        <v>45716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T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DJ27"/>
      <c r="DL27" s="1">
        <v>7.6030179238481201</v>
      </c>
      <c r="DM27" s="1">
        <v>10.4730327341137</v>
      </c>
      <c r="DN27" s="1">
        <v>18.745517073421901</v>
      </c>
      <c r="DO27" s="1" t="e">
        <v>#N/A</v>
      </c>
      <c r="DP27" s="1">
        <v>13.5536329768555</v>
      </c>
      <c r="DQ27" s="1">
        <v>12.8945595993511</v>
      </c>
      <c r="DR27" s="1">
        <v>4.0110763980776003</v>
      </c>
      <c r="DS27" s="1">
        <v>23.5114441838091</v>
      </c>
      <c r="DT27" s="1">
        <v>4.5606585103421899</v>
      </c>
      <c r="DU27" s="1">
        <v>5.7519908703233398</v>
      </c>
      <c r="DV27" s="1">
        <v>8.9321922439449395</v>
      </c>
      <c r="DW27" s="1">
        <v>15.7743959606251</v>
      </c>
      <c r="DX27" s="1">
        <v>3.94720820908978</v>
      </c>
      <c r="EL27"/>
      <c r="EZ27"/>
      <c r="FB27" s="1">
        <v>7.0706072897201704</v>
      </c>
      <c r="FC27" s="1">
        <v>10.1214967050698</v>
      </c>
      <c r="FD27" s="1">
        <v>15.200236667174501</v>
      </c>
      <c r="FE27" s="1">
        <v>15.6843568684099</v>
      </c>
      <c r="FF27" s="1">
        <v>11.771449925250799</v>
      </c>
      <c r="FG27" s="1">
        <v>10.862901312385899</v>
      </c>
      <c r="FH27" s="1">
        <v>3.9142788342641301</v>
      </c>
      <c r="FI27" s="1">
        <v>19.921171057654</v>
      </c>
      <c r="FJ27" s="1">
        <v>6.6419570713400002</v>
      </c>
      <c r="FK27" s="1">
        <v>7.7863199604475604</v>
      </c>
      <c r="FL27" s="1">
        <v>8.5419818908034699</v>
      </c>
      <c r="FM27" s="1">
        <v>13.1291044793659</v>
      </c>
      <c r="FN27" s="1">
        <v>6.7415527517846598</v>
      </c>
      <c r="GB27"/>
      <c r="GP27"/>
      <c r="GR27" s="1">
        <v>0.86157053389593996</v>
      </c>
      <c r="GS27" s="1">
        <v>1.25486192341086</v>
      </c>
      <c r="GT27" s="1">
        <v>3.6722981410603799</v>
      </c>
      <c r="GU27" s="1">
        <v>1.7232977220778201</v>
      </c>
      <c r="GV27" s="1">
        <v>3.31421313464657</v>
      </c>
      <c r="GW27" s="1">
        <v>1.57338391829978</v>
      </c>
      <c r="GX27" s="1">
        <v>0.58816462023718596</v>
      </c>
      <c r="GY27" s="1">
        <v>5.7538601330576098</v>
      </c>
      <c r="GZ27" s="1">
        <v>1.18034316022373</v>
      </c>
      <c r="HA27" s="1">
        <v>0.94599806941541098</v>
      </c>
      <c r="HB27" s="1">
        <v>1.3231334790202101</v>
      </c>
      <c r="HC27" s="1">
        <v>2.9121072839815501</v>
      </c>
      <c r="HD27" s="1">
        <v>0.42298335132216802</v>
      </c>
      <c r="HR27"/>
      <c r="IF27"/>
      <c r="JH27"/>
    </row>
    <row r="28" spans="1:268">
      <c r="A28" s="13">
        <f t="shared" si="0"/>
        <v>45688</v>
      </c>
      <c r="O28"/>
      <c r="AD28"/>
      <c r="AE28" s="4">
        <v>45688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T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DJ28"/>
      <c r="DL28" s="1">
        <v>7.2758672374242197</v>
      </c>
      <c r="DM28" s="1">
        <v>10.2381887399088</v>
      </c>
      <c r="DN28" s="1">
        <v>18.911683421246298</v>
      </c>
      <c r="DO28" s="1" t="e">
        <v>#N/A</v>
      </c>
      <c r="DP28" s="1">
        <v>13.4725151360709</v>
      </c>
      <c r="DQ28" s="1">
        <v>12.578992949097</v>
      </c>
      <c r="DR28" s="1">
        <v>4.0908180724757299</v>
      </c>
      <c r="DS28" s="1">
        <v>23.857751728448001</v>
      </c>
      <c r="DT28" s="1">
        <v>4.26541229171327</v>
      </c>
      <c r="DU28" s="1">
        <v>5.6442140175055302</v>
      </c>
      <c r="DV28" s="1">
        <v>9.0872707986299304</v>
      </c>
      <c r="DW28" s="1">
        <v>16.689738060816499</v>
      </c>
      <c r="DX28" s="1">
        <v>3.79702868170896</v>
      </c>
      <c r="EL28"/>
      <c r="EZ28"/>
      <c r="FB28" s="1">
        <v>6.86411797855187</v>
      </c>
      <c r="FC28" s="1">
        <v>10.016648382097101</v>
      </c>
      <c r="FD28" s="1">
        <v>15.4768386630242</v>
      </c>
      <c r="FE28" s="1">
        <v>13.1862349349502</v>
      </c>
      <c r="FF28" s="1">
        <v>11.746673645137699</v>
      </c>
      <c r="FG28" s="1">
        <v>10.942770449616299</v>
      </c>
      <c r="FH28" s="1">
        <v>3.86943318250934</v>
      </c>
      <c r="FI28" s="1">
        <v>20.731920428082201</v>
      </c>
      <c r="FJ28" s="1">
        <v>6.43044930352732</v>
      </c>
      <c r="FK28" s="1">
        <v>7.8518229555536996</v>
      </c>
      <c r="FL28" s="1">
        <v>8.5614318773033293</v>
      </c>
      <c r="FM28" s="1">
        <v>14.313484994401101</v>
      </c>
      <c r="FN28" s="1">
        <v>6.2341047637067701</v>
      </c>
      <c r="GB28"/>
      <c r="GP28"/>
      <c r="GR28" s="1">
        <v>0.84308572828063399</v>
      </c>
      <c r="GS28" s="1">
        <v>1.2182275697426099</v>
      </c>
      <c r="GT28" s="1">
        <v>3.69587347618089</v>
      </c>
      <c r="GU28" s="1">
        <v>1.6091067537238799</v>
      </c>
      <c r="GV28" s="1">
        <v>3.26246827630216</v>
      </c>
      <c r="GW28" s="1">
        <v>1.5359839955097301</v>
      </c>
      <c r="GX28" s="1">
        <v>0.59230888872983101</v>
      </c>
      <c r="GY28" s="1">
        <v>5.9329445012501498</v>
      </c>
      <c r="GZ28" s="1">
        <v>1.1191167378457401</v>
      </c>
      <c r="HA28" s="1">
        <v>0.91254983451306104</v>
      </c>
      <c r="HB28" s="1">
        <v>1.33210263510088</v>
      </c>
      <c r="HC28" s="1">
        <v>3.0974921759220599</v>
      </c>
      <c r="HD28" s="1">
        <v>0.410971511206079</v>
      </c>
      <c r="HR28"/>
      <c r="IF28"/>
      <c r="JH28"/>
    </row>
    <row r="29" spans="1:268">
      <c r="A29" s="13">
        <f t="shared" si="0"/>
        <v>45657</v>
      </c>
      <c r="O29"/>
      <c r="AD29"/>
      <c r="AE29" s="4">
        <v>45657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T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DJ29"/>
      <c r="DL29" s="1">
        <v>6.9233251023934299</v>
      </c>
      <c r="DM29" s="1">
        <v>9.9639334163501001</v>
      </c>
      <c r="DN29" s="1">
        <v>17.224982346885302</v>
      </c>
      <c r="DO29" s="1" t="e">
        <v>#N/A</v>
      </c>
      <c r="DP29" s="1">
        <v>12.720319428184601</v>
      </c>
      <c r="DQ29" s="1">
        <v>11.7734857373701</v>
      </c>
      <c r="DR29" s="1">
        <v>3.8140938120611501</v>
      </c>
      <c r="DS29" s="1">
        <v>22.405288909756301</v>
      </c>
      <c r="DT29" s="1">
        <v>4.0607490015570002</v>
      </c>
      <c r="DU29" s="1">
        <v>5.6361776638904999</v>
      </c>
      <c r="DV29" s="1">
        <v>8.7592240990040402</v>
      </c>
      <c r="DW29" s="1">
        <v>15.5637786207832</v>
      </c>
      <c r="DX29" s="1">
        <v>3.6108942845829501</v>
      </c>
      <c r="EL29"/>
      <c r="EZ29"/>
      <c r="FB29" s="1">
        <v>6.5787256496249702</v>
      </c>
      <c r="FC29" s="1">
        <v>9.8881990375601703</v>
      </c>
      <c r="FD29" s="1">
        <v>14.0661837082638</v>
      </c>
      <c r="FE29" s="1">
        <v>13.2303895577838</v>
      </c>
      <c r="FF29" s="1">
        <v>11.229137183787399</v>
      </c>
      <c r="FG29" s="1">
        <v>10.5121638407956</v>
      </c>
      <c r="FH29" s="1">
        <v>3.7466621865303402</v>
      </c>
      <c r="FI29" s="1">
        <v>19.580126750982899</v>
      </c>
      <c r="FJ29" s="1">
        <v>6.39679871985473</v>
      </c>
      <c r="FK29" s="1">
        <v>7.9254346961605702</v>
      </c>
      <c r="FL29" s="1">
        <v>8.3501396736816602</v>
      </c>
      <c r="FM29" s="1">
        <v>12.749571168433899</v>
      </c>
      <c r="FN29" s="1">
        <v>6.1236472628249796</v>
      </c>
      <c r="GB29"/>
      <c r="GP29"/>
      <c r="GR29" s="1">
        <v>0.81194927927843596</v>
      </c>
      <c r="GS29" s="1">
        <v>1.19209888402245</v>
      </c>
      <c r="GT29" s="1">
        <v>3.34812629227799</v>
      </c>
      <c r="GU29" s="1">
        <v>1.4657686936071801</v>
      </c>
      <c r="GV29" s="1">
        <v>3.07230826415991</v>
      </c>
      <c r="GW29" s="1">
        <v>1.45406585193669</v>
      </c>
      <c r="GX29" s="1">
        <v>0.569249850950585</v>
      </c>
      <c r="GY29" s="1">
        <v>5.5580867567496002</v>
      </c>
      <c r="GZ29" s="1">
        <v>1.07210248131324</v>
      </c>
      <c r="HA29" s="1">
        <v>0.90167896053679197</v>
      </c>
      <c r="HB29" s="1">
        <v>1.30097380508434</v>
      </c>
      <c r="HC29" s="1">
        <v>2.5122621865262702</v>
      </c>
      <c r="HD29" s="1">
        <v>0.39222625093775998</v>
      </c>
      <c r="HR29"/>
      <c r="IF29"/>
      <c r="JH29"/>
    </row>
    <row r="30" spans="1:268">
      <c r="A30" s="13">
        <f t="shared" si="0"/>
        <v>45625</v>
      </c>
      <c r="O30"/>
      <c r="AD30"/>
      <c r="AE30" s="4">
        <v>45625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T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DJ30"/>
      <c r="DL30" s="1">
        <v>7.2252261128789703</v>
      </c>
      <c r="DM30" s="1">
        <v>10.331696775011199</v>
      </c>
      <c r="DN30" s="1">
        <v>16.018328569417399</v>
      </c>
      <c r="DO30" s="1" t="e">
        <v>#N/A</v>
      </c>
      <c r="DP30" s="1">
        <v>13.452826742680701</v>
      </c>
      <c r="DQ30" s="1">
        <v>12.1141007097758</v>
      </c>
      <c r="DR30" s="1">
        <v>3.93950314439041</v>
      </c>
      <c r="DS30" s="1">
        <v>22.409077502660502</v>
      </c>
      <c r="DT30" s="1">
        <v>4.2702466856722499</v>
      </c>
      <c r="DU30" s="1">
        <v>5.7838765610770402</v>
      </c>
      <c r="DV30" s="1">
        <v>9.1191971673633905</v>
      </c>
      <c r="DW30" s="1">
        <v>15.7784897738685</v>
      </c>
      <c r="DX30" s="1">
        <v>3.39119395190813</v>
      </c>
      <c r="EL30"/>
      <c r="EZ30"/>
      <c r="FB30" s="1">
        <v>6.7825181158108601</v>
      </c>
      <c r="FC30" s="1">
        <v>10.0371767718578</v>
      </c>
      <c r="FD30" s="1">
        <v>13.2118937281175</v>
      </c>
      <c r="FE30" s="1">
        <v>13.2669616140959</v>
      </c>
      <c r="FF30" s="1">
        <v>11.796570720877501</v>
      </c>
      <c r="FG30" s="1">
        <v>10.7493789396427</v>
      </c>
      <c r="FH30" s="1">
        <v>3.82979539288156</v>
      </c>
      <c r="FI30" s="1">
        <v>19.191133720555602</v>
      </c>
      <c r="FJ30" s="1">
        <v>6.5573513739212697</v>
      </c>
      <c r="FK30" s="1">
        <v>8.1384702602482992</v>
      </c>
      <c r="FL30" s="1">
        <v>8.6609071916198204</v>
      </c>
      <c r="FM30" s="1">
        <v>13.5511313451806</v>
      </c>
      <c r="FN30" s="1">
        <v>6.0620557553710404</v>
      </c>
      <c r="GB30"/>
      <c r="GP30"/>
      <c r="GR30" s="1">
        <v>0.840405212738076</v>
      </c>
      <c r="GS30" s="1">
        <v>1.22547195578996</v>
      </c>
      <c r="GT30" s="1">
        <v>3.1351672376634201</v>
      </c>
      <c r="GU30" s="1">
        <v>1.4517925711603601</v>
      </c>
      <c r="GV30" s="1">
        <v>3.2328838103794899</v>
      </c>
      <c r="GW30" s="1">
        <v>1.48543379911801</v>
      </c>
      <c r="GX30" s="1">
        <v>0.58532329350067003</v>
      </c>
      <c r="GY30" s="1">
        <v>5.4233057805857099</v>
      </c>
      <c r="GZ30" s="1">
        <v>1.1137406034309201</v>
      </c>
      <c r="HA30" s="1">
        <v>0.93916204256984304</v>
      </c>
      <c r="HB30" s="1">
        <v>1.33849857417327</v>
      </c>
      <c r="HC30" s="1">
        <v>2.7411786541126002</v>
      </c>
      <c r="HD30" s="1">
        <v>0.38885960983474399</v>
      </c>
      <c r="HR30"/>
      <c r="IF30"/>
      <c r="JH30"/>
    </row>
    <row r="31" spans="1:268">
      <c r="A31" s="13">
        <f t="shared" si="0"/>
        <v>45596</v>
      </c>
      <c r="O31"/>
      <c r="AD31"/>
      <c r="AE31" s="4">
        <v>45596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T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DJ31"/>
      <c r="DL31" s="1">
        <v>7.5479760376619698</v>
      </c>
      <c r="DM31" s="1">
        <v>10.3795917196632</v>
      </c>
      <c r="DN31" s="1">
        <v>16.251390678408502</v>
      </c>
      <c r="DO31" s="1" t="e">
        <v>#N/A</v>
      </c>
      <c r="DP31" s="1">
        <v>13.811921568400001</v>
      </c>
      <c r="DQ31" s="1">
        <v>11.9257791089195</v>
      </c>
      <c r="DR31" s="1">
        <v>4.0058042484929004</v>
      </c>
      <c r="DS31" s="1">
        <v>21.5829270623219</v>
      </c>
      <c r="DT31" s="1">
        <v>4.0846295229145104</v>
      </c>
      <c r="DU31" s="1">
        <v>5.7351609985129599</v>
      </c>
      <c r="DV31" s="1">
        <v>8.8532546762046707</v>
      </c>
      <c r="DW31" s="1">
        <v>15.404960077671999</v>
      </c>
      <c r="DX31" s="1">
        <v>3.5633502057084998</v>
      </c>
      <c r="EL31"/>
      <c r="EZ31"/>
      <c r="FB31" s="1">
        <v>6.9893009858532196</v>
      </c>
      <c r="FC31" s="1">
        <v>10.190676937814899</v>
      </c>
      <c r="FD31" s="1">
        <v>13.346097174790501</v>
      </c>
      <c r="FE31" s="1">
        <v>13.8637671783115</v>
      </c>
      <c r="FF31" s="1">
        <v>12.0298769124239</v>
      </c>
      <c r="FG31" s="1">
        <v>10.5286799204535</v>
      </c>
      <c r="FH31" s="1">
        <v>3.8699573079045999</v>
      </c>
      <c r="FI31" s="1">
        <v>18.3115493756478</v>
      </c>
      <c r="FJ31" s="1">
        <v>6.6581511260131503</v>
      </c>
      <c r="FK31" s="1">
        <v>7.9849243374979197</v>
      </c>
      <c r="FL31" s="1">
        <v>8.2064165288858</v>
      </c>
      <c r="FM31" s="1">
        <v>13.2372268839827</v>
      </c>
      <c r="FN31" s="1">
        <v>6.3287391705390004</v>
      </c>
      <c r="GB31"/>
      <c r="GP31"/>
      <c r="GR31" s="1">
        <v>0.87560444859076603</v>
      </c>
      <c r="GS31" s="1">
        <v>1.2421693579119899</v>
      </c>
      <c r="GT31" s="1">
        <v>3.20298015348197</v>
      </c>
      <c r="GU31" s="1">
        <v>1.41383622822287</v>
      </c>
      <c r="GV31" s="1">
        <v>3.3136741978656801</v>
      </c>
      <c r="GW31" s="1">
        <v>1.4559548042416699</v>
      </c>
      <c r="GX31" s="1">
        <v>0.58741651229362901</v>
      </c>
      <c r="GY31" s="1">
        <v>5.2044741171183002</v>
      </c>
      <c r="GZ31" s="1">
        <v>1.08647226339461</v>
      </c>
      <c r="HA31" s="1">
        <v>0.93093814038090406</v>
      </c>
      <c r="HB31" s="1">
        <v>1.2333607102130399</v>
      </c>
      <c r="HC31" s="1">
        <v>2.67665727864919</v>
      </c>
      <c r="HD31" s="1">
        <v>0.403326968255107</v>
      </c>
      <c r="HR31"/>
      <c r="IF31"/>
      <c r="JH31"/>
    </row>
    <row r="32" spans="1:268">
      <c r="A32" s="13">
        <f t="shared" si="0"/>
        <v>45565</v>
      </c>
      <c r="O32"/>
      <c r="AD32"/>
      <c r="AE32" s="4">
        <v>45565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T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DJ32"/>
      <c r="DL32" s="1">
        <v>8.1406117750281002</v>
      </c>
      <c r="DM32" s="1">
        <v>10.826869576014699</v>
      </c>
      <c r="DN32" s="1">
        <v>17.013237080493798</v>
      </c>
      <c r="DO32" s="1" t="e">
        <v>#N/A</v>
      </c>
      <c r="DP32" s="1">
        <v>14.4564226103489</v>
      </c>
      <c r="DQ32" s="1">
        <v>12.1349102867184</v>
      </c>
      <c r="DR32" s="1">
        <v>3.9562429501534502</v>
      </c>
      <c r="DS32" s="1">
        <v>22.679545895528999</v>
      </c>
      <c r="DT32" s="1">
        <v>4.0894529357992297</v>
      </c>
      <c r="DU32" s="1">
        <v>5.9896374102563898</v>
      </c>
      <c r="DV32" s="1">
        <v>8.9255203048387894</v>
      </c>
      <c r="DW32" s="1">
        <v>15.421971605329301</v>
      </c>
      <c r="DX32" s="1">
        <v>3.5994221933539201</v>
      </c>
      <c r="EL32"/>
      <c r="EZ32"/>
      <c r="FB32" s="1">
        <v>7.4432749291813503</v>
      </c>
      <c r="FC32" s="1">
        <v>10.317489720452301</v>
      </c>
      <c r="FD32" s="1">
        <v>14.2186859950111</v>
      </c>
      <c r="FE32" s="1">
        <v>13.463860564012</v>
      </c>
      <c r="FF32" s="1">
        <v>12.5255159072818</v>
      </c>
      <c r="FG32" s="1">
        <v>10.5741485745093</v>
      </c>
      <c r="FH32" s="1">
        <v>3.7899207747971699</v>
      </c>
      <c r="FI32" s="1">
        <v>18.788400153170699</v>
      </c>
      <c r="FJ32" s="1">
        <v>6.48327324423283</v>
      </c>
      <c r="FK32" s="1">
        <v>7.9915927037223602</v>
      </c>
      <c r="FL32" s="1">
        <v>8.1773534981240399</v>
      </c>
      <c r="FM32" s="1">
        <v>13.044040679252999</v>
      </c>
      <c r="FN32" s="1">
        <v>5.9915839946899903</v>
      </c>
      <c r="GB32"/>
      <c r="GP32"/>
      <c r="GR32" s="1">
        <v>0.95240611181691603</v>
      </c>
      <c r="GS32" s="1">
        <v>1.2975437066211399</v>
      </c>
      <c r="GT32" s="1">
        <v>3.4945539658415599</v>
      </c>
      <c r="GU32" s="1">
        <v>1.4470848374866401</v>
      </c>
      <c r="GV32" s="1">
        <v>3.4691394671417699</v>
      </c>
      <c r="GW32" s="1">
        <v>1.47321849506536</v>
      </c>
      <c r="GX32" s="1">
        <v>0.58859980352402297</v>
      </c>
      <c r="GY32" s="1">
        <v>5.4980255335163797</v>
      </c>
      <c r="GZ32" s="1">
        <v>1.07793755744372</v>
      </c>
      <c r="HA32" s="1">
        <v>0.98322454258779701</v>
      </c>
      <c r="HB32" s="1">
        <v>1.2227584048595499</v>
      </c>
      <c r="HC32" s="1">
        <v>2.64179655529608</v>
      </c>
      <c r="HD32" s="1">
        <v>0.40959896405039498</v>
      </c>
      <c r="HR32"/>
      <c r="IF32"/>
      <c r="JH32"/>
    </row>
    <row r="33" spans="1:268">
      <c r="A33" s="13">
        <f t="shared" si="0"/>
        <v>45534</v>
      </c>
      <c r="O33"/>
      <c r="AD33"/>
      <c r="AE33" s="4">
        <v>45534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T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DJ33"/>
      <c r="DL33" s="1">
        <v>7.5426220972905504</v>
      </c>
      <c r="DM33" s="1">
        <v>10.8507038571799</v>
      </c>
      <c r="DN33" s="1">
        <v>16.414103011995099</v>
      </c>
      <c r="DO33" s="1" t="e">
        <v>#N/A</v>
      </c>
      <c r="DP33" s="1">
        <v>15.3629368987042</v>
      </c>
      <c r="DQ33" s="1">
        <v>11.903278810097101</v>
      </c>
      <c r="DR33" s="1">
        <v>4.0929352605851301</v>
      </c>
      <c r="DS33" s="1">
        <v>23.4565001794371</v>
      </c>
      <c r="DT33" s="1">
        <v>3.7900349327672398</v>
      </c>
      <c r="DU33" s="1">
        <v>5.8951366355205002</v>
      </c>
      <c r="DV33" s="1">
        <v>8.6176723112460607</v>
      </c>
      <c r="DW33" s="1">
        <v>15.4198647941607</v>
      </c>
      <c r="DX33" s="1">
        <v>3.48480623246467</v>
      </c>
      <c r="EL33"/>
      <c r="EZ33"/>
      <c r="FB33" s="1">
        <v>6.9444154968788903</v>
      </c>
      <c r="FC33" s="1">
        <v>10.3640693566333</v>
      </c>
      <c r="FD33" s="1">
        <v>13.678743707227399</v>
      </c>
      <c r="FE33" s="1">
        <v>13.3688639435392</v>
      </c>
      <c r="FF33" s="1">
        <v>13.288549758857</v>
      </c>
      <c r="FG33" s="1">
        <v>10.3858382997128</v>
      </c>
      <c r="FH33" s="1">
        <v>3.84184878172811</v>
      </c>
      <c r="FI33" s="1">
        <v>19.472367988263802</v>
      </c>
      <c r="FJ33" s="1">
        <v>6.3140589412847996</v>
      </c>
      <c r="FK33" s="1">
        <v>7.87792214231962</v>
      </c>
      <c r="FL33" s="1">
        <v>8.0277936881172796</v>
      </c>
      <c r="FM33" s="1">
        <v>13.187911842411999</v>
      </c>
      <c r="FN33" s="1">
        <v>5.8122044555658103</v>
      </c>
      <c r="GB33"/>
      <c r="GP33"/>
      <c r="GR33" s="1">
        <v>0.88634226806417504</v>
      </c>
      <c r="GS33" s="1">
        <v>1.3030452841307401</v>
      </c>
      <c r="GT33" s="1">
        <v>3.4010902346176999</v>
      </c>
      <c r="GU33" s="1">
        <v>1.5028106768787</v>
      </c>
      <c r="GV33" s="1">
        <v>3.7011116642611999</v>
      </c>
      <c r="GW33" s="1">
        <v>1.41093914961981</v>
      </c>
      <c r="GX33" s="1">
        <v>0.61542244180567596</v>
      </c>
      <c r="GY33" s="1">
        <v>5.6295593317221</v>
      </c>
      <c r="GZ33" s="1">
        <v>1.0385847264703501</v>
      </c>
      <c r="HA33" s="1">
        <v>0.938997060887377</v>
      </c>
      <c r="HB33" s="1">
        <v>1.18764035092214</v>
      </c>
      <c r="HC33" s="1">
        <v>2.66527494035505</v>
      </c>
      <c r="HD33" s="1">
        <v>0.41776493507946499</v>
      </c>
      <c r="HR33"/>
      <c r="IF33"/>
      <c r="JH33"/>
    </row>
    <row r="34" spans="1:268">
      <c r="A34" s="13">
        <f t="shared" si="0"/>
        <v>45504</v>
      </c>
      <c r="O34"/>
      <c r="AD34"/>
      <c r="AE34" s="4">
        <v>45504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T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DJ34"/>
      <c r="DL34" s="1">
        <v>7.6402189468114496</v>
      </c>
      <c r="DM34" s="1">
        <v>10.698694163401701</v>
      </c>
      <c r="DN34" s="1">
        <v>16.249036093799202</v>
      </c>
      <c r="DO34" s="1" t="e">
        <v>#N/A</v>
      </c>
      <c r="DP34" s="1">
        <v>14.990314078631901</v>
      </c>
      <c r="DQ34" s="1">
        <v>11.9340762051793</v>
      </c>
      <c r="DR34" s="1">
        <v>4.1249031503421598</v>
      </c>
      <c r="DS34" s="1">
        <v>23.974710944221702</v>
      </c>
      <c r="DT34" s="1">
        <v>3.6047056612047998</v>
      </c>
      <c r="DU34" s="1">
        <v>5.9018950188348596</v>
      </c>
      <c r="DV34" s="1">
        <v>7.7079541378082697</v>
      </c>
      <c r="DW34" s="1">
        <v>15.604836562328099</v>
      </c>
      <c r="DX34" s="1">
        <v>3.4378815909881699</v>
      </c>
      <c r="EL34"/>
      <c r="EZ34"/>
      <c r="FB34" s="1">
        <v>6.8681095676327599</v>
      </c>
      <c r="FC34" s="1">
        <v>10.0659979980994</v>
      </c>
      <c r="FD34" s="1">
        <v>13.433270062779901</v>
      </c>
      <c r="FE34" s="1">
        <v>13.518694476501</v>
      </c>
      <c r="FF34" s="1">
        <v>12.886685142893301</v>
      </c>
      <c r="FG34" s="1">
        <v>10.274506206898399</v>
      </c>
      <c r="FH34" s="1">
        <v>3.8716092032374698</v>
      </c>
      <c r="FI34" s="1">
        <v>19.962847162409901</v>
      </c>
      <c r="FJ34" s="1">
        <v>6.3292685497119603</v>
      </c>
      <c r="FK34" s="1">
        <v>7.8393426301276996</v>
      </c>
      <c r="FL34" s="1">
        <v>7.9599403610977104</v>
      </c>
      <c r="FM34" s="1">
        <v>13.0354183808566</v>
      </c>
      <c r="FN34" s="1">
        <v>5.5291654820006997</v>
      </c>
      <c r="GB34"/>
      <c r="GP34"/>
      <c r="GR34" s="1">
        <v>0.89841166032862796</v>
      </c>
      <c r="GS34" s="1">
        <v>1.27456474567922</v>
      </c>
      <c r="GT34" s="1">
        <v>3.3607246264691701</v>
      </c>
      <c r="GU34" s="1">
        <v>1.5112610508658599</v>
      </c>
      <c r="GV34" s="1">
        <v>3.57360378175462</v>
      </c>
      <c r="GW34" s="1">
        <v>1.40709899783127</v>
      </c>
      <c r="GX34" s="1">
        <v>0.62631509129643304</v>
      </c>
      <c r="GY34" s="1">
        <v>5.7421058978685204</v>
      </c>
      <c r="GZ34" s="1">
        <v>1.0049536239327099</v>
      </c>
      <c r="HA34" s="1">
        <v>0.92401913636820399</v>
      </c>
      <c r="HB34" s="1">
        <v>1.1657502681882399</v>
      </c>
      <c r="HC34" s="1">
        <v>2.68720418512823</v>
      </c>
      <c r="HD34" s="1">
        <v>0.40839918907235701</v>
      </c>
      <c r="HR34"/>
      <c r="IF34"/>
      <c r="JH34"/>
    </row>
    <row r="35" spans="1:268">
      <c r="A35" s="13">
        <f t="shared" si="0"/>
        <v>45471</v>
      </c>
      <c r="O35"/>
      <c r="AD35"/>
      <c r="AE35" s="4">
        <v>45471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T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DJ35"/>
      <c r="DL35" s="1">
        <v>7.7475912982568298</v>
      </c>
      <c r="DM35" s="1">
        <v>10.431028308449299</v>
      </c>
      <c r="DN35" s="1">
        <v>16.908511938522398</v>
      </c>
      <c r="DO35" s="1" t="e">
        <v>#N/A</v>
      </c>
      <c r="DP35" s="1">
        <v>14.972988307317699</v>
      </c>
      <c r="DQ35" s="1">
        <v>11.812023083052299</v>
      </c>
      <c r="DR35" s="1">
        <v>4.0377858136633602</v>
      </c>
      <c r="DS35" s="1">
        <v>26.311212082956899</v>
      </c>
      <c r="DT35" s="1">
        <v>3.5241222115140398</v>
      </c>
      <c r="DU35" s="1">
        <v>5.5653343812302802</v>
      </c>
      <c r="DV35" s="1">
        <v>7.8781770288253004</v>
      </c>
      <c r="DW35" s="1">
        <v>15.997820910555699</v>
      </c>
      <c r="DX35" s="1">
        <v>3.4433113049900799</v>
      </c>
      <c r="EL35"/>
      <c r="EZ35"/>
      <c r="FB35" s="1">
        <v>6.9513721571628997</v>
      </c>
      <c r="FC35" s="1">
        <v>9.8402434951516096</v>
      </c>
      <c r="FD35" s="1">
        <v>13.939875777771601</v>
      </c>
      <c r="FE35" s="1">
        <v>13.4395359668798</v>
      </c>
      <c r="FF35" s="1">
        <v>12.771742087338801</v>
      </c>
      <c r="FG35" s="1">
        <v>10.153807477761699</v>
      </c>
      <c r="FH35" s="1">
        <v>3.8304157790150302</v>
      </c>
      <c r="FI35" s="1">
        <v>21.455011363119699</v>
      </c>
      <c r="FJ35" s="1">
        <v>6.17113799100074</v>
      </c>
      <c r="FK35" s="1">
        <v>7.6492539844974399</v>
      </c>
      <c r="FL35" s="1">
        <v>7.9389164711544504</v>
      </c>
      <c r="FM35" s="1">
        <v>13.1954689148703</v>
      </c>
      <c r="FN35" s="1">
        <v>5.5714265757439998</v>
      </c>
      <c r="GB35"/>
      <c r="GP35"/>
      <c r="GR35" s="1">
        <v>0.90296396658434697</v>
      </c>
      <c r="GS35" s="1">
        <v>1.2398185610130701</v>
      </c>
      <c r="GT35" s="1">
        <v>3.5255988780038501</v>
      </c>
      <c r="GU35" s="1">
        <v>1.4488976199439301</v>
      </c>
      <c r="GV35" s="1">
        <v>3.5005140884013501</v>
      </c>
      <c r="GW35" s="1">
        <v>1.3804480356787101</v>
      </c>
      <c r="GX35" s="1">
        <v>0.62357875990203404</v>
      </c>
      <c r="GY35" s="1">
        <v>6.1159437831063599</v>
      </c>
      <c r="GZ35" s="1">
        <v>0.95817473212139004</v>
      </c>
      <c r="HA35" s="1">
        <v>0.87511448560304805</v>
      </c>
      <c r="HB35" s="1">
        <v>1.1674887757086301</v>
      </c>
      <c r="HC35" s="1">
        <v>2.7384752723561698</v>
      </c>
      <c r="HD35" s="1">
        <v>0.42268949525581101</v>
      </c>
      <c r="HR35"/>
      <c r="IF35"/>
      <c r="JH35"/>
    </row>
    <row r="36" spans="1:268">
      <c r="A36" s="13">
        <f t="shared" si="0"/>
        <v>45443</v>
      </c>
      <c r="O36"/>
      <c r="AD36"/>
      <c r="AE36" s="4">
        <v>45443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T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DJ36"/>
      <c r="DL36" s="1">
        <v>8.2026438653917708</v>
      </c>
      <c r="DM36" s="1">
        <v>10.7091354476311</v>
      </c>
      <c r="DN36" s="1">
        <v>17.557013467715301</v>
      </c>
      <c r="DO36" s="1" t="e">
        <v>#N/A</v>
      </c>
      <c r="DP36" s="1">
        <v>14.8014591092064</v>
      </c>
      <c r="DQ36" s="1">
        <v>12.346303031174401</v>
      </c>
      <c r="DR36" s="1">
        <v>4.2044932236781998</v>
      </c>
      <c r="DS36" s="1">
        <v>25.209404089929699</v>
      </c>
      <c r="DT36" s="1">
        <v>3.6534663702992298</v>
      </c>
      <c r="DU36" s="1">
        <v>5.8156687450414202</v>
      </c>
      <c r="DV36" s="1">
        <v>8.4164877895837797</v>
      </c>
      <c r="DW36" s="1">
        <v>15.9291574762373</v>
      </c>
      <c r="DX36" s="1">
        <v>3.51777726909941</v>
      </c>
      <c r="EL36"/>
      <c r="EZ36"/>
      <c r="FB36" s="1">
        <v>7.3447722828848301</v>
      </c>
      <c r="FC36" s="1">
        <v>10.0822356558512</v>
      </c>
      <c r="FD36" s="1">
        <v>14.4249417125679</v>
      </c>
      <c r="FE36" s="1">
        <v>13.760685008387799</v>
      </c>
      <c r="FF36" s="1">
        <v>12.6503245446601</v>
      </c>
      <c r="FG36" s="1">
        <v>10.660739150123399</v>
      </c>
      <c r="FH36" s="1">
        <v>3.96936076913356</v>
      </c>
      <c r="FI36" s="1">
        <v>20.3260690475392</v>
      </c>
      <c r="FJ36" s="1">
        <v>6.1655359749695302</v>
      </c>
      <c r="FK36" s="1">
        <v>7.73863910317022</v>
      </c>
      <c r="FL36" s="1">
        <v>8.3114516238242899</v>
      </c>
      <c r="FM36" s="1">
        <v>13.1494257455052</v>
      </c>
      <c r="FN36" s="1">
        <v>5.2503495875496196</v>
      </c>
      <c r="GB36"/>
      <c r="GP36"/>
      <c r="GR36" s="1">
        <v>0.95812242803855896</v>
      </c>
      <c r="GS36" s="1">
        <v>1.28447368600298</v>
      </c>
      <c r="GT36" s="1">
        <v>3.6730544319139198</v>
      </c>
      <c r="GU36" s="1">
        <v>1.4858517828461499</v>
      </c>
      <c r="GV36" s="1">
        <v>3.44592685826224</v>
      </c>
      <c r="GW36" s="1">
        <v>1.44787238555253</v>
      </c>
      <c r="GX36" s="1">
        <v>0.64577921889159096</v>
      </c>
      <c r="GY36" s="1">
        <v>5.7557695836622296</v>
      </c>
      <c r="GZ36" s="1">
        <v>0.95826639623323995</v>
      </c>
      <c r="HA36" s="1">
        <v>0.89684577303082802</v>
      </c>
      <c r="HB36" s="1">
        <v>1.2314435747985299</v>
      </c>
      <c r="HC36" s="1">
        <v>2.7375928022942602</v>
      </c>
      <c r="HD36" s="1">
        <v>0.422376381041697</v>
      </c>
      <c r="HR36"/>
      <c r="IF36"/>
      <c r="JH36"/>
    </row>
    <row r="37" spans="1:268">
      <c r="A37" s="13">
        <f t="shared" si="0"/>
        <v>45412</v>
      </c>
      <c r="O37"/>
      <c r="AD37"/>
      <c r="AE37" s="4">
        <v>45412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T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DJ37"/>
      <c r="DL37" s="1">
        <v>8.2263913513084699</v>
      </c>
      <c r="DM37" s="1">
        <v>10.488527791528201</v>
      </c>
      <c r="DN37" s="1">
        <v>17.6830185942855</v>
      </c>
      <c r="DO37" s="1" t="e">
        <v>#N/A</v>
      </c>
      <c r="DP37" s="1">
        <v>14.3847227544255</v>
      </c>
      <c r="DQ37" s="1">
        <v>12.0613847852256</v>
      </c>
      <c r="DR37" s="1">
        <v>4.3341985780585004</v>
      </c>
      <c r="DS37" s="1">
        <v>24.781756578653901</v>
      </c>
      <c r="DT37" s="1">
        <v>3.4790421037118899</v>
      </c>
      <c r="DU37" s="1">
        <v>5.6506304612653304</v>
      </c>
      <c r="DV37" s="1">
        <v>9.0410622217058201</v>
      </c>
      <c r="DW37" s="1">
        <v>15.448635369555699</v>
      </c>
      <c r="DX37" s="1">
        <v>3.60080730519612</v>
      </c>
      <c r="EL37"/>
      <c r="EZ37"/>
      <c r="FB37" s="1">
        <v>7.3396053365675398</v>
      </c>
      <c r="FC37" s="1">
        <v>10.056567805793399</v>
      </c>
      <c r="FD37" s="1">
        <v>14.522013369645199</v>
      </c>
      <c r="FE37" s="1">
        <v>16.5958609867128</v>
      </c>
      <c r="FF37" s="1">
        <v>12.3523859947208</v>
      </c>
      <c r="FG37" s="1">
        <v>10.3182689132032</v>
      </c>
      <c r="FH37" s="1">
        <v>3.9910632520342899</v>
      </c>
      <c r="FI37" s="1">
        <v>19.979638626934101</v>
      </c>
      <c r="FJ37" s="1">
        <v>6.1925567638794803</v>
      </c>
      <c r="FK37" s="1">
        <v>7.6670360281003802</v>
      </c>
      <c r="FL37" s="1">
        <v>8.6185263872885294</v>
      </c>
      <c r="FM37" s="1">
        <v>12.976649143585201</v>
      </c>
      <c r="FN37" s="1">
        <v>5.3412706231501899</v>
      </c>
      <c r="GB37"/>
      <c r="GP37"/>
      <c r="GR37" s="1">
        <v>0.94216638494949501</v>
      </c>
      <c r="GS37" s="1">
        <v>1.26966925479134</v>
      </c>
      <c r="GT37" s="1">
        <v>3.6960012835854399</v>
      </c>
      <c r="GU37" s="1">
        <v>1.4326118084969801</v>
      </c>
      <c r="GV37" s="1">
        <v>3.38338031247828</v>
      </c>
      <c r="GW37" s="1">
        <v>1.3973241393543501</v>
      </c>
      <c r="GX37" s="1">
        <v>0.65275993299736401</v>
      </c>
      <c r="GY37" s="1">
        <v>5.5987933945964699</v>
      </c>
      <c r="GZ37" s="1">
        <v>0.90105786282181599</v>
      </c>
      <c r="HA37" s="1">
        <v>0.86262777002810498</v>
      </c>
      <c r="HB37" s="1">
        <v>1.2782949261586301</v>
      </c>
      <c r="HC37" s="1">
        <v>2.6829810180899898</v>
      </c>
      <c r="HD37" s="1">
        <v>0.435741264667592</v>
      </c>
      <c r="HR37"/>
      <c r="IF37"/>
      <c r="JH37"/>
    </row>
    <row r="38" spans="1:268">
      <c r="A38" s="13">
        <f t="shared" si="0"/>
        <v>45379</v>
      </c>
      <c r="O38"/>
      <c r="AD38"/>
      <c r="AE38" s="4">
        <v>45379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T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DJ38"/>
      <c r="DL38" s="1">
        <v>8.0002849505651099</v>
      </c>
      <c r="DM38" s="1">
        <v>10.588177630866801</v>
      </c>
      <c r="DN38" s="1">
        <v>18.527122370607099</v>
      </c>
      <c r="DO38" s="1" t="e">
        <v>#N/A</v>
      </c>
      <c r="DP38" s="1">
        <v>14.403776229621499</v>
      </c>
      <c r="DQ38" s="1">
        <v>12.556413699179</v>
      </c>
      <c r="DR38" s="1">
        <v>4.1786642774635503</v>
      </c>
      <c r="DS38" s="1">
        <v>26.322447370689702</v>
      </c>
      <c r="DT38" s="1">
        <v>3.5396028294629098</v>
      </c>
      <c r="DU38" s="1">
        <v>5.4494781096876599</v>
      </c>
      <c r="DV38" s="1">
        <v>9.1681412976687593</v>
      </c>
      <c r="DW38" s="1">
        <v>16.046775711310499</v>
      </c>
      <c r="DX38" s="1">
        <v>3.9631385878213501</v>
      </c>
      <c r="EL38"/>
      <c r="EZ38"/>
      <c r="FB38" s="1">
        <v>7.3238103024781802</v>
      </c>
      <c r="FC38" s="1">
        <v>10.226411293910701</v>
      </c>
      <c r="FD38" s="1">
        <v>15.179102020199</v>
      </c>
      <c r="FE38" s="1">
        <v>16.446670840287801</v>
      </c>
      <c r="FF38" s="1">
        <v>12.4881662759806</v>
      </c>
      <c r="FG38" s="1">
        <v>10.6433277306188</v>
      </c>
      <c r="FH38" s="1">
        <v>3.9082083947491699</v>
      </c>
      <c r="FI38" s="1">
        <v>21.2452721901914</v>
      </c>
      <c r="FJ38" s="1">
        <v>6.1976354826034497</v>
      </c>
      <c r="FK38" s="1">
        <v>7.64711460690111</v>
      </c>
      <c r="FL38" s="1">
        <v>8.8013187448228596</v>
      </c>
      <c r="FM38" s="1">
        <v>13.3183377024999</v>
      </c>
      <c r="FN38" s="1">
        <v>5.5216891701169901</v>
      </c>
      <c r="GB38"/>
      <c r="GP38"/>
      <c r="GR38" s="1">
        <v>0.91659292804905002</v>
      </c>
      <c r="GS38" s="1">
        <v>1.2983949823312899</v>
      </c>
      <c r="GT38" s="1">
        <v>3.8976345840700701</v>
      </c>
      <c r="GU38" s="1">
        <v>1.46859608511245</v>
      </c>
      <c r="GV38" s="1">
        <v>3.38573511524236</v>
      </c>
      <c r="GW38" s="1">
        <v>1.45110632267673</v>
      </c>
      <c r="GX38" s="1">
        <v>0.62313921214315804</v>
      </c>
      <c r="GY38" s="1">
        <v>5.9129351750632599</v>
      </c>
      <c r="GZ38" s="1">
        <v>0.91036783098712803</v>
      </c>
      <c r="HA38" s="1">
        <v>0.85116124128741699</v>
      </c>
      <c r="HB38" s="1">
        <v>1.34269675713407</v>
      </c>
      <c r="HC38" s="1">
        <v>2.7554738072288898</v>
      </c>
      <c r="HD38" s="1">
        <v>0.46902142991189399</v>
      </c>
      <c r="HR38"/>
      <c r="IF38"/>
      <c r="JH38"/>
    </row>
    <row r="39" spans="1:268">
      <c r="A39" s="13">
        <f t="shared" si="0"/>
        <v>45351</v>
      </c>
      <c r="O39"/>
      <c r="AD39"/>
      <c r="AE39" s="4">
        <v>45351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T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DJ39"/>
      <c r="DL39" s="1">
        <v>7.5154454454342403</v>
      </c>
      <c r="DM39" s="1">
        <v>10.4788030265317</v>
      </c>
      <c r="DN39" s="1">
        <v>18.6379377434818</v>
      </c>
      <c r="DO39" s="1" t="e">
        <v>#N/A</v>
      </c>
      <c r="DP39" s="1">
        <v>13.938284442361001</v>
      </c>
      <c r="DQ39" s="1">
        <v>12.104044730803301</v>
      </c>
      <c r="DR39" s="1">
        <v>3.9121593470855598</v>
      </c>
      <c r="DS39" s="1">
        <v>26.921865255782102</v>
      </c>
      <c r="DT39" s="1">
        <v>3.4692741006237702</v>
      </c>
      <c r="DU39" s="1">
        <v>5.3305568368282303</v>
      </c>
      <c r="DV39" s="1">
        <v>9.4550881253902794</v>
      </c>
      <c r="DW39" s="1">
        <v>15.7026892268235</v>
      </c>
      <c r="DX39" s="1">
        <v>3.9180553232990398</v>
      </c>
      <c r="EL39"/>
      <c r="EZ39"/>
      <c r="FB39" s="1">
        <v>7.0292947591373398</v>
      </c>
      <c r="FC39" s="1">
        <v>10.1436409714562</v>
      </c>
      <c r="FD39" s="1">
        <v>15.3443634018619</v>
      </c>
      <c r="FE39" s="1">
        <v>16.721951998379801</v>
      </c>
      <c r="FF39" s="1">
        <v>12.2599579379717</v>
      </c>
      <c r="FG39" s="1">
        <v>10.380886781597001</v>
      </c>
      <c r="FH39" s="1">
        <v>3.6938271972367902</v>
      </c>
      <c r="FI39" s="1">
        <v>21.2278039455894</v>
      </c>
      <c r="FJ39" s="1">
        <v>6.1292109949882096</v>
      </c>
      <c r="FK39" s="1">
        <v>7.5354331524368003</v>
      </c>
      <c r="FL39" s="1">
        <v>9.2150933298141293</v>
      </c>
      <c r="FM39" s="1">
        <v>12.9992987952085</v>
      </c>
      <c r="FN39" s="1">
        <v>5.5456549718583901</v>
      </c>
      <c r="GB39"/>
      <c r="GP39"/>
      <c r="GR39" s="1">
        <v>0.86144135585237502</v>
      </c>
      <c r="GS39" s="1">
        <v>1.2861953656164</v>
      </c>
      <c r="GT39" s="1">
        <v>3.9391248926404798</v>
      </c>
      <c r="GU39" s="1">
        <v>1.35163309245361</v>
      </c>
      <c r="GV39" s="1">
        <v>3.3199602093877698</v>
      </c>
      <c r="GW39" s="1">
        <v>1.40614014377538</v>
      </c>
      <c r="GX39" s="1">
        <v>0.58090192192496404</v>
      </c>
      <c r="GY39" s="1">
        <v>5.86754871922441</v>
      </c>
      <c r="GZ39" s="1">
        <v>0.88703658457818602</v>
      </c>
      <c r="HA39" s="1">
        <v>0.76402261611950895</v>
      </c>
      <c r="HB39" s="1">
        <v>1.42109194888412</v>
      </c>
      <c r="HC39" s="1">
        <v>2.6470502435727798</v>
      </c>
      <c r="HD39" s="1">
        <v>0.46365331882678501</v>
      </c>
      <c r="HR39"/>
      <c r="IF39"/>
      <c r="JH39"/>
    </row>
    <row r="40" spans="1:268">
      <c r="A40" s="13">
        <f t="shared" si="0"/>
        <v>45322</v>
      </c>
      <c r="O40"/>
      <c r="AD40"/>
      <c r="AE40" s="4">
        <v>45322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T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DJ40"/>
      <c r="DL40" s="1">
        <v>7.7577164449035303</v>
      </c>
      <c r="DM40" s="1">
        <v>10.792413264326701</v>
      </c>
      <c r="DN40" s="1">
        <v>17.2369971522286</v>
      </c>
      <c r="DO40" s="1" t="e">
        <v>#N/A</v>
      </c>
      <c r="DP40" s="1">
        <v>13.7302759160862</v>
      </c>
      <c r="DQ40" s="1">
        <v>11.4026203449906</v>
      </c>
      <c r="DR40" s="1">
        <v>3.9631202722302299</v>
      </c>
      <c r="DS40" s="1">
        <v>25.546338800827201</v>
      </c>
      <c r="DT40" s="1">
        <v>3.54791328475737</v>
      </c>
      <c r="DU40" s="1">
        <v>5.6123552546741502</v>
      </c>
      <c r="DV40" s="1">
        <v>9.6419138138028</v>
      </c>
      <c r="DW40" s="1">
        <v>15.054744488353601</v>
      </c>
      <c r="DX40" s="1">
        <v>3.55798053999436</v>
      </c>
      <c r="EL40"/>
      <c r="EZ40"/>
      <c r="FB40" s="1">
        <v>7.0443094508494601</v>
      </c>
      <c r="FC40" s="1">
        <v>10.4155232339827</v>
      </c>
      <c r="FD40" s="1">
        <v>14.245637354456001</v>
      </c>
      <c r="FE40" s="1">
        <v>19.605836540981802</v>
      </c>
      <c r="FF40" s="1">
        <v>12.285507184844301</v>
      </c>
      <c r="FG40" s="1">
        <v>10.071934723175501</v>
      </c>
      <c r="FH40" s="1">
        <v>3.75827433914192</v>
      </c>
      <c r="FI40" s="1">
        <v>20.334144328784099</v>
      </c>
      <c r="FJ40" s="1">
        <v>6.1821870845493301</v>
      </c>
      <c r="FK40" s="1">
        <v>7.6619105562165704</v>
      </c>
      <c r="FL40" s="1">
        <v>9.0245509986757799</v>
      </c>
      <c r="FM40" s="1">
        <v>12.738830738315199</v>
      </c>
      <c r="FN40" s="1">
        <v>5.2620943546855603</v>
      </c>
      <c r="GB40"/>
      <c r="GP40"/>
      <c r="GR40" s="1">
        <v>0.88199490508109701</v>
      </c>
      <c r="GS40" s="1">
        <v>1.32344065929768</v>
      </c>
      <c r="GT40" s="1">
        <v>3.6584040344927402</v>
      </c>
      <c r="GU40" s="1">
        <v>1.33511195009602</v>
      </c>
      <c r="GV40" s="1">
        <v>3.31625623668931</v>
      </c>
      <c r="GW40" s="1">
        <v>1.3333521897370499</v>
      </c>
      <c r="GX40" s="1">
        <v>0.59018050656450105</v>
      </c>
      <c r="GY40" s="1">
        <v>5.61007901454352</v>
      </c>
      <c r="GZ40" s="1">
        <v>0.90983748633742001</v>
      </c>
      <c r="HA40" s="1">
        <v>0.77621817192852405</v>
      </c>
      <c r="HB40" s="1">
        <v>1.3996806774444699</v>
      </c>
      <c r="HC40" s="1">
        <v>2.6324376608751301</v>
      </c>
      <c r="HD40" s="1">
        <v>0.40980255642813701</v>
      </c>
      <c r="HR40"/>
      <c r="IF40"/>
      <c r="JH40"/>
    </row>
    <row r="41" spans="1:268">
      <c r="A41" s="13">
        <f t="shared" si="0"/>
        <v>45289</v>
      </c>
      <c r="O41"/>
      <c r="AD41"/>
      <c r="AE41" s="4">
        <v>45289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T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DJ41"/>
      <c r="DL41" s="1">
        <v>8.0658755465410206</v>
      </c>
      <c r="DM41" s="1">
        <v>10.651384671455499</v>
      </c>
      <c r="DN41" s="1">
        <v>16.6450326181135</v>
      </c>
      <c r="DO41" s="1" t="e">
        <v>#N/A</v>
      </c>
      <c r="DP41" s="1">
        <v>13.302591735933399</v>
      </c>
      <c r="DQ41" s="1">
        <v>11.5458499081157</v>
      </c>
      <c r="DR41" s="1">
        <v>3.9792627097042099</v>
      </c>
      <c r="DS41" s="1">
        <v>21.995225091647999</v>
      </c>
      <c r="DT41" s="1">
        <v>3.4791237086836002</v>
      </c>
      <c r="DU41" s="1">
        <v>5.7928774961571303</v>
      </c>
      <c r="DV41" s="1">
        <v>9.0568079799700207</v>
      </c>
      <c r="DW41" s="1">
        <v>14.5029278011295</v>
      </c>
      <c r="DX41" s="1">
        <v>3.4872205203078499</v>
      </c>
      <c r="EL41"/>
      <c r="EZ41"/>
      <c r="FB41" s="1">
        <v>7.3324593569388199</v>
      </c>
      <c r="FC41" s="1">
        <v>10.1615790354957</v>
      </c>
      <c r="FD41" s="1">
        <v>13.785739741029699</v>
      </c>
      <c r="FE41" s="1">
        <v>18.7909970284873</v>
      </c>
      <c r="FF41" s="1">
        <v>11.9295922193204</v>
      </c>
      <c r="FG41" s="1">
        <v>10.0203618384927</v>
      </c>
      <c r="FH41" s="1">
        <v>3.711877026906</v>
      </c>
      <c r="FI41" s="1">
        <v>17.711703291398901</v>
      </c>
      <c r="FJ41" s="1">
        <v>5.9468366454863899</v>
      </c>
      <c r="FK41" s="1">
        <v>7.6506988811976901</v>
      </c>
      <c r="FL41" s="1">
        <v>8.5725406040379504</v>
      </c>
      <c r="FM41" s="1">
        <v>12.3108194969547</v>
      </c>
      <c r="FN41" s="1">
        <v>5.07148355183008</v>
      </c>
      <c r="GB41"/>
      <c r="GP41"/>
      <c r="GR41" s="1">
        <v>0.92443144272710398</v>
      </c>
      <c r="GS41" s="1">
        <v>1.3030278059134901</v>
      </c>
      <c r="GT41" s="1">
        <v>3.5333744577751198</v>
      </c>
      <c r="GU41" s="1">
        <v>1.31125413382791</v>
      </c>
      <c r="GV41" s="1">
        <v>3.2285450247445402</v>
      </c>
      <c r="GW41" s="1">
        <v>1.3370314760520301</v>
      </c>
      <c r="GX41" s="1">
        <v>0.59292521268585996</v>
      </c>
      <c r="GY41" s="1">
        <v>5.1876732978641602</v>
      </c>
      <c r="GZ41" s="1">
        <v>0.88461001308278198</v>
      </c>
      <c r="HA41" s="1">
        <v>0.81470287437482602</v>
      </c>
      <c r="HB41" s="1">
        <v>1.3056917530494101</v>
      </c>
      <c r="HC41" s="1">
        <v>2.5862496840859701</v>
      </c>
      <c r="HD41" s="1">
        <v>0.40733234919695999</v>
      </c>
      <c r="HR41"/>
      <c r="IF41"/>
      <c r="JH41"/>
    </row>
    <row r="42" spans="1:268">
      <c r="A42" s="13">
        <f t="shared" si="0"/>
        <v>45260</v>
      </c>
      <c r="O42"/>
      <c r="AD42"/>
      <c r="AE42" s="4">
        <v>45260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T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DJ42"/>
      <c r="DL42" s="1">
        <v>7.4525396158820501</v>
      </c>
      <c r="DM42" s="1">
        <v>10.5230113539623</v>
      </c>
      <c r="DN42" s="1">
        <v>15.9411564070548</v>
      </c>
      <c r="DO42" s="1" t="e">
        <v>#N/A</v>
      </c>
      <c r="DP42" s="1">
        <v>12.962251736983699</v>
      </c>
      <c r="DQ42" s="1">
        <v>10.7764644661913</v>
      </c>
      <c r="DR42" s="1">
        <v>3.9272808553030498</v>
      </c>
      <c r="DS42" s="1">
        <v>21.368138881166701</v>
      </c>
      <c r="DT42" s="1">
        <v>3.5320090693570299</v>
      </c>
      <c r="DU42" s="1">
        <v>5.7492897505217098</v>
      </c>
      <c r="DV42" s="1">
        <v>8.0603694833965704</v>
      </c>
      <c r="DW42" s="1">
        <v>13.9809762059358</v>
      </c>
      <c r="DX42" s="1">
        <v>3.3543922379783599</v>
      </c>
      <c r="EL42"/>
      <c r="EZ42"/>
      <c r="FB42" s="1">
        <v>6.88168710355425</v>
      </c>
      <c r="FC42" s="1">
        <v>10.1630246642074</v>
      </c>
      <c r="FD42" s="1">
        <v>13.1858759064884</v>
      </c>
      <c r="FE42" s="1">
        <v>18.928847211099601</v>
      </c>
      <c r="FF42" s="1">
        <v>11.656514837433599</v>
      </c>
      <c r="FG42" s="1">
        <v>9.5071552807419408</v>
      </c>
      <c r="FH42" s="1">
        <v>3.6597001807066798</v>
      </c>
      <c r="FI42" s="1">
        <v>17.2484608866766</v>
      </c>
      <c r="FJ42" s="1">
        <v>6.0229056902998401</v>
      </c>
      <c r="FK42" s="1">
        <v>7.66868727153427</v>
      </c>
      <c r="FL42" s="1">
        <v>8.0342432462965601</v>
      </c>
      <c r="FM42" s="1">
        <v>11.9605132831174</v>
      </c>
      <c r="FN42" s="1">
        <v>5.0084910671529297</v>
      </c>
      <c r="GB42"/>
      <c r="GP42"/>
      <c r="GR42" s="1">
        <v>0.86449228129712996</v>
      </c>
      <c r="GS42" s="1">
        <v>1.2965650411471901</v>
      </c>
      <c r="GT42" s="1">
        <v>3.40559758262504</v>
      </c>
      <c r="GU42" s="1">
        <v>1.27012894043973</v>
      </c>
      <c r="GV42" s="1">
        <v>3.12844542693021</v>
      </c>
      <c r="GW42" s="1">
        <v>1.2370271545837099</v>
      </c>
      <c r="GX42" s="1">
        <v>0.58620520788045805</v>
      </c>
      <c r="GY42" s="1">
        <v>5.0375031076184396</v>
      </c>
      <c r="GZ42" s="1">
        <v>0.89171201225910801</v>
      </c>
      <c r="HA42" s="1">
        <v>0.79777955422532498</v>
      </c>
      <c r="HB42" s="1">
        <v>1.2019011612173101</v>
      </c>
      <c r="HC42" s="1">
        <v>2.4811871047387402</v>
      </c>
      <c r="HD42" s="1">
        <v>0.39524262173526198</v>
      </c>
      <c r="HR42"/>
      <c r="IF42"/>
      <c r="JH42"/>
    </row>
    <row r="43" spans="1:268">
      <c r="A43" s="13">
        <f t="shared" si="0"/>
        <v>45230</v>
      </c>
      <c r="O43"/>
      <c r="AD43"/>
      <c r="AE43" s="4">
        <v>45230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T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DJ43"/>
      <c r="DL43" s="1">
        <v>7.0237772605038202</v>
      </c>
      <c r="DM43" s="1">
        <v>10.493543964690501</v>
      </c>
      <c r="DN43" s="1">
        <v>14.9419341056141</v>
      </c>
      <c r="DO43" s="1" t="e">
        <v>#N/A</v>
      </c>
      <c r="DP43" s="1">
        <v>12.591232898686499</v>
      </c>
      <c r="DQ43" s="1">
        <v>9.6466693396063192</v>
      </c>
      <c r="DR43" s="1">
        <v>3.8506215537361999</v>
      </c>
      <c r="DS43" s="1">
        <v>18.605888498236599</v>
      </c>
      <c r="DT43" s="1">
        <v>3.2805510386065402</v>
      </c>
      <c r="DU43" s="1">
        <v>5.1860933082153302</v>
      </c>
      <c r="DV43" s="1">
        <v>7.9775162627801599</v>
      </c>
      <c r="DW43" s="1">
        <v>13.4287172025711</v>
      </c>
      <c r="DX43" s="1">
        <v>3.03029253315384</v>
      </c>
      <c r="EL43"/>
      <c r="EZ43"/>
      <c r="FB43" s="1">
        <v>6.5554226967129603</v>
      </c>
      <c r="FC43" s="1">
        <v>10.273128256915401</v>
      </c>
      <c r="FD43" s="1">
        <v>12.3882272752675</v>
      </c>
      <c r="FE43" s="1">
        <v>14.550107249758501</v>
      </c>
      <c r="FF43" s="1">
        <v>11.3450929604743</v>
      </c>
      <c r="FG43" s="1">
        <v>8.8751127313127007</v>
      </c>
      <c r="FH43" s="1">
        <v>3.5975509635238301</v>
      </c>
      <c r="FI43" s="1">
        <v>14.9479307311456</v>
      </c>
      <c r="FJ43" s="1">
        <v>6.1188420519632496</v>
      </c>
      <c r="FK43" s="1">
        <v>7.5881603950607799</v>
      </c>
      <c r="FL43" s="1">
        <v>8.0256260286550294</v>
      </c>
      <c r="FM43" s="1">
        <v>11.707901032653</v>
      </c>
      <c r="FN43" s="1">
        <v>4.8853546920284501</v>
      </c>
      <c r="GB43"/>
      <c r="GP43"/>
      <c r="GR43" s="1">
        <v>0.80249736099378399</v>
      </c>
      <c r="GS43" s="1">
        <v>1.28560104451071</v>
      </c>
      <c r="GT43" s="1">
        <v>3.2226333663444802</v>
      </c>
      <c r="GU43" s="1">
        <v>1.22950563181462</v>
      </c>
      <c r="GV43" s="1">
        <v>2.9644977390912199</v>
      </c>
      <c r="GW43" s="1">
        <v>1.1094128785849799</v>
      </c>
      <c r="GX43" s="1">
        <v>0.577664527210484</v>
      </c>
      <c r="GY43" s="1">
        <v>4.3700731685926399</v>
      </c>
      <c r="GZ43" s="1">
        <v>0.84429027532188095</v>
      </c>
      <c r="HA43" s="1">
        <v>0.73492750783997995</v>
      </c>
      <c r="HB43" s="1">
        <v>1.19279580786392</v>
      </c>
      <c r="HC43" s="1">
        <v>2.3693740741073701</v>
      </c>
      <c r="HD43" s="1">
        <v>0.358937770577893</v>
      </c>
      <c r="HR43"/>
      <c r="IF43"/>
      <c r="JH43"/>
    </row>
    <row r="44" spans="1:268">
      <c r="A44" s="13">
        <f t="shared" si="0"/>
        <v>45198</v>
      </c>
      <c r="O44"/>
      <c r="AD44"/>
      <c r="AE44" s="4">
        <v>45198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T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DJ44"/>
      <c r="DL44" s="1">
        <v>7.1135373605948597</v>
      </c>
      <c r="DM44" s="1">
        <v>10.8269693097855</v>
      </c>
      <c r="DN44" s="1">
        <v>15.4287113577208</v>
      </c>
      <c r="DO44" s="1" t="e">
        <v>#N/A</v>
      </c>
      <c r="DP44" s="1">
        <v>13.2701613698845</v>
      </c>
      <c r="DQ44" s="1">
        <v>10.189375053958999</v>
      </c>
      <c r="DR44" s="1">
        <v>4.0773292015798104</v>
      </c>
      <c r="DS44" s="1">
        <v>18.396093421032901</v>
      </c>
      <c r="DT44" s="1">
        <v>3.36876255438434</v>
      </c>
      <c r="DU44" s="1">
        <v>5.1011755028952503</v>
      </c>
      <c r="DV44" s="1">
        <v>8.3743919283269808</v>
      </c>
      <c r="DW44" s="1">
        <v>13.456291406704899</v>
      </c>
      <c r="DX44" s="1">
        <v>3.1954983853713901</v>
      </c>
      <c r="EL44"/>
      <c r="EZ44"/>
      <c r="FB44" s="1">
        <v>6.6931492270487398</v>
      </c>
      <c r="FC44" s="1">
        <v>10.5187062917083</v>
      </c>
      <c r="FD44" s="1">
        <v>12.634868619174201</v>
      </c>
      <c r="FE44" s="1">
        <v>14.8311223616991</v>
      </c>
      <c r="FF44" s="1">
        <v>12.056740332463001</v>
      </c>
      <c r="FG44" s="1">
        <v>9.3326610322710604</v>
      </c>
      <c r="FH44" s="1">
        <v>3.7650256303246801</v>
      </c>
      <c r="FI44" s="1">
        <v>14.870940783991401</v>
      </c>
      <c r="FJ44" s="1">
        <v>6.2518478871187098</v>
      </c>
      <c r="FK44" s="1">
        <v>7.63899202654581</v>
      </c>
      <c r="FL44" s="1">
        <v>8.2205250408898305</v>
      </c>
      <c r="FM44" s="1">
        <v>11.7682948219742</v>
      </c>
      <c r="FN44" s="1">
        <v>5.0608066546039803</v>
      </c>
      <c r="GB44"/>
      <c r="GP44"/>
      <c r="GR44" s="1">
        <v>0.83675063204440803</v>
      </c>
      <c r="GS44" s="1">
        <v>1.3226736752486501</v>
      </c>
      <c r="GT44" s="1">
        <v>3.3294279152252999</v>
      </c>
      <c r="GU44" s="1">
        <v>1.2737672121918999</v>
      </c>
      <c r="GV44" s="1">
        <v>3.1632530495043798</v>
      </c>
      <c r="GW44" s="1">
        <v>1.17625390873853</v>
      </c>
      <c r="GX44" s="1">
        <v>0.58893065908698505</v>
      </c>
      <c r="GY44" s="1">
        <v>4.3839323982073202</v>
      </c>
      <c r="GZ44" s="1">
        <v>0.86857114496989596</v>
      </c>
      <c r="HA44" s="1">
        <v>0.73307606120328195</v>
      </c>
      <c r="HB44" s="1">
        <v>1.2695355016557699</v>
      </c>
      <c r="HC44" s="1">
        <v>2.36655995909936</v>
      </c>
      <c r="HD44" s="1">
        <v>0.39317999006583698</v>
      </c>
      <c r="HR44"/>
      <c r="IF44"/>
      <c r="JH44"/>
    </row>
    <row r="45" spans="1:268">
      <c r="A45" s="13">
        <f t="shared" si="0"/>
        <v>45169</v>
      </c>
      <c r="O45"/>
      <c r="AD45"/>
      <c r="AE45" s="4">
        <v>45169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T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DJ45"/>
      <c r="DL45" s="1">
        <v>7.1558046156815003</v>
      </c>
      <c r="DM45" s="1">
        <v>11.528324060453899</v>
      </c>
      <c r="DN45" s="1">
        <v>16.5514936142926</v>
      </c>
      <c r="DO45" s="1" t="e">
        <v>#N/A</v>
      </c>
      <c r="DP45" s="1">
        <v>13.7800305584536</v>
      </c>
      <c r="DQ45" s="1">
        <v>10.522830954045901</v>
      </c>
      <c r="DR45" s="1">
        <v>3.9503707566784101</v>
      </c>
      <c r="DS45" s="1">
        <v>19.741728299086699</v>
      </c>
      <c r="DT45" s="1">
        <v>3.3758359791685502</v>
      </c>
      <c r="DU45" s="1">
        <v>5.4400685070169601</v>
      </c>
      <c r="DV45" s="1">
        <v>9.0517601555593394</v>
      </c>
      <c r="DW45" s="1">
        <v>12.929209757537199</v>
      </c>
      <c r="DX45" s="1">
        <v>3.2242165621757199</v>
      </c>
      <c r="EL45"/>
      <c r="EZ45"/>
      <c r="FB45" s="1">
        <v>6.7542196654822604</v>
      </c>
      <c r="FC45" s="1">
        <v>10.7313294980484</v>
      </c>
      <c r="FD45" s="1">
        <v>13.606238832690201</v>
      </c>
      <c r="FE45" s="1">
        <v>14.6460361546462</v>
      </c>
      <c r="FF45" s="1">
        <v>12.2078663821039</v>
      </c>
      <c r="FG45" s="1">
        <v>9.5551645277426207</v>
      </c>
      <c r="FH45" s="1">
        <v>3.6809459818383901</v>
      </c>
      <c r="FI45" s="1">
        <v>15.689039498788899</v>
      </c>
      <c r="FJ45" s="1">
        <v>6.1162241699681203</v>
      </c>
      <c r="FK45" s="1">
        <v>7.6497854880473302</v>
      </c>
      <c r="FL45" s="1">
        <v>8.6365384437061596</v>
      </c>
      <c r="FM45" s="1">
        <v>11.440354446798599</v>
      </c>
      <c r="FN45" s="1">
        <v>5.0311088826280503</v>
      </c>
      <c r="GB45"/>
      <c r="GP45"/>
      <c r="GR45" s="1">
        <v>0.83357069793852201</v>
      </c>
      <c r="GS45" s="1">
        <v>1.35969046476597</v>
      </c>
      <c r="GT45" s="1">
        <v>3.6224234695672299</v>
      </c>
      <c r="GU45" s="1">
        <v>1.2817896245858</v>
      </c>
      <c r="GV45" s="1">
        <v>3.22072894851265</v>
      </c>
      <c r="GW45" s="1">
        <v>1.2198817808225</v>
      </c>
      <c r="GX45" s="1">
        <v>0.57733033369013997</v>
      </c>
      <c r="GY45" s="1">
        <v>4.5036016450905603</v>
      </c>
      <c r="GZ45" s="1">
        <v>0.86518495331583301</v>
      </c>
      <c r="HA45" s="1">
        <v>0.76723331815558204</v>
      </c>
      <c r="HB45" s="1">
        <v>1.3553976843412701</v>
      </c>
      <c r="HC45" s="1">
        <v>2.2988304858938799</v>
      </c>
      <c r="HD45" s="1">
        <v>0.40038360425576103</v>
      </c>
      <c r="HR45"/>
      <c r="IF45"/>
      <c r="JH45"/>
    </row>
    <row r="46" spans="1:268">
      <c r="A46" s="13">
        <f t="shared" si="0"/>
        <v>45138</v>
      </c>
      <c r="O46"/>
      <c r="AD46"/>
      <c r="AE46" s="4">
        <v>45138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T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DJ46"/>
      <c r="DL46" s="1">
        <v>7.2410477593226501</v>
      </c>
      <c r="DM46" s="1">
        <v>11.4836217662106</v>
      </c>
      <c r="DN46" s="1">
        <v>17.903051183184701</v>
      </c>
      <c r="DO46" s="1" t="e">
        <v>#N/A</v>
      </c>
      <c r="DP46" s="1">
        <v>13.790975395918901</v>
      </c>
      <c r="DQ46" s="1">
        <v>11.094028531252</v>
      </c>
      <c r="DR46" s="1">
        <v>3.9417028510537002</v>
      </c>
      <c r="DS46" s="1">
        <v>21.0253553902233</v>
      </c>
      <c r="DT46" s="1">
        <v>3.4599719759815701</v>
      </c>
      <c r="DU46" s="1">
        <v>5.67263491088086</v>
      </c>
      <c r="DV46" s="1">
        <v>9.7078677565891596</v>
      </c>
      <c r="DW46" s="1">
        <v>13.306447326890099</v>
      </c>
      <c r="DX46" s="1">
        <v>3.52081570299445</v>
      </c>
      <c r="EL46"/>
      <c r="EZ46"/>
      <c r="FB46" s="1">
        <v>6.8460739295200801</v>
      </c>
      <c r="FC46" s="1">
        <v>10.707537190389999</v>
      </c>
      <c r="FD46" s="1">
        <v>14.635127034297801</v>
      </c>
      <c r="FE46" s="1">
        <v>19.882231912962801</v>
      </c>
      <c r="FF46" s="1">
        <v>12.139409537768801</v>
      </c>
      <c r="FG46" s="1">
        <v>9.6241398355117607</v>
      </c>
      <c r="FH46" s="1">
        <v>3.6111810434103702</v>
      </c>
      <c r="FI46" s="1">
        <v>16.7776756015597</v>
      </c>
      <c r="FJ46" s="1">
        <v>5.9073292013697198</v>
      </c>
      <c r="FK46" s="1">
        <v>7.6066748284055299</v>
      </c>
      <c r="FL46" s="1">
        <v>9.2543059883101808</v>
      </c>
      <c r="FM46" s="1">
        <v>11.3024796136565</v>
      </c>
      <c r="FN46" s="1">
        <v>4.9580159251530498</v>
      </c>
      <c r="GB46"/>
      <c r="GP46"/>
      <c r="GR46" s="1">
        <v>0.87374069418837896</v>
      </c>
      <c r="GS46" s="1">
        <v>1.3978835969668599</v>
      </c>
      <c r="GT46" s="1">
        <v>3.88811677092745</v>
      </c>
      <c r="GU46" s="1">
        <v>1.2965686141644499</v>
      </c>
      <c r="GV46" s="1">
        <v>3.2341334784854299</v>
      </c>
      <c r="GW46" s="1">
        <v>1.2851464714132299</v>
      </c>
      <c r="GX46" s="1">
        <v>0.57986953339413205</v>
      </c>
      <c r="GY46" s="1">
        <v>4.7501030531943798</v>
      </c>
      <c r="GZ46" s="1">
        <v>0.87414814074298497</v>
      </c>
      <c r="HA46" s="1">
        <v>0.80016776343804996</v>
      </c>
      <c r="HB46" s="1">
        <v>1.4634241519105999</v>
      </c>
      <c r="HC46" s="1">
        <v>2.3567611750242898</v>
      </c>
      <c r="HD46" s="1">
        <v>0.43313487607971501</v>
      </c>
      <c r="HR46"/>
      <c r="IF46"/>
      <c r="JH46"/>
    </row>
    <row r="47" spans="1:268">
      <c r="A47" s="13">
        <f t="shared" si="0"/>
        <v>45107</v>
      </c>
      <c r="O47"/>
      <c r="AD47"/>
      <c r="AE47" s="4">
        <v>45107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T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DJ47"/>
      <c r="DL47" s="1">
        <v>6.7395626880471404</v>
      </c>
      <c r="DM47" s="1">
        <v>11.324242227302101</v>
      </c>
      <c r="DN47" s="1">
        <v>18.2408945611961</v>
      </c>
      <c r="DO47" s="1" t="e">
        <v>#N/A</v>
      </c>
      <c r="DP47" s="1">
        <v>13.385616982901</v>
      </c>
      <c r="DQ47" s="1">
        <v>11.030946580197901</v>
      </c>
      <c r="DR47" s="1">
        <v>3.6410809974829399</v>
      </c>
      <c r="DS47" s="1">
        <v>21.194083216008</v>
      </c>
      <c r="DT47" s="1">
        <v>3.4895512950860401</v>
      </c>
      <c r="DU47" s="1">
        <v>5.89689338277321</v>
      </c>
      <c r="DV47" s="1">
        <v>9.8843664003743008</v>
      </c>
      <c r="DW47" s="1">
        <v>13.215423819442901</v>
      </c>
      <c r="DX47" s="1">
        <v>3.6323051131968498</v>
      </c>
      <c r="EL47"/>
      <c r="EZ47"/>
      <c r="FB47" s="1">
        <v>6.4193993998459096</v>
      </c>
      <c r="FC47" s="1">
        <v>10.709014401927099</v>
      </c>
      <c r="FD47" s="1">
        <v>14.9037370294068</v>
      </c>
      <c r="FE47" s="1">
        <v>20.690301062523901</v>
      </c>
      <c r="FF47" s="1">
        <v>12.060198215303</v>
      </c>
      <c r="FG47" s="1">
        <v>9.6561853132924291</v>
      </c>
      <c r="FH47" s="1">
        <v>3.3744978973041202</v>
      </c>
      <c r="FI47" s="1">
        <v>16.7934897221825</v>
      </c>
      <c r="FJ47" s="1">
        <v>6.0625585108783104</v>
      </c>
      <c r="FK47" s="1">
        <v>7.9309779417073898</v>
      </c>
      <c r="FL47" s="1">
        <v>9.5232766776726994</v>
      </c>
      <c r="FM47" s="1">
        <v>11.1521428118809</v>
      </c>
      <c r="FN47" s="1">
        <v>5.1659702552121702</v>
      </c>
      <c r="GB47"/>
      <c r="GP47"/>
      <c r="GR47" s="1">
        <v>0.81416078810168302</v>
      </c>
      <c r="GS47" s="1">
        <v>1.3838416220105201</v>
      </c>
      <c r="GT47" s="1">
        <v>3.9335545297894998</v>
      </c>
      <c r="GU47" s="1">
        <v>1.22867124877914</v>
      </c>
      <c r="GV47" s="1">
        <v>3.18173641761561</v>
      </c>
      <c r="GW47" s="1">
        <v>1.26808305715318</v>
      </c>
      <c r="GX47" s="1">
        <v>0.54969154451686597</v>
      </c>
      <c r="GY47" s="1">
        <v>4.7671058651241802</v>
      </c>
      <c r="GZ47" s="1">
        <v>0.88186067285116199</v>
      </c>
      <c r="HA47" s="1">
        <v>0.79832462430781503</v>
      </c>
      <c r="HB47" s="1">
        <v>1.4689114908071901</v>
      </c>
      <c r="HC47" s="1">
        <v>2.3198803151542</v>
      </c>
      <c r="HD47" s="1">
        <v>0.43217546229825399</v>
      </c>
      <c r="HR47"/>
      <c r="IF47"/>
      <c r="JH47"/>
    </row>
    <row r="48" spans="1:268">
      <c r="A48" s="13">
        <f t="shared" si="0"/>
        <v>45077</v>
      </c>
      <c r="O48"/>
      <c r="AD48"/>
      <c r="AE48" s="4">
        <v>45077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T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DJ48"/>
      <c r="DL48" s="1">
        <v>6.2772536317188203</v>
      </c>
      <c r="DM48" s="1">
        <v>11.1666209368249</v>
      </c>
      <c r="DN48" s="1">
        <v>17.182965549462601</v>
      </c>
      <c r="DO48" s="1" t="e">
        <v>#N/A</v>
      </c>
      <c r="DP48" s="1">
        <v>13.6208059525273</v>
      </c>
      <c r="DQ48" s="1">
        <v>10.7358105526408</v>
      </c>
      <c r="DR48" s="1">
        <v>3.4925344801020901</v>
      </c>
      <c r="DS48" s="1">
        <v>21.362470433159299</v>
      </c>
      <c r="DT48" s="1">
        <v>3.56164503547779</v>
      </c>
      <c r="DU48" s="1">
        <v>6.00656561315978</v>
      </c>
      <c r="DV48" s="1">
        <v>9.33830104847336</v>
      </c>
      <c r="DW48" s="1">
        <v>12.722528514321301</v>
      </c>
      <c r="DX48" s="1">
        <v>3.36390503825803</v>
      </c>
      <c r="EL48"/>
      <c r="EZ48"/>
      <c r="FB48" s="1">
        <v>5.9722249723545797</v>
      </c>
      <c r="FC48" s="1">
        <v>10.6468978296459</v>
      </c>
      <c r="FD48" s="1">
        <v>14.248634135916101</v>
      </c>
      <c r="FE48" s="1">
        <v>20.9364366354914</v>
      </c>
      <c r="FF48" s="1">
        <v>12.1477974227017</v>
      </c>
      <c r="FG48" s="1">
        <v>9.5127825578852807</v>
      </c>
      <c r="FH48" s="1">
        <v>3.2323590408465601</v>
      </c>
      <c r="FI48" s="1">
        <v>16.769415862761601</v>
      </c>
      <c r="FJ48" s="1">
        <v>6.1768888730226204</v>
      </c>
      <c r="FK48" s="1">
        <v>7.9717667550628502</v>
      </c>
      <c r="FL48" s="1">
        <v>9.2407326050974792</v>
      </c>
      <c r="FM48" s="1">
        <v>10.893109618050801</v>
      </c>
      <c r="FN48" s="1">
        <v>4.95709137059192</v>
      </c>
      <c r="GB48"/>
      <c r="GP48"/>
      <c r="GR48" s="1">
        <v>0.76952108343570302</v>
      </c>
      <c r="GS48" s="1">
        <v>1.37476096429649</v>
      </c>
      <c r="GT48" s="1">
        <v>3.71701923930428</v>
      </c>
      <c r="GU48" s="1">
        <v>1.15808907955261</v>
      </c>
      <c r="GV48" s="1">
        <v>3.2024211856620699</v>
      </c>
      <c r="GW48" s="1">
        <v>1.2267797794333699</v>
      </c>
      <c r="GX48" s="1">
        <v>0.522765827204136</v>
      </c>
      <c r="GY48" s="1">
        <v>4.7099668106748203</v>
      </c>
      <c r="GZ48" s="1">
        <v>0.90684251769678004</v>
      </c>
      <c r="HA48" s="1">
        <v>0.80719713171571195</v>
      </c>
      <c r="HB48" s="1">
        <v>1.3942032775699</v>
      </c>
      <c r="HC48" s="1">
        <v>2.2436861983668002</v>
      </c>
      <c r="HD48" s="1">
        <v>0.39748511044465101</v>
      </c>
      <c r="HR48"/>
      <c r="IF48"/>
      <c r="JH48"/>
    </row>
    <row r="49" spans="1:268">
      <c r="A49" s="13">
        <f t="shared" si="0"/>
        <v>45044</v>
      </c>
      <c r="O49"/>
      <c r="AD49"/>
      <c r="AE49" s="4">
        <v>45044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T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DJ49"/>
      <c r="DL49" s="1">
        <v>6.7500014375141104</v>
      </c>
      <c r="DM49" s="1">
        <v>12.243146117943301</v>
      </c>
      <c r="DN49" s="1">
        <v>18.5853440116604</v>
      </c>
      <c r="DO49" s="1" t="e">
        <v>#N/A</v>
      </c>
      <c r="DP49" s="1">
        <v>14.1419361602349</v>
      </c>
      <c r="DQ49" s="1">
        <v>10.9749768183553</v>
      </c>
      <c r="DR49" s="1">
        <v>3.9428395664058402</v>
      </c>
      <c r="DS49" s="1">
        <v>20.2319644074142</v>
      </c>
      <c r="DT49" s="1">
        <v>3.7712186341888398</v>
      </c>
      <c r="DU49" s="1">
        <v>6.2504102579742096</v>
      </c>
      <c r="DV49" s="1">
        <v>9.7826236046284905</v>
      </c>
      <c r="DW49" s="1">
        <v>13.7940300288799</v>
      </c>
      <c r="DX49" s="1">
        <v>3.4484318343995999</v>
      </c>
      <c r="EL49"/>
      <c r="EZ49"/>
      <c r="FB49" s="1">
        <v>6.2926681410474696</v>
      </c>
      <c r="FC49" s="1">
        <v>11.113165492264701</v>
      </c>
      <c r="FD49" s="1">
        <v>15.5113819067771</v>
      </c>
      <c r="FE49" s="1">
        <v>14.705928221601299</v>
      </c>
      <c r="FF49" s="1">
        <v>12.3901918171549</v>
      </c>
      <c r="FG49" s="1">
        <v>9.6289885378241298</v>
      </c>
      <c r="FH49" s="1">
        <v>3.5383440937871602</v>
      </c>
      <c r="FI49" s="1">
        <v>15.9682756658947</v>
      </c>
      <c r="FJ49" s="1">
        <v>6.3700398684154003</v>
      </c>
      <c r="FK49" s="1">
        <v>8.0457121825530997</v>
      </c>
      <c r="FL49" s="1">
        <v>9.5008601874188603</v>
      </c>
      <c r="FM49" s="1">
        <v>11.708012990379</v>
      </c>
      <c r="FN49" s="1">
        <v>4.9680944656576003</v>
      </c>
      <c r="GB49"/>
      <c r="GP49"/>
      <c r="GR49" s="1">
        <v>0.83352382791845203</v>
      </c>
      <c r="GS49" s="1">
        <v>1.4737452399251001</v>
      </c>
      <c r="GT49" s="1">
        <v>4.0350754877342299</v>
      </c>
      <c r="GU49" s="1">
        <v>1.21646034200194</v>
      </c>
      <c r="GV49" s="1">
        <v>3.31445293557895</v>
      </c>
      <c r="GW49" s="1">
        <v>1.2570323061307001</v>
      </c>
      <c r="GX49" s="1">
        <v>0.58117095467428004</v>
      </c>
      <c r="GY49" s="1">
        <v>4.4418600581763599</v>
      </c>
      <c r="GZ49" s="1">
        <v>0.95750316455077</v>
      </c>
      <c r="HA49" s="1">
        <v>0.85358000870853201</v>
      </c>
      <c r="HB49" s="1">
        <v>1.4167615877814601</v>
      </c>
      <c r="HC49" s="1">
        <v>2.43001351275251</v>
      </c>
      <c r="HD49" s="1">
        <v>0.40977428022786599</v>
      </c>
      <c r="HR49"/>
      <c r="IF49"/>
      <c r="JH49"/>
    </row>
    <row r="50" spans="1:268">
      <c r="A50" s="13">
        <f t="shared" si="0"/>
        <v>45016</v>
      </c>
      <c r="O50"/>
      <c r="AD50"/>
      <c r="AE50" s="4">
        <v>45016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T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DJ50"/>
      <c r="DL50" s="1">
        <v>6.6443693856197399</v>
      </c>
      <c r="DM50" s="1">
        <v>11.8514615195826</v>
      </c>
      <c r="DN50" s="1">
        <v>18.407932293556598</v>
      </c>
      <c r="DO50" s="1" t="e">
        <v>#N/A</v>
      </c>
      <c r="DP50" s="1">
        <v>13.6029128079696</v>
      </c>
      <c r="DQ50" s="1">
        <v>11.0487030103685</v>
      </c>
      <c r="DR50" s="1">
        <v>3.6075955523449301</v>
      </c>
      <c r="DS50" s="1">
        <v>20.8190202326922</v>
      </c>
      <c r="DT50" s="1">
        <v>3.6948381595518098</v>
      </c>
      <c r="DU50" s="1">
        <v>6.0405815651514398</v>
      </c>
      <c r="DV50" s="1">
        <v>9.4467680378453593</v>
      </c>
      <c r="DW50" s="1">
        <v>13.7301360102574</v>
      </c>
      <c r="DX50" s="1">
        <v>3.5241925369274099</v>
      </c>
      <c r="EL50"/>
      <c r="EZ50"/>
      <c r="FB50" s="1">
        <v>6.3767892640136097</v>
      </c>
      <c r="FC50" s="1">
        <v>11.0822177450277</v>
      </c>
      <c r="FD50" s="1">
        <v>15.6493480991571</v>
      </c>
      <c r="FE50" s="1">
        <v>14.914531165781</v>
      </c>
      <c r="FF50" s="1">
        <v>12.087015342407</v>
      </c>
      <c r="FG50" s="1">
        <v>9.7931458927637998</v>
      </c>
      <c r="FH50" s="1">
        <v>3.3240577715038202</v>
      </c>
      <c r="FI50" s="1">
        <v>16.831117339158801</v>
      </c>
      <c r="FJ50" s="1">
        <v>6.4529269309226196</v>
      </c>
      <c r="FK50" s="1">
        <v>8.0884768223536803</v>
      </c>
      <c r="FL50" s="1">
        <v>9.3447827038608295</v>
      </c>
      <c r="FM50" s="1">
        <v>11.7076950548787</v>
      </c>
      <c r="FN50" s="1">
        <v>5.2238280882765196</v>
      </c>
      <c r="GB50"/>
      <c r="GP50"/>
      <c r="GR50" s="1">
        <v>0.83404446375295505</v>
      </c>
      <c r="GS50" s="1">
        <v>1.4476562524065599</v>
      </c>
      <c r="GT50" s="1">
        <v>4.00237017360043</v>
      </c>
      <c r="GU50" s="1">
        <v>1.1817335616376099</v>
      </c>
      <c r="GV50" s="1">
        <v>3.1740443937872702</v>
      </c>
      <c r="GW50" s="1">
        <v>1.2528596063820301</v>
      </c>
      <c r="GX50" s="1">
        <v>0.55095164471976099</v>
      </c>
      <c r="GY50" s="1">
        <v>4.63150033842751</v>
      </c>
      <c r="GZ50" s="1">
        <v>0.947851250057412</v>
      </c>
      <c r="HA50" s="1">
        <v>0.85587610916564105</v>
      </c>
      <c r="HB50" s="1">
        <v>1.35831867719884</v>
      </c>
      <c r="HC50" s="1">
        <v>2.4227238296642</v>
      </c>
      <c r="HD50" s="1">
        <v>0.42389111146925601</v>
      </c>
      <c r="HR50"/>
      <c r="IF50"/>
      <c r="JH50"/>
    </row>
    <row r="51" spans="1:268">
      <c r="A51" s="13">
        <f t="shared" si="0"/>
        <v>44985</v>
      </c>
      <c r="O51"/>
      <c r="AD51"/>
      <c r="AE51" s="4">
        <v>44985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T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DJ51"/>
      <c r="DL51" s="1">
        <v>6.7626245415327899</v>
      </c>
      <c r="DM51" s="1">
        <v>11.629436103010899</v>
      </c>
      <c r="DN51" s="1">
        <v>17.220575695687302</v>
      </c>
      <c r="DO51" s="1" t="e">
        <v>#N/A</v>
      </c>
      <c r="DP51" s="1">
        <v>13.162859591508999</v>
      </c>
      <c r="DQ51" s="1">
        <v>11.027247787889401</v>
      </c>
      <c r="DR51" s="1">
        <v>3.6993814413619002</v>
      </c>
      <c r="DS51" s="1">
        <v>20.091275244785301</v>
      </c>
      <c r="DT51" s="1">
        <v>3.6473755765109201</v>
      </c>
      <c r="DU51" s="1">
        <v>5.87917580621244</v>
      </c>
      <c r="DV51" s="1">
        <v>9.2254038719249696</v>
      </c>
      <c r="DW51" s="1">
        <v>13.8350466649336</v>
      </c>
      <c r="DX51" s="1">
        <v>3.5849332501269999</v>
      </c>
      <c r="EL51"/>
      <c r="EZ51"/>
      <c r="FB51" s="1">
        <v>6.4112235346688697</v>
      </c>
      <c r="FC51" s="1">
        <v>10.880602581398501</v>
      </c>
      <c r="FD51" s="1">
        <v>14.820670470184499</v>
      </c>
      <c r="FE51" s="1">
        <v>67.320893951080095</v>
      </c>
      <c r="FF51" s="1">
        <v>11.822766903192599</v>
      </c>
      <c r="FG51" s="1">
        <v>9.7836398488167706</v>
      </c>
      <c r="FH51" s="1">
        <v>3.3659453413207001</v>
      </c>
      <c r="FI51" s="1">
        <v>16.1523103701902</v>
      </c>
      <c r="FJ51" s="1">
        <v>6.4487507162063498</v>
      </c>
      <c r="FK51" s="1">
        <v>8.0045118578732009</v>
      </c>
      <c r="FL51" s="1">
        <v>8.9727722716014409</v>
      </c>
      <c r="FM51" s="1">
        <v>11.690234350002299</v>
      </c>
      <c r="FN51" s="1">
        <v>5.3427643399505298</v>
      </c>
      <c r="GB51"/>
      <c r="GP51"/>
      <c r="GR51" s="1">
        <v>0.84316719618186298</v>
      </c>
      <c r="GS51" s="1">
        <v>1.41093081883389</v>
      </c>
      <c r="GT51" s="1">
        <v>3.7674904137711298</v>
      </c>
      <c r="GU51" s="1">
        <v>1.3143473652462301</v>
      </c>
      <c r="GV51" s="1">
        <v>3.0881210387954199</v>
      </c>
      <c r="GW51" s="1">
        <v>1.2509687876336599</v>
      </c>
      <c r="GX51" s="1">
        <v>0.58162805269468199</v>
      </c>
      <c r="GY51" s="1">
        <v>4.3938414784610504</v>
      </c>
      <c r="GZ51" s="1">
        <v>0.93908846104782395</v>
      </c>
      <c r="HA51" s="1">
        <v>0.86376363782338295</v>
      </c>
      <c r="HB51" s="1">
        <v>1.16010032673346</v>
      </c>
      <c r="HC51" s="1">
        <v>2.39449337874892</v>
      </c>
      <c r="HD51" s="1">
        <v>0.42826869517442401</v>
      </c>
      <c r="HR51"/>
      <c r="IF51"/>
      <c r="JH51"/>
    </row>
    <row r="52" spans="1:268">
      <c r="A52" s="13">
        <f t="shared" si="0"/>
        <v>44957</v>
      </c>
      <c r="O52"/>
      <c r="AD52"/>
      <c r="AE52" s="4">
        <v>44957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T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DJ52"/>
      <c r="DL52" s="1">
        <v>7.1039845569537396</v>
      </c>
      <c r="DM52" s="1">
        <v>11.5822151012365</v>
      </c>
      <c r="DN52" s="1">
        <v>17.382860540149601</v>
      </c>
      <c r="DO52" s="1" t="e">
        <v>#N/A</v>
      </c>
      <c r="DP52" s="1">
        <v>13.224025222387599</v>
      </c>
      <c r="DQ52" s="1">
        <v>10.7360057023942</v>
      </c>
      <c r="DR52" s="1">
        <v>3.6756058031182501</v>
      </c>
      <c r="DS52" s="1">
        <v>20.6976013236598</v>
      </c>
      <c r="DT52" s="1">
        <v>3.4892239377511798</v>
      </c>
      <c r="DU52" s="1">
        <v>5.7162385249579897</v>
      </c>
      <c r="DV52" s="1">
        <v>9.3864284840136101</v>
      </c>
      <c r="DW52" s="1">
        <v>13.246908253841699</v>
      </c>
      <c r="DX52" s="1">
        <v>3.5030711641094898</v>
      </c>
      <c r="EL52"/>
      <c r="EZ52"/>
      <c r="FB52" s="1">
        <v>6.6936429912512203</v>
      </c>
      <c r="FC52" s="1">
        <v>11.0223996052983</v>
      </c>
      <c r="FD52" s="1">
        <v>14.4860806830428</v>
      </c>
      <c r="FE52" s="1">
        <v>83.602369387086497</v>
      </c>
      <c r="FF52" s="1">
        <v>11.941816294626401</v>
      </c>
      <c r="FG52" s="1">
        <v>9.7623277659567496</v>
      </c>
      <c r="FH52" s="1">
        <v>3.3669286559203</v>
      </c>
      <c r="FI52" s="1">
        <v>16.771420047637701</v>
      </c>
      <c r="FJ52" s="1">
        <v>6.18213694540876</v>
      </c>
      <c r="FK52" s="1">
        <v>8.0763088230629094</v>
      </c>
      <c r="FL52" s="1">
        <v>8.7220480224248398</v>
      </c>
      <c r="FM52" s="1">
        <v>11.5195361194847</v>
      </c>
      <c r="FN52" s="1">
        <v>5.34633556752184</v>
      </c>
      <c r="GB52"/>
      <c r="GP52"/>
      <c r="GR52" s="1">
        <v>0.88495702060192505</v>
      </c>
      <c r="GS52" s="1">
        <v>1.41699981746586</v>
      </c>
      <c r="GT52" s="1">
        <v>3.7476134794168598</v>
      </c>
      <c r="GU52" s="1">
        <v>1.27096696465075</v>
      </c>
      <c r="GV52" s="1">
        <v>3.10908989063353</v>
      </c>
      <c r="GW52" s="1">
        <v>1.23450878596324</v>
      </c>
      <c r="GX52" s="1">
        <v>0.58545889323227895</v>
      </c>
      <c r="GY52" s="1">
        <v>4.4852484854534804</v>
      </c>
      <c r="GZ52" s="1">
        <v>0.89556434580432098</v>
      </c>
      <c r="HA52" s="1">
        <v>0.86216657070260005</v>
      </c>
      <c r="HB52" s="1">
        <v>1.1521220059075301</v>
      </c>
      <c r="HC52" s="1">
        <v>2.3301655038087499</v>
      </c>
      <c r="HD52" s="1">
        <v>0.40670499195246801</v>
      </c>
      <c r="HR52"/>
      <c r="IF52"/>
      <c r="JH52"/>
    </row>
    <row r="53" spans="1:268">
      <c r="A53" s="13">
        <f t="shared" si="0"/>
        <v>44925</v>
      </c>
      <c r="O53"/>
      <c r="AD53"/>
      <c r="AE53" s="4">
        <v>44925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T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DJ53"/>
      <c r="DL53" s="1">
        <v>6.5724350837089602</v>
      </c>
      <c r="DM53" s="1">
        <v>11.3923789564108</v>
      </c>
      <c r="DN53" s="1">
        <v>15.2210873288009</v>
      </c>
      <c r="DO53" s="1" t="e">
        <v>#N/A</v>
      </c>
      <c r="DP53" s="1">
        <v>12.9830693450306</v>
      </c>
      <c r="DQ53" s="1">
        <v>9.8263533254915298</v>
      </c>
      <c r="DR53" s="1">
        <v>3.4265450099217101</v>
      </c>
      <c r="DS53" s="1">
        <v>17.978310634941099</v>
      </c>
      <c r="DT53" s="1">
        <v>3.1911722008272898</v>
      </c>
      <c r="DU53" s="1">
        <v>5.7527322617935797</v>
      </c>
      <c r="DV53" s="1">
        <v>8.4773478445096302</v>
      </c>
      <c r="DW53" s="1">
        <v>12.285303424079499</v>
      </c>
      <c r="DX53" s="1">
        <v>3.2378532184135702</v>
      </c>
      <c r="EL53"/>
      <c r="EZ53"/>
      <c r="FB53" s="1">
        <v>6.2300610776849004</v>
      </c>
      <c r="FC53" s="1">
        <v>10.8403340165996</v>
      </c>
      <c r="FD53" s="1">
        <v>12.587763064879001</v>
      </c>
      <c r="FE53" s="1">
        <v>55.221709080166498</v>
      </c>
      <c r="FF53" s="1">
        <v>11.777777136828</v>
      </c>
      <c r="FG53" s="1">
        <v>9.0614397217895792</v>
      </c>
      <c r="FH53" s="1">
        <v>3.0965972108945099</v>
      </c>
      <c r="FI53" s="1">
        <v>14.9216147147069</v>
      </c>
      <c r="FJ53" s="1">
        <v>5.8338909965335501</v>
      </c>
      <c r="FK53" s="1">
        <v>7.9196146494808302</v>
      </c>
      <c r="FL53" s="1">
        <v>8.1168740961944099</v>
      </c>
      <c r="FM53" s="1">
        <v>10.880814994445901</v>
      </c>
      <c r="FN53" s="1">
        <v>5.0821517991693401</v>
      </c>
      <c r="GB53"/>
      <c r="GP53"/>
      <c r="GR53" s="1">
        <v>0.82194205750549798</v>
      </c>
      <c r="GS53" s="1">
        <v>1.4078529393195001</v>
      </c>
      <c r="GT53" s="1">
        <v>3.21870060926044</v>
      </c>
      <c r="GU53" s="1">
        <v>1.13477914786163</v>
      </c>
      <c r="GV53" s="1">
        <v>3.0807986185774099</v>
      </c>
      <c r="GW53" s="1">
        <v>1.13053090178724</v>
      </c>
      <c r="GX53" s="1">
        <v>0.55366680572920202</v>
      </c>
      <c r="GY53" s="1">
        <v>3.92408741012509</v>
      </c>
      <c r="GZ53" s="1">
        <v>0.830952710212704</v>
      </c>
      <c r="HA53" s="1">
        <v>0.84162758591821296</v>
      </c>
      <c r="HB53" s="1">
        <v>1.03140960496708</v>
      </c>
      <c r="HC53" s="1">
        <v>2.19103024342991</v>
      </c>
      <c r="HD53" s="1">
        <v>0.367118367741464</v>
      </c>
      <c r="HR53"/>
      <c r="IF53"/>
      <c r="JH53"/>
    </row>
    <row r="54" spans="1:268">
      <c r="A54" s="13">
        <f t="shared" si="0"/>
        <v>44895</v>
      </c>
      <c r="O54"/>
      <c r="AD54"/>
      <c r="AE54" s="4">
        <v>44895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T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DJ54"/>
      <c r="DL54" s="1">
        <v>6.5443666905123097</v>
      </c>
      <c r="DM54" s="1">
        <v>11.6269644345261</v>
      </c>
      <c r="DN54" s="1">
        <v>16.447344509840999</v>
      </c>
      <c r="DO54" s="1" t="e">
        <v>#N/A</v>
      </c>
      <c r="DP54" s="1">
        <v>13.1582499654531</v>
      </c>
      <c r="DQ54" s="1">
        <v>10.163870786052801</v>
      </c>
      <c r="DR54" s="1">
        <v>3.4738524150852998</v>
      </c>
      <c r="DS54" s="1">
        <v>19.7223441476361</v>
      </c>
      <c r="DT54" s="1">
        <v>3.3545124379655</v>
      </c>
      <c r="DU54" s="1">
        <v>5.9478567726918996</v>
      </c>
      <c r="DV54" s="1">
        <v>8.7137856515449901</v>
      </c>
      <c r="DW54" s="1">
        <v>12.658708554264599</v>
      </c>
      <c r="DX54" s="1">
        <v>3.4404681655698401</v>
      </c>
      <c r="EL54"/>
      <c r="EZ54"/>
      <c r="FB54" s="1">
        <v>6.1833562273706599</v>
      </c>
      <c r="FC54" s="1">
        <v>11.0987945877073</v>
      </c>
      <c r="FD54" s="1">
        <v>13.395584596946099</v>
      </c>
      <c r="FE54" s="1">
        <v>54.8143616191105</v>
      </c>
      <c r="FF54" s="1">
        <v>11.861780868240899</v>
      </c>
      <c r="FG54" s="1">
        <v>9.2261983659974796</v>
      </c>
      <c r="FH54" s="1">
        <v>3.1730907727723898</v>
      </c>
      <c r="FI54" s="1">
        <v>16.199844125919501</v>
      </c>
      <c r="FJ54" s="1">
        <v>5.9987120949112098</v>
      </c>
      <c r="FK54" s="1">
        <v>8.1810363479797701</v>
      </c>
      <c r="FL54" s="1">
        <v>8.4828508642006408</v>
      </c>
      <c r="FM54" s="1">
        <v>11.1338194299184</v>
      </c>
      <c r="FN54" s="1">
        <v>5.2677715277269703</v>
      </c>
      <c r="GB54"/>
      <c r="GP54"/>
      <c r="GR54" s="1">
        <v>0.85400659074688201</v>
      </c>
      <c r="GS54" s="1">
        <v>1.4614273456795599</v>
      </c>
      <c r="GT54" s="1">
        <v>3.4297044054805998</v>
      </c>
      <c r="GU54" s="1">
        <v>1.1421432394934301</v>
      </c>
      <c r="GV54" s="1">
        <v>3.1093869417060498</v>
      </c>
      <c r="GW54" s="1">
        <v>1.16871291879787</v>
      </c>
      <c r="GX54" s="1">
        <v>0.57031719213591603</v>
      </c>
      <c r="GY54" s="1">
        <v>4.2525051289550104</v>
      </c>
      <c r="GZ54" s="1">
        <v>0.87936236468427798</v>
      </c>
      <c r="HA54" s="1">
        <v>0.86140163823330795</v>
      </c>
      <c r="HB54" s="1">
        <v>1.0882986859220001</v>
      </c>
      <c r="HC54" s="1">
        <v>2.23647178537471</v>
      </c>
      <c r="HD54" s="1">
        <v>0.39575241426802898</v>
      </c>
      <c r="HR54"/>
      <c r="IF54"/>
      <c r="JH54"/>
    </row>
    <row r="55" spans="1:268">
      <c r="A55" s="13">
        <f t="shared" si="0"/>
        <v>44865</v>
      </c>
      <c r="O55"/>
      <c r="AD55"/>
      <c r="AE55" s="4">
        <v>44865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T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DJ55"/>
      <c r="DL55" s="1">
        <v>5.82549142547097</v>
      </c>
      <c r="DM55" s="1">
        <v>11.3611676026791</v>
      </c>
      <c r="DN55" s="1">
        <v>14.2189725260864</v>
      </c>
      <c r="DO55" s="1" t="e">
        <v>#N/A</v>
      </c>
      <c r="DP55" s="1">
        <v>12.759850375294301</v>
      </c>
      <c r="DQ55" s="1">
        <v>9.6552609022224498</v>
      </c>
      <c r="DR55" s="1">
        <v>3.1866827253146499</v>
      </c>
      <c r="DS55" s="1">
        <v>17.550074773027202</v>
      </c>
      <c r="DT55" s="1">
        <v>3.3421877934818398</v>
      </c>
      <c r="DU55" s="1">
        <v>5.6361787562822698</v>
      </c>
      <c r="DV55" s="1">
        <v>8.3115750812923306</v>
      </c>
      <c r="DW55" s="1">
        <v>12.294903365598399</v>
      </c>
      <c r="DX55" s="1">
        <v>3.1026145005851</v>
      </c>
      <c r="EL55"/>
      <c r="EZ55"/>
      <c r="FB55" s="1">
        <v>5.5656608343521503</v>
      </c>
      <c r="FC55" s="1">
        <v>11.0334044148793</v>
      </c>
      <c r="FD55" s="1">
        <v>11.6147257137038</v>
      </c>
      <c r="FE55" s="1">
        <v>81.0087467831585</v>
      </c>
      <c r="FF55" s="1">
        <v>11.6236647037398</v>
      </c>
      <c r="FG55" s="1">
        <v>8.9024965092059603</v>
      </c>
      <c r="FH55" s="1">
        <v>2.9826190303884399</v>
      </c>
      <c r="FI55" s="1">
        <v>14.4732675940772</v>
      </c>
      <c r="FJ55" s="1">
        <v>6.1391593130206097</v>
      </c>
      <c r="FK55" s="1">
        <v>8.0169086455725793</v>
      </c>
      <c r="FL55" s="1">
        <v>8.3919486688944005</v>
      </c>
      <c r="FM55" s="1">
        <v>10.875165496529799</v>
      </c>
      <c r="FN55" s="1">
        <v>5.1998788476653104</v>
      </c>
      <c r="GB55"/>
      <c r="GP55"/>
      <c r="GR55" s="1">
        <v>0.74606607962518301</v>
      </c>
      <c r="GS55" s="1">
        <v>1.43344359409403</v>
      </c>
      <c r="GT55" s="1">
        <v>2.9698677271473399</v>
      </c>
      <c r="GU55" s="1">
        <v>1.0555868693458801</v>
      </c>
      <c r="GV55" s="1">
        <v>3.0076631686400499</v>
      </c>
      <c r="GW55" s="1">
        <v>1.1092369649343199</v>
      </c>
      <c r="GX55" s="1">
        <v>0.52097716280659601</v>
      </c>
      <c r="GY55" s="1">
        <v>3.7598539436649099</v>
      </c>
      <c r="GZ55" s="1">
        <v>0.87609135685041495</v>
      </c>
      <c r="HA55" s="1">
        <v>0.75029631106838102</v>
      </c>
      <c r="HB55" s="1">
        <v>1.04272282921856</v>
      </c>
      <c r="HC55" s="1">
        <v>2.1603884731782199</v>
      </c>
      <c r="HD55" s="1">
        <v>0.36844227723331202</v>
      </c>
      <c r="HR55"/>
      <c r="IF55"/>
      <c r="JH55"/>
    </row>
    <row r="56" spans="1:268">
      <c r="A56" s="13">
        <f t="shared" si="0"/>
        <v>44834</v>
      </c>
      <c r="O56"/>
      <c r="AD56"/>
      <c r="AE56" s="4">
        <v>44834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T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DJ56"/>
      <c r="DL56" s="1">
        <v>5.3011384328173401</v>
      </c>
      <c r="DM56" s="1">
        <v>11.3043391312921</v>
      </c>
      <c r="DN56" s="1">
        <v>14.115301941041</v>
      </c>
      <c r="DO56" s="1" t="e">
        <v>#N/A</v>
      </c>
      <c r="DP56" s="1">
        <v>11.9528805109434</v>
      </c>
      <c r="DQ56" s="1">
        <v>8.6395651383053806</v>
      </c>
      <c r="DR56" s="1">
        <v>2.8727527575384602</v>
      </c>
      <c r="DS56" s="1">
        <v>16.519604042931199</v>
      </c>
      <c r="DT56" s="1">
        <v>3.2474018788889598</v>
      </c>
      <c r="DU56" s="1">
        <v>5.3283929678895801</v>
      </c>
      <c r="DV56" s="1">
        <v>7.5519949172686802</v>
      </c>
      <c r="DW56" s="1">
        <v>11.879568888469899</v>
      </c>
      <c r="DX56" s="1">
        <v>2.8688304930491801</v>
      </c>
      <c r="EL56"/>
      <c r="EZ56"/>
      <c r="FB56" s="1">
        <v>5.1563804526146502</v>
      </c>
      <c r="FC56" s="1">
        <v>11.099910261652701</v>
      </c>
      <c r="FD56" s="1">
        <v>11.4629367328314</v>
      </c>
      <c r="FE56" s="1">
        <v>58.988896622228701</v>
      </c>
      <c r="FF56" s="1">
        <v>11.117796956885901</v>
      </c>
      <c r="FG56" s="1">
        <v>8.2513767016164596</v>
      </c>
      <c r="FH56" s="1">
        <v>2.7433886652698001</v>
      </c>
      <c r="FI56" s="1">
        <v>13.751095251534</v>
      </c>
      <c r="FJ56" s="1">
        <v>6.0306652362364099</v>
      </c>
      <c r="FK56" s="1">
        <v>8.1018785021450501</v>
      </c>
      <c r="FL56" s="1">
        <v>7.9015252736235402</v>
      </c>
      <c r="FM56" s="1">
        <v>10.5263971850143</v>
      </c>
      <c r="FN56" s="1">
        <v>5.0737687315848898</v>
      </c>
      <c r="GB56"/>
      <c r="GP56"/>
      <c r="GR56" s="1">
        <v>0.69223298077365902</v>
      </c>
      <c r="GS56" s="1">
        <v>1.43497631291321</v>
      </c>
      <c r="GT56" s="1">
        <v>2.9480040275675901</v>
      </c>
      <c r="GU56" s="1">
        <v>1.0181092373242699</v>
      </c>
      <c r="GV56" s="1">
        <v>2.8578854468864501</v>
      </c>
      <c r="GW56" s="1">
        <v>1.0118402736610801</v>
      </c>
      <c r="GX56" s="1">
        <v>0.46846723901384801</v>
      </c>
      <c r="GY56" s="1">
        <v>3.5740416127657801</v>
      </c>
      <c r="GZ56" s="1">
        <v>0.855948959358523</v>
      </c>
      <c r="HA56" s="1">
        <v>0.71783871982272196</v>
      </c>
      <c r="HB56" s="1">
        <v>0.92411104405212297</v>
      </c>
      <c r="HC56" s="1">
        <v>2.0577534737308301</v>
      </c>
      <c r="HD56" s="1">
        <v>0.33789129865756801</v>
      </c>
      <c r="HR56"/>
      <c r="IF56"/>
      <c r="JH56"/>
    </row>
    <row r="57" spans="1:268">
      <c r="A57" s="13">
        <f t="shared" si="0"/>
        <v>44804</v>
      </c>
      <c r="O57"/>
      <c r="AD57"/>
      <c r="AE57" s="4">
        <v>44804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T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DJ57"/>
      <c r="DL57" s="1">
        <v>5.6682967359619996</v>
      </c>
      <c r="DM57" s="1">
        <v>12.1022605980486</v>
      </c>
      <c r="DN57" s="1">
        <v>15.197301573209</v>
      </c>
      <c r="DO57" s="1" t="e">
        <v>#N/A</v>
      </c>
      <c r="DP57" s="1">
        <v>12.761211255258001</v>
      </c>
      <c r="DQ57" s="1">
        <v>9.2532590220815596</v>
      </c>
      <c r="DR57" s="1">
        <v>3.16312033851327</v>
      </c>
      <c r="DS57" s="1">
        <v>17.903376780720102</v>
      </c>
      <c r="DT57" s="1">
        <v>3.78147453948276</v>
      </c>
      <c r="DU57" s="1">
        <v>5.8701547871239796</v>
      </c>
      <c r="DV57" s="1">
        <v>8.3998046691919406</v>
      </c>
      <c r="DW57" s="1">
        <v>12.323199503791599</v>
      </c>
      <c r="DX57" s="1">
        <v>3.29017250095833</v>
      </c>
      <c r="EL57"/>
      <c r="EZ57"/>
      <c r="FB57" s="1">
        <v>5.3173877506512603</v>
      </c>
      <c r="FC57" s="1">
        <v>11.706656465259501</v>
      </c>
      <c r="FD57" s="1">
        <v>12.354561521538001</v>
      </c>
      <c r="FE57" s="1">
        <v>57.000662525210998</v>
      </c>
      <c r="FF57" s="1">
        <v>11.677805611349701</v>
      </c>
      <c r="FG57" s="1">
        <v>8.5867440804683408</v>
      </c>
      <c r="FH57" s="1">
        <v>2.9832518519974398</v>
      </c>
      <c r="FI57" s="1">
        <v>14.6735857095975</v>
      </c>
      <c r="FJ57" s="1">
        <v>6.3507881922752496</v>
      </c>
      <c r="FK57" s="1">
        <v>8.3542678309761307</v>
      </c>
      <c r="FL57" s="1">
        <v>8.6042446859360595</v>
      </c>
      <c r="FM57" s="1">
        <v>10.8244429804503</v>
      </c>
      <c r="FN57" s="1">
        <v>5.2086886092323397</v>
      </c>
      <c r="GB57"/>
      <c r="GP57"/>
      <c r="GR57" s="1">
        <v>0.72926235141181694</v>
      </c>
      <c r="GS57" s="1">
        <v>1.53962676646537</v>
      </c>
      <c r="GT57" s="1">
        <v>3.1579936866754199</v>
      </c>
      <c r="GU57" s="1">
        <v>1.0849496609413201</v>
      </c>
      <c r="GV57" s="1">
        <v>3.0020724178301998</v>
      </c>
      <c r="GW57" s="1">
        <v>1.0887884692066101</v>
      </c>
      <c r="GX57" s="1">
        <v>0.51259777831124398</v>
      </c>
      <c r="GY57" s="1">
        <v>3.5386779254423</v>
      </c>
      <c r="GZ57" s="1">
        <v>0.97429197733263495</v>
      </c>
      <c r="HA57" s="1">
        <v>0.68979362237914899</v>
      </c>
      <c r="HB57" s="1">
        <v>1.02209902673925</v>
      </c>
      <c r="HC57" s="1">
        <v>2.1369650524780401</v>
      </c>
      <c r="HD57" s="1">
        <v>0.38659078939379599</v>
      </c>
      <c r="HR57"/>
      <c r="IF57"/>
      <c r="JH57"/>
    </row>
    <row r="58" spans="1:268">
      <c r="A58" s="13">
        <f t="shared" si="0"/>
        <v>44771</v>
      </c>
      <c r="O58"/>
      <c r="AD58"/>
      <c r="AE58" s="4">
        <v>44771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T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DJ58"/>
      <c r="DL58" s="1">
        <v>5.9722055862275498</v>
      </c>
      <c r="DM58" s="1">
        <v>12.6570100266779</v>
      </c>
      <c r="DN58" s="1">
        <v>16.166273447006599</v>
      </c>
      <c r="DO58" s="1" t="e">
        <v>#N/A</v>
      </c>
      <c r="DP58" s="1">
        <v>13.7757479128404</v>
      </c>
      <c r="DQ58" s="1">
        <v>10.150002549619501</v>
      </c>
      <c r="DR58" s="1">
        <v>3.1418776470903498</v>
      </c>
      <c r="DS58" s="1">
        <v>19.859966345781402</v>
      </c>
      <c r="DT58" s="1">
        <v>3.87999549234826</v>
      </c>
      <c r="DU58" s="1">
        <v>6.1512937336770097</v>
      </c>
      <c r="DV58" s="1">
        <v>8.6040988204481206</v>
      </c>
      <c r="DW58" s="1">
        <v>13.435151700374201</v>
      </c>
      <c r="DX58" s="1">
        <v>3.4684504341553399</v>
      </c>
      <c r="EL58"/>
      <c r="EZ58"/>
      <c r="FB58" s="1">
        <v>5.2641909179968902</v>
      </c>
      <c r="FC58" s="1">
        <v>11.729450058236401</v>
      </c>
      <c r="FD58" s="1">
        <v>12.980515242740999</v>
      </c>
      <c r="FE58" s="1">
        <v>68.085895791137204</v>
      </c>
      <c r="FF58" s="1">
        <v>12.411077579026999</v>
      </c>
      <c r="FG58" s="1">
        <v>9.0161135103093901</v>
      </c>
      <c r="FH58" s="1">
        <v>3.01294395788707</v>
      </c>
      <c r="FI58" s="1">
        <v>16.004117416891699</v>
      </c>
      <c r="FJ58" s="1">
        <v>6.36146767559773</v>
      </c>
      <c r="FK58" s="1">
        <v>8.3472864262583801</v>
      </c>
      <c r="FL58" s="1">
        <v>8.8169173085587094</v>
      </c>
      <c r="FM58" s="1">
        <v>11.423627542370101</v>
      </c>
      <c r="FN58" s="1">
        <v>5.2781194754431899</v>
      </c>
      <c r="GB58"/>
      <c r="GP58"/>
      <c r="GR58" s="1">
        <v>0.75887561689403005</v>
      </c>
      <c r="GS58" s="1">
        <v>1.59079535831116</v>
      </c>
      <c r="GT58" s="1">
        <v>3.3927749555082598</v>
      </c>
      <c r="GU58" s="1">
        <v>1.1088780407619201</v>
      </c>
      <c r="GV58" s="1">
        <v>3.2647453106768598</v>
      </c>
      <c r="GW58" s="1">
        <v>1.18471183394696</v>
      </c>
      <c r="GX58" s="1">
        <v>0.513649618458621</v>
      </c>
      <c r="GY58" s="1">
        <v>3.8944281713860298</v>
      </c>
      <c r="GZ58" s="1">
        <v>1.0099906406645101</v>
      </c>
      <c r="HA58" s="1">
        <v>0.77283598016580501</v>
      </c>
      <c r="HB58" s="1">
        <v>1.02935079595185</v>
      </c>
      <c r="HC58" s="1">
        <v>2.3218933328300801</v>
      </c>
      <c r="HD58" s="1">
        <v>0.41011086241410999</v>
      </c>
      <c r="HR58"/>
      <c r="IF58"/>
      <c r="JH58"/>
    </row>
    <row r="59" spans="1:268">
      <c r="A59" s="13">
        <f t="shared" si="0"/>
        <v>44742</v>
      </c>
      <c r="O59"/>
      <c r="AD59"/>
      <c r="AE59" s="4">
        <v>44742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T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DJ59"/>
      <c r="DL59" s="1">
        <v>5.49605397200044</v>
      </c>
      <c r="DM59" s="1">
        <v>12.1517491740381</v>
      </c>
      <c r="DN59" s="1">
        <v>14.361919185353001</v>
      </c>
      <c r="DO59" s="1" t="e">
        <v>#N/A</v>
      </c>
      <c r="DP59" s="1">
        <v>13.4226120938807</v>
      </c>
      <c r="DQ59" s="1">
        <v>9.0306290454182303</v>
      </c>
      <c r="DR59" s="1">
        <v>3.2167639523818798</v>
      </c>
      <c r="DS59" s="1">
        <v>17.415146227893999</v>
      </c>
      <c r="DT59" s="1">
        <v>3.9538277727633702</v>
      </c>
      <c r="DU59" s="1">
        <v>5.8167147012445204</v>
      </c>
      <c r="DV59" s="1">
        <v>8.0457832501328408</v>
      </c>
      <c r="DW59" s="1">
        <v>12.4096862495477</v>
      </c>
      <c r="DX59" s="1">
        <v>3.1902968949625099</v>
      </c>
      <c r="EL59"/>
      <c r="EZ59"/>
      <c r="FB59" s="1">
        <v>4.8063077064578197</v>
      </c>
      <c r="FC59" s="1">
        <v>11.3949739287584</v>
      </c>
      <c r="FD59" s="1">
        <v>11.568419087836499</v>
      </c>
      <c r="FE59" s="1">
        <v>20.499689728993701</v>
      </c>
      <c r="FF59" s="1">
        <v>12.1004936026603</v>
      </c>
      <c r="FG59" s="1">
        <v>8.1622885713117306</v>
      </c>
      <c r="FH59" s="1">
        <v>3.0679472602974198</v>
      </c>
      <c r="FI59" s="1">
        <v>14.0340367214959</v>
      </c>
      <c r="FJ59" s="1">
        <v>6.4116287767743003</v>
      </c>
      <c r="FK59" s="1">
        <v>8.3632263100157598</v>
      </c>
      <c r="FL59" s="1">
        <v>8.5317363114084994</v>
      </c>
      <c r="FM59" s="1">
        <v>10.724784258017401</v>
      </c>
      <c r="FN59" s="1">
        <v>4.9333198618723699</v>
      </c>
      <c r="GB59"/>
      <c r="GP59"/>
      <c r="GR59" s="1">
        <v>0.73103914577087603</v>
      </c>
      <c r="GS59" s="1">
        <v>1.536143005005</v>
      </c>
      <c r="GT59" s="1">
        <v>3.02778705168646</v>
      </c>
      <c r="GU59" s="1">
        <v>1.0906116422957299</v>
      </c>
      <c r="GV59" s="1">
        <v>3.1737466554784999</v>
      </c>
      <c r="GW59" s="1">
        <v>1.0625702971336799</v>
      </c>
      <c r="GX59" s="1">
        <v>0.52843556398865199</v>
      </c>
      <c r="GY59" s="1">
        <v>3.46698657877254</v>
      </c>
      <c r="GZ59" s="1">
        <v>1.0308203363819699</v>
      </c>
      <c r="HA59" s="1">
        <v>0.75259264515533897</v>
      </c>
      <c r="HB59" s="1">
        <v>1.00050816273123</v>
      </c>
      <c r="HC59" s="1">
        <v>2.1546862823997901</v>
      </c>
      <c r="HD59" s="1">
        <v>0.37912066198019201</v>
      </c>
      <c r="HR59"/>
      <c r="IF59"/>
      <c r="JH59"/>
    </row>
    <row r="60" spans="1:268">
      <c r="A60" s="13">
        <f t="shared" si="0"/>
        <v>44712</v>
      </c>
      <c r="O60"/>
      <c r="AD60"/>
      <c r="AE60" s="4">
        <v>44712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T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DJ60"/>
      <c r="DL60" s="1">
        <v>6.5285448834022404</v>
      </c>
      <c r="DM60" s="1">
        <v>12.7065101645103</v>
      </c>
      <c r="DN60" s="1">
        <v>14.8813198712771</v>
      </c>
      <c r="DO60" s="1" t="e">
        <v>#N/A</v>
      </c>
      <c r="DP60" s="1">
        <v>14.0319642566749</v>
      </c>
      <c r="DQ60" s="1">
        <v>10.055227290903099</v>
      </c>
      <c r="DR60" s="1">
        <v>3.7922782963391501</v>
      </c>
      <c r="DS60" s="1">
        <v>19.491585531570799</v>
      </c>
      <c r="DT60" s="1">
        <v>4.17306282162426</v>
      </c>
      <c r="DU60" s="1">
        <v>6.4216608535279196</v>
      </c>
      <c r="DV60" s="1">
        <v>9.5459289954204891</v>
      </c>
      <c r="DW60" s="1">
        <v>13.0911283698552</v>
      </c>
      <c r="DX60" s="1">
        <v>3.6770306098498899</v>
      </c>
      <c r="EL60"/>
      <c r="EZ60"/>
      <c r="FB60" s="1">
        <v>5.57871748718423</v>
      </c>
      <c r="FC60" s="1">
        <v>11.9111802761949</v>
      </c>
      <c r="FD60" s="1">
        <v>12.009951278421299</v>
      </c>
      <c r="FE60" s="1">
        <v>20.975376114816498</v>
      </c>
      <c r="FF60" s="1">
        <v>12.5859170641959</v>
      </c>
      <c r="FG60" s="1">
        <v>9.0334578084502706</v>
      </c>
      <c r="FH60" s="1">
        <v>3.5100773284459899</v>
      </c>
      <c r="FI60" s="1">
        <v>15.7321547730409</v>
      </c>
      <c r="FJ60" s="1">
        <v>6.5658699725722602</v>
      </c>
      <c r="FK60" s="1">
        <v>9.0659546491685195</v>
      </c>
      <c r="FL60" s="1">
        <v>9.6972896756900102</v>
      </c>
      <c r="FM60" s="1">
        <v>11.2797128973738</v>
      </c>
      <c r="FN60" s="1">
        <v>5.3726373765080897</v>
      </c>
      <c r="GB60"/>
      <c r="GP60"/>
      <c r="GR60" s="1">
        <v>0.88486640771709102</v>
      </c>
      <c r="GS60" s="1">
        <v>1.61270652601826</v>
      </c>
      <c r="GT60" s="1">
        <v>3.1588391735041199</v>
      </c>
      <c r="GU60" s="1">
        <v>1.1937142761619799</v>
      </c>
      <c r="GV60" s="1">
        <v>3.2933268189359501</v>
      </c>
      <c r="GW60" s="1">
        <v>1.19223403738308</v>
      </c>
      <c r="GX60" s="1">
        <v>0.61917988117092004</v>
      </c>
      <c r="GY60" s="1">
        <v>3.8926891613894501</v>
      </c>
      <c r="GZ60" s="1">
        <v>1.0795695282069599</v>
      </c>
      <c r="HA60" s="1">
        <v>0.85360093539559201</v>
      </c>
      <c r="HB60" s="1">
        <v>1.17938590355374</v>
      </c>
      <c r="HC60" s="1">
        <v>2.2719364751230202</v>
      </c>
      <c r="HD60" s="1">
        <v>0.43787599949474898</v>
      </c>
      <c r="HR60"/>
      <c r="IF60"/>
      <c r="JH60"/>
    </row>
    <row r="61" spans="1:268">
      <c r="A61" s="13">
        <f t="shared" si="0"/>
        <v>44680</v>
      </c>
      <c r="O61"/>
      <c r="AD61"/>
      <c r="AE61" s="4">
        <v>44680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T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DJ61"/>
      <c r="DL61" s="1">
        <v>6.4989494742140401</v>
      </c>
      <c r="DM61" s="1">
        <v>13.4051504674005</v>
      </c>
      <c r="DN61" s="1">
        <v>15.9365698467186</v>
      </c>
      <c r="DO61" s="1" t="e">
        <v>#N/A</v>
      </c>
      <c r="DP61" s="1">
        <v>14.643031249557099</v>
      </c>
      <c r="DQ61" s="1">
        <v>10.5109871698139</v>
      </c>
      <c r="DR61" s="1">
        <v>3.6731587988786201</v>
      </c>
      <c r="DS61" s="1">
        <v>20.0781103529823</v>
      </c>
      <c r="DT61" s="1">
        <v>4.1702890457791701</v>
      </c>
      <c r="DU61" s="1">
        <v>6.5761762054389896</v>
      </c>
      <c r="DV61" s="1">
        <v>10.2071358075906</v>
      </c>
      <c r="DW61" s="1">
        <v>14.1827737293423</v>
      </c>
      <c r="DX61" s="1">
        <v>3.65889910447238</v>
      </c>
      <c r="EL61"/>
      <c r="EZ61"/>
      <c r="FB61" s="1">
        <v>5.5367651729498597</v>
      </c>
      <c r="FC61" s="1">
        <v>12.447603309211599</v>
      </c>
      <c r="FD61" s="1">
        <v>12.6526188202896</v>
      </c>
      <c r="FE61" s="1">
        <v>17.934445620793099</v>
      </c>
      <c r="FF61" s="1">
        <v>13.0471555687649</v>
      </c>
      <c r="FG61" s="1">
        <v>9.3527649864423594</v>
      </c>
      <c r="FH61" s="1">
        <v>3.4673358592319699</v>
      </c>
      <c r="FI61" s="1">
        <v>16.243498166891602</v>
      </c>
      <c r="FJ61" s="1">
        <v>6.7824605707962897</v>
      </c>
      <c r="FK61" s="1">
        <v>8.9702214947643792</v>
      </c>
      <c r="FL61" s="1">
        <v>10.1028945530556</v>
      </c>
      <c r="FM61" s="1">
        <v>12.0491744789927</v>
      </c>
      <c r="FN61" s="1">
        <v>5.4629580999665199</v>
      </c>
      <c r="GB61"/>
      <c r="GP61"/>
      <c r="GR61" s="1">
        <v>0.89622995899426705</v>
      </c>
      <c r="GS61" s="1">
        <v>1.70577178972449</v>
      </c>
      <c r="GT61" s="1">
        <v>3.3560204393708601</v>
      </c>
      <c r="GU61" s="1">
        <v>1.1844182349738199</v>
      </c>
      <c r="GV61" s="1">
        <v>3.4433773638491698</v>
      </c>
      <c r="GW61" s="1">
        <v>1.2441413059663899</v>
      </c>
      <c r="GX61" s="1">
        <v>0.55183644180592695</v>
      </c>
      <c r="GY61" s="1">
        <v>4.0442546819784502</v>
      </c>
      <c r="GZ61" s="1">
        <v>1.0638970864402399</v>
      </c>
      <c r="HA61" s="1">
        <v>0.93514982816567305</v>
      </c>
      <c r="HB61" s="1">
        <v>1.2053797452403401</v>
      </c>
      <c r="HC61" s="1">
        <v>2.4442929041755201</v>
      </c>
      <c r="HD61" s="1">
        <v>0.440355173776105</v>
      </c>
      <c r="HR61"/>
      <c r="IF61"/>
      <c r="JH61"/>
    </row>
    <row r="62" spans="1:268">
      <c r="A62" s="13">
        <f t="shared" si="0"/>
        <v>44651</v>
      </c>
      <c r="O62"/>
      <c r="AD62"/>
      <c r="AE62" s="4">
        <v>44651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T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DJ62"/>
      <c r="DL62" s="1">
        <v>7.0658036674553504</v>
      </c>
      <c r="DM62" s="1">
        <v>12.8421129774426</v>
      </c>
      <c r="DN62" s="1">
        <v>17.015370440658899</v>
      </c>
      <c r="DO62" s="1" t="e">
        <v>#N/A</v>
      </c>
      <c r="DP62" s="1">
        <v>14.799711874187601</v>
      </c>
      <c r="DQ62" s="1">
        <v>10.945017350406699</v>
      </c>
      <c r="DR62" s="1">
        <v>3.90143904747333</v>
      </c>
      <c r="DS62" s="1">
        <v>21.9195290370123</v>
      </c>
      <c r="DT62" s="1">
        <v>4.0517915469894898</v>
      </c>
      <c r="DU62" s="1">
        <v>6.3442678916518602</v>
      </c>
      <c r="DV62" s="1">
        <v>10.6077932519048</v>
      </c>
      <c r="DW62" s="1">
        <v>14.5175816378059</v>
      </c>
      <c r="DX62" s="1">
        <v>3.73022121036073</v>
      </c>
      <c r="EL62"/>
      <c r="EZ62"/>
      <c r="FB62" s="1">
        <v>5.7800979458119999</v>
      </c>
      <c r="FC62" s="1">
        <v>12.053438375383701</v>
      </c>
      <c r="FD62" s="1">
        <v>13.5923217276644</v>
      </c>
      <c r="FE62" s="1">
        <v>17.836762848832699</v>
      </c>
      <c r="FF62" s="1">
        <v>13.0695042647493</v>
      </c>
      <c r="FG62" s="1">
        <v>9.5952254449848606</v>
      </c>
      <c r="FH62" s="1">
        <v>3.6734081894527302</v>
      </c>
      <c r="FI62" s="1">
        <v>17.7415189130793</v>
      </c>
      <c r="FJ62" s="1">
        <v>6.5495227712095501</v>
      </c>
      <c r="FK62" s="1">
        <v>8.7409830080822708</v>
      </c>
      <c r="FL62" s="1">
        <v>10.3040756501102</v>
      </c>
      <c r="FM62" s="1">
        <v>12.2337035091115</v>
      </c>
      <c r="FN62" s="1">
        <v>5.4263374240152702</v>
      </c>
      <c r="GB62"/>
      <c r="GP62"/>
      <c r="GR62" s="1">
        <v>0.96252254721330499</v>
      </c>
      <c r="GS62" s="1">
        <v>1.68079455030789</v>
      </c>
      <c r="GT62" s="1">
        <v>3.63105105487938</v>
      </c>
      <c r="GU62" s="1">
        <v>1.23125729330816</v>
      </c>
      <c r="GV62" s="1">
        <v>3.4754807556460201</v>
      </c>
      <c r="GW62" s="1">
        <v>1.3060182607619899</v>
      </c>
      <c r="GX62" s="1">
        <v>0.57030513789355797</v>
      </c>
      <c r="GY62" s="1">
        <v>4.4342046465085598</v>
      </c>
      <c r="GZ62" s="1">
        <v>1.0675198944211599</v>
      </c>
      <c r="HA62" s="1">
        <v>0.99823020392416995</v>
      </c>
      <c r="HB62" s="1">
        <v>1.2505392083992</v>
      </c>
      <c r="HC62" s="1">
        <v>2.5142341894254598</v>
      </c>
      <c r="HD62" s="1">
        <v>0.453550895213158</v>
      </c>
      <c r="HR62"/>
      <c r="IF62"/>
      <c r="JH62"/>
    </row>
    <row r="63" spans="1:268">
      <c r="A63" s="13">
        <f t="shared" si="0"/>
        <v>44620</v>
      </c>
      <c r="O63"/>
      <c r="AD63"/>
      <c r="AE63" s="4">
        <v>44620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T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DJ63"/>
      <c r="DL63" s="1">
        <v>7.1538642823826404</v>
      </c>
      <c r="DM63" s="1">
        <v>13.039556194922501</v>
      </c>
      <c r="DN63" s="1">
        <v>17.457638384207499</v>
      </c>
      <c r="DO63" s="1" t="e">
        <v>#N/A</v>
      </c>
      <c r="DP63" s="1">
        <v>13.9460495385929</v>
      </c>
      <c r="DQ63" s="1">
        <v>10.4640868004424</v>
      </c>
      <c r="DR63" s="1">
        <v>4.1312781252169799</v>
      </c>
      <c r="DS63" s="1">
        <v>22.101331382131502</v>
      </c>
      <c r="DT63" s="1">
        <v>2.99644752074897</v>
      </c>
      <c r="DU63" s="1">
        <v>6.5843374231832703</v>
      </c>
      <c r="DV63" s="1">
        <v>11.26434736539</v>
      </c>
      <c r="DW63" s="1">
        <v>13.2265471956373</v>
      </c>
      <c r="DX63" s="1">
        <v>4.0032446205715502</v>
      </c>
      <c r="EL63"/>
      <c r="EZ63"/>
      <c r="FB63" s="1">
        <v>6.2111171975495898</v>
      </c>
      <c r="FC63" s="1">
        <v>12.1999592235486</v>
      </c>
      <c r="FD63" s="1">
        <v>13.917988225596501</v>
      </c>
      <c r="FE63" s="1">
        <v>17.560447377014601</v>
      </c>
      <c r="FF63" s="1">
        <v>12.574402545333401</v>
      </c>
      <c r="FG63" s="1">
        <v>9.5910582659225092</v>
      </c>
      <c r="FH63" s="1">
        <v>4.0195882410801804</v>
      </c>
      <c r="FI63" s="1">
        <v>17.813258182046699</v>
      </c>
      <c r="FJ63" s="1">
        <v>6.4524704512643103</v>
      </c>
      <c r="FK63" s="1">
        <v>9.0162954720326507</v>
      </c>
      <c r="FL63" s="1">
        <v>10.777459566374301</v>
      </c>
      <c r="FM63" s="1">
        <v>11.7265511868308</v>
      </c>
      <c r="FN63" s="1">
        <v>5.6126049813051804</v>
      </c>
      <c r="GB63"/>
      <c r="GP63"/>
      <c r="GR63" s="1">
        <v>0.96811768832910905</v>
      </c>
      <c r="GS63" s="1">
        <v>1.71360780197059</v>
      </c>
      <c r="GT63" s="1">
        <v>3.7216822284644402</v>
      </c>
      <c r="GU63" s="1">
        <v>1.23772969239236</v>
      </c>
      <c r="GV63" s="1">
        <v>3.3301323962807299</v>
      </c>
      <c r="GW63" s="1">
        <v>1.3162743848690099</v>
      </c>
      <c r="GX63" s="1">
        <v>0.600701740817565</v>
      </c>
      <c r="GY63" s="1">
        <v>4.4719660088688702</v>
      </c>
      <c r="GZ63" s="1">
        <v>1.0464550380939099</v>
      </c>
      <c r="HA63" s="1">
        <v>1.0619413592073701</v>
      </c>
      <c r="HB63" s="1">
        <v>1.35588939529935</v>
      </c>
      <c r="HC63" s="1">
        <v>2.3806785360476201</v>
      </c>
      <c r="HD63" s="1">
        <v>0.494968033815255</v>
      </c>
      <c r="HR63"/>
      <c r="IF63"/>
      <c r="JH63"/>
    </row>
    <row r="64" spans="1:268">
      <c r="A64" s="13">
        <f t="shared" si="0"/>
        <v>44592</v>
      </c>
      <c r="O64"/>
      <c r="AD64"/>
      <c r="AE64" s="4">
        <v>44592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T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DJ64"/>
      <c r="DL64" s="1">
        <v>7.1254565546830104</v>
      </c>
      <c r="DM64" s="1">
        <v>13.1661596869761</v>
      </c>
      <c r="DN64" s="1">
        <v>19.169253303366599</v>
      </c>
      <c r="DO64" s="1" t="e">
        <v>#N/A</v>
      </c>
      <c r="DP64" s="1">
        <v>14.017715011495101</v>
      </c>
      <c r="DQ64" s="1">
        <v>11.0485920438413</v>
      </c>
      <c r="DR64" s="1">
        <v>4.2220818495280996</v>
      </c>
      <c r="DS64" s="1">
        <v>23.818512345393501</v>
      </c>
      <c r="DT64" s="1">
        <v>3.1129888545997901</v>
      </c>
      <c r="DU64" s="1">
        <v>6.5632903801933598</v>
      </c>
      <c r="DV64" s="1">
        <v>11.5439564384388</v>
      </c>
      <c r="DW64" s="1">
        <v>13.240807383643499</v>
      </c>
      <c r="DX64" s="1">
        <v>4.2559942216283604</v>
      </c>
      <c r="EL64"/>
      <c r="EZ64"/>
      <c r="FB64" s="1">
        <v>6.2135687002026598</v>
      </c>
      <c r="FC64" s="1">
        <v>12.289189261389099</v>
      </c>
      <c r="FD64" s="1">
        <v>15.281705694305201</v>
      </c>
      <c r="FE64" s="1">
        <v>20.533642298785299</v>
      </c>
      <c r="FF64" s="1">
        <v>12.755925727481401</v>
      </c>
      <c r="FG64" s="1">
        <v>10.1844228668854</v>
      </c>
      <c r="FH64" s="1">
        <v>4.21353004455408</v>
      </c>
      <c r="FI64" s="1">
        <v>19.1622302394378</v>
      </c>
      <c r="FJ64" s="1">
        <v>6.4510830284029597</v>
      </c>
      <c r="FK64" s="1">
        <v>8.9920309913913101</v>
      </c>
      <c r="FL64" s="1">
        <v>10.915847931511401</v>
      </c>
      <c r="FM64" s="1">
        <v>12.292120034422799</v>
      </c>
      <c r="FN64" s="1">
        <v>6.1013845070610602</v>
      </c>
      <c r="GB64"/>
      <c r="GP64"/>
      <c r="GR64" s="1">
        <v>0.97268763872908504</v>
      </c>
      <c r="GS64" s="1">
        <v>1.7406818578549601</v>
      </c>
      <c r="GT64" s="1">
        <v>4.0812916623558602</v>
      </c>
      <c r="GU64" s="1">
        <v>1.37499172375414</v>
      </c>
      <c r="GV64" s="1">
        <v>3.3977423132311402</v>
      </c>
      <c r="GW64" s="1">
        <v>1.3909884496029301</v>
      </c>
      <c r="GX64" s="1">
        <v>0.63474721970514103</v>
      </c>
      <c r="GY64" s="1">
        <v>4.7857885301146696</v>
      </c>
      <c r="GZ64" s="1">
        <v>1.09623945833133</v>
      </c>
      <c r="HA64" s="1">
        <v>1.04281998054947</v>
      </c>
      <c r="HB64" s="1">
        <v>1.39842148637994</v>
      </c>
      <c r="HC64" s="1">
        <v>2.4286910322614799</v>
      </c>
      <c r="HD64" s="1">
        <v>0.530018558885751</v>
      </c>
      <c r="HR64"/>
      <c r="IF64"/>
      <c r="JH64"/>
    </row>
    <row r="65" spans="1:268">
      <c r="A65" s="13">
        <f t="shared" si="0"/>
        <v>44561</v>
      </c>
      <c r="O65"/>
      <c r="AD65"/>
      <c r="AE65" s="4">
        <v>44561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T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DJ65"/>
      <c r="DL65" s="1">
        <v>7.3188462410574697</v>
      </c>
      <c r="DM65" s="1">
        <v>13.7806892913295</v>
      </c>
      <c r="DN65" s="1">
        <v>20.913430023895199</v>
      </c>
      <c r="DO65" s="1" t="e">
        <v>#N/A</v>
      </c>
      <c r="DP65" s="1">
        <v>15.170369935178201</v>
      </c>
      <c r="DQ65" s="1">
        <v>12.228643875011601</v>
      </c>
      <c r="DR65" s="1">
        <v>3.9707247917741499</v>
      </c>
      <c r="DS65" s="1">
        <v>27.3817280534169</v>
      </c>
      <c r="DT65" s="1">
        <v>3.05629340105425</v>
      </c>
      <c r="DU65" s="1">
        <v>6.8325506694123597</v>
      </c>
      <c r="DV65" s="1">
        <v>11.689504801952401</v>
      </c>
      <c r="DW65" s="1">
        <v>13.9662011998083</v>
      </c>
      <c r="DX65" s="1">
        <v>4.3168212779855102</v>
      </c>
      <c r="EL65"/>
      <c r="EZ65"/>
      <c r="FB65" s="1">
        <v>5.5752601917309903</v>
      </c>
      <c r="FC65" s="1">
        <v>12.845865370852399</v>
      </c>
      <c r="FD65" s="1">
        <v>16.862866145819499</v>
      </c>
      <c r="FE65" s="1">
        <v>23.2973673008315</v>
      </c>
      <c r="FF65" s="1">
        <v>13.641989179515001</v>
      </c>
      <c r="FG65" s="1">
        <v>11.1471622416481</v>
      </c>
      <c r="FH65" s="1">
        <v>4.1377283161427902</v>
      </c>
      <c r="FI65" s="1">
        <v>22.2712697797683</v>
      </c>
      <c r="FJ65" s="1">
        <v>6.4446211284291097</v>
      </c>
      <c r="FK65" s="1">
        <v>9.1542229561971808</v>
      </c>
      <c r="FL65" s="1">
        <v>11.531545631765599</v>
      </c>
      <c r="FM65" s="1">
        <v>12.9197149528392</v>
      </c>
      <c r="FN65" s="1">
        <v>6.2202735265552</v>
      </c>
      <c r="GB65"/>
      <c r="GP65"/>
      <c r="GR65" s="1">
        <v>1.02396008777794</v>
      </c>
      <c r="GS65" s="1">
        <v>1.83180965469589</v>
      </c>
      <c r="GT65" s="1">
        <v>4.4581704322287301</v>
      </c>
      <c r="GU65" s="1">
        <v>1.31075154179964</v>
      </c>
      <c r="GV65" s="1">
        <v>3.6568854428262001</v>
      </c>
      <c r="GW65" s="1">
        <v>1.5450936615403701</v>
      </c>
      <c r="GX65" s="1">
        <v>0.611206796223694</v>
      </c>
      <c r="GY65" s="1">
        <v>5.5655275142220804</v>
      </c>
      <c r="GZ65" s="1">
        <v>1.0714166495528601</v>
      </c>
      <c r="HA65" s="1">
        <v>1.0543728368063601</v>
      </c>
      <c r="HB65" s="1">
        <v>1.4502688052330099</v>
      </c>
      <c r="HC65" s="1">
        <v>2.5659598947148599</v>
      </c>
      <c r="HD65" s="1">
        <v>0.53523814941778802</v>
      </c>
      <c r="HR65"/>
      <c r="IF65"/>
      <c r="JH65"/>
    </row>
    <row r="66" spans="1:268">
      <c r="A66" s="13">
        <f t="shared" si="0"/>
        <v>44530</v>
      </c>
      <c r="O66"/>
      <c r="AD66"/>
      <c r="AE66" s="4">
        <v>44530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T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DJ66"/>
      <c r="DL66" s="1">
        <v>6.7711594892375899</v>
      </c>
      <c r="DM66" s="1">
        <v>13.114569899880999</v>
      </c>
      <c r="DN66" s="1">
        <v>21.464893550336299</v>
      </c>
      <c r="DO66" s="1" t="e">
        <v>#N/A</v>
      </c>
      <c r="DP66" s="1">
        <v>14.500138999797899</v>
      </c>
      <c r="DQ66" s="1">
        <v>11.648847208371899</v>
      </c>
      <c r="DR66" s="1">
        <v>3.8799855252700302</v>
      </c>
      <c r="DS66" s="1">
        <v>27.066255365358199</v>
      </c>
      <c r="DT66" s="1">
        <v>2.9711543792224999</v>
      </c>
      <c r="DU66" s="1">
        <v>6.4460155302803397</v>
      </c>
      <c r="DV66" s="1">
        <v>12.527417497079099</v>
      </c>
      <c r="DW66" s="1">
        <v>13.6786327621748</v>
      </c>
      <c r="DX66" s="1">
        <v>4.2997488445470502</v>
      </c>
      <c r="EL66"/>
      <c r="EZ66"/>
      <c r="FB66" s="1">
        <v>5.2031293224155597</v>
      </c>
      <c r="FC66" s="1">
        <v>12.3456986904933</v>
      </c>
      <c r="FD66" s="1">
        <v>17.345280942779599</v>
      </c>
      <c r="FE66" s="1">
        <v>23.378054671905002</v>
      </c>
      <c r="FF66" s="1">
        <v>12.9981205365769</v>
      </c>
      <c r="FG66" s="1">
        <v>10.6570842230648</v>
      </c>
      <c r="FH66" s="1">
        <v>4.0881294144283098</v>
      </c>
      <c r="FI66" s="1">
        <v>21.886575279680301</v>
      </c>
      <c r="FJ66" s="1">
        <v>6.4005628988579701</v>
      </c>
      <c r="FK66" s="1">
        <v>8.9866760698524004</v>
      </c>
      <c r="FL66" s="1">
        <v>11.929948547543001</v>
      </c>
      <c r="FM66" s="1">
        <v>12.7043639621275</v>
      </c>
      <c r="FN66" s="1">
        <v>6.1511946823708898</v>
      </c>
      <c r="GB66"/>
      <c r="GP66"/>
      <c r="GR66" s="1">
        <v>0.96257739194884895</v>
      </c>
      <c r="GS66" s="1">
        <v>1.7406530955980299</v>
      </c>
      <c r="GT66" s="1">
        <v>4.4196071427892596</v>
      </c>
      <c r="GU66" s="1">
        <v>1.2838637862757001</v>
      </c>
      <c r="GV66" s="1">
        <v>3.4729032359429799</v>
      </c>
      <c r="GW66" s="1">
        <v>1.4798798324473199</v>
      </c>
      <c r="GX66" s="1">
        <v>0.60243125895109395</v>
      </c>
      <c r="GY66" s="1">
        <v>5.4811952669952904</v>
      </c>
      <c r="GZ66" s="1">
        <v>1.0366093402952301</v>
      </c>
      <c r="HA66" s="1">
        <v>1.0067252477072699</v>
      </c>
      <c r="HB66" s="1">
        <v>1.34054254103638</v>
      </c>
      <c r="HC66" s="1">
        <v>2.4969721905437399</v>
      </c>
      <c r="HD66" s="1">
        <v>0.51249359775834802</v>
      </c>
      <c r="HR66"/>
      <c r="IF66"/>
      <c r="JH66"/>
    </row>
    <row r="67" spans="1:268">
      <c r="A67" s="13">
        <f t="shared" si="0"/>
        <v>44498</v>
      </c>
      <c r="O67"/>
      <c r="AD67"/>
      <c r="AE67" s="4">
        <v>44498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T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DJ67"/>
      <c r="DL67" s="1">
        <v>7.1045971654262701</v>
      </c>
      <c r="DM67" s="1">
        <v>13.338288987160301</v>
      </c>
      <c r="DN67" s="1">
        <v>21.166097641624599</v>
      </c>
      <c r="DO67" s="1" t="e">
        <v>#N/A</v>
      </c>
      <c r="DP67" s="1">
        <v>15.331064625659099</v>
      </c>
      <c r="DQ67" s="1">
        <v>12.124175181342499</v>
      </c>
      <c r="DR67" s="1">
        <v>4.38229609461193</v>
      </c>
      <c r="DS67" s="1">
        <v>28.360699776372801</v>
      </c>
      <c r="DT67" s="1">
        <v>2.9927285682693898</v>
      </c>
      <c r="DU67" s="1">
        <v>6.4501448617439001</v>
      </c>
      <c r="DV67" s="1">
        <v>17.456083045867299</v>
      </c>
      <c r="DW67" s="1">
        <v>13.7386314535491</v>
      </c>
      <c r="DX67" s="1">
        <v>4.6110365538496501</v>
      </c>
      <c r="EL67"/>
      <c r="EZ67"/>
      <c r="FB67" s="1">
        <v>5.3026187967507203</v>
      </c>
      <c r="FC67" s="1">
        <v>12.583849723081199</v>
      </c>
      <c r="FD67" s="1">
        <v>17.0850582834683</v>
      </c>
      <c r="FE67" s="1">
        <v>19.704289157649399</v>
      </c>
      <c r="FF67" s="1">
        <v>13.4530723091429</v>
      </c>
      <c r="FG67" s="1">
        <v>10.866537543303799</v>
      </c>
      <c r="FH67" s="1">
        <v>4.5667281990800301</v>
      </c>
      <c r="FI67" s="1">
        <v>23.049949824745202</v>
      </c>
      <c r="FJ67" s="1">
        <v>6.1714130818186002</v>
      </c>
      <c r="FK67" s="1">
        <v>8.8025244693452898</v>
      </c>
      <c r="FL67" s="1">
        <v>15.3995757492359</v>
      </c>
      <c r="FM67" s="1">
        <v>12.6925764435864</v>
      </c>
      <c r="FN67" s="1">
        <v>6.4261169181271001</v>
      </c>
      <c r="GB67"/>
      <c r="GP67"/>
      <c r="GR67" s="1">
        <v>1.0022073686129001</v>
      </c>
      <c r="GS67" s="1">
        <v>1.7739896550415399</v>
      </c>
      <c r="GT67" s="1">
        <v>4.3237514580380703</v>
      </c>
      <c r="GU67" s="1">
        <v>1.37217060330958</v>
      </c>
      <c r="GV67" s="1">
        <v>3.6098079844422402</v>
      </c>
      <c r="GW67" s="1">
        <v>1.5182953243199799</v>
      </c>
      <c r="GX67" s="1">
        <v>0.67834011567136399</v>
      </c>
      <c r="GY67" s="1">
        <v>5.71643927118921</v>
      </c>
      <c r="GZ67" s="1">
        <v>1.02960950260899</v>
      </c>
      <c r="HA67" s="1">
        <v>1.03854825492837</v>
      </c>
      <c r="HB67" s="1">
        <v>1.7345661687109799</v>
      </c>
      <c r="HC67" s="1">
        <v>2.4936371181467698</v>
      </c>
      <c r="HD67" s="1">
        <v>0.54590461343035601</v>
      </c>
      <c r="HR67"/>
      <c r="IF67"/>
      <c r="JH67"/>
    </row>
    <row r="68" spans="1:268">
      <c r="A68" s="13">
        <f t="shared" si="0"/>
        <v>44469</v>
      </c>
      <c r="O68"/>
      <c r="AD68"/>
      <c r="AE68" s="4">
        <v>44469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T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DJ68"/>
      <c r="DL68" s="1">
        <v>6.7870739980453498</v>
      </c>
      <c r="DM68" s="1">
        <v>13.1844360394266</v>
      </c>
      <c r="DN68" s="1">
        <v>20.0429261172434</v>
      </c>
      <c r="DO68" s="1" t="e">
        <v>#N/A</v>
      </c>
      <c r="DP68" s="1">
        <v>14.967854485747599</v>
      </c>
      <c r="DQ68" s="1">
        <v>11.8996713380528</v>
      </c>
      <c r="DR68" s="1">
        <v>4.4407525601455999</v>
      </c>
      <c r="DS68" s="1">
        <v>26.617977955212101</v>
      </c>
      <c r="DT68" s="1">
        <v>3.1113219947520698</v>
      </c>
      <c r="DU68" s="1">
        <v>6.0164530986102198</v>
      </c>
      <c r="DV68" s="1">
        <v>24.612083840598299</v>
      </c>
      <c r="DW68" s="1">
        <v>13.7595088707063</v>
      </c>
      <c r="DX68" s="1">
        <v>4.3120717529465296</v>
      </c>
      <c r="EL68"/>
      <c r="EZ68"/>
      <c r="FB68" s="1">
        <v>5.19252981914416</v>
      </c>
      <c r="FC68" s="1">
        <v>12.3804125248764</v>
      </c>
      <c r="FD68" s="1">
        <v>15.908785308422599</v>
      </c>
      <c r="FE68" s="1">
        <v>19.850204916191799</v>
      </c>
      <c r="FF68" s="1">
        <v>13.182245335071601</v>
      </c>
      <c r="FG68" s="1">
        <v>10.8096121524139</v>
      </c>
      <c r="FH68" s="1">
        <v>4.7284466980972999</v>
      </c>
      <c r="FI68" s="1">
        <v>21.7495628521465</v>
      </c>
      <c r="FJ68" s="1">
        <v>6.2939230990575403</v>
      </c>
      <c r="FK68" s="1">
        <v>8.6059127737381704</v>
      </c>
      <c r="FL68" s="1">
        <v>16.9030404153783</v>
      </c>
      <c r="FM68" s="1">
        <v>12.7896557109739</v>
      </c>
      <c r="FN68" s="1">
        <v>6.2345394724261096</v>
      </c>
      <c r="GB68"/>
      <c r="GP68"/>
      <c r="GR68" s="1">
        <v>0.98930544912187002</v>
      </c>
      <c r="GS68" s="1">
        <v>1.69781835303415</v>
      </c>
      <c r="GT68" s="1">
        <v>3.9793093352812399</v>
      </c>
      <c r="GU68" s="1">
        <v>1.3119258502202999</v>
      </c>
      <c r="GV68" s="1">
        <v>3.4985974579499199</v>
      </c>
      <c r="GW68" s="1">
        <v>1.5023836344544901</v>
      </c>
      <c r="GX68" s="1">
        <v>0.66352476246737802</v>
      </c>
      <c r="GY68" s="1">
        <v>5.40287523583872</v>
      </c>
      <c r="GZ68" s="1">
        <v>1.07132976236781</v>
      </c>
      <c r="HA68" s="1">
        <v>0.98483779512055802</v>
      </c>
      <c r="HB68" s="1">
        <v>1.7837952561172401</v>
      </c>
      <c r="HC68" s="1">
        <v>2.48576182233298</v>
      </c>
      <c r="HD68" s="1">
        <v>0.50895215352950696</v>
      </c>
      <c r="HR68"/>
      <c r="IF68"/>
      <c r="JH68"/>
    </row>
    <row r="69" spans="1:268">
      <c r="A69" s="13">
        <f t="shared" si="0"/>
        <v>44439</v>
      </c>
      <c r="O69"/>
      <c r="AD69"/>
      <c r="AE69" s="4">
        <v>44439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T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DJ69"/>
      <c r="DL69" s="1">
        <v>7.3495760534452597</v>
      </c>
      <c r="DM69" s="1">
        <v>13.3558745894392</v>
      </c>
      <c r="DN69" s="1">
        <v>21.423023066804099</v>
      </c>
      <c r="DO69" s="1" t="e">
        <v>#N/A</v>
      </c>
      <c r="DP69" s="1">
        <v>15.9648975459873</v>
      </c>
      <c r="DQ69" s="1">
        <v>12.921395265706501</v>
      </c>
      <c r="DR69" s="1">
        <v>4.1490747120123199</v>
      </c>
      <c r="DS69" s="1">
        <v>29.309858048578601</v>
      </c>
      <c r="DT69" s="1">
        <v>3.16327227998601</v>
      </c>
      <c r="DU69" s="1">
        <v>6.6004115401731598</v>
      </c>
      <c r="DV69" s="1">
        <v>21.388465887274201</v>
      </c>
      <c r="DW69" s="1">
        <v>13.689399681650199</v>
      </c>
      <c r="DX69" s="1">
        <v>4.3049676688940099</v>
      </c>
      <c r="EL69"/>
      <c r="EZ69"/>
      <c r="FB69" s="1">
        <v>5.45269819504436</v>
      </c>
      <c r="FC69" s="1">
        <v>12.5621769433567</v>
      </c>
      <c r="FD69" s="1">
        <v>16.902067301249399</v>
      </c>
      <c r="FE69" s="1">
        <v>19.886428823184001</v>
      </c>
      <c r="FF69" s="1">
        <v>13.828593530311201</v>
      </c>
      <c r="FG69" s="1">
        <v>11.4939732011113</v>
      </c>
      <c r="FH69" s="1">
        <v>4.4747971584875099</v>
      </c>
      <c r="FI69" s="1">
        <v>23.7292412672086</v>
      </c>
      <c r="FJ69" s="1">
        <v>6.3007529864944702</v>
      </c>
      <c r="FK69" s="1">
        <v>8.9719719602718708</v>
      </c>
      <c r="FL69" s="1">
        <v>17.441098804308801</v>
      </c>
      <c r="FM69" s="1">
        <v>12.4534990153282</v>
      </c>
      <c r="FN69" s="1">
        <v>6.1562438039318996</v>
      </c>
      <c r="GB69"/>
      <c r="GP69"/>
      <c r="GR69" s="1">
        <v>1.1039722453760501</v>
      </c>
      <c r="GS69" s="1">
        <v>1.7110165041346299</v>
      </c>
      <c r="GT69" s="1">
        <v>4.2167067235555704</v>
      </c>
      <c r="GU69" s="1">
        <v>1.31656698892251</v>
      </c>
      <c r="GV69" s="1">
        <v>3.69017071201203</v>
      </c>
      <c r="GW69" s="1">
        <v>1.60974250247596</v>
      </c>
      <c r="GX69" s="1">
        <v>0.60581728723814998</v>
      </c>
      <c r="GY69" s="1">
        <v>5.8802307941605703</v>
      </c>
      <c r="GZ69" s="1">
        <v>1.10199556007104</v>
      </c>
      <c r="HA69" s="1">
        <v>1.07655951012203</v>
      </c>
      <c r="HB69" s="1">
        <v>1.7423076493079801</v>
      </c>
      <c r="HC69" s="1">
        <v>2.42785703381114</v>
      </c>
      <c r="HD69" s="1">
        <v>0.50544918343191902</v>
      </c>
      <c r="HR69"/>
      <c r="IF69"/>
      <c r="JH69"/>
    </row>
    <row r="70" spans="1:268">
      <c r="A70" s="13">
        <f t="shared" si="0"/>
        <v>44407</v>
      </c>
      <c r="O70"/>
      <c r="AD70"/>
      <c r="AE70" s="4">
        <v>44407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T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DJ70"/>
      <c r="DL70" s="1">
        <v>7.5587199613795697</v>
      </c>
      <c r="DM70" s="1">
        <v>13.554923044053</v>
      </c>
      <c r="DN70" s="1">
        <v>22.9572708110591</v>
      </c>
      <c r="DO70" s="1" t="e">
        <v>#N/A</v>
      </c>
      <c r="DP70" s="1">
        <v>15.996004465583599</v>
      </c>
      <c r="DQ70" s="1">
        <v>12.9958445110447</v>
      </c>
      <c r="DR70" s="1">
        <v>4.1238419740650496</v>
      </c>
      <c r="DS70" s="1">
        <v>27.0478710589678</v>
      </c>
      <c r="DT70" s="1">
        <v>3.1306049572552399</v>
      </c>
      <c r="DU70" s="1">
        <v>6.4427968180492403</v>
      </c>
      <c r="DV70" s="1">
        <v>21.269337911663001</v>
      </c>
      <c r="DW70" s="1">
        <v>13.429936024339201</v>
      </c>
      <c r="DX70" s="1">
        <v>4.4249034545271</v>
      </c>
      <c r="EL70"/>
      <c r="EZ70"/>
      <c r="FB70" s="1">
        <v>5.6366589353643501</v>
      </c>
      <c r="FC70" s="1">
        <v>12.5612781205866</v>
      </c>
      <c r="FD70" s="1">
        <v>17.918961377017201</v>
      </c>
      <c r="FE70" s="1">
        <v>24.740267210135499</v>
      </c>
      <c r="FF70" s="1">
        <v>13.6373790192391</v>
      </c>
      <c r="FG70" s="1">
        <v>11.4973267579786</v>
      </c>
      <c r="FH70" s="1">
        <v>4.5926976891963003</v>
      </c>
      <c r="FI70" s="1">
        <v>21.6525588742252</v>
      </c>
      <c r="FJ70" s="1">
        <v>6.4752107016752403</v>
      </c>
      <c r="FK70" s="1">
        <v>8.8876918785342909</v>
      </c>
      <c r="FL70" s="1">
        <v>17.4898365883483</v>
      </c>
      <c r="FM70" s="1">
        <v>12.3606977106939</v>
      </c>
      <c r="FN70" s="1">
        <v>6.5081054492895296</v>
      </c>
      <c r="GB70"/>
      <c r="GP70"/>
      <c r="GR70" s="1">
        <v>1.12408000666171</v>
      </c>
      <c r="GS70" s="1">
        <v>1.72093409677801</v>
      </c>
      <c r="GT70" s="1">
        <v>4.4953681572342203</v>
      </c>
      <c r="GU70" s="1">
        <v>1.2925312004166001</v>
      </c>
      <c r="GV70" s="1">
        <v>3.6321878452880498</v>
      </c>
      <c r="GW70" s="1">
        <v>1.5844889561451101</v>
      </c>
      <c r="GX70" s="1">
        <v>0.59204509282864803</v>
      </c>
      <c r="GY70" s="1">
        <v>5.4043046648002102</v>
      </c>
      <c r="GZ70" s="1">
        <v>1.0810500040975599</v>
      </c>
      <c r="HA70" s="1">
        <v>1.0242606066128299</v>
      </c>
      <c r="HB70" s="1">
        <v>1.75350198133705</v>
      </c>
      <c r="HC70" s="1">
        <v>2.3607210981517102</v>
      </c>
      <c r="HD70" s="1">
        <v>0.51575640513316001</v>
      </c>
      <c r="HR70"/>
      <c r="IF70"/>
      <c r="JH70"/>
    </row>
    <row r="71" spans="1:268">
      <c r="A71" s="13">
        <f t="shared" si="0"/>
        <v>44377</v>
      </c>
      <c r="O71"/>
      <c r="AD71"/>
      <c r="AE71" s="4">
        <v>44377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T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DJ71"/>
      <c r="DL71" s="1">
        <v>7.5685951633633204</v>
      </c>
      <c r="DM71" s="1">
        <v>13.832051947838201</v>
      </c>
      <c r="DN71" s="1">
        <v>23.718484305223399</v>
      </c>
      <c r="DO71" s="1" t="e">
        <v>#N/A</v>
      </c>
      <c r="DP71" s="1">
        <v>15.861126548917101</v>
      </c>
      <c r="DQ71" s="1">
        <v>12.873504290188601</v>
      </c>
      <c r="DR71" s="1">
        <v>4.4826535646075696</v>
      </c>
      <c r="DS71" s="1">
        <v>26.4892205813731</v>
      </c>
      <c r="DT71" s="1">
        <v>2.8435283533973501</v>
      </c>
      <c r="DU71" s="1">
        <v>6.5101810625398304</v>
      </c>
      <c r="DV71" s="1">
        <v>23.147696936962099</v>
      </c>
      <c r="DW71" s="1">
        <v>13.429772533377999</v>
      </c>
      <c r="DX71" s="1">
        <v>4.7144325429302301</v>
      </c>
      <c r="EL71"/>
      <c r="EZ71"/>
      <c r="FB71" s="1">
        <v>5.7687256374071998</v>
      </c>
      <c r="FC71" s="1">
        <v>12.600835612223699</v>
      </c>
      <c r="FD71" s="1">
        <v>18.458539415524399</v>
      </c>
      <c r="FE71" s="1">
        <v>24.7082922078039</v>
      </c>
      <c r="FF71" s="1">
        <v>13.4650862544354</v>
      </c>
      <c r="FG71" s="1">
        <v>11.508037962666499</v>
      </c>
      <c r="FH71" s="1">
        <v>4.9537073785185202</v>
      </c>
      <c r="FI71" s="1">
        <v>21.276931163371799</v>
      </c>
      <c r="FJ71" s="1">
        <v>6.6207587289066003</v>
      </c>
      <c r="FK71" s="1">
        <v>8.8653665073294903</v>
      </c>
      <c r="FL71" s="1">
        <v>18.571689635392399</v>
      </c>
      <c r="FM71" s="1">
        <v>12.1260517468817</v>
      </c>
      <c r="FN71" s="1">
        <v>6.6916720747748197</v>
      </c>
      <c r="GB71"/>
      <c r="GP71"/>
      <c r="GR71" s="1">
        <v>1.0860631459222401</v>
      </c>
      <c r="GS71" s="1">
        <v>1.7444159554613099</v>
      </c>
      <c r="GT71" s="1">
        <v>4.5420145334114199</v>
      </c>
      <c r="GU71" s="1">
        <v>1.2812387383345101</v>
      </c>
      <c r="GV71" s="1">
        <v>3.5635634482429799</v>
      </c>
      <c r="GW71" s="1">
        <v>1.5575595153358399</v>
      </c>
      <c r="GX71" s="1">
        <v>0.60010974481522505</v>
      </c>
      <c r="GY71" s="1">
        <v>5.2775706348562101</v>
      </c>
      <c r="GZ71" s="1">
        <v>1.0697083599508399</v>
      </c>
      <c r="HA71" s="1">
        <v>1.02061084514278</v>
      </c>
      <c r="HB71" s="1">
        <v>1.81615254797749</v>
      </c>
      <c r="HC71" s="1">
        <v>2.2967276020403098</v>
      </c>
      <c r="HD71" s="1">
        <v>0.52624082155721097</v>
      </c>
      <c r="HR71"/>
      <c r="IF71"/>
      <c r="JH71"/>
    </row>
    <row r="72" spans="1:268">
      <c r="A72" s="13">
        <f t="shared" ref="A72:A135" si="1">AE72</f>
        <v>44344</v>
      </c>
      <c r="O72"/>
      <c r="AD72"/>
      <c r="AE72" s="4">
        <v>44344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T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DJ72"/>
      <c r="DL72" s="1">
        <v>8.06542409707696</v>
      </c>
      <c r="DM72" s="1">
        <v>13.4751385773935</v>
      </c>
      <c r="DN72" s="1">
        <v>24.425910642234602</v>
      </c>
      <c r="DO72" s="1" t="e">
        <v>#N/A</v>
      </c>
      <c r="DP72" s="1">
        <v>15.219256902493999</v>
      </c>
      <c r="DQ72" s="1">
        <v>14.102189484573501</v>
      </c>
      <c r="DR72" s="1">
        <v>4.4920192339935898</v>
      </c>
      <c r="DS72" s="1">
        <v>26.226490383103901</v>
      </c>
      <c r="DT72" s="1">
        <v>4.0802189560913202</v>
      </c>
      <c r="DU72" s="1">
        <v>6.8116636126740504</v>
      </c>
      <c r="DV72" s="1">
        <v>25.109452896204001</v>
      </c>
      <c r="DW72" s="1">
        <v>13.839602732024501</v>
      </c>
      <c r="DX72" s="1">
        <v>4.8818073952865504</v>
      </c>
      <c r="EL72"/>
      <c r="EZ72"/>
      <c r="FB72" s="1">
        <v>6.0277548584512299</v>
      </c>
      <c r="FC72" s="1">
        <v>12.398514734039599</v>
      </c>
      <c r="FD72" s="1">
        <v>18.4966015887439</v>
      </c>
      <c r="FE72" s="1">
        <v>23.703444539717999</v>
      </c>
      <c r="FF72" s="1">
        <v>12.8966384466938</v>
      </c>
      <c r="FG72" s="1">
        <v>11.5810029730015</v>
      </c>
      <c r="FH72" s="1">
        <v>4.96243691114101</v>
      </c>
      <c r="FI72" s="1">
        <v>20.717442987286901</v>
      </c>
      <c r="FJ72" s="1">
        <v>6.3273418969188704</v>
      </c>
      <c r="FK72" s="1">
        <v>8.9410004258447007</v>
      </c>
      <c r="FL72" s="1">
        <v>20.0496144102421</v>
      </c>
      <c r="FM72" s="1">
        <v>12.279756031276699</v>
      </c>
      <c r="FN72" s="1">
        <v>6.6781637300578103</v>
      </c>
      <c r="GB72"/>
      <c r="GP72"/>
      <c r="GR72" s="1">
        <v>1.15610828080201</v>
      </c>
      <c r="GS72" s="1">
        <v>1.7084432014859401</v>
      </c>
      <c r="GT72" s="1">
        <v>4.5247619290397099</v>
      </c>
      <c r="GU72" s="1">
        <v>1.3324109371589701</v>
      </c>
      <c r="GV72" s="1">
        <v>3.40713903364421</v>
      </c>
      <c r="GW72" s="1">
        <v>1.5577412385932401</v>
      </c>
      <c r="GX72" s="1">
        <v>0.60772898384163698</v>
      </c>
      <c r="GY72" s="1">
        <v>5.1711542647378996</v>
      </c>
      <c r="GZ72" s="1">
        <v>1.04294911816206</v>
      </c>
      <c r="HA72" s="1">
        <v>1.0476219389888299</v>
      </c>
      <c r="HB72" s="1">
        <v>1.9486547092192801</v>
      </c>
      <c r="HC72" s="1">
        <v>2.3216442803806898</v>
      </c>
      <c r="HD72" s="1">
        <v>0.53477817685553097</v>
      </c>
      <c r="HR72"/>
      <c r="IF72"/>
      <c r="JH72"/>
    </row>
    <row r="73" spans="1:268">
      <c r="A73" s="13">
        <f t="shared" si="1"/>
        <v>44316</v>
      </c>
      <c r="O73"/>
      <c r="AD73"/>
      <c r="AE73" s="4">
        <v>44316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T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DJ73"/>
      <c r="DL73" s="1">
        <v>7.9912572269655504</v>
      </c>
      <c r="DM73" s="1">
        <v>13.484853093259</v>
      </c>
      <c r="DN73" s="1">
        <v>22.600892978522499</v>
      </c>
      <c r="DO73" s="1" t="e">
        <v>#N/A</v>
      </c>
      <c r="DP73" s="1">
        <v>14.9543269148314</v>
      </c>
      <c r="DQ73" s="1">
        <v>14.093637388475001</v>
      </c>
      <c r="DR73" s="1">
        <v>4.4216886757468297</v>
      </c>
      <c r="DS73" s="1">
        <v>26.150831386741299</v>
      </c>
      <c r="DT73" s="1">
        <v>3.95790244685048</v>
      </c>
      <c r="DU73" s="1">
        <v>6.7535430997291899</v>
      </c>
      <c r="DV73" s="1">
        <v>25.6103498800409</v>
      </c>
      <c r="DW73" s="1">
        <v>13.7792217863707</v>
      </c>
      <c r="DX73" s="1">
        <v>4.6898899561968399</v>
      </c>
      <c r="EL73"/>
      <c r="EZ73"/>
      <c r="FB73" s="1">
        <v>6.0008319505944403</v>
      </c>
      <c r="FC73" s="1">
        <v>12.343761380811699</v>
      </c>
      <c r="FD73" s="1">
        <v>17.424276996158</v>
      </c>
      <c r="FE73" s="1">
        <v>20.380883735795202</v>
      </c>
      <c r="FF73" s="1">
        <v>12.635928703899401</v>
      </c>
      <c r="FG73" s="1">
        <v>11.554903038081701</v>
      </c>
      <c r="FH73" s="1">
        <v>5.0082429995727198</v>
      </c>
      <c r="FI73" s="1">
        <v>20.727407644328299</v>
      </c>
      <c r="FJ73" s="1">
        <v>6.4296682301696704</v>
      </c>
      <c r="FK73" s="1">
        <v>8.9859457921437897</v>
      </c>
      <c r="FL73" s="1">
        <v>20.6427029230187</v>
      </c>
      <c r="FM73" s="1">
        <v>12.4543464916209</v>
      </c>
      <c r="FN73" s="1">
        <v>6.7109482055972798</v>
      </c>
      <c r="GB73"/>
      <c r="GP73"/>
      <c r="GR73" s="1">
        <v>1.1596133863661799</v>
      </c>
      <c r="GS73" s="1">
        <v>1.6773711270820699</v>
      </c>
      <c r="GT73" s="1">
        <v>4.1979554994635704</v>
      </c>
      <c r="GU73" s="1">
        <v>1.2616656260622801</v>
      </c>
      <c r="GV73" s="1">
        <v>3.3561963219452702</v>
      </c>
      <c r="GW73" s="1">
        <v>1.5351075944585599</v>
      </c>
      <c r="GX73" s="1">
        <v>0.57774908090190502</v>
      </c>
      <c r="GY73" s="1">
        <v>5.1838909983596997</v>
      </c>
      <c r="GZ73" s="1">
        <v>1.0304620556291599</v>
      </c>
      <c r="HA73" s="1">
        <v>1.0393592964742999</v>
      </c>
      <c r="HB73" s="1">
        <v>2.0410518517053302</v>
      </c>
      <c r="HC73" s="1">
        <v>2.31629032543976</v>
      </c>
      <c r="HD73" s="1">
        <v>0.50933541458961495</v>
      </c>
      <c r="HR73"/>
      <c r="IF73"/>
      <c r="JH73"/>
    </row>
    <row r="74" spans="1:268">
      <c r="A74" s="13">
        <f t="shared" si="1"/>
        <v>44286</v>
      </c>
      <c r="O74"/>
      <c r="AD74"/>
      <c r="AE74" s="4">
        <v>44286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T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DJ74"/>
      <c r="DL74" s="1">
        <v>7.9061835434105703</v>
      </c>
      <c r="DM74" s="1">
        <v>13.318881442065001</v>
      </c>
      <c r="DN74" s="1">
        <v>22.4789824993175</v>
      </c>
      <c r="DO74" s="1" t="e">
        <v>#N/A</v>
      </c>
      <c r="DP74" s="1">
        <v>14.8083662072317</v>
      </c>
      <c r="DQ74" s="1">
        <v>14.2562010539104</v>
      </c>
      <c r="DR74" s="1">
        <v>4.6641423709099099</v>
      </c>
      <c r="DS74" s="1">
        <v>26.340141693497099</v>
      </c>
      <c r="DT74" s="1">
        <v>3.9355843022835102</v>
      </c>
      <c r="DU74" s="1">
        <v>6.7634619279373904</v>
      </c>
      <c r="DV74" s="1">
        <v>21.2483328679252</v>
      </c>
      <c r="DW74" s="1">
        <v>13.672900050590201</v>
      </c>
      <c r="DX74" s="1">
        <v>5.1274405356278701</v>
      </c>
      <c r="EL74"/>
      <c r="EZ74"/>
      <c r="FB74" s="1">
        <v>6.0425975508324203</v>
      </c>
      <c r="FC74" s="1">
        <v>12.263083737571399</v>
      </c>
      <c r="FD74" s="1">
        <v>17.347823824412199</v>
      </c>
      <c r="FE74" s="1">
        <v>20.1472902509887</v>
      </c>
      <c r="FF74" s="1">
        <v>12.4541979538517</v>
      </c>
      <c r="FG74" s="1">
        <v>11.7446078310881</v>
      </c>
      <c r="FH74" s="1">
        <v>5.2943263082395902</v>
      </c>
      <c r="FI74" s="1">
        <v>20.968067662980999</v>
      </c>
      <c r="FJ74" s="1">
        <v>6.5100817388118299</v>
      </c>
      <c r="FK74" s="1">
        <v>9.0732357466510205</v>
      </c>
      <c r="FL74" s="1">
        <v>19.625221089976499</v>
      </c>
      <c r="FM74" s="1">
        <v>12.2995388866652</v>
      </c>
      <c r="FN74" s="1">
        <v>7.3332937627529198</v>
      </c>
      <c r="GB74"/>
      <c r="GP74"/>
      <c r="GR74" s="1">
        <v>1.14713603633112</v>
      </c>
      <c r="GS74" s="1">
        <v>1.64710332380104</v>
      </c>
      <c r="GT74" s="1">
        <v>4.0711411066938297</v>
      </c>
      <c r="GU74" s="1">
        <v>1.2438408205728</v>
      </c>
      <c r="GV74" s="1">
        <v>3.2653509116159301</v>
      </c>
      <c r="GW74" s="1">
        <v>1.51845419619779</v>
      </c>
      <c r="GX74" s="1">
        <v>0.61411340806927195</v>
      </c>
      <c r="GY74" s="1">
        <v>5.17738973099768</v>
      </c>
      <c r="GZ74" s="1">
        <v>1.0170691361211901</v>
      </c>
      <c r="HA74" s="1">
        <v>1.0275570205265301</v>
      </c>
      <c r="HB74" s="1">
        <v>1.93029038705907</v>
      </c>
      <c r="HC74" s="1">
        <v>2.2628842999455498</v>
      </c>
      <c r="HD74" s="1">
        <v>0.54691043290949304</v>
      </c>
      <c r="HR74"/>
      <c r="IF74"/>
      <c r="JH74"/>
    </row>
    <row r="75" spans="1:268">
      <c r="A75" s="13">
        <f t="shared" si="1"/>
        <v>44253</v>
      </c>
      <c r="O75"/>
      <c r="AD75"/>
      <c r="AE75" s="4">
        <v>44253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T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DJ75"/>
      <c r="DL75" s="1">
        <v>8.4309536969338499</v>
      </c>
      <c r="DM75" s="1">
        <v>10.9396282098283</v>
      </c>
      <c r="DN75" s="1">
        <v>18.746978271073498</v>
      </c>
      <c r="DO75" s="1" t="e">
        <v>#N/A</v>
      </c>
      <c r="DP75" s="1">
        <v>13.876874795631499</v>
      </c>
      <c r="DQ75" s="1">
        <v>13.34647155139</v>
      </c>
      <c r="DR75" s="1">
        <v>4.9286661751836798</v>
      </c>
      <c r="DS75" s="1">
        <v>24.009962785396102</v>
      </c>
      <c r="DT75" s="1">
        <v>3.0988709580395901</v>
      </c>
      <c r="DU75" s="1">
        <v>6.3847195686621099</v>
      </c>
      <c r="DV75" s="1">
        <v>15.3032558560539</v>
      </c>
      <c r="DW75" s="1">
        <v>12.3135449556301</v>
      </c>
      <c r="DX75" s="1">
        <v>4.4953392502710701</v>
      </c>
      <c r="EL75"/>
      <c r="EZ75"/>
      <c r="FB75" s="1">
        <v>6.4046689065225904</v>
      </c>
      <c r="FC75" s="1">
        <v>10.6600614046465</v>
      </c>
      <c r="FD75" s="1">
        <v>15.0689690991276</v>
      </c>
      <c r="FE75" s="1">
        <v>26.801409677589099</v>
      </c>
      <c r="FF75" s="1">
        <v>12.109426990698999</v>
      </c>
      <c r="FG75" s="1">
        <v>11.2050500345818</v>
      </c>
      <c r="FH75" s="1">
        <v>5.6080686779659201</v>
      </c>
      <c r="FI75" s="1">
        <v>18.447406270609601</v>
      </c>
      <c r="FJ75" s="1">
        <v>6.0862476948424904</v>
      </c>
      <c r="FK75" s="1">
        <v>8.6623044968360805</v>
      </c>
      <c r="FL75" s="1">
        <v>17.893453187474101</v>
      </c>
      <c r="FM75" s="1">
        <v>11.6493796698101</v>
      </c>
      <c r="FN75" s="1">
        <v>6.8138210587992596</v>
      </c>
      <c r="GB75"/>
      <c r="GP75"/>
      <c r="GR75" s="1">
        <v>1.1695031584192901</v>
      </c>
      <c r="GS75" s="1">
        <v>1.53576729736371</v>
      </c>
      <c r="GT75" s="1">
        <v>3.2008498142122201</v>
      </c>
      <c r="GU75" s="1">
        <v>1.30871297066248</v>
      </c>
      <c r="GV75" s="1">
        <v>3.1759165511606602</v>
      </c>
      <c r="GW75" s="1">
        <v>1.4290593989976299</v>
      </c>
      <c r="GX75" s="1">
        <v>0.64883051247305701</v>
      </c>
      <c r="GY75" s="1">
        <v>4.0599016518771496</v>
      </c>
      <c r="GZ75" s="1">
        <v>0.86836326550769505</v>
      </c>
      <c r="HA75" s="1">
        <v>0.92933417059384105</v>
      </c>
      <c r="HB75" s="1">
        <v>1.5886629747315699</v>
      </c>
      <c r="HC75" s="1">
        <v>2.1979246435078701</v>
      </c>
      <c r="HD75" s="1">
        <v>0.466485711320963</v>
      </c>
      <c r="HR75"/>
      <c r="IF75"/>
      <c r="JH75"/>
    </row>
    <row r="76" spans="1:268">
      <c r="A76" s="13">
        <f t="shared" si="1"/>
        <v>44225</v>
      </c>
      <c r="O76"/>
      <c r="AD76"/>
      <c r="AE76" s="4">
        <v>44225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T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DJ76"/>
      <c r="DL76" s="1">
        <v>8.1221221197685995</v>
      </c>
      <c r="DM76" s="1">
        <v>11.1354931052396</v>
      </c>
      <c r="DN76" s="1">
        <v>18.726394241038399</v>
      </c>
      <c r="DO76" s="1">
        <v>14.9896318839501</v>
      </c>
      <c r="DP76" s="1">
        <v>14.193070709520599</v>
      </c>
      <c r="DQ76" s="1">
        <v>12.8440360936292</v>
      </c>
      <c r="DR76" s="1">
        <v>4.6879052173928404</v>
      </c>
      <c r="DS76" s="1">
        <v>24.099758661139401</v>
      </c>
      <c r="DT76" s="1">
        <v>3.1852570513961198</v>
      </c>
      <c r="DU76" s="1">
        <v>6.7205427573383698</v>
      </c>
      <c r="DV76" s="1">
        <v>11.9541026072781</v>
      </c>
      <c r="DW76" s="1">
        <v>11.9055251250367</v>
      </c>
      <c r="DX76" s="1">
        <v>4.3964967266733801</v>
      </c>
      <c r="EL76"/>
      <c r="EZ76"/>
      <c r="FB76" s="1">
        <v>6.3297117354796004</v>
      </c>
      <c r="FC76" s="1">
        <v>11.0168128781457</v>
      </c>
      <c r="FD76" s="1">
        <v>15.238458942637299</v>
      </c>
      <c r="FE76" s="1">
        <v>26.894312524060702</v>
      </c>
      <c r="FF76" s="1">
        <v>12.2465224454288</v>
      </c>
      <c r="FG76" s="1">
        <v>11.180926953738</v>
      </c>
      <c r="FH76" s="1">
        <v>5.5310329011811099</v>
      </c>
      <c r="FI76" s="1">
        <v>18.5312628936266</v>
      </c>
      <c r="FJ76" s="1">
        <v>5.9236503401160796</v>
      </c>
      <c r="FK76" s="1">
        <v>8.97307364406144</v>
      </c>
      <c r="FL76" s="1">
        <v>16.421151942333999</v>
      </c>
      <c r="FM76" s="1">
        <v>11.8958485783096</v>
      </c>
      <c r="FN76" s="1">
        <v>6.9807154214150398</v>
      </c>
      <c r="GB76"/>
      <c r="GP76"/>
      <c r="GR76" s="1">
        <v>1.10828440385051</v>
      </c>
      <c r="GS76" s="1">
        <v>1.5463722071427699</v>
      </c>
      <c r="GT76" s="1">
        <v>3.1732392805900802</v>
      </c>
      <c r="GU76" s="1">
        <v>1.2055495155129099</v>
      </c>
      <c r="GV76" s="1">
        <v>3.2454387360641501</v>
      </c>
      <c r="GW76" s="1">
        <v>1.3862834181352399</v>
      </c>
      <c r="GX76" s="1">
        <v>0.60150718665817005</v>
      </c>
      <c r="GY76" s="1">
        <v>3.9954027962637602</v>
      </c>
      <c r="GZ76" s="1">
        <v>0.876019917840824</v>
      </c>
      <c r="HA76" s="1">
        <v>0.99619798803027704</v>
      </c>
      <c r="HB76" s="1">
        <v>1.3915502625334899</v>
      </c>
      <c r="HC76" s="1">
        <v>2.1417808204602302</v>
      </c>
      <c r="HD76" s="1">
        <v>0.440588395053576</v>
      </c>
      <c r="HR76"/>
      <c r="IF76"/>
      <c r="JH76"/>
    </row>
    <row r="77" spans="1:268">
      <c r="A77" s="13">
        <f t="shared" si="1"/>
        <v>44196</v>
      </c>
      <c r="O77"/>
      <c r="AD77"/>
      <c r="AE77" s="4">
        <v>44196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T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DJ77"/>
      <c r="DL77" s="1">
        <v>8.5499148423982696</v>
      </c>
      <c r="DM77" s="1">
        <v>11.5184722268787</v>
      </c>
      <c r="DN77" s="1">
        <v>19.954239348525601</v>
      </c>
      <c r="DO77" s="1">
        <v>15.8900401124822</v>
      </c>
      <c r="DP77" s="1">
        <v>14.064200247772799</v>
      </c>
      <c r="DQ77" s="1">
        <v>13.0165730886639</v>
      </c>
      <c r="DR77" s="1">
        <v>4.8215427554374104</v>
      </c>
      <c r="DS77" s="1">
        <v>23.676368812746801</v>
      </c>
      <c r="DT77" s="1">
        <v>3.1179020695367998</v>
      </c>
      <c r="DU77" s="1">
        <v>6.86504513476548</v>
      </c>
      <c r="DV77" s="1">
        <v>15.030312691295499</v>
      </c>
      <c r="DW77" s="1">
        <v>11.937111168060801</v>
      </c>
      <c r="DX77" s="1">
        <v>4.4174405675647801</v>
      </c>
      <c r="EL77"/>
      <c r="EZ77"/>
      <c r="FB77" s="1">
        <v>6.9748173226189198</v>
      </c>
      <c r="FC77" s="1">
        <v>11.4335004590213</v>
      </c>
      <c r="FD77" s="1">
        <v>16.168957040252401</v>
      </c>
      <c r="FE77" s="1">
        <v>26.786063218115</v>
      </c>
      <c r="FF77" s="1">
        <v>12.1589147300754</v>
      </c>
      <c r="FG77" s="1">
        <v>11.249245014282</v>
      </c>
      <c r="FH77" s="1">
        <v>5.7156877949366001</v>
      </c>
      <c r="FI77" s="1">
        <v>18.2450582011524</v>
      </c>
      <c r="FJ77" s="1">
        <v>5.9063543861817402</v>
      </c>
      <c r="FK77" s="1">
        <v>8.9210407523028294</v>
      </c>
      <c r="FL77" s="1">
        <v>16.266953524903101</v>
      </c>
      <c r="FM77" s="1">
        <v>11.731500175691901</v>
      </c>
      <c r="FN77" s="1">
        <v>7.22752289704124</v>
      </c>
      <c r="GB77"/>
      <c r="GP77"/>
      <c r="GR77" s="1">
        <v>1.14342076568527</v>
      </c>
      <c r="GS77" s="1">
        <v>1.60955190344203</v>
      </c>
      <c r="GT77" s="1">
        <v>3.3250134017107098</v>
      </c>
      <c r="GU77" s="1">
        <v>1.24818599995831</v>
      </c>
      <c r="GV77" s="1">
        <v>3.2239234642301202</v>
      </c>
      <c r="GW77" s="1">
        <v>1.4016394092853199</v>
      </c>
      <c r="GX77" s="1">
        <v>0.61317228563992598</v>
      </c>
      <c r="GY77" s="1">
        <v>3.9000706547638102</v>
      </c>
      <c r="GZ77" s="1">
        <v>0.85249488334710399</v>
      </c>
      <c r="HA77" s="1">
        <v>1.0078370655662401</v>
      </c>
      <c r="HB77" s="1">
        <v>1.4259196121259401</v>
      </c>
      <c r="HC77" s="1">
        <v>2.1487999073667798</v>
      </c>
      <c r="HD77" s="1">
        <v>0.45343261747512098</v>
      </c>
      <c r="HR77"/>
      <c r="IF77"/>
      <c r="JH77"/>
    </row>
    <row r="78" spans="1:268">
      <c r="A78" s="13">
        <f t="shared" si="1"/>
        <v>44165</v>
      </c>
      <c r="O78"/>
      <c r="AD78"/>
      <c r="AE78" s="4">
        <v>44165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T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DJ78"/>
      <c r="DL78" s="1">
        <v>8.4821492574163493</v>
      </c>
      <c r="DM78" s="1">
        <v>11.4306991500309</v>
      </c>
      <c r="DN78" s="1">
        <v>20.349630673381601</v>
      </c>
      <c r="DO78" s="1" t="e">
        <v>#N/A</v>
      </c>
      <c r="DP78" s="1">
        <v>14.0354899608338</v>
      </c>
      <c r="DQ78" s="1">
        <v>13.088830265415901</v>
      </c>
      <c r="DR78" s="1">
        <v>4.6825240692872203</v>
      </c>
      <c r="DS78" s="1">
        <v>22.6322722233162</v>
      </c>
      <c r="DT78" s="1">
        <v>3.2071257412424399</v>
      </c>
      <c r="DU78" s="1">
        <v>6.7334343973575699</v>
      </c>
      <c r="DV78" s="1">
        <v>12.474953157127601</v>
      </c>
      <c r="DW78" s="1">
        <v>12.875970201743501</v>
      </c>
      <c r="DX78" s="1">
        <v>4.3534437433446298</v>
      </c>
      <c r="EL78"/>
      <c r="EZ78"/>
      <c r="FB78" s="1">
        <v>6.9838022275605498</v>
      </c>
      <c r="FC78" s="1">
        <v>11.5391571333797</v>
      </c>
      <c r="FD78" s="1">
        <v>15.998261747544699</v>
      </c>
      <c r="FE78" s="1">
        <v>26.9548570286752</v>
      </c>
      <c r="FF78" s="1">
        <v>12.2494595367305</v>
      </c>
      <c r="FG78" s="1">
        <v>11.402268861179699</v>
      </c>
      <c r="FH78" s="1">
        <v>5.6638569937807803</v>
      </c>
      <c r="FI78" s="1">
        <v>17.590025401366599</v>
      </c>
      <c r="FJ78" s="1">
        <v>6.1193656643521601</v>
      </c>
      <c r="FK78" s="1">
        <v>8.9706016251027396</v>
      </c>
      <c r="FL78" s="1">
        <v>18.703859645175399</v>
      </c>
      <c r="FM78" s="1">
        <v>12.121604614917</v>
      </c>
      <c r="FN78" s="1">
        <v>7.5894792491523297</v>
      </c>
      <c r="GB78"/>
      <c r="GP78"/>
      <c r="GR78" s="1">
        <v>1.0901244581863601</v>
      </c>
      <c r="GS78" s="1">
        <v>1.57796397229626</v>
      </c>
      <c r="GT78" s="1">
        <v>3.2525555695881398</v>
      </c>
      <c r="GU78" s="1">
        <v>1.23320559057936</v>
      </c>
      <c r="GV78" s="1">
        <v>3.22236846893842</v>
      </c>
      <c r="GW78" s="1">
        <v>1.36243070992296</v>
      </c>
      <c r="GX78" s="1">
        <v>0.57837713869278795</v>
      </c>
      <c r="GY78" s="1">
        <v>3.7537181355587101</v>
      </c>
      <c r="GZ78" s="1">
        <v>0.87848165661507804</v>
      </c>
      <c r="HA78" s="1">
        <v>0.97611916604549598</v>
      </c>
      <c r="HB78" s="1">
        <v>1.3178202314424501</v>
      </c>
      <c r="HC78" s="1">
        <v>2.2231270778217098</v>
      </c>
      <c r="HD78" s="1">
        <v>0.43802833408116898</v>
      </c>
      <c r="HR78"/>
      <c r="IF78"/>
      <c r="JH78"/>
    </row>
    <row r="79" spans="1:268">
      <c r="A79" s="13">
        <f t="shared" si="1"/>
        <v>44134</v>
      </c>
      <c r="O79"/>
      <c r="AD79"/>
      <c r="AE79" s="4">
        <v>44134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T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DJ79"/>
      <c r="DL79" s="1">
        <v>7.56551527982396</v>
      </c>
      <c r="DM79" s="1">
        <v>10.624383314318001</v>
      </c>
      <c r="DN79" s="1">
        <v>18.827704463610001</v>
      </c>
      <c r="DO79" s="1">
        <v>13.041187311833101</v>
      </c>
      <c r="DP79" s="1">
        <v>13.0478654673358</v>
      </c>
      <c r="DQ79" s="1">
        <v>11.8721445751803</v>
      </c>
      <c r="DR79" s="1">
        <v>3.6242424543290102</v>
      </c>
      <c r="DS79" s="1">
        <v>19.792403539429198</v>
      </c>
      <c r="DT79" s="1">
        <v>2.8301510979596198</v>
      </c>
      <c r="DU79" s="1">
        <v>6.1949061513314598</v>
      </c>
      <c r="DV79" s="1">
        <v>6.3120932026728802</v>
      </c>
      <c r="DW79" s="1">
        <v>11.6443985166738</v>
      </c>
      <c r="DX79" s="1">
        <v>3.7403015171901899</v>
      </c>
      <c r="EL79"/>
      <c r="EZ79"/>
      <c r="FB79" s="1">
        <v>6.5150403514631696</v>
      </c>
      <c r="FC79" s="1">
        <v>11.2208804380153</v>
      </c>
      <c r="FD79" s="1">
        <v>14.9530260631562</v>
      </c>
      <c r="FE79" s="1">
        <v>24.6861762949368</v>
      </c>
      <c r="FF79" s="1">
        <v>11.7149342933948</v>
      </c>
      <c r="FG79" s="1">
        <v>10.773698515001399</v>
      </c>
      <c r="FH79" s="1">
        <v>5.0512675283516799</v>
      </c>
      <c r="FI79" s="1">
        <v>15.5338668146722</v>
      </c>
      <c r="FJ79" s="1">
        <v>6.0681314319309196</v>
      </c>
      <c r="FK79" s="1">
        <v>8.8065257220434692</v>
      </c>
      <c r="FL79" s="1">
        <v>17.865468011092801</v>
      </c>
      <c r="FM79" s="1">
        <v>11.481430756431999</v>
      </c>
      <c r="FN79" s="1">
        <v>7.68670091662855</v>
      </c>
      <c r="GB79"/>
      <c r="GP79"/>
      <c r="GR79" s="1">
        <v>0.95002192457330603</v>
      </c>
      <c r="GS79" s="1">
        <v>1.4431192900002801</v>
      </c>
      <c r="GT79" s="1">
        <v>2.9457334790711802</v>
      </c>
      <c r="GU79" s="1">
        <v>0.97182548239898103</v>
      </c>
      <c r="GV79" s="1">
        <v>3.0200424926400098</v>
      </c>
      <c r="GW79" s="1">
        <v>1.2023836719283201</v>
      </c>
      <c r="GX79" s="1">
        <v>0.44032162961725102</v>
      </c>
      <c r="GY79" s="1">
        <v>3.2943640051049399</v>
      </c>
      <c r="GZ79" s="1">
        <v>0.78057326915251501</v>
      </c>
      <c r="HA79" s="1">
        <v>0.87381648735818496</v>
      </c>
      <c r="HB79" s="1">
        <v>1.0644737115056799</v>
      </c>
      <c r="HC79" s="1">
        <v>2.0062508828677301</v>
      </c>
      <c r="HD79" s="1">
        <v>0.362924767037555</v>
      </c>
      <c r="HR79"/>
      <c r="IF79"/>
      <c r="JH79"/>
    </row>
    <row r="80" spans="1:268">
      <c r="A80" s="13">
        <f t="shared" si="1"/>
        <v>44104</v>
      </c>
      <c r="O80"/>
      <c r="AD80"/>
      <c r="AE80" s="4">
        <v>44104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T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DJ80"/>
      <c r="DL80" s="1">
        <v>8.2328625296941507</v>
      </c>
      <c r="DM80" s="1">
        <v>11.6635547512087</v>
      </c>
      <c r="DN80" s="1">
        <v>19.635091633407001</v>
      </c>
      <c r="DO80" s="1">
        <v>14.7041424228998</v>
      </c>
      <c r="DP80" s="1">
        <v>14.3622191604103</v>
      </c>
      <c r="DQ80" s="1">
        <v>13.3474340124416</v>
      </c>
      <c r="DR80" s="1">
        <v>3.8926269387755399</v>
      </c>
      <c r="DS80" s="1">
        <v>21.927463168289801</v>
      </c>
      <c r="DT80" s="1">
        <v>2.92978045433992</v>
      </c>
      <c r="DU80" s="1">
        <v>6.4975238078225104</v>
      </c>
      <c r="DV80" s="1">
        <v>-3.85268453660697</v>
      </c>
      <c r="DW80" s="1">
        <v>11.718211235684199</v>
      </c>
      <c r="DX80" s="1">
        <v>4.31070449436708</v>
      </c>
      <c r="EL80"/>
      <c r="EZ80"/>
      <c r="FB80" s="1">
        <v>6.9812841101118099</v>
      </c>
      <c r="FC80" s="1">
        <v>12.081104535235299</v>
      </c>
      <c r="FD80" s="1">
        <v>15.616980904569701</v>
      </c>
      <c r="FE80" s="1">
        <v>24.984427544056</v>
      </c>
      <c r="FF80" s="1">
        <v>12.461860834432301</v>
      </c>
      <c r="FG80" s="1">
        <v>11.3364799329067</v>
      </c>
      <c r="FH80" s="1">
        <v>5.2287995485856298</v>
      </c>
      <c r="FI80" s="1">
        <v>16.746740980615002</v>
      </c>
      <c r="FJ80" s="1">
        <v>6.0707817754187898</v>
      </c>
      <c r="FK80" s="1">
        <v>8.8704564479730905</v>
      </c>
      <c r="FL80" s="1">
        <v>18.529672600539701</v>
      </c>
      <c r="FM80" s="1">
        <v>11.745357866612199</v>
      </c>
      <c r="FN80" s="1">
        <v>8.5846773514349906</v>
      </c>
      <c r="GB80"/>
      <c r="GP80"/>
      <c r="GR80" s="1">
        <v>1.0208711167000699</v>
      </c>
      <c r="GS80" s="1">
        <v>1.5396352276166501</v>
      </c>
      <c r="GT80" s="1">
        <v>3.0681191328061899</v>
      </c>
      <c r="GU80" s="1">
        <v>1.0153994202056</v>
      </c>
      <c r="GV80" s="1">
        <v>3.2589137892047102</v>
      </c>
      <c r="GW80" s="1">
        <v>1.24519100616302</v>
      </c>
      <c r="GX80" s="1">
        <v>0.47287849907803797</v>
      </c>
      <c r="GY80" s="1">
        <v>3.5994218996859701</v>
      </c>
      <c r="GZ80" s="1">
        <v>0.800724317733568</v>
      </c>
      <c r="HA80" s="1">
        <v>0.89248847826793998</v>
      </c>
      <c r="HB80" s="1">
        <v>1.0759511586377399</v>
      </c>
      <c r="HC80" s="1">
        <v>2.0592144487267299</v>
      </c>
      <c r="HD80" s="1">
        <v>0.38534219433850397</v>
      </c>
      <c r="HR80"/>
      <c r="IF80"/>
      <c r="JH80"/>
    </row>
    <row r="81" spans="1:268">
      <c r="A81" s="13">
        <f t="shared" si="1"/>
        <v>44074</v>
      </c>
      <c r="O81"/>
      <c r="AD81"/>
      <c r="AE81" s="4">
        <v>44074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T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DJ81"/>
      <c r="DL81" s="1">
        <v>8.6860063281982391</v>
      </c>
      <c r="DM81" s="1">
        <v>11.653182410804799</v>
      </c>
      <c r="DN81" s="1">
        <v>18.7682035875346</v>
      </c>
      <c r="DO81" s="1">
        <v>15.7307564587637</v>
      </c>
      <c r="DP81" s="1">
        <v>13.742704206497599</v>
      </c>
      <c r="DQ81" s="1">
        <v>13.2219649710159</v>
      </c>
      <c r="DR81" s="1">
        <v>4.5005280177677003</v>
      </c>
      <c r="DS81" s="1">
        <v>21.916835220874301</v>
      </c>
      <c r="DT81" s="1">
        <v>3.0852986088635901</v>
      </c>
      <c r="DU81" s="1">
        <v>6.5434904715775</v>
      </c>
      <c r="DV81" s="1">
        <v>-20.2667494334382</v>
      </c>
      <c r="DW81" s="1">
        <v>11.084520909220499</v>
      </c>
      <c r="DX81" s="1">
        <v>4.3954006012011604</v>
      </c>
      <c r="EL81"/>
      <c r="EZ81"/>
      <c r="FB81" s="1">
        <v>7.27242716742255</v>
      </c>
      <c r="FC81" s="1">
        <v>11.9506985492147</v>
      </c>
      <c r="FD81" s="1">
        <v>15.0091455599166</v>
      </c>
      <c r="FE81" s="1">
        <v>24.001500386904599</v>
      </c>
      <c r="FF81" s="1">
        <v>12.207334308183</v>
      </c>
      <c r="FG81" s="1">
        <v>11.283382095042001</v>
      </c>
      <c r="FH81" s="1">
        <v>5.6193660888699402</v>
      </c>
      <c r="FI81" s="1">
        <v>16.740480837408899</v>
      </c>
      <c r="FJ81" s="1">
        <v>5.9423833290898704</v>
      </c>
      <c r="FK81" s="1">
        <v>8.6246020129160303</v>
      </c>
      <c r="FL81" s="1">
        <v>22.407502556734698</v>
      </c>
      <c r="FM81" s="1">
        <v>11.0900304015606</v>
      </c>
      <c r="FN81" s="1">
        <v>8.5048897347841805</v>
      </c>
      <c r="GB81"/>
      <c r="GP81"/>
      <c r="GR81" s="1">
        <v>1.06204382043417</v>
      </c>
      <c r="GS81" s="1">
        <v>1.53396364485394</v>
      </c>
      <c r="GT81" s="1">
        <v>2.9184873380676999</v>
      </c>
      <c r="GU81" s="1">
        <v>1.0892754818296</v>
      </c>
      <c r="GV81" s="1">
        <v>3.2110565920757401</v>
      </c>
      <c r="GW81" s="1">
        <v>1.2300382391120299</v>
      </c>
      <c r="GX81" s="1">
        <v>0.53005379495104599</v>
      </c>
      <c r="GY81" s="1">
        <v>3.6380650201105298</v>
      </c>
      <c r="GZ81" s="1">
        <v>0.83031371641765905</v>
      </c>
      <c r="HA81" s="1">
        <v>0.89931508579446995</v>
      </c>
      <c r="HB81" s="1">
        <v>0.959089287587095</v>
      </c>
      <c r="HC81" s="1">
        <v>2.01857257569301</v>
      </c>
      <c r="HD81" s="1">
        <v>0.38281834128683601</v>
      </c>
      <c r="HR81"/>
      <c r="IF81"/>
      <c r="JH81"/>
    </row>
    <row r="82" spans="1:268">
      <c r="A82" s="13">
        <f t="shared" si="1"/>
        <v>44043</v>
      </c>
      <c r="O82"/>
      <c r="AD82"/>
      <c r="AE82" s="4">
        <v>44043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T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DJ82"/>
      <c r="DL82" s="1">
        <v>8.5368554022622796</v>
      </c>
      <c r="DM82" s="1">
        <v>11.5861594876756</v>
      </c>
      <c r="DN82" s="1">
        <v>18.654946543102401</v>
      </c>
      <c r="DO82" s="1">
        <v>15.572469881617399</v>
      </c>
      <c r="DP82" s="1">
        <v>13.6104120620467</v>
      </c>
      <c r="DQ82" s="1">
        <v>12.6447882846092</v>
      </c>
      <c r="DR82" s="1">
        <v>4.4389376372906204</v>
      </c>
      <c r="DS82" s="1">
        <v>21.474730700978</v>
      </c>
      <c r="DT82" s="1">
        <v>3.1077047081280398</v>
      </c>
      <c r="DU82" s="1">
        <v>6.6563044821109001</v>
      </c>
      <c r="DV82" s="1">
        <v>-34.972082547636198</v>
      </c>
      <c r="DW82" s="1">
        <v>10.499386562034999</v>
      </c>
      <c r="DX82" s="1">
        <v>4.1358838632123396</v>
      </c>
      <c r="EL82"/>
      <c r="EZ82"/>
      <c r="FB82" s="1">
        <v>7.1175601065270202</v>
      </c>
      <c r="FC82" s="1">
        <v>11.882127592742499</v>
      </c>
      <c r="FD82" s="1">
        <v>14.8201386311121</v>
      </c>
      <c r="FE82" s="1">
        <v>24.6175608183365</v>
      </c>
      <c r="FF82" s="1">
        <v>12.3930979188791</v>
      </c>
      <c r="FG82" s="1">
        <v>10.893722442188601</v>
      </c>
      <c r="FH82" s="1">
        <v>5.6225109317268798</v>
      </c>
      <c r="FI82" s="1">
        <v>16.0470924581882</v>
      </c>
      <c r="FJ82" s="1">
        <v>5.5423939543416196</v>
      </c>
      <c r="FK82" s="1">
        <v>8.6994858101016899</v>
      </c>
      <c r="FL82" s="1">
        <v>19.161966092313701</v>
      </c>
      <c r="FM82" s="1">
        <v>10.4634251523398</v>
      </c>
      <c r="FN82" s="1">
        <v>8.4451070505835499</v>
      </c>
      <c r="GB82"/>
      <c r="GP82"/>
      <c r="GR82" s="1">
        <v>1.00422528921315</v>
      </c>
      <c r="GS82" s="1">
        <v>1.5137500223348099</v>
      </c>
      <c r="GT82" s="1">
        <v>2.8660599872420298</v>
      </c>
      <c r="GU82" s="1">
        <v>1.05136046320081</v>
      </c>
      <c r="GV82" s="1">
        <v>3.2363595189095098</v>
      </c>
      <c r="GW82" s="1">
        <v>1.1704424870332999</v>
      </c>
      <c r="GX82" s="1">
        <v>0.51690104250301205</v>
      </c>
      <c r="GY82" s="1">
        <v>3.5165360605929101</v>
      </c>
      <c r="GZ82" s="1">
        <v>0.83109701427688798</v>
      </c>
      <c r="HA82" s="1">
        <v>0.90815568698148297</v>
      </c>
      <c r="HB82" s="1">
        <v>0.82494442335282003</v>
      </c>
      <c r="HC82" s="1">
        <v>1.8831622461778701</v>
      </c>
      <c r="HD82" s="1">
        <v>0.34966532042722098</v>
      </c>
      <c r="HR82"/>
      <c r="IF82"/>
      <c r="JH82"/>
    </row>
    <row r="83" spans="1:268">
      <c r="A83" s="13">
        <f t="shared" si="1"/>
        <v>44012</v>
      </c>
      <c r="O83"/>
      <c r="AD83"/>
      <c r="AE83" s="4">
        <v>44012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T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DJ83"/>
      <c r="DL83" s="1">
        <v>8.1909484927687206</v>
      </c>
      <c r="DM83" s="1">
        <v>11.8640633457935</v>
      </c>
      <c r="DN83" s="1">
        <v>18.813416208424499</v>
      </c>
      <c r="DO83" s="1">
        <v>15.788669717173001</v>
      </c>
      <c r="DP83" s="1">
        <v>13.9172479362032</v>
      </c>
      <c r="DQ83" s="1">
        <v>12.8415061765372</v>
      </c>
      <c r="DR83" s="1">
        <v>4.6696591992093603</v>
      </c>
      <c r="DS83" s="1">
        <v>22.088491228873899</v>
      </c>
      <c r="DT83" s="1">
        <v>3.2755733983312201</v>
      </c>
      <c r="DU83" s="1">
        <v>6.5481720786081601</v>
      </c>
      <c r="DV83" s="1">
        <v>-128.98501008921801</v>
      </c>
      <c r="DW83" s="1">
        <v>11.3782303514195</v>
      </c>
      <c r="DX83" s="1">
        <v>4.4436525973282199</v>
      </c>
      <c r="EL83"/>
      <c r="EZ83"/>
      <c r="FB83" s="1">
        <v>7.0153352414252597</v>
      </c>
      <c r="FC83" s="1">
        <v>12.1881310211828</v>
      </c>
      <c r="FD83" s="1">
        <v>14.887358269005301</v>
      </c>
      <c r="FE83" s="1">
        <v>25.340994505888201</v>
      </c>
      <c r="FF83" s="1">
        <v>12.678118404607201</v>
      </c>
      <c r="FG83" s="1">
        <v>11.086950610799301</v>
      </c>
      <c r="FH83" s="1">
        <v>5.9685432163813497</v>
      </c>
      <c r="FI83" s="1">
        <v>16.387997943376298</v>
      </c>
      <c r="FJ83" s="1">
        <v>5.8959255992321999</v>
      </c>
      <c r="FK83" s="1">
        <v>8.7681495898832793</v>
      </c>
      <c r="FL83" s="1">
        <v>20.228253774500399</v>
      </c>
      <c r="FM83" s="1">
        <v>11.267762513979701</v>
      </c>
      <c r="FN83" s="1">
        <v>9.0908286955967696</v>
      </c>
      <c r="GB83"/>
      <c r="GP83"/>
      <c r="GR83" s="1">
        <v>0.97416914637983099</v>
      </c>
      <c r="GS83" s="1">
        <v>1.53636771463146</v>
      </c>
      <c r="GT83" s="1">
        <v>2.8858232521183198</v>
      </c>
      <c r="GU83" s="1">
        <v>1.08058601642147</v>
      </c>
      <c r="GV83" s="1">
        <v>3.2861530173791902</v>
      </c>
      <c r="GW83" s="1">
        <v>1.16659209101974</v>
      </c>
      <c r="GX83" s="1">
        <v>0.55479606436213702</v>
      </c>
      <c r="GY83" s="1">
        <v>3.5076435034476301</v>
      </c>
      <c r="GZ83" s="1">
        <v>0.90935595681903703</v>
      </c>
      <c r="HA83" s="1">
        <v>0.88021606744506997</v>
      </c>
      <c r="HB83" s="1">
        <v>0.84072182881169599</v>
      </c>
      <c r="HC83" s="1">
        <v>2.0299625487212101</v>
      </c>
      <c r="HD83" s="1">
        <v>0.36430067444657199</v>
      </c>
      <c r="HR83"/>
      <c r="IF83"/>
      <c r="JH83"/>
    </row>
    <row r="84" spans="1:268">
      <c r="A84" s="13">
        <f t="shared" si="1"/>
        <v>43980</v>
      </c>
      <c r="O84"/>
      <c r="AD84"/>
      <c r="AE84" s="4">
        <v>43980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T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DJ84"/>
      <c r="DL84" s="1">
        <v>7.8034807799663799</v>
      </c>
      <c r="DM84" s="1">
        <v>11.723696340774399</v>
      </c>
      <c r="DN84" s="1">
        <v>18.1985931301016</v>
      </c>
      <c r="DO84" s="1">
        <v>15.1603597847852</v>
      </c>
      <c r="DP84" s="1">
        <v>14.0981029069605</v>
      </c>
      <c r="DQ84" s="1">
        <v>12.123922087488401</v>
      </c>
      <c r="DR84" s="1">
        <v>4.6281733112464698</v>
      </c>
      <c r="DS84" s="1">
        <v>20.808961929070499</v>
      </c>
      <c r="DT84" s="1">
        <v>3.2499932759820198</v>
      </c>
      <c r="DU84" s="1">
        <v>6.2429094173751603</v>
      </c>
      <c r="DV84" s="1">
        <v>26.630353142571</v>
      </c>
      <c r="DW84" s="1">
        <v>10.939731733753399</v>
      </c>
      <c r="DX84" s="1">
        <v>4.3673239571682201</v>
      </c>
      <c r="EL84"/>
      <c r="EZ84"/>
      <c r="FB84" s="1">
        <v>6.8988205186741203</v>
      </c>
      <c r="FC84" s="1">
        <v>12.1059454052017</v>
      </c>
      <c r="FD84" s="1">
        <v>14.5176792336262</v>
      </c>
      <c r="FE84" s="1">
        <v>25.511332536477699</v>
      </c>
      <c r="FF84" s="1">
        <v>12.885114214173599</v>
      </c>
      <c r="FG84" s="1">
        <v>10.7493855166052</v>
      </c>
      <c r="FH84" s="1">
        <v>6.1141155996910097</v>
      </c>
      <c r="FI84" s="1">
        <v>15.486818675363899</v>
      </c>
      <c r="FJ84" s="1">
        <v>5.9412713906961896</v>
      </c>
      <c r="FK84" s="1">
        <v>8.5415220320874496</v>
      </c>
      <c r="FL84" s="1">
        <v>16.9074791911194</v>
      </c>
      <c r="FM84" s="1">
        <v>11.092299620312501</v>
      </c>
      <c r="FN84" s="1">
        <v>9.1322330826210099</v>
      </c>
      <c r="GB84"/>
      <c r="GP84"/>
      <c r="GR84" s="1">
        <v>0.93373070112266798</v>
      </c>
      <c r="GS84" s="1">
        <v>1.5124313166404799</v>
      </c>
      <c r="GT84" s="1">
        <v>2.80485027911089</v>
      </c>
      <c r="GU84" s="1">
        <v>1.00685213471484</v>
      </c>
      <c r="GV84" s="1">
        <v>3.31256255377262</v>
      </c>
      <c r="GW84" s="1">
        <v>1.1285108917123801</v>
      </c>
      <c r="GX84" s="1">
        <v>0.56619350587150497</v>
      </c>
      <c r="GY84" s="1">
        <v>3.2206592681525601</v>
      </c>
      <c r="GZ84" s="1">
        <v>0.90524053993992204</v>
      </c>
      <c r="HA84" s="1">
        <v>0.81465017346075397</v>
      </c>
      <c r="HB84" s="1">
        <v>0.81766276047402697</v>
      </c>
      <c r="HC84" s="1">
        <v>1.9879206806290901</v>
      </c>
      <c r="HD84" s="1">
        <v>0.35179669883717701</v>
      </c>
      <c r="HR84"/>
      <c r="IF84"/>
      <c r="JH84"/>
    </row>
    <row r="85" spans="1:268">
      <c r="A85" s="13">
        <f t="shared" si="1"/>
        <v>43951</v>
      </c>
      <c r="O85"/>
      <c r="AD85"/>
      <c r="AE85" s="4">
        <v>43951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T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DJ85"/>
      <c r="DL85" s="1">
        <v>7.2778916112654004</v>
      </c>
      <c r="DM85" s="1">
        <v>11.168793065420299</v>
      </c>
      <c r="DN85" s="1">
        <v>17.0092181936575</v>
      </c>
      <c r="DO85" s="1">
        <v>14.018841818891</v>
      </c>
      <c r="DP85" s="1">
        <v>13.902800606381399</v>
      </c>
      <c r="DQ85" s="1">
        <v>10.9937480769806</v>
      </c>
      <c r="DR85" s="1">
        <v>4.6024645054065498</v>
      </c>
      <c r="DS85" s="1">
        <v>19.372809673549</v>
      </c>
      <c r="DT85" s="1">
        <v>3.1070652677445398</v>
      </c>
      <c r="DU85" s="1">
        <v>5.8449679958684104</v>
      </c>
      <c r="DV85" s="1">
        <v>11.777604840487401</v>
      </c>
      <c r="DW85" s="1">
        <v>10.5583705232221</v>
      </c>
      <c r="DX85" s="1">
        <v>4.0944642971093801</v>
      </c>
      <c r="EL85"/>
      <c r="EZ85"/>
      <c r="FB85" s="1">
        <v>6.5643498176759296</v>
      </c>
      <c r="FC85" s="1">
        <v>11.719278879428501</v>
      </c>
      <c r="FD85" s="1">
        <v>13.9455542831525</v>
      </c>
      <c r="FE85" s="1">
        <v>24.084433891671601</v>
      </c>
      <c r="FF85" s="1">
        <v>12.462834356254699</v>
      </c>
      <c r="FG85" s="1">
        <v>9.7970421169061801</v>
      </c>
      <c r="FH85" s="1">
        <v>5.8168142224287704</v>
      </c>
      <c r="FI85" s="1">
        <v>14.5551362236716</v>
      </c>
      <c r="FJ85" s="1">
        <v>6.0710686141108399</v>
      </c>
      <c r="FK85" s="1">
        <v>8.2250094564528808</v>
      </c>
      <c r="FL85" s="1">
        <v>11.050124333217999</v>
      </c>
      <c r="FM85" s="1">
        <v>10.601999183955501</v>
      </c>
      <c r="FN85" s="1">
        <v>8.8198158134291695</v>
      </c>
      <c r="GB85"/>
      <c r="GP85"/>
      <c r="GR85" s="1">
        <v>0.87701184052026204</v>
      </c>
      <c r="GS85" s="1">
        <v>1.4647624284455201</v>
      </c>
      <c r="GT85" s="1">
        <v>2.6962424146658499</v>
      </c>
      <c r="GU85" s="1">
        <v>1.0219493246490301</v>
      </c>
      <c r="GV85" s="1">
        <v>3.2456353118697998</v>
      </c>
      <c r="GW85" s="1">
        <v>1.00723895960082</v>
      </c>
      <c r="GX85" s="1">
        <v>0.58305822408271601</v>
      </c>
      <c r="GY85" s="1">
        <v>3.0186595881081502</v>
      </c>
      <c r="GZ85" s="1">
        <v>0.86662555448634204</v>
      </c>
      <c r="HA85" s="1">
        <v>0.76553715920475296</v>
      </c>
      <c r="HB85" s="1">
        <v>0.71125840570902998</v>
      </c>
      <c r="HC85" s="1">
        <v>1.8827049611945801</v>
      </c>
      <c r="HD85" s="1">
        <v>0.33494651374634798</v>
      </c>
      <c r="HR85"/>
      <c r="IF85"/>
      <c r="JH85"/>
    </row>
    <row r="86" spans="1:268">
      <c r="A86" s="13">
        <f t="shared" si="1"/>
        <v>43921</v>
      </c>
      <c r="O86"/>
      <c r="AD86"/>
      <c r="AE86" s="4">
        <v>43921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T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DJ86"/>
      <c r="DL86" s="1">
        <v>6.3962048721105704</v>
      </c>
      <c r="DM86" s="1">
        <v>9.4684352258431002</v>
      </c>
      <c r="DN86" s="1">
        <v>15.0976008594455</v>
      </c>
      <c r="DO86" s="1">
        <v>11.548033229382</v>
      </c>
      <c r="DP86" s="1">
        <v>12.866927284105101</v>
      </c>
      <c r="DQ86" s="1">
        <v>8.94532640910273</v>
      </c>
      <c r="DR86" s="1">
        <v>4.0648823680169803</v>
      </c>
      <c r="DS86" s="1">
        <v>16.6092378273175</v>
      </c>
      <c r="DT86" s="1">
        <v>2.9832797449643502</v>
      </c>
      <c r="DU86" s="1">
        <v>5.6281927561036502</v>
      </c>
      <c r="DV86" s="1">
        <v>5.9106287192043201</v>
      </c>
      <c r="DW86" s="1">
        <v>9.0495805212743399</v>
      </c>
      <c r="DX86" s="1">
        <v>2.9203174982420701</v>
      </c>
      <c r="EL86"/>
      <c r="EZ86"/>
      <c r="FB86" s="1">
        <v>5.7743786714956302</v>
      </c>
      <c r="FC86" s="1">
        <v>10.2844810591642</v>
      </c>
      <c r="FD86" s="1">
        <v>12.265802242696401</v>
      </c>
      <c r="FE86" s="1">
        <v>23.0937523572284</v>
      </c>
      <c r="FF86" s="1">
        <v>11.5485086257804</v>
      </c>
      <c r="FG86" s="1">
        <v>8.3604634620936693</v>
      </c>
      <c r="FH86" s="1">
        <v>5.2306775313326703</v>
      </c>
      <c r="FI86" s="1">
        <v>12.609458557303</v>
      </c>
      <c r="FJ86" s="1">
        <v>5.9525803352426703</v>
      </c>
      <c r="FK86" s="1">
        <v>8.0265264058169006</v>
      </c>
      <c r="FL86" s="1">
        <v>7.1135808035209198</v>
      </c>
      <c r="FM86" s="1">
        <v>9.4503928014750205</v>
      </c>
      <c r="FN86" s="1">
        <v>7.2127375117446402</v>
      </c>
      <c r="GB86"/>
      <c r="GP86"/>
      <c r="GR86" s="1">
        <v>0.76464866257731501</v>
      </c>
      <c r="GS86" s="1">
        <v>1.30888429467898</v>
      </c>
      <c r="GT86" s="1">
        <v>2.4452645313419099</v>
      </c>
      <c r="GU86" s="1">
        <v>0.96260606760284495</v>
      </c>
      <c r="GV86" s="1">
        <v>2.9573599735474398</v>
      </c>
      <c r="GW86" s="1">
        <v>0.88454950790471998</v>
      </c>
      <c r="GX86" s="1">
        <v>0.54920512454105197</v>
      </c>
      <c r="GY86" s="1">
        <v>2.6807970242405101</v>
      </c>
      <c r="GZ86" s="1">
        <v>0.83103528500007395</v>
      </c>
      <c r="HA86" s="1">
        <v>0.73894853488288603</v>
      </c>
      <c r="HB86" s="1">
        <v>0.57290650978860902</v>
      </c>
      <c r="HC86" s="1">
        <v>1.7109065397669101</v>
      </c>
      <c r="HD86" s="1">
        <v>0.27848247410993499</v>
      </c>
      <c r="HR86"/>
      <c r="IF86"/>
      <c r="JH86"/>
    </row>
    <row r="87" spans="1:268">
      <c r="A87" s="13">
        <f t="shared" si="1"/>
        <v>43889</v>
      </c>
      <c r="O87"/>
      <c r="AD87"/>
      <c r="AE87" s="4">
        <v>43889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T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DJ87"/>
      <c r="DL87" s="1">
        <v>6.8859925144701997</v>
      </c>
      <c r="DM87" s="1">
        <v>9.7858149676591903</v>
      </c>
      <c r="DN87" s="1">
        <v>15.677545752673799</v>
      </c>
      <c r="DO87" s="1" t="e">
        <v>#N/A</v>
      </c>
      <c r="DP87" s="1">
        <v>13.4427078648788</v>
      </c>
      <c r="DQ87" s="1">
        <v>10.166742202325899</v>
      </c>
      <c r="DR87" s="1">
        <v>3.89164455215148</v>
      </c>
      <c r="DS87" s="1">
        <v>18.050004305217598</v>
      </c>
      <c r="DT87" s="1">
        <v>3.4549224083316101</v>
      </c>
      <c r="DU87" s="1">
        <v>6.6715362107400296</v>
      </c>
      <c r="DV87" s="1">
        <v>6.1883736307561099</v>
      </c>
      <c r="DW87" s="1">
        <v>9.6488523749397395</v>
      </c>
      <c r="DX87" s="1">
        <v>3.4361044717153999</v>
      </c>
      <c r="EL87"/>
      <c r="EZ87"/>
      <c r="FB87" s="1">
        <v>6.0264968882605201</v>
      </c>
      <c r="FC87" s="1">
        <v>10.3708189451708</v>
      </c>
      <c r="FD87" s="1">
        <v>12.697171269472699</v>
      </c>
      <c r="FE87" s="1">
        <v>23.077778491636298</v>
      </c>
      <c r="FF87" s="1">
        <v>11.931112374393701</v>
      </c>
      <c r="FG87" s="1">
        <v>9.1647229360384106</v>
      </c>
      <c r="FH87" s="1">
        <v>4.2726658205389603</v>
      </c>
      <c r="FI87" s="1">
        <v>13.6424437569041</v>
      </c>
      <c r="FJ87" s="1">
        <v>6.3926311499965696</v>
      </c>
      <c r="FK87" s="1">
        <v>8.7532841763297107</v>
      </c>
      <c r="FL87" s="1">
        <v>7.18981106769471</v>
      </c>
      <c r="FM87" s="1">
        <v>10.151391540149801</v>
      </c>
      <c r="FN87" s="1">
        <v>7.0436168408375002</v>
      </c>
      <c r="GB87"/>
      <c r="GP87"/>
      <c r="GR87" s="1">
        <v>0.82359646291847699</v>
      </c>
      <c r="GS87" s="1">
        <v>1.38035570103556</v>
      </c>
      <c r="GT87" s="1">
        <v>2.5476601848401499</v>
      </c>
      <c r="GU87" s="1">
        <v>1.23635666830813</v>
      </c>
      <c r="GV87" s="1">
        <v>3.0733011314267502</v>
      </c>
      <c r="GW87" s="1">
        <v>1.0658848710871101</v>
      </c>
      <c r="GX87" s="1">
        <v>0.50169418078002004</v>
      </c>
      <c r="GY87" s="1">
        <v>2.9713635682388002</v>
      </c>
      <c r="GZ87" s="1">
        <v>0.96806936836830504</v>
      </c>
      <c r="HA87" s="1">
        <v>0.86451025062673104</v>
      </c>
      <c r="HB87" s="1">
        <v>0.72643492943504295</v>
      </c>
      <c r="HC87" s="1">
        <v>1.8390012857515501</v>
      </c>
      <c r="HD87" s="1">
        <v>0.34300585116456001</v>
      </c>
      <c r="HR87"/>
      <c r="IF87"/>
      <c r="JH87"/>
    </row>
    <row r="88" spans="1:268">
      <c r="A88" s="13">
        <f t="shared" si="1"/>
        <v>43861</v>
      </c>
      <c r="O88"/>
      <c r="AD88"/>
      <c r="AE88" s="4">
        <v>43861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T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DJ88"/>
      <c r="DL88" s="1">
        <v>7.6846903780450999</v>
      </c>
      <c r="DM88" s="1">
        <v>10.639225843082199</v>
      </c>
      <c r="DN88" s="1">
        <v>16.956948330774999</v>
      </c>
      <c r="DO88" s="1" t="e">
        <v>#N/A</v>
      </c>
      <c r="DP88" s="1">
        <v>14.228919718819</v>
      </c>
      <c r="DQ88" s="1">
        <v>11.035519844257101</v>
      </c>
      <c r="DR88" s="1">
        <v>4.4938856887517602</v>
      </c>
      <c r="DS88" s="1">
        <v>18.7199662839658</v>
      </c>
      <c r="DT88" s="1">
        <v>3.7191523393016199</v>
      </c>
      <c r="DU88" s="1">
        <v>6.8840414825503302</v>
      </c>
      <c r="DV88" s="1">
        <v>6.9965544617056699</v>
      </c>
      <c r="DW88" s="1">
        <v>10.654316248948099</v>
      </c>
      <c r="DX88" s="1">
        <v>3.7042309567085199</v>
      </c>
      <c r="EL88"/>
      <c r="EZ88"/>
      <c r="FB88" s="1">
        <v>6.5652203560361002</v>
      </c>
      <c r="FC88" s="1">
        <v>11.067351640999</v>
      </c>
      <c r="FD88" s="1">
        <v>13.784856304354999</v>
      </c>
      <c r="FE88" s="1">
        <v>24.025274041891301</v>
      </c>
      <c r="FF88" s="1">
        <v>12.817129488608099</v>
      </c>
      <c r="FG88" s="1">
        <v>10.1185388424992</v>
      </c>
      <c r="FH88" s="1">
        <v>4.6603519402946203</v>
      </c>
      <c r="FI88" s="1">
        <v>14.3349372402485</v>
      </c>
      <c r="FJ88" s="1">
        <v>6.4199276637865497</v>
      </c>
      <c r="FK88" s="1">
        <v>8.7760642007804694</v>
      </c>
      <c r="FL88" s="1">
        <v>7.6443202644380204</v>
      </c>
      <c r="FM88" s="1">
        <v>10.8362218003475</v>
      </c>
      <c r="FN88" s="1">
        <v>7.1914941255742102</v>
      </c>
      <c r="GB88"/>
      <c r="GP88"/>
      <c r="GR88" s="1">
        <v>0.934020485469651</v>
      </c>
      <c r="GS88" s="1">
        <v>1.50984095707582</v>
      </c>
      <c r="GT88" s="1">
        <v>2.7724838479615901</v>
      </c>
      <c r="GU88" s="1">
        <v>1.37723153063065</v>
      </c>
      <c r="GV88" s="1">
        <v>3.3083004152331998</v>
      </c>
      <c r="GW88" s="1">
        <v>1.1703981627801301</v>
      </c>
      <c r="GX88" s="1">
        <v>0.57570967709684195</v>
      </c>
      <c r="GY88" s="1">
        <v>3.12920585141645</v>
      </c>
      <c r="GZ88" s="1">
        <v>1.03317552147477</v>
      </c>
      <c r="HA88" s="1">
        <v>0.87333323880825098</v>
      </c>
      <c r="HB88" s="1">
        <v>0.82883575939434795</v>
      </c>
      <c r="HC88" s="1">
        <v>2.02564777602562</v>
      </c>
      <c r="HD88" s="1">
        <v>0.37245865646346998</v>
      </c>
      <c r="HR88"/>
      <c r="IF88"/>
      <c r="JH88"/>
    </row>
    <row r="89" spans="1:268">
      <c r="A89" s="13">
        <f t="shared" si="1"/>
        <v>43830</v>
      </c>
      <c r="O89"/>
      <c r="AD89"/>
      <c r="AE89" s="4">
        <v>43830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T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DJ89"/>
      <c r="DL89" s="1">
        <v>8.0870128275152595</v>
      </c>
      <c r="DM89" s="1">
        <v>10.7047547317162</v>
      </c>
      <c r="DN89" s="1">
        <v>17.3646507867428</v>
      </c>
      <c r="DO89" s="1" t="e">
        <v>#N/A</v>
      </c>
      <c r="DP89" s="1">
        <v>14.287923554593601</v>
      </c>
      <c r="DQ89" s="1">
        <v>11.1647961928225</v>
      </c>
      <c r="DR89" s="1">
        <v>4.8228210555229998</v>
      </c>
      <c r="DS89" s="1">
        <v>19.0578621385324</v>
      </c>
      <c r="DT89" s="1">
        <v>3.7474142539926598</v>
      </c>
      <c r="DU89" s="1">
        <v>6.4519187858561899</v>
      </c>
      <c r="DV89" s="1">
        <v>7.5770727093164298</v>
      </c>
      <c r="DW89" s="1">
        <v>10.629270904635501</v>
      </c>
      <c r="DX89" s="1">
        <v>4.0409861284885604</v>
      </c>
      <c r="EL89"/>
      <c r="EZ89"/>
      <c r="FB89" s="1">
        <v>6.8565632812080404</v>
      </c>
      <c r="FC89" s="1">
        <v>11.181486335576601</v>
      </c>
      <c r="FD89" s="1">
        <v>14.245108554047601</v>
      </c>
      <c r="FE89" s="1">
        <v>23.859614893379501</v>
      </c>
      <c r="FF89" s="1">
        <v>12.6684564365827</v>
      </c>
      <c r="FG89" s="1">
        <v>10.2303377112588</v>
      </c>
      <c r="FH89" s="1">
        <v>4.9758084116225998</v>
      </c>
      <c r="FI89" s="1">
        <v>14.4542434904019</v>
      </c>
      <c r="FJ89" s="1">
        <v>6.4337868253211097</v>
      </c>
      <c r="FK89" s="1">
        <v>8.4259386003238603</v>
      </c>
      <c r="FL89" s="1">
        <v>8.09108157624404</v>
      </c>
      <c r="FM89" s="1">
        <v>10.830266633149</v>
      </c>
      <c r="FN89" s="1">
        <v>7.4874896465405598</v>
      </c>
      <c r="GB89"/>
      <c r="GP89"/>
      <c r="GR89" s="1">
        <v>0.98609352712579801</v>
      </c>
      <c r="GS89" s="1">
        <v>1.52480726254077</v>
      </c>
      <c r="GT89" s="1">
        <v>2.8220017846790002</v>
      </c>
      <c r="GU89" s="1">
        <v>1.3835012858575899</v>
      </c>
      <c r="GV89" s="1">
        <v>3.2543033644946902</v>
      </c>
      <c r="GW89" s="1">
        <v>1.1810961982506001</v>
      </c>
      <c r="GX89" s="1">
        <v>0.62846080277421401</v>
      </c>
      <c r="GY89" s="1">
        <v>3.18183073067503</v>
      </c>
      <c r="GZ89" s="1">
        <v>1.0371245332636101</v>
      </c>
      <c r="HA89" s="1">
        <v>0.88046430908030104</v>
      </c>
      <c r="HB89" s="1">
        <v>0.89781791847715398</v>
      </c>
      <c r="HC89" s="1">
        <v>2.0624906517270301</v>
      </c>
      <c r="HD89" s="1">
        <v>0.41106272162438401</v>
      </c>
      <c r="HR89"/>
      <c r="IF89"/>
      <c r="JH89"/>
    </row>
    <row r="90" spans="1:268">
      <c r="A90" s="13">
        <f t="shared" si="1"/>
        <v>43798</v>
      </c>
      <c r="O90"/>
      <c r="AD90"/>
      <c r="AE90" s="4">
        <v>43798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T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DJ90"/>
      <c r="DL90" s="1">
        <v>7.7445947076441604</v>
      </c>
      <c r="DM90" s="1">
        <v>10.654506914721701</v>
      </c>
      <c r="DN90" s="1">
        <v>17.6264688254562</v>
      </c>
      <c r="DO90" s="1" t="e">
        <v>#N/A</v>
      </c>
      <c r="DP90" s="1">
        <v>14.080128145272299</v>
      </c>
      <c r="DQ90" s="1">
        <v>10.957315154938501</v>
      </c>
      <c r="DR90" s="1">
        <v>4.7454220035605399</v>
      </c>
      <c r="DS90" s="1">
        <v>22.795732906331398</v>
      </c>
      <c r="DT90" s="1">
        <v>3.96786400007929</v>
      </c>
      <c r="DU90" s="1">
        <v>6.2558779231381498</v>
      </c>
      <c r="DV90" s="1">
        <v>7.3020063311272603</v>
      </c>
      <c r="DW90" s="1">
        <v>10.376478213167299</v>
      </c>
      <c r="DX90" s="1">
        <v>4.1600632023633297</v>
      </c>
      <c r="EL90"/>
      <c r="EZ90"/>
      <c r="FB90" s="1">
        <v>6.5554153514955402</v>
      </c>
      <c r="FC90" s="1">
        <v>11.138007752780901</v>
      </c>
      <c r="FD90" s="1">
        <v>14.388961440249799</v>
      </c>
      <c r="FE90" s="1">
        <v>25.9338862415796</v>
      </c>
      <c r="FF90" s="1">
        <v>12.5043097189396</v>
      </c>
      <c r="FG90" s="1">
        <v>10.133754359331901</v>
      </c>
      <c r="FH90" s="1">
        <v>4.8294626773290101</v>
      </c>
      <c r="FI90" s="1">
        <v>14.213095335002</v>
      </c>
      <c r="FJ90" s="1">
        <v>6.5651168437538496</v>
      </c>
      <c r="FK90" s="1">
        <v>8.2705861351950993</v>
      </c>
      <c r="FL90" s="1">
        <v>7.7676342594600003</v>
      </c>
      <c r="FM90" s="1">
        <v>10.6295114672034</v>
      </c>
      <c r="FN90" s="1">
        <v>7.606799815245</v>
      </c>
      <c r="GB90"/>
      <c r="GP90"/>
      <c r="GR90" s="1">
        <v>0.94178114417639902</v>
      </c>
      <c r="GS90" s="1">
        <v>1.51127169490675</v>
      </c>
      <c r="GT90" s="1">
        <v>2.8597937402520301</v>
      </c>
      <c r="GU90" s="1">
        <v>1.35797921096157</v>
      </c>
      <c r="GV90" s="1">
        <v>3.20564565972037</v>
      </c>
      <c r="GW90" s="1">
        <v>1.15006601490322</v>
      </c>
      <c r="GX90" s="1">
        <v>0.613429162891723</v>
      </c>
      <c r="GY90" s="1">
        <v>3.1162691056963001</v>
      </c>
      <c r="GZ90" s="1">
        <v>1.0906065728352701</v>
      </c>
      <c r="HA90" s="1">
        <v>0.84858262034900001</v>
      </c>
      <c r="HB90" s="1">
        <v>0.86310795274174801</v>
      </c>
      <c r="HC90" s="1">
        <v>2.0036612623689201</v>
      </c>
      <c r="HD90" s="1">
        <v>0.41893420190102498</v>
      </c>
      <c r="HR90"/>
      <c r="IF90"/>
      <c r="JH90"/>
    </row>
    <row r="91" spans="1:268">
      <c r="A91" s="13">
        <f t="shared" si="1"/>
        <v>43769</v>
      </c>
      <c r="O91"/>
      <c r="AD91"/>
      <c r="AE91" s="4">
        <v>43769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T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DJ91"/>
      <c r="DL91" s="1">
        <v>7.5718946371906801</v>
      </c>
      <c r="DM91" s="1">
        <v>10.463446708867201</v>
      </c>
      <c r="DN91" s="1">
        <v>17.538018034062699</v>
      </c>
      <c r="DO91" s="1" t="e">
        <v>#N/A</v>
      </c>
      <c r="DP91" s="1">
        <v>13.549986045882401</v>
      </c>
      <c r="DQ91" s="1">
        <v>10.584722158116</v>
      </c>
      <c r="DR91" s="1">
        <v>4.7838111670022698</v>
      </c>
      <c r="DS91" s="1">
        <v>18.0297128328063</v>
      </c>
      <c r="DT91" s="1">
        <v>3.98682510936837</v>
      </c>
      <c r="DU91" s="1">
        <v>6.2540536132150901</v>
      </c>
      <c r="DV91" s="1">
        <v>7.3331475338352297</v>
      </c>
      <c r="DW91" s="1">
        <v>10.7284965911211</v>
      </c>
      <c r="DX91" s="1">
        <v>4.0772818559637596</v>
      </c>
      <c r="EL91"/>
      <c r="EZ91"/>
      <c r="FB91" s="1">
        <v>6.4082907075255502</v>
      </c>
      <c r="FC91" s="1">
        <v>10.928057909587</v>
      </c>
      <c r="FD91" s="1">
        <v>14.149086305357701</v>
      </c>
      <c r="FE91" s="1">
        <v>25.133835177680101</v>
      </c>
      <c r="FF91" s="1">
        <v>12.1940932494092</v>
      </c>
      <c r="FG91" s="1">
        <v>9.8786151902545694</v>
      </c>
      <c r="FH91" s="1">
        <v>4.8687982056542198</v>
      </c>
      <c r="FI91" s="1">
        <v>13.570733332577699</v>
      </c>
      <c r="FJ91" s="1">
        <v>6.0287964798796496</v>
      </c>
      <c r="FK91" s="1">
        <v>8.1193125194632305</v>
      </c>
      <c r="FL91" s="1">
        <v>7.8211753255716703</v>
      </c>
      <c r="FM91" s="1">
        <v>10.7176120380678</v>
      </c>
      <c r="FN91" s="1">
        <v>7.4270441114139798</v>
      </c>
      <c r="GB91"/>
      <c r="GP91"/>
      <c r="GR91" s="1">
        <v>0.91468524924120698</v>
      </c>
      <c r="GS91" s="1">
        <v>1.4861252957333699</v>
      </c>
      <c r="GT91" s="1">
        <v>2.8185785349519898</v>
      </c>
      <c r="GU91" s="1">
        <v>1.3508685530924001</v>
      </c>
      <c r="GV91" s="1">
        <v>3.1302123533728299</v>
      </c>
      <c r="GW91" s="1">
        <v>1.11141601831153</v>
      </c>
      <c r="GX91" s="1">
        <v>0.63177201504992098</v>
      </c>
      <c r="GY91" s="1">
        <v>2.9683310898836499</v>
      </c>
      <c r="GZ91" s="1">
        <v>1.0946865643772199</v>
      </c>
      <c r="HA91" s="1">
        <v>0.86189379731261095</v>
      </c>
      <c r="HB91" s="1">
        <v>0.87630421777031298</v>
      </c>
      <c r="HC91" s="1">
        <v>2.02715016256992</v>
      </c>
      <c r="HD91" s="1">
        <v>0.41535347033446302</v>
      </c>
      <c r="HR91"/>
      <c r="IF91"/>
      <c r="JH91"/>
    </row>
    <row r="92" spans="1:268">
      <c r="A92" s="13">
        <f t="shared" si="1"/>
        <v>43738</v>
      </c>
      <c r="O92"/>
      <c r="AD92"/>
      <c r="AE92" s="4">
        <v>43738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T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DJ92"/>
      <c r="DL92" s="1">
        <v>7.2595399156854299</v>
      </c>
      <c r="DM92" s="1">
        <v>10.6047065388017</v>
      </c>
      <c r="DN92" s="1">
        <v>17.746178841382001</v>
      </c>
      <c r="DO92" s="1" t="e">
        <v>#N/A</v>
      </c>
      <c r="DP92" s="1">
        <v>13.8394172567259</v>
      </c>
      <c r="DQ92" s="1">
        <v>10.384625475467899</v>
      </c>
      <c r="DR92" s="1">
        <v>4.8501003535968703</v>
      </c>
      <c r="DS92" s="1">
        <v>17.742661319134001</v>
      </c>
      <c r="DT92" s="1">
        <v>3.9866027528967698</v>
      </c>
      <c r="DU92" s="1">
        <v>6.2798067588497197</v>
      </c>
      <c r="DV92" s="1">
        <v>7.2511691864741596</v>
      </c>
      <c r="DW92" s="1">
        <v>10.8295561677288</v>
      </c>
      <c r="DX92" s="1">
        <v>3.817898956159</v>
      </c>
      <c r="EL92"/>
      <c r="EZ92"/>
      <c r="FB92" s="1">
        <v>6.1984006393398703</v>
      </c>
      <c r="FC92" s="1">
        <v>11.128673488495201</v>
      </c>
      <c r="FD92" s="1">
        <v>14.3090020604134</v>
      </c>
      <c r="FE92" s="1">
        <v>25.522834737024201</v>
      </c>
      <c r="FF92" s="1">
        <v>12.153116569007301</v>
      </c>
      <c r="FG92" s="1">
        <v>9.7406887364463106</v>
      </c>
      <c r="FH92" s="1">
        <v>4.8445732838306999</v>
      </c>
      <c r="FI92" s="1">
        <v>13.2660306585377</v>
      </c>
      <c r="FJ92" s="1">
        <v>6.1699631967853099</v>
      </c>
      <c r="FK92" s="1">
        <v>8.4041282140144808</v>
      </c>
      <c r="FL92" s="1">
        <v>7.5585060475763797</v>
      </c>
      <c r="FM92" s="1">
        <v>11.0016633785505</v>
      </c>
      <c r="FN92" s="1">
        <v>7.34589425606418</v>
      </c>
      <c r="GB92"/>
      <c r="GP92"/>
      <c r="GR92" s="1">
        <v>0.881258521098915</v>
      </c>
      <c r="GS92" s="1">
        <v>1.50843974550812</v>
      </c>
      <c r="GT92" s="1">
        <v>2.83636948901519</v>
      </c>
      <c r="GU92" s="1">
        <v>1.3630018881033501</v>
      </c>
      <c r="GV92" s="1">
        <v>3.08905351154934</v>
      </c>
      <c r="GW92" s="1">
        <v>1.0768638602435301</v>
      </c>
      <c r="GX92" s="1">
        <v>0.63577829708720102</v>
      </c>
      <c r="GY92" s="1">
        <v>2.9148181374534201</v>
      </c>
      <c r="GZ92" s="1">
        <v>1.08253732723865</v>
      </c>
      <c r="HA92" s="1">
        <v>0.87003830014684802</v>
      </c>
      <c r="HB92" s="1">
        <v>0.85874327128881001</v>
      </c>
      <c r="HC92" s="1">
        <v>2.0389621018411299</v>
      </c>
      <c r="HD92" s="1">
        <v>0.38827541745560101</v>
      </c>
      <c r="HR92"/>
      <c r="IF92"/>
      <c r="JH92"/>
    </row>
    <row r="93" spans="1:268">
      <c r="A93" s="13">
        <f t="shared" si="1"/>
        <v>43707</v>
      </c>
      <c r="O93"/>
      <c r="AD93"/>
      <c r="AE93" s="4">
        <v>43707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T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DJ93"/>
      <c r="DL93" s="1">
        <v>6.97121823906879</v>
      </c>
      <c r="DM93" s="1">
        <v>10.636158773102</v>
      </c>
      <c r="DN93" s="1">
        <v>17.850717540941702</v>
      </c>
      <c r="DO93" s="1" t="e">
        <v>#N/A</v>
      </c>
      <c r="DP93" s="1">
        <v>13.833740262958999</v>
      </c>
      <c r="DQ93" s="1">
        <v>10.1350047468631</v>
      </c>
      <c r="DR93" s="1">
        <v>4.5876064305187096</v>
      </c>
      <c r="DS93" s="1">
        <v>16.161451250501699</v>
      </c>
      <c r="DT93" s="1">
        <v>3.7739121758940901</v>
      </c>
      <c r="DU93" s="1">
        <v>6.1317016826156703</v>
      </c>
      <c r="DV93" s="1">
        <v>7.0982133113858303</v>
      </c>
      <c r="DW93" s="1">
        <v>10.9493951974551</v>
      </c>
      <c r="DX93" s="1">
        <v>3.63082837422813</v>
      </c>
      <c r="EL93"/>
      <c r="EZ93"/>
      <c r="FB93" s="1">
        <v>6.03653601870072</v>
      </c>
      <c r="FC93" s="1">
        <v>11.2425880385473</v>
      </c>
      <c r="FD93" s="1">
        <v>14.497710797641</v>
      </c>
      <c r="FE93" s="1">
        <v>25.0627861611623</v>
      </c>
      <c r="FF93" s="1">
        <v>12.156375153990099</v>
      </c>
      <c r="FG93" s="1">
        <v>9.6434241724524306</v>
      </c>
      <c r="FH93" s="1">
        <v>4.6527402069846397</v>
      </c>
      <c r="FI93" s="1">
        <v>12.234259146501101</v>
      </c>
      <c r="FJ93" s="1">
        <v>6.0563017067564697</v>
      </c>
      <c r="FK93" s="1">
        <v>8.3337052398636509</v>
      </c>
      <c r="FL93" s="1">
        <v>7.39685745205509</v>
      </c>
      <c r="FM93" s="1">
        <v>11.1029600115397</v>
      </c>
      <c r="FN93" s="1">
        <v>7.25900322684162</v>
      </c>
      <c r="GB93"/>
      <c r="GP93"/>
      <c r="GR93" s="1">
        <v>0.841059034027557</v>
      </c>
      <c r="GS93" s="1">
        <v>1.51435441831436</v>
      </c>
      <c r="GT93" s="1">
        <v>2.8619228997139698</v>
      </c>
      <c r="GU93" s="1">
        <v>1.26199302501996</v>
      </c>
      <c r="GV93" s="1">
        <v>3.0557516406133902</v>
      </c>
      <c r="GW93" s="1">
        <v>1.03964495440495</v>
      </c>
      <c r="GX93" s="1">
        <v>0.59900005708512905</v>
      </c>
      <c r="GY93" s="1">
        <v>2.6725085088910201</v>
      </c>
      <c r="GZ93" s="1">
        <v>1.0262464591912599</v>
      </c>
      <c r="HA93" s="1">
        <v>0.82944571875777395</v>
      </c>
      <c r="HB93" s="1">
        <v>0.82757643385436197</v>
      </c>
      <c r="HC93" s="1">
        <v>2.0237209340838702</v>
      </c>
      <c r="HD93" s="1">
        <v>0.36669719738345902</v>
      </c>
      <c r="HR93"/>
      <c r="IF93"/>
      <c r="JH93"/>
    </row>
    <row r="94" spans="1:268">
      <c r="A94" s="13">
        <f t="shared" si="1"/>
        <v>43677</v>
      </c>
      <c r="O94"/>
      <c r="AD94"/>
      <c r="AE94" s="4">
        <v>43677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T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DJ94"/>
      <c r="DL94" s="1">
        <v>7.3070495017821804</v>
      </c>
      <c r="DM94" s="1">
        <v>10.7728873007487</v>
      </c>
      <c r="DN94" s="1">
        <v>17.995239192061199</v>
      </c>
      <c r="DO94" s="1" t="e">
        <v>#N/A</v>
      </c>
      <c r="DP94" s="1">
        <v>13.680691673717</v>
      </c>
      <c r="DQ94" s="1">
        <v>10.4580889239871</v>
      </c>
      <c r="DR94" s="1">
        <v>4.9390701609611902</v>
      </c>
      <c r="DS94" s="1">
        <v>17.1279939260425</v>
      </c>
      <c r="DT94" s="1">
        <v>3.8198685768945499</v>
      </c>
      <c r="DU94" s="1">
        <v>5.9179555620922004</v>
      </c>
      <c r="DV94" s="1">
        <v>7.3716839299628196</v>
      </c>
      <c r="DW94" s="1">
        <v>11.0583629572733</v>
      </c>
      <c r="DX94" s="1">
        <v>3.9323815973082499</v>
      </c>
      <c r="EL94"/>
      <c r="EZ94"/>
      <c r="FB94" s="1">
        <v>6.0079855923564001</v>
      </c>
      <c r="FC94" s="1">
        <v>10.951598362293099</v>
      </c>
      <c r="FD94" s="1">
        <v>14.120177191523</v>
      </c>
      <c r="FE94" s="1">
        <v>24.443256319031999</v>
      </c>
      <c r="FF94" s="1">
        <v>11.9769738632891</v>
      </c>
      <c r="FG94" s="1">
        <v>9.3991760476840795</v>
      </c>
      <c r="FH94" s="1">
        <v>4.9172132427133297</v>
      </c>
      <c r="FI94" s="1">
        <v>12.7952547655538</v>
      </c>
      <c r="FJ94" s="1">
        <v>5.8845846809651396</v>
      </c>
      <c r="FK94" s="1">
        <v>7.9362487414982903</v>
      </c>
      <c r="FL94" s="1">
        <v>7.2211307199490298</v>
      </c>
      <c r="FM94" s="1">
        <v>10.375399489409199</v>
      </c>
      <c r="FN94" s="1">
        <v>7.1334638680654399</v>
      </c>
      <c r="GB94"/>
      <c r="GP94"/>
      <c r="GR94" s="1">
        <v>0.89180738637874102</v>
      </c>
      <c r="GS94" s="1">
        <v>1.5143959015428301</v>
      </c>
      <c r="GT94" s="1">
        <v>2.8782763422142601</v>
      </c>
      <c r="GU94" s="1">
        <v>1.31850432129427</v>
      </c>
      <c r="GV94" s="1">
        <v>3.0057742867107802</v>
      </c>
      <c r="GW94" s="1">
        <v>1.05748958509327</v>
      </c>
      <c r="GX94" s="1">
        <v>0.66050730433740501</v>
      </c>
      <c r="GY94" s="1">
        <v>2.8030126472857599</v>
      </c>
      <c r="GZ94" s="1">
        <v>1.0262134780621499</v>
      </c>
      <c r="HA94" s="1">
        <v>0.80880411826927701</v>
      </c>
      <c r="HB94" s="1">
        <v>0.84847983184320996</v>
      </c>
      <c r="HC94" s="1">
        <v>2.0317624120750999</v>
      </c>
      <c r="HD94" s="1">
        <v>0.39054946461239098</v>
      </c>
      <c r="HR94"/>
      <c r="IF94"/>
      <c r="JH94"/>
    </row>
    <row r="95" spans="1:268">
      <c r="A95" s="13">
        <f t="shared" si="1"/>
        <v>43644</v>
      </c>
      <c r="O95"/>
      <c r="AD95"/>
      <c r="AE95" s="4">
        <v>43644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T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DJ95"/>
      <c r="DL95" s="1">
        <v>7.5455523071199897</v>
      </c>
      <c r="DM95" s="1">
        <v>10.5907941821037</v>
      </c>
      <c r="DN95" s="1">
        <v>17.908982903441501</v>
      </c>
      <c r="DO95" s="1" t="e">
        <v>#N/A</v>
      </c>
      <c r="DP95" s="1">
        <v>13.6569009006384</v>
      </c>
      <c r="DQ95" s="1">
        <v>10.490060040663501</v>
      </c>
      <c r="DR95" s="1">
        <v>5.0459932619541998</v>
      </c>
      <c r="DS95" s="1">
        <v>17.1670297143542</v>
      </c>
      <c r="DT95" s="1">
        <v>3.78177297319538</v>
      </c>
      <c r="DU95" s="1">
        <v>5.9351793153988099</v>
      </c>
      <c r="DV95" s="1">
        <v>7.2617242875821599</v>
      </c>
      <c r="DW95" s="1">
        <v>11.2145412934244</v>
      </c>
      <c r="DX95" s="1">
        <v>3.9528083939261802</v>
      </c>
      <c r="EL95"/>
      <c r="EZ95"/>
      <c r="FB95" s="1">
        <v>6.1796020760299104</v>
      </c>
      <c r="FC95" s="1">
        <v>10.772700092720299</v>
      </c>
      <c r="FD95" s="1">
        <v>14.3968586921564</v>
      </c>
      <c r="FE95" s="1">
        <v>24.3410260249162</v>
      </c>
      <c r="FF95" s="1">
        <v>12.0017900552717</v>
      </c>
      <c r="FG95" s="1">
        <v>9.5096029655714496</v>
      </c>
      <c r="FH95" s="1">
        <v>4.9911903148854302</v>
      </c>
      <c r="FI95" s="1">
        <v>12.968381911850701</v>
      </c>
      <c r="FJ95" s="1">
        <v>5.8660802451244001</v>
      </c>
      <c r="FK95" s="1">
        <v>7.9211523917604101</v>
      </c>
      <c r="FL95" s="1">
        <v>7.17174929346863</v>
      </c>
      <c r="FM95" s="1">
        <v>10.4882979083816</v>
      </c>
      <c r="FN95" s="1">
        <v>7.0429187455727602</v>
      </c>
      <c r="GB95"/>
      <c r="GP95"/>
      <c r="GR95" s="1">
        <v>0.92263856465062899</v>
      </c>
      <c r="GS95" s="1">
        <v>1.4829695613868901</v>
      </c>
      <c r="GT95" s="1">
        <v>2.9298558724831301</v>
      </c>
      <c r="GU95" s="1">
        <v>1.32622638510138</v>
      </c>
      <c r="GV95" s="1">
        <v>2.9850665431958201</v>
      </c>
      <c r="GW95" s="1">
        <v>1.06210656831268</v>
      </c>
      <c r="GX95" s="1">
        <v>0.67071463510747897</v>
      </c>
      <c r="GY95" s="1">
        <v>2.8162533848492202</v>
      </c>
      <c r="GZ95" s="1">
        <v>1.01820180416617</v>
      </c>
      <c r="HA95" s="1">
        <v>0.80783328022874901</v>
      </c>
      <c r="HB95" s="1">
        <v>0.83916075157118697</v>
      </c>
      <c r="HC95" s="1">
        <v>2.0492015102976202</v>
      </c>
      <c r="HD95" s="1">
        <v>0.39597657144235099</v>
      </c>
      <c r="HR95"/>
      <c r="IF95"/>
      <c r="JH95"/>
    </row>
    <row r="96" spans="1:268">
      <c r="A96" s="13">
        <f t="shared" si="1"/>
        <v>43616</v>
      </c>
      <c r="O96"/>
      <c r="AD96"/>
      <c r="AE96" s="4">
        <v>43616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T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DJ96"/>
      <c r="DL96" s="1">
        <v>6.8199949563121098</v>
      </c>
      <c r="DM96" s="1">
        <v>10.3386514725015</v>
      </c>
      <c r="DN96" s="1">
        <v>17.121993892013599</v>
      </c>
      <c r="DO96" s="1" t="e">
        <v>#N/A</v>
      </c>
      <c r="DP96" s="1">
        <v>12.979878190318599</v>
      </c>
      <c r="DQ96" s="1">
        <v>9.8800840999130699</v>
      </c>
      <c r="DR96" s="1">
        <v>4.8600073637221204</v>
      </c>
      <c r="DS96" s="1">
        <v>16.4471720101401</v>
      </c>
      <c r="DT96" s="1">
        <v>3.8514336907869202</v>
      </c>
      <c r="DU96" s="1">
        <v>5.7712770716392301</v>
      </c>
      <c r="DV96" s="1">
        <v>6.8944126816004099</v>
      </c>
      <c r="DW96" s="1">
        <v>11.2716482525288</v>
      </c>
      <c r="DX96" s="1">
        <v>3.79191433865088</v>
      </c>
      <c r="EL96"/>
      <c r="EZ96"/>
      <c r="FB96" s="1">
        <v>5.7440496691215301</v>
      </c>
      <c r="FC96" s="1">
        <v>10.600410853525601</v>
      </c>
      <c r="FD96" s="1">
        <v>13.8080227196902</v>
      </c>
      <c r="FE96" s="1">
        <v>25.147451642911498</v>
      </c>
      <c r="FF96" s="1">
        <v>11.537242359577901</v>
      </c>
      <c r="FG96" s="1">
        <v>9.07762420151969</v>
      </c>
      <c r="FH96" s="1">
        <v>4.8242750279214199</v>
      </c>
      <c r="FI96" s="1">
        <v>12.389433429819899</v>
      </c>
      <c r="FJ96" s="1">
        <v>5.9273288781887299</v>
      </c>
      <c r="FK96" s="1">
        <v>7.86923412923821</v>
      </c>
      <c r="FL96" s="1">
        <v>6.8726808267409103</v>
      </c>
      <c r="FM96" s="1">
        <v>10.436788495278799</v>
      </c>
      <c r="FN96" s="1">
        <v>6.9280551562644801</v>
      </c>
      <c r="GB96"/>
      <c r="GP96"/>
      <c r="GR96" s="1">
        <v>0.83629798637321795</v>
      </c>
      <c r="GS96" s="1">
        <v>1.44171488924453</v>
      </c>
      <c r="GT96" s="1">
        <v>2.7963220258574699</v>
      </c>
      <c r="GU96" s="1">
        <v>1.3054535487444301</v>
      </c>
      <c r="GV96" s="1">
        <v>2.8300637599640202</v>
      </c>
      <c r="GW96" s="1">
        <v>0.99661314971415305</v>
      </c>
      <c r="GX96" s="1">
        <v>0.64660299191441495</v>
      </c>
      <c r="GY96" s="1">
        <v>2.6624280900881998</v>
      </c>
      <c r="GZ96" s="1">
        <v>1.0074929551163601</v>
      </c>
      <c r="HA96" s="1">
        <v>0.75213219204114501</v>
      </c>
      <c r="HB96" s="1">
        <v>0.80781752658622497</v>
      </c>
      <c r="HC96" s="1">
        <v>1.9459312691175701</v>
      </c>
      <c r="HD96" s="1">
        <v>0.377214754665464</v>
      </c>
      <c r="HR96"/>
      <c r="IF96"/>
      <c r="JH96"/>
    </row>
    <row r="97" spans="1:268">
      <c r="A97" s="13">
        <f t="shared" si="1"/>
        <v>43585</v>
      </c>
      <c r="O97"/>
      <c r="AD97"/>
      <c r="AE97" s="4">
        <v>43585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T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DJ97"/>
      <c r="DL97" s="1">
        <v>7.6033985127609096</v>
      </c>
      <c r="DM97" s="1">
        <v>10.624069263747201</v>
      </c>
      <c r="DN97" s="1">
        <v>17.5634708769771</v>
      </c>
      <c r="DO97" s="1" t="e">
        <v>#N/A</v>
      </c>
      <c r="DP97" s="1">
        <v>13.6050233310224</v>
      </c>
      <c r="DQ97" s="1">
        <v>10.665915037243099</v>
      </c>
      <c r="DR97" s="1">
        <v>5.3046756173631504</v>
      </c>
      <c r="DS97" s="1">
        <v>17.638020820775999</v>
      </c>
      <c r="DT97" s="1">
        <v>3.9997904770142698</v>
      </c>
      <c r="DU97" s="1">
        <v>5.85732346727346</v>
      </c>
      <c r="DV97" s="1">
        <v>7.4927812043190798</v>
      </c>
      <c r="DW97" s="1">
        <v>11.487411049103301</v>
      </c>
      <c r="DX97" s="1">
        <v>4.3160370178340504</v>
      </c>
      <c r="EL97"/>
      <c r="EZ97"/>
      <c r="FB97" s="1">
        <v>6.2332631377138004</v>
      </c>
      <c r="FC97" s="1">
        <v>10.7425395364737</v>
      </c>
      <c r="FD97" s="1">
        <v>14.0637305639377</v>
      </c>
      <c r="FE97" s="1">
        <v>24.461026886866399</v>
      </c>
      <c r="FF97" s="1">
        <v>11.516061553965899</v>
      </c>
      <c r="FG97" s="1">
        <v>9.5922768127375395</v>
      </c>
      <c r="FH97" s="1">
        <v>4.9392921448321996</v>
      </c>
      <c r="FI97" s="1">
        <v>13.06762414138</v>
      </c>
      <c r="FJ97" s="1">
        <v>5.9799958620828404</v>
      </c>
      <c r="FK97" s="1">
        <v>7.8128359880900904</v>
      </c>
      <c r="FL97" s="1">
        <v>7.2550576541746699</v>
      </c>
      <c r="FM97" s="1">
        <v>10.603678443571001</v>
      </c>
      <c r="FN97" s="1">
        <v>6.9884346472642003</v>
      </c>
      <c r="GB97"/>
      <c r="GP97"/>
      <c r="GR97" s="1">
        <v>0.93841381333551499</v>
      </c>
      <c r="GS97" s="1">
        <v>1.5022594172130199</v>
      </c>
      <c r="GT97" s="1">
        <v>2.8487128970103401</v>
      </c>
      <c r="GU97" s="1">
        <v>1.44047119835288</v>
      </c>
      <c r="GV97" s="1">
        <v>2.9163327761617501</v>
      </c>
      <c r="GW97" s="1">
        <v>1.07800147346374</v>
      </c>
      <c r="GX97" s="1">
        <v>0.67555841331635402</v>
      </c>
      <c r="GY97" s="1">
        <v>2.83053969573634</v>
      </c>
      <c r="GZ97" s="1">
        <v>1.0415701312251899</v>
      </c>
      <c r="HA97" s="1">
        <v>0.75649119198047199</v>
      </c>
      <c r="HB97" s="1">
        <v>0.85889452082079998</v>
      </c>
      <c r="HC97" s="1">
        <v>1.99529356683592</v>
      </c>
      <c r="HD97" s="1">
        <v>0.440649621138679</v>
      </c>
      <c r="HR97"/>
      <c r="IF97"/>
      <c r="JH97"/>
    </row>
    <row r="98" spans="1:268">
      <c r="A98" s="13">
        <f t="shared" si="1"/>
        <v>43553</v>
      </c>
      <c r="O98"/>
      <c r="AD98"/>
      <c r="AE98" s="4">
        <v>43553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T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DJ98"/>
      <c r="DL98" s="1">
        <v>7.49257540934458</v>
      </c>
      <c r="DM98" s="1">
        <v>10.332168378759301</v>
      </c>
      <c r="DN98" s="1">
        <v>17.1579788883985</v>
      </c>
      <c r="DO98" s="1" t="e">
        <v>#N/A</v>
      </c>
      <c r="DP98" s="1">
        <v>13.797623599071599</v>
      </c>
      <c r="DQ98" s="1">
        <v>10.031800883021701</v>
      </c>
      <c r="DR98" s="1">
        <v>5.41355319543508</v>
      </c>
      <c r="DS98" s="1">
        <v>16.392576982922499</v>
      </c>
      <c r="DT98" s="1">
        <v>4.0244245694385601</v>
      </c>
      <c r="DU98" s="1">
        <v>5.9313565468477698</v>
      </c>
      <c r="DV98" s="1">
        <v>7.3075086649698102</v>
      </c>
      <c r="DW98" s="1">
        <v>10.63138077985</v>
      </c>
      <c r="DX98" s="1">
        <v>3.9063423698198201</v>
      </c>
      <c r="EL98"/>
      <c r="EZ98"/>
      <c r="FB98" s="1">
        <v>6.1760598712711001</v>
      </c>
      <c r="FC98" s="1">
        <v>10.515243609425999</v>
      </c>
      <c r="FD98" s="1">
        <v>13.6947361764395</v>
      </c>
      <c r="FE98" s="1">
        <v>24.935445433659901</v>
      </c>
      <c r="FF98" s="1">
        <v>11.8797225950418</v>
      </c>
      <c r="FG98" s="1">
        <v>9.17982130371918</v>
      </c>
      <c r="FH98" s="1">
        <v>5.0819364612266602</v>
      </c>
      <c r="FI98" s="1">
        <v>12.303024620027101</v>
      </c>
      <c r="FJ98" s="1">
        <v>6.0090550933867997</v>
      </c>
      <c r="FK98" s="1">
        <v>7.94380818642066</v>
      </c>
      <c r="FL98" s="1">
        <v>7.3347441644357696</v>
      </c>
      <c r="FM98" s="1">
        <v>10.263987166442099</v>
      </c>
      <c r="FN98" s="1">
        <v>6.6712514900787099</v>
      </c>
      <c r="GB98"/>
      <c r="GP98"/>
      <c r="GR98" s="1">
        <v>0.92901473122394995</v>
      </c>
      <c r="GS98" s="1">
        <v>1.4605537335565999</v>
      </c>
      <c r="GT98" s="1">
        <v>2.7555754423566099</v>
      </c>
      <c r="GU98" s="1">
        <v>1.3674630190467301</v>
      </c>
      <c r="GV98" s="1">
        <v>2.9889486362572502</v>
      </c>
      <c r="GW98" s="1">
        <v>1.0079227995354101</v>
      </c>
      <c r="GX98" s="1">
        <v>0.68290190165062503</v>
      </c>
      <c r="GY98" s="1">
        <v>2.6388276586050199</v>
      </c>
      <c r="GZ98" s="1">
        <v>1.04931506948361</v>
      </c>
      <c r="HA98" s="1">
        <v>0.75997006182187099</v>
      </c>
      <c r="HB98" s="1">
        <v>0.84040714591949905</v>
      </c>
      <c r="HC98" s="1">
        <v>1.91547262531225</v>
      </c>
      <c r="HD98" s="1">
        <v>0.40302233667632997</v>
      </c>
      <c r="HR98"/>
      <c r="IF98"/>
      <c r="JH98"/>
    </row>
    <row r="99" spans="1:268">
      <c r="A99" s="13">
        <f t="shared" si="1"/>
        <v>43524</v>
      </c>
      <c r="O99"/>
      <c r="AD99"/>
      <c r="AE99" s="4">
        <v>43524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T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DJ99"/>
      <c r="DL99" s="1">
        <v>7.3586375054678603</v>
      </c>
      <c r="DM99" s="1">
        <v>9.8430915608886291</v>
      </c>
      <c r="DN99" s="1">
        <v>16.331711989194002</v>
      </c>
      <c r="DO99" s="1" t="e">
        <v>#N/A</v>
      </c>
      <c r="DP99" s="1">
        <v>13.571576257805299</v>
      </c>
      <c r="DQ99" s="1">
        <v>10.0741198902466</v>
      </c>
      <c r="DR99" s="1">
        <v>5.4237309422389597</v>
      </c>
      <c r="DS99" s="1">
        <v>16.163580262331902</v>
      </c>
      <c r="DT99" s="1">
        <v>3.8461749558676899</v>
      </c>
      <c r="DU99" s="1">
        <v>5.9021334069550404</v>
      </c>
      <c r="DV99" s="1">
        <v>7.1896404199315302</v>
      </c>
      <c r="DW99" s="1">
        <v>11.3680362394688</v>
      </c>
      <c r="DX99" s="1">
        <v>3.9643446237523401</v>
      </c>
      <c r="EL99"/>
      <c r="EZ99"/>
      <c r="FB99" s="1">
        <v>6.2217518344051603</v>
      </c>
      <c r="FC99" s="1">
        <v>10.187334475772801</v>
      </c>
      <c r="FD99" s="1">
        <v>13.074059793577</v>
      </c>
      <c r="FE99" s="1">
        <v>24.450019807000999</v>
      </c>
      <c r="FF99" s="1">
        <v>11.752980306084501</v>
      </c>
      <c r="FG99" s="1">
        <v>9.1525255119149307</v>
      </c>
      <c r="FH99" s="1">
        <v>5.0679069132098897</v>
      </c>
      <c r="FI99" s="1">
        <v>11.978160318626401</v>
      </c>
      <c r="FJ99" s="1">
        <v>5.9292501870982202</v>
      </c>
      <c r="FK99" s="1">
        <v>7.7818257934385704</v>
      </c>
      <c r="FL99" s="1">
        <v>7.2922069631363202</v>
      </c>
      <c r="FM99" s="1">
        <v>10.371430483477001</v>
      </c>
      <c r="FN99" s="1">
        <v>6.7911190007012099</v>
      </c>
      <c r="GB99"/>
      <c r="GP99"/>
      <c r="GR99" s="1">
        <v>0.92867937845090998</v>
      </c>
      <c r="GS99" s="1">
        <v>1.3963339819920899</v>
      </c>
      <c r="GT99" s="1">
        <v>2.6165824453919502</v>
      </c>
      <c r="GU99" s="1">
        <v>1.38975882363204</v>
      </c>
      <c r="GV99" s="1">
        <v>2.9778824522356402</v>
      </c>
      <c r="GW99" s="1">
        <v>0.999668723160689</v>
      </c>
      <c r="GX99" s="1">
        <v>0.67971724137456302</v>
      </c>
      <c r="GY99" s="1">
        <v>2.55707134806029</v>
      </c>
      <c r="GZ99" s="1">
        <v>1.0114462128355399</v>
      </c>
      <c r="HA99" s="1">
        <v>0.74609616512657895</v>
      </c>
      <c r="HB99" s="1">
        <v>0.85505801758160205</v>
      </c>
      <c r="HC99" s="1">
        <v>1.9547890002371699</v>
      </c>
      <c r="HD99" s="1">
        <v>0.41520544822709599</v>
      </c>
      <c r="HR99"/>
      <c r="IF99"/>
      <c r="JH99"/>
    </row>
    <row r="100" spans="1:268">
      <c r="A100" s="13">
        <f t="shared" si="1"/>
        <v>43496</v>
      </c>
      <c r="O100"/>
      <c r="AD100"/>
      <c r="AE100" s="4">
        <v>43496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T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DJ100"/>
      <c r="DL100" s="1">
        <v>7.0783025483238298</v>
      </c>
      <c r="DM100" s="1">
        <v>9.5657510296480392</v>
      </c>
      <c r="DN100" s="1">
        <v>15.862461523335</v>
      </c>
      <c r="DO100" s="1" t="e">
        <v>#N/A</v>
      </c>
      <c r="DP100" s="1">
        <v>12.8169800809618</v>
      </c>
      <c r="DQ100" s="1">
        <v>9.7006018717518998</v>
      </c>
      <c r="DR100" s="1">
        <v>5.2916689644990802</v>
      </c>
      <c r="DS100" s="1">
        <v>15.6465681787056</v>
      </c>
      <c r="DT100" s="1">
        <v>3.8469044973965199</v>
      </c>
      <c r="DU100" s="1">
        <v>5.9757180597089201</v>
      </c>
      <c r="DV100" s="1">
        <v>7.2286380231806797</v>
      </c>
      <c r="DW100" s="1">
        <v>11.2534600727022</v>
      </c>
      <c r="DX100" s="1">
        <v>3.8527969173035101</v>
      </c>
      <c r="EL100"/>
      <c r="EZ100"/>
      <c r="FB100" s="1">
        <v>6.2403897865189801</v>
      </c>
      <c r="FC100" s="1">
        <v>9.9571550293114193</v>
      </c>
      <c r="FD100" s="1">
        <v>12.811731053394301</v>
      </c>
      <c r="FE100" s="1">
        <v>24.989930568408798</v>
      </c>
      <c r="FF100" s="1">
        <v>11.611968385554301</v>
      </c>
      <c r="FG100" s="1">
        <v>8.8231830947753505</v>
      </c>
      <c r="FH100" s="1">
        <v>4.92596952959987</v>
      </c>
      <c r="FI100" s="1">
        <v>11.413371398702701</v>
      </c>
      <c r="FJ100" s="1">
        <v>5.77628994501646</v>
      </c>
      <c r="FK100" s="1">
        <v>7.6759568016455599</v>
      </c>
      <c r="FL100" s="1">
        <v>7.0499220210990003</v>
      </c>
      <c r="FM100" s="1">
        <v>10.4828527099921</v>
      </c>
      <c r="FN100" s="1">
        <v>6.6041847848751303</v>
      </c>
      <c r="GB100"/>
      <c r="GP100"/>
      <c r="GR100" s="1">
        <v>0.89070980445949599</v>
      </c>
      <c r="GS100" s="1">
        <v>1.35125298076855</v>
      </c>
      <c r="GT100" s="1">
        <v>2.51521192470857</v>
      </c>
      <c r="GU100" s="1">
        <v>1.33619032645873</v>
      </c>
      <c r="GV100" s="1">
        <v>2.88370576498993</v>
      </c>
      <c r="GW100" s="1">
        <v>0.95215552237077195</v>
      </c>
      <c r="GX100" s="1">
        <v>0.66720997113590796</v>
      </c>
      <c r="GY100" s="1">
        <v>2.4461925097771098</v>
      </c>
      <c r="GZ100" s="1">
        <v>1.0051657276383399</v>
      </c>
      <c r="HA100" s="1">
        <v>0.75628994504303904</v>
      </c>
      <c r="HB100" s="1">
        <v>0.85449272080826</v>
      </c>
      <c r="HC100" s="1">
        <v>1.88767541213739</v>
      </c>
      <c r="HD100" s="1">
        <v>0.40727842552370203</v>
      </c>
      <c r="HR100"/>
      <c r="IF100"/>
      <c r="JH100"/>
    </row>
    <row r="101" spans="1:268">
      <c r="A101" s="13">
        <f t="shared" si="1"/>
        <v>43465</v>
      </c>
      <c r="O101"/>
      <c r="AD101"/>
      <c r="AE101" s="4">
        <v>43465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T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DJ101"/>
      <c r="DL101" s="1">
        <v>6.4896985907334903</v>
      </c>
      <c r="DM101" s="1">
        <v>9.03996486074033</v>
      </c>
      <c r="DN101" s="1">
        <v>15.3211540183551</v>
      </c>
      <c r="DO101" s="1" t="e">
        <v>#N/A</v>
      </c>
      <c r="DP101" s="1">
        <v>12.3483600896048</v>
      </c>
      <c r="DQ101" s="1">
        <v>9.0204333693393792</v>
      </c>
      <c r="DR101" s="1">
        <v>4.6837610436968298</v>
      </c>
      <c r="DS101" s="1">
        <v>13.582193524187501</v>
      </c>
      <c r="DT101" s="1">
        <v>3.9435004704686301</v>
      </c>
      <c r="DU101" s="1">
        <v>5.5618439599321698</v>
      </c>
      <c r="DV101" s="1">
        <v>7.0405858025308596</v>
      </c>
      <c r="DW101" s="1">
        <v>10.8458045494217</v>
      </c>
      <c r="DX101" s="1">
        <v>3.50218322772976</v>
      </c>
      <c r="EL101"/>
      <c r="EZ101"/>
      <c r="FB101" s="1">
        <v>5.7170859533911003</v>
      </c>
      <c r="FC101" s="1">
        <v>9.4739312201937498</v>
      </c>
      <c r="FD101" s="1">
        <v>12.3565879909773</v>
      </c>
      <c r="FE101" s="1">
        <v>24.250841226764202</v>
      </c>
      <c r="FF101" s="1">
        <v>11.316762200541101</v>
      </c>
      <c r="FG101" s="1">
        <v>8.3476896115197796</v>
      </c>
      <c r="FH101" s="1">
        <v>4.4388958237148604</v>
      </c>
      <c r="FI101" s="1">
        <v>10.5838939024135</v>
      </c>
      <c r="FJ101" s="1">
        <v>5.8659860068136496</v>
      </c>
      <c r="FK101" s="1">
        <v>7.4926233813085101</v>
      </c>
      <c r="FL101" s="1">
        <v>6.84161057171353</v>
      </c>
      <c r="FM101" s="1">
        <v>10.2155199698672</v>
      </c>
      <c r="FN101" s="1">
        <v>6.2105909896896803</v>
      </c>
      <c r="GB101"/>
      <c r="GP101"/>
      <c r="GR101" s="1">
        <v>0.81052315525382401</v>
      </c>
      <c r="GS101" s="1">
        <v>1.26365978649546</v>
      </c>
      <c r="GT101" s="1">
        <v>2.41321243434452</v>
      </c>
      <c r="GU101" s="1">
        <v>1.2632158390569499</v>
      </c>
      <c r="GV101" s="1">
        <v>2.8006865127982099</v>
      </c>
      <c r="GW101" s="1">
        <v>0.89102715929323795</v>
      </c>
      <c r="GX101" s="1">
        <v>0.58623273123957698</v>
      </c>
      <c r="GY101" s="1">
        <v>2.3059831516913798</v>
      </c>
      <c r="GZ101" s="1">
        <v>1.0303667726359</v>
      </c>
      <c r="HA101" s="1">
        <v>0.71030233558579703</v>
      </c>
      <c r="HB101" s="1">
        <v>0.82416744548879295</v>
      </c>
      <c r="HC101" s="1">
        <v>1.81103701446267</v>
      </c>
      <c r="HD101" s="1">
        <v>0.36448176796731302</v>
      </c>
      <c r="HR101"/>
      <c r="IF101"/>
      <c r="JH101"/>
    </row>
    <row r="102" spans="1:268">
      <c r="A102" s="13">
        <f t="shared" si="1"/>
        <v>43434</v>
      </c>
      <c r="O102"/>
      <c r="AD102"/>
      <c r="AE102" s="4">
        <v>43434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T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DJ102"/>
      <c r="DL102" s="1">
        <v>6.6383338598027803</v>
      </c>
      <c r="DM102" s="1">
        <v>9.5823504899803602</v>
      </c>
      <c r="DN102" s="1">
        <v>15.8012478766494</v>
      </c>
      <c r="DO102" s="1" t="e">
        <v>#N/A</v>
      </c>
      <c r="DP102" s="1">
        <v>13.043741262921699</v>
      </c>
      <c r="DQ102" s="1">
        <v>9.6308599327548308</v>
      </c>
      <c r="DR102" s="1">
        <v>4.8592435977430197</v>
      </c>
      <c r="DS102" s="1">
        <v>14.355877080153901</v>
      </c>
      <c r="DT102" s="1">
        <v>4.2385860827478004</v>
      </c>
      <c r="DU102" s="1">
        <v>5.5610777263858999</v>
      </c>
      <c r="DV102" s="1">
        <v>7.2825827565703696</v>
      </c>
      <c r="DW102" s="1">
        <v>11.3242738110264</v>
      </c>
      <c r="DX102" s="1">
        <v>3.7219234508550998</v>
      </c>
      <c r="EL102"/>
      <c r="EZ102"/>
      <c r="FB102" s="1">
        <v>5.7923528762479899</v>
      </c>
      <c r="FC102" s="1">
        <v>9.9165732574947594</v>
      </c>
      <c r="FD102" s="1">
        <v>12.7814446225906</v>
      </c>
      <c r="FE102" s="1">
        <v>25.38575799442</v>
      </c>
      <c r="FF102" s="1">
        <v>11.8081908628773</v>
      </c>
      <c r="FG102" s="1">
        <v>8.9103862663486293</v>
      </c>
      <c r="FH102" s="1">
        <v>4.5112709273311804</v>
      </c>
      <c r="FI102" s="1">
        <v>11.1798509297334</v>
      </c>
      <c r="FJ102" s="1">
        <v>6.1750111398404499</v>
      </c>
      <c r="FK102" s="1">
        <v>7.6184013064716698</v>
      </c>
      <c r="FL102" s="1">
        <v>7.1063855795715298</v>
      </c>
      <c r="FM102" s="1">
        <v>10.7024002903684</v>
      </c>
      <c r="FN102" s="1">
        <v>6.4720910330674197</v>
      </c>
      <c r="GB102"/>
      <c r="GP102"/>
      <c r="GR102" s="1">
        <v>0.82281734126739303</v>
      </c>
      <c r="GS102" s="1">
        <v>1.34110257798347</v>
      </c>
      <c r="GT102" s="1">
        <v>2.4987277462279498</v>
      </c>
      <c r="GU102" s="1">
        <v>1.35454102976861</v>
      </c>
      <c r="GV102" s="1">
        <v>2.98413874210986</v>
      </c>
      <c r="GW102" s="1">
        <v>0.94914778868942495</v>
      </c>
      <c r="GX102" s="1">
        <v>0.60801981908466596</v>
      </c>
      <c r="GY102" s="1">
        <v>2.4321346491946598</v>
      </c>
      <c r="GZ102" s="1">
        <v>1.10154061403234</v>
      </c>
      <c r="HA102" s="1">
        <v>0.71014343604432995</v>
      </c>
      <c r="HB102" s="1">
        <v>0.86583260145632401</v>
      </c>
      <c r="HC102" s="1">
        <v>1.92090745986504</v>
      </c>
      <c r="HD102" s="1">
        <v>0.392318971326517</v>
      </c>
      <c r="HR102"/>
      <c r="IF102"/>
      <c r="JH102"/>
    </row>
    <row r="103" spans="1:268">
      <c r="A103" s="13">
        <f t="shared" si="1"/>
        <v>43404</v>
      </c>
      <c r="O103"/>
      <c r="AD103"/>
      <c r="AE103" s="4">
        <v>43404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T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DJ103"/>
      <c r="DL103" s="1">
        <v>7.0103440669741897</v>
      </c>
      <c r="DM103" s="1">
        <v>9.8584087146956705</v>
      </c>
      <c r="DN103" s="1">
        <v>16.021560208518</v>
      </c>
      <c r="DO103" s="1" t="e">
        <v>#N/A</v>
      </c>
      <c r="DP103" s="1">
        <v>12.8654352734961</v>
      </c>
      <c r="DQ103" s="1">
        <v>10.0295021360999</v>
      </c>
      <c r="DR103" s="1">
        <v>5.1667475159328999</v>
      </c>
      <c r="DS103" s="1">
        <v>14.8631506204384</v>
      </c>
      <c r="DT103" s="1">
        <v>3.8961762375403701</v>
      </c>
      <c r="DU103" s="1">
        <v>5.4083784742475798</v>
      </c>
      <c r="DV103" s="1">
        <v>7.1792749654202002</v>
      </c>
      <c r="DW103" s="1">
        <v>10.558749191351</v>
      </c>
      <c r="DX103" s="1">
        <v>3.8880044724190901</v>
      </c>
      <c r="EL103"/>
      <c r="EZ103"/>
      <c r="FB103" s="1">
        <v>5.9919198663349498</v>
      </c>
      <c r="FC103" s="1">
        <v>10.033235742805701</v>
      </c>
      <c r="FD103" s="1">
        <v>12.974133209486901</v>
      </c>
      <c r="FE103" s="1">
        <v>24.878550622904498</v>
      </c>
      <c r="FF103" s="1">
        <v>11.820587501785299</v>
      </c>
      <c r="FG103" s="1">
        <v>9.2749676209332499</v>
      </c>
      <c r="FH103" s="1">
        <v>4.7142978462957998</v>
      </c>
      <c r="FI103" s="1">
        <v>11.527153046648399</v>
      </c>
      <c r="FJ103" s="1">
        <v>5.8635139174173103</v>
      </c>
      <c r="FK103" s="1">
        <v>7.3826348542851896</v>
      </c>
      <c r="FL103" s="1">
        <v>6.8933453441633796</v>
      </c>
      <c r="FM103" s="1">
        <v>10.452041940681699</v>
      </c>
      <c r="FN103" s="1">
        <v>6.4456368114820801</v>
      </c>
      <c r="GB103"/>
      <c r="GP103"/>
      <c r="GR103" s="1">
        <v>0.87708952945348695</v>
      </c>
      <c r="GS103" s="1">
        <v>1.3700070126075401</v>
      </c>
      <c r="GT103" s="1">
        <v>2.5527574999696099</v>
      </c>
      <c r="GU103" s="1">
        <v>1.3586960370554699</v>
      </c>
      <c r="GV103" s="1">
        <v>2.94036384832456</v>
      </c>
      <c r="GW103" s="1">
        <v>0.97721420898244005</v>
      </c>
      <c r="GX103" s="1">
        <v>0.64793133638088796</v>
      </c>
      <c r="GY103" s="1">
        <v>2.51348824598375</v>
      </c>
      <c r="GZ103" s="1">
        <v>1.00965926154191</v>
      </c>
      <c r="HA103" s="1">
        <v>0.68864177329270104</v>
      </c>
      <c r="HB103" s="1">
        <v>0.85559147049113604</v>
      </c>
      <c r="HC103" s="1">
        <v>1.8836291497194499</v>
      </c>
      <c r="HD103" s="1">
        <v>0.40197557227254699</v>
      </c>
      <c r="HR103"/>
      <c r="IF103"/>
      <c r="JH103"/>
    </row>
    <row r="104" spans="1:268">
      <c r="A104" s="13">
        <f t="shared" si="1"/>
        <v>43371</v>
      </c>
      <c r="O104"/>
      <c r="AD104"/>
      <c r="AE104" s="4">
        <v>43371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T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DJ104"/>
      <c r="DL104" s="1">
        <v>7.7739178908799103</v>
      </c>
      <c r="DM104" s="1">
        <v>10.197853672961999</v>
      </c>
      <c r="DN104" s="1">
        <v>16.916898509828499</v>
      </c>
      <c r="DO104" s="1" t="e">
        <v>#N/A</v>
      </c>
      <c r="DP104" s="1">
        <v>13.3885461273487</v>
      </c>
      <c r="DQ104" s="1">
        <v>11.0812105988072</v>
      </c>
      <c r="DR104" s="1">
        <v>5.6462762030985996</v>
      </c>
      <c r="DS104" s="1">
        <v>16.685559017023198</v>
      </c>
      <c r="DT104" s="1">
        <v>3.9048161614932302</v>
      </c>
      <c r="DU104" s="1">
        <v>5.5680416560426798</v>
      </c>
      <c r="DV104" s="1">
        <v>7.7866162449079903</v>
      </c>
      <c r="DW104" s="1">
        <v>11.731710251457001</v>
      </c>
      <c r="DX104" s="1">
        <v>4.07321018232724</v>
      </c>
      <c r="EL104"/>
      <c r="EZ104"/>
      <c r="FB104" s="1">
        <v>6.3260906502044998</v>
      </c>
      <c r="FC104" s="1">
        <v>10.3271468484705</v>
      </c>
      <c r="FD104" s="1">
        <v>13.7523014838786</v>
      </c>
      <c r="FE104" s="1">
        <v>25.277261844073099</v>
      </c>
      <c r="FF104" s="1">
        <v>12.124930992258999</v>
      </c>
      <c r="FG104" s="1">
        <v>10.010012465224801</v>
      </c>
      <c r="FH104" s="1">
        <v>5.1816476110041103</v>
      </c>
      <c r="FI104" s="1">
        <v>12.727509022344901</v>
      </c>
      <c r="FJ104" s="1">
        <v>5.83353139296214</v>
      </c>
      <c r="FK104" s="1">
        <v>7.4202404377210902</v>
      </c>
      <c r="FL104" s="1">
        <v>7.3836978434768703</v>
      </c>
      <c r="FM104" s="1">
        <v>11.1534778875073</v>
      </c>
      <c r="FN104" s="1">
        <v>6.5872646885355497</v>
      </c>
      <c r="GB104"/>
      <c r="GP104"/>
      <c r="GR104" s="1">
        <v>1.0130141075644601</v>
      </c>
      <c r="GS104" s="1">
        <v>1.43301949298443</v>
      </c>
      <c r="GT104" s="1">
        <v>2.7253520598308301</v>
      </c>
      <c r="GU104" s="1">
        <v>1.46564629166245</v>
      </c>
      <c r="GV104" s="1">
        <v>3.0244226341604201</v>
      </c>
      <c r="GW104" s="1">
        <v>1.07865982340863</v>
      </c>
      <c r="GX104" s="1">
        <v>0.70402905527769899</v>
      </c>
      <c r="GY104" s="1">
        <v>2.78678128603348</v>
      </c>
      <c r="GZ104" s="1">
        <v>1.0086172093443</v>
      </c>
      <c r="HA104" s="1">
        <v>0.70501266744899205</v>
      </c>
      <c r="HB104" s="1">
        <v>0.93552134731635395</v>
      </c>
      <c r="HC104" s="1">
        <v>2.00729921602117</v>
      </c>
      <c r="HD104" s="1">
        <v>0.43179406289945998</v>
      </c>
      <c r="HR104"/>
      <c r="IF104"/>
      <c r="JH104"/>
    </row>
    <row r="105" spans="1:268">
      <c r="A105" s="13">
        <f t="shared" si="1"/>
        <v>43343</v>
      </c>
      <c r="O105"/>
      <c r="AD105"/>
      <c r="AE105" s="4">
        <v>43343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T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DJ105"/>
      <c r="DL105" s="1">
        <v>7.7065291926406401</v>
      </c>
      <c r="DM105" s="1">
        <v>10.201225620207</v>
      </c>
      <c r="DN105" s="1">
        <v>17.3934062060898</v>
      </c>
      <c r="DO105" s="1" t="e">
        <v>#N/A</v>
      </c>
      <c r="DP105" s="1">
        <v>13.349049122570401</v>
      </c>
      <c r="DQ105" s="1">
        <v>11.2514143696382</v>
      </c>
      <c r="DR105" s="1">
        <v>5.4949626710266299</v>
      </c>
      <c r="DS105" s="1">
        <v>17.328757125640699</v>
      </c>
      <c r="DT105" s="1">
        <v>3.8818604256835401</v>
      </c>
      <c r="DU105" s="1">
        <v>5.4116789691988796</v>
      </c>
      <c r="DV105" s="1">
        <v>7.7569158719714402</v>
      </c>
      <c r="DW105" s="1">
        <v>12.023973223980301</v>
      </c>
      <c r="DX105" s="1">
        <v>3.9796548107546301</v>
      </c>
      <c r="EL105"/>
      <c r="EZ105"/>
      <c r="FB105" s="1">
        <v>6.2507981926395502</v>
      </c>
      <c r="FC105" s="1">
        <v>10.4567075751154</v>
      </c>
      <c r="FD105" s="1">
        <v>14.101796440652</v>
      </c>
      <c r="FE105" s="1">
        <v>24.4994835786209</v>
      </c>
      <c r="FF105" s="1">
        <v>12.075282181413099</v>
      </c>
      <c r="FG105" s="1">
        <v>10.1241967758989</v>
      </c>
      <c r="FH105" s="1">
        <v>4.98175105640202</v>
      </c>
      <c r="FI105" s="1">
        <v>13.130885264807899</v>
      </c>
      <c r="FJ105" s="1">
        <v>5.8093735677464</v>
      </c>
      <c r="FK105" s="1">
        <v>7.4703130432734701</v>
      </c>
      <c r="FL105" s="1">
        <v>7.2959921076316698</v>
      </c>
      <c r="FM105" s="1">
        <v>10.335194424620999</v>
      </c>
      <c r="FN105" s="1">
        <v>6.62812653576401</v>
      </c>
      <c r="GB105"/>
      <c r="GP105"/>
      <c r="GR105" s="1">
        <v>0.98851528919597698</v>
      </c>
      <c r="GS105" s="1">
        <v>1.4479416545410799</v>
      </c>
      <c r="GT105" s="1">
        <v>2.7901775516089899</v>
      </c>
      <c r="GU105" s="1">
        <v>1.43783173380628</v>
      </c>
      <c r="GV105" s="1">
        <v>3.0264883211628701</v>
      </c>
      <c r="GW105" s="1">
        <v>1.0862426780205401</v>
      </c>
      <c r="GX105" s="1">
        <v>0.66694850962741503</v>
      </c>
      <c r="GY105" s="1">
        <v>2.8279004255508799</v>
      </c>
      <c r="GZ105" s="1">
        <v>1.0014820924647501</v>
      </c>
      <c r="HA105" s="1">
        <v>0.71835709381552604</v>
      </c>
      <c r="HB105" s="1">
        <v>0.90014978931958201</v>
      </c>
      <c r="HC105" s="1">
        <v>1.8929688513431</v>
      </c>
      <c r="HD105" s="1">
        <v>0.43143998696305402</v>
      </c>
      <c r="HR105"/>
      <c r="IF105"/>
      <c r="JH105"/>
    </row>
    <row r="106" spans="1:268">
      <c r="A106" s="13">
        <f t="shared" si="1"/>
        <v>43312</v>
      </c>
      <c r="O106"/>
      <c r="AD106"/>
      <c r="AE106" s="4">
        <v>43312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T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DJ106"/>
      <c r="DL106" s="1">
        <v>8.0644627196452401</v>
      </c>
      <c r="DM106" s="1">
        <v>10.4204795995926</v>
      </c>
      <c r="DN106" s="1">
        <v>17.334881732146801</v>
      </c>
      <c r="DO106" s="1" t="e">
        <v>#N/A</v>
      </c>
      <c r="DP106" s="1">
        <v>13.716579758248301</v>
      </c>
      <c r="DQ106" s="1">
        <v>11.3403146628497</v>
      </c>
      <c r="DR106" s="1">
        <v>5.8205632350877101</v>
      </c>
      <c r="DS106" s="1">
        <v>17.460503626106298</v>
      </c>
      <c r="DT106" s="1">
        <v>4.1772129267222402</v>
      </c>
      <c r="DU106" s="1">
        <v>5.5683784284759996</v>
      </c>
      <c r="DV106" s="1">
        <v>7.9041079615331498</v>
      </c>
      <c r="DW106" s="1">
        <v>11.9621069733921</v>
      </c>
      <c r="DX106" s="1">
        <v>4.1761295321625003</v>
      </c>
      <c r="EL106"/>
      <c r="EZ106"/>
      <c r="FB106" s="1">
        <v>6.3876810899180203</v>
      </c>
      <c r="FC106" s="1">
        <v>10.3547204806652</v>
      </c>
      <c r="FD106" s="1">
        <v>13.772482199767699</v>
      </c>
      <c r="FE106" s="1">
        <v>24.0249191275878</v>
      </c>
      <c r="FF106" s="1">
        <v>11.7428570564146</v>
      </c>
      <c r="FG106" s="1">
        <v>9.8782569051812104</v>
      </c>
      <c r="FH106" s="1">
        <v>5.2481008590154703</v>
      </c>
      <c r="FI106" s="1">
        <v>12.9410160175462</v>
      </c>
      <c r="FJ106" s="1">
        <v>5.9603766817824502</v>
      </c>
      <c r="FK106" s="1">
        <v>7.6123868773742203</v>
      </c>
      <c r="FL106" s="1">
        <v>7.6448684353979797</v>
      </c>
      <c r="FM106" s="1">
        <v>9.9514736620877908</v>
      </c>
      <c r="FN106" s="1">
        <v>6.4697240843012898</v>
      </c>
      <c r="GB106"/>
      <c r="GP106"/>
      <c r="GR106" s="1">
        <v>1.0327232619548099</v>
      </c>
      <c r="GS106" s="1">
        <v>1.47113874096117</v>
      </c>
      <c r="GT106" s="1">
        <v>2.7617556285246101</v>
      </c>
      <c r="GU106" s="1">
        <v>1.52309244188474</v>
      </c>
      <c r="GV106" s="1">
        <v>3.0973527333480102</v>
      </c>
      <c r="GW106" s="1">
        <v>1.09755212207193</v>
      </c>
      <c r="GX106" s="1">
        <v>0.70611263540736902</v>
      </c>
      <c r="GY106" s="1">
        <v>2.79998257812596</v>
      </c>
      <c r="GZ106" s="1">
        <v>1.0780795065700399</v>
      </c>
      <c r="HA106" s="1">
        <v>0.69693867768523499</v>
      </c>
      <c r="HB106" s="1">
        <v>0.91881661657139702</v>
      </c>
      <c r="HC106" s="1">
        <v>1.8672547799568799</v>
      </c>
      <c r="HD106" s="1">
        <v>0.454919089235509</v>
      </c>
      <c r="HR106"/>
      <c r="IF106"/>
      <c r="JH106"/>
    </row>
    <row r="107" spans="1:268">
      <c r="A107" s="13">
        <f t="shared" si="1"/>
        <v>43280</v>
      </c>
      <c r="O107"/>
      <c r="AD107"/>
      <c r="AE107" s="4">
        <v>43280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T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DJ107"/>
      <c r="DL107" s="1">
        <v>7.8872362642966696</v>
      </c>
      <c r="DM107" s="1">
        <v>10.3121216675728</v>
      </c>
      <c r="DN107" s="1">
        <v>17.237266205697999</v>
      </c>
      <c r="DO107" s="1" t="e">
        <v>#N/A</v>
      </c>
      <c r="DP107" s="1">
        <v>12.998829121225899</v>
      </c>
      <c r="DQ107" s="1">
        <v>11.0722539572406</v>
      </c>
      <c r="DR107" s="1">
        <v>5.7796562560527898</v>
      </c>
      <c r="DS107" s="1">
        <v>17.106055373061299</v>
      </c>
      <c r="DT107" s="1">
        <v>4.0500155928638</v>
      </c>
      <c r="DU107" s="1">
        <v>5.5371258547320901</v>
      </c>
      <c r="DV107" s="1">
        <v>7.7560133539119702</v>
      </c>
      <c r="DW107" s="1">
        <v>11.381297592402101</v>
      </c>
      <c r="DX107" s="1">
        <v>4.15075317759712</v>
      </c>
      <c r="EL107"/>
      <c r="EZ107"/>
      <c r="FB107" s="1">
        <v>6.33736844889415</v>
      </c>
      <c r="FC107" s="1">
        <v>10.313570115688099</v>
      </c>
      <c r="FD107" s="1">
        <v>13.775020170704201</v>
      </c>
      <c r="FE107" s="1">
        <v>24.408663316277501</v>
      </c>
      <c r="FF107" s="1">
        <v>11.290844779882001</v>
      </c>
      <c r="FG107" s="1">
        <v>9.7114763035473395</v>
      </c>
      <c r="FH107" s="1">
        <v>5.3578503102542401</v>
      </c>
      <c r="FI107" s="1">
        <v>12.919409884473099</v>
      </c>
      <c r="FJ107" s="1">
        <v>5.93074525405338</v>
      </c>
      <c r="FK107" s="1">
        <v>7.7157578497148203</v>
      </c>
      <c r="FL107" s="1">
        <v>7.57843240273536</v>
      </c>
      <c r="FM107" s="1">
        <v>9.9254742012626291</v>
      </c>
      <c r="FN107" s="1">
        <v>6.56000734828572</v>
      </c>
      <c r="GB107"/>
      <c r="GP107"/>
      <c r="GR107" s="1">
        <v>1.0306289163908799</v>
      </c>
      <c r="GS107" s="1">
        <v>1.4286969839318699</v>
      </c>
      <c r="GT107" s="1">
        <v>2.7320877290841499</v>
      </c>
      <c r="GU107" s="1">
        <v>1.4730049336789</v>
      </c>
      <c r="GV107" s="1">
        <v>2.9239278962924802</v>
      </c>
      <c r="GW107" s="1">
        <v>1.07029712110599</v>
      </c>
      <c r="GX107" s="1">
        <v>0.72601930385723301</v>
      </c>
      <c r="GY107" s="1">
        <v>2.7881068016844099</v>
      </c>
      <c r="GZ107" s="1">
        <v>1.0374081667117001</v>
      </c>
      <c r="HA107" s="1">
        <v>0.68842815114577005</v>
      </c>
      <c r="HB107" s="1">
        <v>0.90637763910469604</v>
      </c>
      <c r="HC107" s="1">
        <v>1.8330060814301199</v>
      </c>
      <c r="HD107" s="1">
        <v>0.43950812349447599</v>
      </c>
      <c r="HR107"/>
      <c r="IF107"/>
      <c r="JH107"/>
    </row>
    <row r="108" spans="1:268">
      <c r="A108" s="13">
        <f t="shared" si="1"/>
        <v>43251</v>
      </c>
      <c r="O108"/>
      <c r="AD108"/>
      <c r="AE108" s="4">
        <v>43251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T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DJ108"/>
      <c r="DL108" s="1">
        <v>8.1089939960320194</v>
      </c>
      <c r="DM108" s="1">
        <v>10.423037265850001</v>
      </c>
      <c r="DN108" s="1">
        <v>17.6059217447694</v>
      </c>
      <c r="DO108" s="1" t="e">
        <v>#N/A</v>
      </c>
      <c r="DP108" s="1">
        <v>12.7558003558804</v>
      </c>
      <c r="DQ108" s="1">
        <v>11.422106306076399</v>
      </c>
      <c r="DR108" s="1">
        <v>5.9520658877442596</v>
      </c>
      <c r="DS108" s="1">
        <v>17.422833640119499</v>
      </c>
      <c r="DT108" s="1">
        <v>4.0920550125305004</v>
      </c>
      <c r="DU108" s="1">
        <v>5.4918636137694801</v>
      </c>
      <c r="DV108" s="1">
        <v>8.2179972622645998</v>
      </c>
      <c r="DW108" s="1">
        <v>11.0671622858237</v>
      </c>
      <c r="DX108" s="1">
        <v>4.6036724622262204</v>
      </c>
      <c r="EL108"/>
      <c r="EZ108"/>
      <c r="FB108" s="1">
        <v>6.5156057280823596</v>
      </c>
      <c r="FC108" s="1">
        <v>10.5287776487136</v>
      </c>
      <c r="FD108" s="1">
        <v>14.2156393611737</v>
      </c>
      <c r="FE108" s="1">
        <v>25.280658564333201</v>
      </c>
      <c r="FF108" s="1">
        <v>11.3647599389544</v>
      </c>
      <c r="FG108" s="1">
        <v>10.0172978525668</v>
      </c>
      <c r="FH108" s="1">
        <v>5.4576468504731501</v>
      </c>
      <c r="FI108" s="1">
        <v>12.7603663669359</v>
      </c>
      <c r="FJ108" s="1">
        <v>6.0210036939959997</v>
      </c>
      <c r="FK108" s="1">
        <v>7.7511666992949504</v>
      </c>
      <c r="FL108" s="1">
        <v>7.9740621475206801</v>
      </c>
      <c r="FM108" s="1">
        <v>9.9221055146678303</v>
      </c>
      <c r="FN108" s="1">
        <v>7.0561824750812603</v>
      </c>
      <c r="GB108"/>
      <c r="GP108"/>
      <c r="GR108" s="1">
        <v>1.05990925887873</v>
      </c>
      <c r="GS108" s="1">
        <v>1.4553972408414599</v>
      </c>
      <c r="GT108" s="1">
        <v>2.8421406624764001</v>
      </c>
      <c r="GU108" s="1">
        <v>1.47048854724449</v>
      </c>
      <c r="GV108" s="1">
        <v>2.9291049550619901</v>
      </c>
      <c r="GW108" s="1">
        <v>1.11678844803622</v>
      </c>
      <c r="GX108" s="1">
        <v>0.74284502239438999</v>
      </c>
      <c r="GY108" s="1">
        <v>2.6762837674785498</v>
      </c>
      <c r="GZ108" s="1">
        <v>1.05357980762315</v>
      </c>
      <c r="HA108" s="1">
        <v>0.68506490458646796</v>
      </c>
      <c r="HB108" s="1">
        <v>0.95020850007923296</v>
      </c>
      <c r="HC108" s="1">
        <v>1.8698927702835899</v>
      </c>
      <c r="HD108" s="1">
        <v>0.49098828837456499</v>
      </c>
      <c r="HR108"/>
      <c r="IF108"/>
      <c r="JH108"/>
    </row>
    <row r="109" spans="1:268">
      <c r="A109" s="13">
        <f t="shared" si="1"/>
        <v>43220</v>
      </c>
      <c r="O109"/>
      <c r="AD109"/>
      <c r="AE109" s="4">
        <v>43220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T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DJ109"/>
      <c r="DL109" s="1">
        <v>8.0057534257657199</v>
      </c>
      <c r="DM109" s="1">
        <v>10.5024396591139</v>
      </c>
      <c r="DN109" s="1">
        <v>17.5767918854885</v>
      </c>
      <c r="DO109" s="1" t="e">
        <v>#N/A</v>
      </c>
      <c r="DP109" s="1">
        <v>12.6839593188148</v>
      </c>
      <c r="DQ109" s="1">
        <v>11.167778975676301</v>
      </c>
      <c r="DR109" s="1">
        <v>6.1356846777050498</v>
      </c>
      <c r="DS109" s="1">
        <v>16.9413359157247</v>
      </c>
      <c r="DT109" s="1">
        <v>4.3641305981332996</v>
      </c>
      <c r="DU109" s="1">
        <v>5.7583556839641199</v>
      </c>
      <c r="DV109" s="1">
        <v>8.0415092015568508</v>
      </c>
      <c r="DW109" s="1">
        <v>10.8610941242724</v>
      </c>
      <c r="DX109" s="1">
        <v>4.7868406274260096</v>
      </c>
      <c r="EL109"/>
      <c r="EZ109"/>
      <c r="FB109" s="1">
        <v>6.4889142501891701</v>
      </c>
      <c r="FC109" s="1">
        <v>10.481457064017199</v>
      </c>
      <c r="FD109" s="1">
        <v>14.155646668961399</v>
      </c>
      <c r="FE109" s="1">
        <v>23.914718947552899</v>
      </c>
      <c r="FF109" s="1">
        <v>11.236651091555901</v>
      </c>
      <c r="FG109" s="1">
        <v>9.7661960818846794</v>
      </c>
      <c r="FH109" s="1">
        <v>5.6641269198912001</v>
      </c>
      <c r="FI109" s="1">
        <v>12.5033166010468</v>
      </c>
      <c r="FJ109" s="1">
        <v>6.2749903976191499</v>
      </c>
      <c r="FK109" s="1">
        <v>7.6324845561307004</v>
      </c>
      <c r="FL109" s="1">
        <v>7.7048850849911998</v>
      </c>
      <c r="FM109" s="1">
        <v>9.7974925944807705</v>
      </c>
      <c r="FN109" s="1">
        <v>7.0463868408489896</v>
      </c>
      <c r="GB109"/>
      <c r="GP109"/>
      <c r="GR109" s="1">
        <v>1.05666512069473</v>
      </c>
      <c r="GS109" s="1">
        <v>1.46377490897645</v>
      </c>
      <c r="GT109" s="1">
        <v>2.84525311425831</v>
      </c>
      <c r="GU109" s="1">
        <v>1.59674642815845</v>
      </c>
      <c r="GV109" s="1">
        <v>2.90799250038507</v>
      </c>
      <c r="GW109" s="1">
        <v>1.10976764454277</v>
      </c>
      <c r="GX109" s="1">
        <v>0.77223818007529399</v>
      </c>
      <c r="GY109" s="1">
        <v>2.5874071690135798</v>
      </c>
      <c r="GZ109" s="1">
        <v>1.15620237804012</v>
      </c>
      <c r="HA109" s="1">
        <v>0.72031991440725895</v>
      </c>
      <c r="HB109" s="1">
        <v>0.92374374991075303</v>
      </c>
      <c r="HC109" s="1">
        <v>1.8583700191714501</v>
      </c>
      <c r="HD109" s="1">
        <v>0.51054721045645202</v>
      </c>
      <c r="HR109"/>
      <c r="IF109"/>
      <c r="JH109"/>
    </row>
    <row r="110" spans="1:268">
      <c r="A110" s="13">
        <f t="shared" si="1"/>
        <v>43188</v>
      </c>
      <c r="O110"/>
      <c r="AD110"/>
      <c r="AE110" s="4">
        <v>43188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T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DJ110"/>
      <c r="DL110" s="1">
        <v>7.7631904519297796</v>
      </c>
      <c r="DM110" s="1">
        <v>10.282330134181301</v>
      </c>
      <c r="DN110" s="1">
        <v>16.6907078870798</v>
      </c>
      <c r="DO110" s="1" t="e">
        <v>#N/A</v>
      </c>
      <c r="DP110" s="1">
        <v>12.2919299156272</v>
      </c>
      <c r="DQ110" s="1">
        <v>10.9544574033874</v>
      </c>
      <c r="DR110" s="1">
        <v>5.6805353862099004</v>
      </c>
      <c r="DS110" s="1">
        <v>16.448259677328998</v>
      </c>
      <c r="DT110" s="1">
        <v>4.0879094823428304</v>
      </c>
      <c r="DU110" s="1">
        <v>5.4626265645694803</v>
      </c>
      <c r="DV110" s="1">
        <v>7.75455526437828</v>
      </c>
      <c r="DW110" s="1">
        <v>10.410985679809199</v>
      </c>
      <c r="DX110" s="1">
        <v>4.80974238407748</v>
      </c>
      <c r="EL110"/>
      <c r="EZ110"/>
      <c r="FB110" s="1">
        <v>6.3525063725536404</v>
      </c>
      <c r="FC110" s="1">
        <v>10.363146281258601</v>
      </c>
      <c r="FD110" s="1">
        <v>13.406533315045699</v>
      </c>
      <c r="FE110" s="1">
        <v>23.756317322031201</v>
      </c>
      <c r="FF110" s="1">
        <v>10.9563913269869</v>
      </c>
      <c r="FG110" s="1">
        <v>9.7183165436017305</v>
      </c>
      <c r="FH110" s="1">
        <v>5.50556677616333</v>
      </c>
      <c r="FI110" s="1">
        <v>12.189238570358199</v>
      </c>
      <c r="FJ110" s="1">
        <v>6.0517202004653097</v>
      </c>
      <c r="FK110" s="1">
        <v>7.4485541535598996</v>
      </c>
      <c r="FL110" s="1">
        <v>7.45608806394275</v>
      </c>
      <c r="FM110" s="1">
        <v>9.3959765693012205</v>
      </c>
      <c r="FN110" s="1">
        <v>7.0580016607780696</v>
      </c>
      <c r="GB110"/>
      <c r="GP110"/>
      <c r="GR110" s="1">
        <v>1.0305007321053099</v>
      </c>
      <c r="GS110" s="1">
        <v>1.4311007557247699</v>
      </c>
      <c r="GT110" s="1">
        <v>2.6689312231772901</v>
      </c>
      <c r="GU110" s="1">
        <v>1.55418701261544</v>
      </c>
      <c r="GV110" s="1">
        <v>2.8383066024097601</v>
      </c>
      <c r="GW110" s="1">
        <v>1.08584426425797</v>
      </c>
      <c r="GX110" s="1">
        <v>0.70538388070406799</v>
      </c>
      <c r="GY110" s="1">
        <v>2.4795576723135402</v>
      </c>
      <c r="GZ110" s="1">
        <v>1.08213279689815</v>
      </c>
      <c r="HA110" s="1">
        <v>0.68773287267418703</v>
      </c>
      <c r="HB110" s="1">
        <v>0.88973401287765697</v>
      </c>
      <c r="HC110" s="1">
        <v>1.75401849292727</v>
      </c>
      <c r="HD110" s="1">
        <v>0.51519919171142303</v>
      </c>
      <c r="HR110"/>
      <c r="IF110"/>
      <c r="JH110"/>
    </row>
    <row r="111" spans="1:268">
      <c r="A111" s="13">
        <f t="shared" si="1"/>
        <v>43159</v>
      </c>
      <c r="O111"/>
      <c r="AD111"/>
      <c r="AE111" s="4">
        <v>43159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T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DJ111"/>
      <c r="DL111" s="1">
        <v>8.3090609147079597</v>
      </c>
      <c r="DM111" s="1">
        <v>10.318334306279301</v>
      </c>
      <c r="DN111" s="1">
        <v>16.007993361050001</v>
      </c>
      <c r="DO111" s="1" t="e">
        <v>#N/A</v>
      </c>
      <c r="DP111" s="1">
        <v>12.4485666135777</v>
      </c>
      <c r="DQ111" s="1">
        <v>11.138637200651299</v>
      </c>
      <c r="DR111" s="1">
        <v>5.7733722089882002</v>
      </c>
      <c r="DS111" s="1">
        <v>17.0862389301133</v>
      </c>
      <c r="DT111" s="1">
        <v>4.13771055522355</v>
      </c>
      <c r="DU111" s="1">
        <v>5.2604078962199798</v>
      </c>
      <c r="DV111" s="1">
        <v>5.3072977010888698</v>
      </c>
      <c r="DW111" s="1">
        <v>11.037934842612801</v>
      </c>
      <c r="DX111" s="1">
        <v>4.8179723785819801</v>
      </c>
      <c r="EL111"/>
      <c r="EZ111"/>
      <c r="FB111" s="1">
        <v>6.6620307423422096</v>
      </c>
      <c r="FC111" s="1">
        <v>10.2756460609956</v>
      </c>
      <c r="FD111" s="1">
        <v>12.8923800796445</v>
      </c>
      <c r="FE111" s="1">
        <v>22.706099502085699</v>
      </c>
      <c r="FF111" s="1">
        <v>10.889294062508799</v>
      </c>
      <c r="FG111" s="1">
        <v>9.8808794350138403</v>
      </c>
      <c r="FH111" s="1">
        <v>5.4234760479116702</v>
      </c>
      <c r="FI111" s="1">
        <v>12.4410455101048</v>
      </c>
      <c r="FJ111" s="1">
        <v>6.0051477847598997</v>
      </c>
      <c r="FK111" s="1">
        <v>7.17432867242412</v>
      </c>
      <c r="FL111" s="1">
        <v>8.3557266773159196</v>
      </c>
      <c r="FM111" s="1">
        <v>9.7459092731573609</v>
      </c>
      <c r="FN111" s="1">
        <v>6.98015006376398</v>
      </c>
      <c r="GB111"/>
      <c r="GP111"/>
      <c r="GR111" s="1">
        <v>1.07640390497697</v>
      </c>
      <c r="GS111" s="1">
        <v>1.42990660652461</v>
      </c>
      <c r="GT111" s="1">
        <v>2.54855326203216</v>
      </c>
      <c r="GU111" s="1">
        <v>1.6280223577894299</v>
      </c>
      <c r="GV111" s="1">
        <v>2.8582921839980999</v>
      </c>
      <c r="GW111" s="1">
        <v>1.1129477680798401</v>
      </c>
      <c r="GX111" s="1">
        <v>0.702740681389878</v>
      </c>
      <c r="GY111" s="1">
        <v>2.4993996788423898</v>
      </c>
      <c r="GZ111" s="1">
        <v>1.0936948061713301</v>
      </c>
      <c r="HA111" s="1">
        <v>0.663513713501382</v>
      </c>
      <c r="HB111" s="1">
        <v>1.0334958655950599</v>
      </c>
      <c r="HC111" s="1">
        <v>1.8392182891150199</v>
      </c>
      <c r="HD111" s="1">
        <v>0.518828719534007</v>
      </c>
      <c r="HR111"/>
      <c r="IF111"/>
      <c r="JH111"/>
    </row>
    <row r="112" spans="1:268">
      <c r="A112" s="13">
        <f t="shared" si="1"/>
        <v>43131</v>
      </c>
      <c r="O112"/>
      <c r="AD112"/>
      <c r="AE112" s="4">
        <v>43131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T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DJ112"/>
      <c r="DL112" s="1">
        <v>8.7546099093252092</v>
      </c>
      <c r="DM112" s="1">
        <v>10.8413921121657</v>
      </c>
      <c r="DN112" s="1">
        <v>16.6705902277196</v>
      </c>
      <c r="DO112" s="1" t="e">
        <v>#N/A</v>
      </c>
      <c r="DP112" s="1">
        <v>13.073063736974101</v>
      </c>
      <c r="DQ112" s="1">
        <v>11.669472627351899</v>
      </c>
      <c r="DR112" s="1">
        <v>6.0930040745730398</v>
      </c>
      <c r="DS112" s="1">
        <v>16.904623760597399</v>
      </c>
      <c r="DT112" s="1">
        <v>4.3734519618898204</v>
      </c>
      <c r="DU112" s="1">
        <v>5.5238995789762004</v>
      </c>
      <c r="DV112" s="1">
        <v>9.0244597210173492</v>
      </c>
      <c r="DW112" s="1">
        <v>10.819006043742499</v>
      </c>
      <c r="DX112" s="1">
        <v>5.1063697535209602</v>
      </c>
      <c r="EL112"/>
      <c r="EZ112"/>
      <c r="FB112" s="1">
        <v>7.0229012186053899</v>
      </c>
      <c r="FC112" s="1">
        <v>10.4972290258748</v>
      </c>
      <c r="FD112" s="1">
        <v>13.299747127176801</v>
      </c>
      <c r="FE112" s="1">
        <v>23.475724809424101</v>
      </c>
      <c r="FF112" s="1">
        <v>11.3995512337085</v>
      </c>
      <c r="FG112" s="1">
        <v>10.379441317229301</v>
      </c>
      <c r="FH112" s="1">
        <v>5.7466497799874299</v>
      </c>
      <c r="FI112" s="1">
        <v>12.6710260796768</v>
      </c>
      <c r="FJ112" s="1">
        <v>6.1305914896955196</v>
      </c>
      <c r="FK112" s="1">
        <v>7.4269336467578801</v>
      </c>
      <c r="FL112" s="1">
        <v>8.3345996872570307</v>
      </c>
      <c r="FM112" s="1">
        <v>9.6829441326277799</v>
      </c>
      <c r="FN112" s="1">
        <v>7.0085146473446098</v>
      </c>
      <c r="GB112"/>
      <c r="GP112"/>
      <c r="GR112" s="1">
        <v>1.1343046818514499</v>
      </c>
      <c r="GS112" s="1">
        <v>1.5036840588988101</v>
      </c>
      <c r="GT112" s="1">
        <v>2.65162372042494</v>
      </c>
      <c r="GU112" s="1">
        <v>1.68307780809441</v>
      </c>
      <c r="GV112" s="1">
        <v>3.0087380254026002</v>
      </c>
      <c r="GW112" s="1">
        <v>1.1602895874296399</v>
      </c>
      <c r="GX112" s="1">
        <v>0.75791945656537296</v>
      </c>
      <c r="GY112" s="1">
        <v>2.5273352461454799</v>
      </c>
      <c r="GZ112" s="1">
        <v>1.1492874619714299</v>
      </c>
      <c r="HA112" s="1">
        <v>0.69360367750982399</v>
      </c>
      <c r="HB112" s="1">
        <v>1.03023662359255</v>
      </c>
      <c r="HC112" s="1">
        <v>1.80541814715053</v>
      </c>
      <c r="HD112" s="1">
        <v>0.54729568605958601</v>
      </c>
      <c r="HR112"/>
      <c r="IF112"/>
      <c r="JH112"/>
    </row>
    <row r="113" spans="1:268">
      <c r="A113" s="13">
        <f t="shared" si="1"/>
        <v>43098</v>
      </c>
      <c r="O113"/>
      <c r="AD113"/>
      <c r="AE113" s="4">
        <v>43098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T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DJ113"/>
      <c r="DL113" s="1">
        <v>8.5677254765172499</v>
      </c>
      <c r="DM113" s="1">
        <v>10.8977893172087</v>
      </c>
      <c r="DN113" s="1">
        <v>16.5387838514248</v>
      </c>
      <c r="DO113" s="1" t="e">
        <v>#N/A</v>
      </c>
      <c r="DP113" s="1">
        <v>13.1168673992442</v>
      </c>
      <c r="DQ113" s="1">
        <v>11.4779784817382</v>
      </c>
      <c r="DR113" s="1">
        <v>6.0624555298852902</v>
      </c>
      <c r="DS113" s="1">
        <v>16.826581707053901</v>
      </c>
      <c r="DT113" s="1">
        <v>4.4244963122858803</v>
      </c>
      <c r="DU113" s="1">
        <v>5.6920115909109397</v>
      </c>
      <c r="DV113" s="1">
        <v>9.3573551016528995</v>
      </c>
      <c r="DW113" s="1">
        <v>10.831538519802001</v>
      </c>
      <c r="DX113" s="1">
        <v>4.7713520723974803</v>
      </c>
      <c r="EL113"/>
      <c r="EZ113"/>
      <c r="FB113" s="1">
        <v>6.9557211513154602</v>
      </c>
      <c r="FC113" s="1">
        <v>10.5136614302154</v>
      </c>
      <c r="FD113" s="1">
        <v>13.1025860488952</v>
      </c>
      <c r="FE113" s="1">
        <v>23.6871002418229</v>
      </c>
      <c r="FF113" s="1">
        <v>11.3937207658029</v>
      </c>
      <c r="FG113" s="1">
        <v>10.2142432060496</v>
      </c>
      <c r="FH113" s="1">
        <v>5.9071030718207496</v>
      </c>
      <c r="FI113" s="1">
        <v>12.203020340275399</v>
      </c>
      <c r="FJ113" s="1">
        <v>6.2136942257065604</v>
      </c>
      <c r="FK113" s="1">
        <v>7.5819902495972098</v>
      </c>
      <c r="FL113" s="1">
        <v>8.5278391909365006</v>
      </c>
      <c r="FM113" s="1">
        <v>9.76702717574641</v>
      </c>
      <c r="FN113" s="1">
        <v>6.7635987006433096</v>
      </c>
      <c r="GB113"/>
      <c r="GP113"/>
      <c r="GR113" s="1">
        <v>1.1000971911803801</v>
      </c>
      <c r="GS113" s="1">
        <v>1.50415676028648</v>
      </c>
      <c r="GT113" s="1">
        <v>2.6164015240266401</v>
      </c>
      <c r="GU113" s="1">
        <v>1.5886796667742</v>
      </c>
      <c r="GV113" s="1">
        <v>3.0045321723387102</v>
      </c>
      <c r="GW113" s="1">
        <v>1.13641753233402</v>
      </c>
      <c r="GX113" s="1">
        <v>0.75079551474794004</v>
      </c>
      <c r="GY113" s="1">
        <v>2.4636807770692601</v>
      </c>
      <c r="GZ113" s="1">
        <v>1.1584173335228001</v>
      </c>
      <c r="HA113" s="1">
        <v>0.71224174441185295</v>
      </c>
      <c r="HB113" s="1">
        <v>1.0557641535956599</v>
      </c>
      <c r="HC113" s="1">
        <v>1.81839549172588</v>
      </c>
      <c r="HD113" s="1">
        <v>0.50939162446904196</v>
      </c>
      <c r="HR113"/>
      <c r="IF113"/>
      <c r="JH113"/>
    </row>
    <row r="114" spans="1:268">
      <c r="A114" s="13">
        <f t="shared" si="1"/>
        <v>43069</v>
      </c>
      <c r="O114"/>
      <c r="AD114"/>
      <c r="AE114" s="4">
        <v>43069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T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DJ114"/>
      <c r="DL114" s="1">
        <v>8.5587824359084408</v>
      </c>
      <c r="DM114" s="1">
        <v>10.843422383797</v>
      </c>
      <c r="DN114" s="1">
        <v>16.472613246376199</v>
      </c>
      <c r="DO114" s="1" t="e">
        <v>#N/A</v>
      </c>
      <c r="DP114" s="1">
        <v>13.277654475521199</v>
      </c>
      <c r="DQ114" s="1">
        <v>11.525253582138101</v>
      </c>
      <c r="DR114" s="1">
        <v>6.0148514016674204</v>
      </c>
      <c r="DS114" s="1">
        <v>16.955633202229201</v>
      </c>
      <c r="DT114" s="1">
        <v>4.3865365485113896</v>
      </c>
      <c r="DU114" s="1">
        <v>5.86400819727751</v>
      </c>
      <c r="DV114" s="1">
        <v>8.8552434808784799</v>
      </c>
      <c r="DW114" s="1">
        <v>11.3201528180227</v>
      </c>
      <c r="DX114" s="1">
        <v>4.7925834375649403</v>
      </c>
      <c r="EL114"/>
      <c r="EZ114"/>
      <c r="FB114" s="1">
        <v>7.0777805106838896</v>
      </c>
      <c r="FC114" s="1">
        <v>10.527514571295599</v>
      </c>
      <c r="FD114" s="1">
        <v>13.1004933428451</v>
      </c>
      <c r="FE114" s="1">
        <v>23.4074945086365</v>
      </c>
      <c r="FF114" s="1">
        <v>11.6751562945065</v>
      </c>
      <c r="FG114" s="1">
        <v>10.2896915746011</v>
      </c>
      <c r="FH114" s="1">
        <v>5.8376549468430996</v>
      </c>
      <c r="FI114" s="1">
        <v>12.5195842054108</v>
      </c>
      <c r="FJ114" s="1">
        <v>6.2598722703787999</v>
      </c>
      <c r="FK114" s="1">
        <v>7.7825747380288597</v>
      </c>
      <c r="FL114" s="1">
        <v>8.2145408869081908</v>
      </c>
      <c r="FM114" s="1">
        <v>9.6979567497216106</v>
      </c>
      <c r="FN114" s="1">
        <v>6.8756413554975504</v>
      </c>
      <c r="GB114"/>
      <c r="GP114"/>
      <c r="GR114" s="1">
        <v>1.15049949611715</v>
      </c>
      <c r="GS114" s="1">
        <v>1.49452837064065</v>
      </c>
      <c r="GT114" s="1">
        <v>2.60118265241378</v>
      </c>
      <c r="GU114" s="1">
        <v>1.58190285010735</v>
      </c>
      <c r="GV114" s="1">
        <v>3.09097116483753</v>
      </c>
      <c r="GW114" s="1">
        <v>1.1420143886488601</v>
      </c>
      <c r="GX114" s="1">
        <v>0.74854285188454805</v>
      </c>
      <c r="GY114" s="1">
        <v>2.4981570294507298</v>
      </c>
      <c r="GZ114" s="1">
        <v>1.1488051346072099</v>
      </c>
      <c r="HA114" s="1">
        <v>0.74134203013411804</v>
      </c>
      <c r="HB114" s="1">
        <v>1.0126041735968101</v>
      </c>
      <c r="HC114" s="1">
        <v>1.7957382380651801</v>
      </c>
      <c r="HD114" s="1">
        <v>0.51027733528221197</v>
      </c>
      <c r="HR114"/>
      <c r="IF114"/>
      <c r="JH114"/>
    </row>
    <row r="115" spans="1:268">
      <c r="A115" s="13">
        <f t="shared" si="1"/>
        <v>43039</v>
      </c>
      <c r="O115"/>
      <c r="AD115"/>
      <c r="AE115" s="4">
        <v>43039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T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DJ115"/>
      <c r="DL115" s="1">
        <v>8.7057377113659609</v>
      </c>
      <c r="DM115" s="1">
        <v>11.1863355721828</v>
      </c>
      <c r="DN115" s="1">
        <v>17.3947474534869</v>
      </c>
      <c r="DO115" s="1" t="e">
        <v>#N/A</v>
      </c>
      <c r="DP115" s="1">
        <v>13.3635816760765</v>
      </c>
      <c r="DQ115" s="1">
        <v>11.906884561810299</v>
      </c>
      <c r="DR115" s="1">
        <v>6.2642646248634604</v>
      </c>
      <c r="DS115" s="1">
        <v>17.805604285384899</v>
      </c>
      <c r="DT115" s="1">
        <v>4.4889976083949996</v>
      </c>
      <c r="DU115" s="1">
        <v>5.9170335724771004</v>
      </c>
      <c r="DV115" s="1">
        <v>9.2079826424916291</v>
      </c>
      <c r="DW115" s="1">
        <v>11.3644252096079</v>
      </c>
      <c r="DX115" s="1">
        <v>4.8291503875225299</v>
      </c>
      <c r="EL115"/>
      <c r="EZ115"/>
      <c r="FB115" s="1">
        <v>7.3496066060112399</v>
      </c>
      <c r="FC115" s="1">
        <v>10.868520676575899</v>
      </c>
      <c r="FD115" s="1">
        <v>13.710523521905801</v>
      </c>
      <c r="FE115" s="1">
        <v>23.722702365891699</v>
      </c>
      <c r="FF115" s="1">
        <v>11.7671419817379</v>
      </c>
      <c r="FG115" s="1">
        <v>10.596293866967899</v>
      </c>
      <c r="FH115" s="1">
        <v>5.9517854721104699</v>
      </c>
      <c r="FI115" s="1">
        <v>13.1600501238715</v>
      </c>
      <c r="FJ115" s="1">
        <v>6.4086197672344598</v>
      </c>
      <c r="FK115" s="1">
        <v>7.5751415291653901</v>
      </c>
      <c r="FL115" s="1">
        <v>8.3972842840907607</v>
      </c>
      <c r="FM115" s="1">
        <v>9.6434523508110406</v>
      </c>
      <c r="FN115" s="1">
        <v>7.0775711706323499</v>
      </c>
      <c r="GB115"/>
      <c r="GP115"/>
      <c r="GR115" s="1">
        <v>1.17881734995764</v>
      </c>
      <c r="GS115" s="1">
        <v>1.540613862029</v>
      </c>
      <c r="GT115" s="1">
        <v>2.7181188823451201</v>
      </c>
      <c r="GU115" s="1">
        <v>1.59903026275963</v>
      </c>
      <c r="GV115" s="1">
        <v>3.1223324824033201</v>
      </c>
      <c r="GW115" s="1">
        <v>1.18066601554215</v>
      </c>
      <c r="GX115" s="1">
        <v>0.77562192242343597</v>
      </c>
      <c r="GY115" s="1">
        <v>2.6007296304434702</v>
      </c>
      <c r="GZ115" s="1">
        <v>1.1799152465301199</v>
      </c>
      <c r="HA115" s="1">
        <v>0.75334731750943895</v>
      </c>
      <c r="HB115" s="1">
        <v>1.04422108467193</v>
      </c>
      <c r="HC115" s="1">
        <v>1.79895731176962</v>
      </c>
      <c r="HD115" s="1">
        <v>0.51452033216473103</v>
      </c>
      <c r="HR115"/>
      <c r="IF115"/>
      <c r="JH115"/>
    </row>
    <row r="116" spans="1:268">
      <c r="A116" s="13">
        <f t="shared" si="1"/>
        <v>43007</v>
      </c>
      <c r="O116"/>
      <c r="AD116"/>
      <c r="AE116" s="4">
        <v>43007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T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DJ116"/>
      <c r="DL116" s="1">
        <v>8.5924378796084007</v>
      </c>
      <c r="DM116" s="1">
        <v>10.806532414402501</v>
      </c>
      <c r="DN116" s="1">
        <v>16.906270336091499</v>
      </c>
      <c r="DO116" s="1" t="e">
        <v>#N/A</v>
      </c>
      <c r="DP116" s="1">
        <v>13.611181514554399</v>
      </c>
      <c r="DQ116" s="1">
        <v>11.620082565627101</v>
      </c>
      <c r="DR116" s="1">
        <v>6.0123026116951097</v>
      </c>
      <c r="DS116" s="1">
        <v>16.583846409499198</v>
      </c>
      <c r="DT116" s="1">
        <v>4.4766121885418197</v>
      </c>
      <c r="DU116" s="1">
        <v>5.7747285335543097</v>
      </c>
      <c r="DV116" s="1">
        <v>8.9211054491312201</v>
      </c>
      <c r="DW116" s="1">
        <v>11.2168288712458</v>
      </c>
      <c r="DX116" s="1">
        <v>4.5873058297365903</v>
      </c>
      <c r="EL116"/>
      <c r="EZ116"/>
      <c r="FB116" s="1">
        <v>7.1983348270920997</v>
      </c>
      <c r="FC116" s="1">
        <v>10.646853048841599</v>
      </c>
      <c r="FD116" s="1">
        <v>13.3542193366125</v>
      </c>
      <c r="FE116" s="1">
        <v>23.567348936408798</v>
      </c>
      <c r="FF116" s="1">
        <v>11.939879272811901</v>
      </c>
      <c r="FG116" s="1">
        <v>10.360584698006701</v>
      </c>
      <c r="FH116" s="1">
        <v>5.9272682716561897</v>
      </c>
      <c r="FI116" s="1">
        <v>12.3090266243036</v>
      </c>
      <c r="FJ116" s="1">
        <v>6.3753190968656996</v>
      </c>
      <c r="FK116" s="1">
        <v>7.4409993635963101</v>
      </c>
      <c r="FL116" s="1">
        <v>8.2112622193575895</v>
      </c>
      <c r="FM116" s="1">
        <v>9.5472479844259208</v>
      </c>
      <c r="FN116" s="1">
        <v>6.9124429960945397</v>
      </c>
      <c r="GB116"/>
      <c r="GP116"/>
      <c r="GR116" s="1">
        <v>1.12948277706055</v>
      </c>
      <c r="GS116" s="1">
        <v>1.4966005388789001</v>
      </c>
      <c r="GT116" s="1">
        <v>2.6350845736087098</v>
      </c>
      <c r="GU116" s="1">
        <v>1.5196141304006101</v>
      </c>
      <c r="GV116" s="1">
        <v>3.1754253329270501</v>
      </c>
      <c r="GW116" s="1">
        <v>1.15004291729051</v>
      </c>
      <c r="GX116" s="1">
        <v>0.75479871936740595</v>
      </c>
      <c r="GY116" s="1">
        <v>2.46004017671833</v>
      </c>
      <c r="GZ116" s="1">
        <v>1.18327016006109</v>
      </c>
      <c r="HA116" s="1">
        <v>0.73754923976930697</v>
      </c>
      <c r="HB116" s="1">
        <v>1.0020116400057399</v>
      </c>
      <c r="HC116" s="1">
        <v>1.78897725122549</v>
      </c>
      <c r="HD116" s="1">
        <v>0.497059081289287</v>
      </c>
      <c r="HR116"/>
      <c r="IF116"/>
      <c r="JH116"/>
    </row>
    <row r="117" spans="1:268">
      <c r="A117" s="13">
        <f t="shared" si="1"/>
        <v>42978</v>
      </c>
      <c r="O117"/>
      <c r="AD117"/>
      <c r="AE117" s="4">
        <v>42978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T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DJ117"/>
      <c r="DL117" s="1">
        <v>8.3837302457748901</v>
      </c>
      <c r="DM117" s="1">
        <v>10.8264490033814</v>
      </c>
      <c r="DN117" s="1">
        <v>16.7288809674167</v>
      </c>
      <c r="DO117" s="1" t="e">
        <v>#N/A</v>
      </c>
      <c r="DP117" s="1">
        <v>13.3584721592491</v>
      </c>
      <c r="DQ117" s="1">
        <v>11.0692324553016</v>
      </c>
      <c r="DR117" s="1">
        <v>5.5700077966307298</v>
      </c>
      <c r="DS117" s="1">
        <v>15.9774558556469</v>
      </c>
      <c r="DT117" s="1">
        <v>4.4833981509888803</v>
      </c>
      <c r="DU117" s="1">
        <v>5.8907145607004097</v>
      </c>
      <c r="DV117" s="1">
        <v>8.8843754947336695</v>
      </c>
      <c r="DW117" s="1">
        <v>10.965017359005699</v>
      </c>
      <c r="DX117" s="1">
        <v>4.2538405129561498</v>
      </c>
      <c r="EL117"/>
      <c r="EZ117"/>
      <c r="FB117" s="1">
        <v>7.0298653156667203</v>
      </c>
      <c r="FC117" s="1">
        <v>10.555268746002501</v>
      </c>
      <c r="FD117" s="1">
        <v>13.2508589460774</v>
      </c>
      <c r="FE117" s="1">
        <v>23.305930275433301</v>
      </c>
      <c r="FF117" s="1">
        <v>11.7494283642372</v>
      </c>
      <c r="FG117" s="1">
        <v>9.8366189681228509</v>
      </c>
      <c r="FH117" s="1">
        <v>5.5870880362828101</v>
      </c>
      <c r="FI117" s="1">
        <v>11.700553337762599</v>
      </c>
      <c r="FJ117" s="1">
        <v>6.2972725920326997</v>
      </c>
      <c r="FK117" s="1">
        <v>7.4496393938262004</v>
      </c>
      <c r="FL117" s="1">
        <v>8.1662862514264205</v>
      </c>
      <c r="FM117" s="1">
        <v>9.5145936079989308</v>
      </c>
      <c r="FN117" s="1">
        <v>6.4859690877613501</v>
      </c>
      <c r="GB117"/>
      <c r="GP117"/>
      <c r="GR117" s="1">
        <v>1.09504762089521</v>
      </c>
      <c r="GS117" s="1">
        <v>1.47754926700881</v>
      </c>
      <c r="GT117" s="1">
        <v>2.6112069917145799</v>
      </c>
      <c r="GU117" s="1">
        <v>1.47792815157167</v>
      </c>
      <c r="GV117" s="1">
        <v>3.1263810078943699</v>
      </c>
      <c r="GW117" s="1">
        <v>1.0939413427651901</v>
      </c>
      <c r="GX117" s="1">
        <v>0.69453606552527902</v>
      </c>
      <c r="GY117" s="1">
        <v>2.3140508647199001</v>
      </c>
      <c r="GZ117" s="1">
        <v>1.17697819428158</v>
      </c>
      <c r="HA117" s="1">
        <v>0.74725291926859105</v>
      </c>
      <c r="HB117" s="1">
        <v>1.01622266987173</v>
      </c>
      <c r="HC117" s="1">
        <v>1.7860945833497801</v>
      </c>
      <c r="HD117" s="1">
        <v>0.453372030566003</v>
      </c>
      <c r="HR117"/>
      <c r="IF117"/>
      <c r="JH117"/>
    </row>
    <row r="118" spans="1:268">
      <c r="A118" s="13">
        <f t="shared" si="1"/>
        <v>42947</v>
      </c>
      <c r="O118"/>
      <c r="AD118"/>
      <c r="AE118" s="4">
        <v>42947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T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DJ118"/>
      <c r="DL118" s="1">
        <v>8.3274026082054498</v>
      </c>
      <c r="DM118" s="1">
        <v>10.837382996169</v>
      </c>
      <c r="DN118" s="1">
        <v>16.6656501432482</v>
      </c>
      <c r="DO118" s="1" t="e">
        <v>#N/A</v>
      </c>
      <c r="DP118" s="1">
        <v>13.415377510854499</v>
      </c>
      <c r="DQ118" s="1">
        <v>11.0358228883546</v>
      </c>
      <c r="DR118" s="1">
        <v>5.6806409393762998</v>
      </c>
      <c r="DS118" s="1">
        <v>16.163060996931701</v>
      </c>
      <c r="DT118" s="1">
        <v>4.61590778389031</v>
      </c>
      <c r="DU118" s="1">
        <v>5.6233797209387202</v>
      </c>
      <c r="DV118" s="1">
        <v>9.1757364597518105</v>
      </c>
      <c r="DW118" s="1">
        <v>11.546642336487499</v>
      </c>
      <c r="DX118" s="1">
        <v>4.2503102255701997</v>
      </c>
      <c r="EL118"/>
      <c r="EZ118"/>
      <c r="FB118" s="1">
        <v>7.0802187600365496</v>
      </c>
      <c r="FC118" s="1">
        <v>10.3141823661032</v>
      </c>
      <c r="FD118" s="1">
        <v>13.037159508787401</v>
      </c>
      <c r="FE118" s="1">
        <v>22.1762148216242</v>
      </c>
      <c r="FF118" s="1">
        <v>11.8373732442071</v>
      </c>
      <c r="FG118" s="1">
        <v>9.7137098979030103</v>
      </c>
      <c r="FH118" s="1">
        <v>5.6785465296013404</v>
      </c>
      <c r="FI118" s="1">
        <v>11.6435854256854</v>
      </c>
      <c r="FJ118" s="1">
        <v>6.4020857422464603</v>
      </c>
      <c r="FK118" s="1">
        <v>7.36649863435896</v>
      </c>
      <c r="FL118" s="1">
        <v>8.4230630782220306</v>
      </c>
      <c r="FM118" s="1">
        <v>9.5898301755565996</v>
      </c>
      <c r="FN118" s="1">
        <v>6.3403732551673002</v>
      </c>
      <c r="GB118"/>
      <c r="GP118"/>
      <c r="GR118" s="1">
        <v>1.08400414302887</v>
      </c>
      <c r="GS118" s="1">
        <v>1.4707147753533401</v>
      </c>
      <c r="GT118" s="1">
        <v>2.5759674296483799</v>
      </c>
      <c r="GU118" s="1">
        <v>1.50851157174526</v>
      </c>
      <c r="GV118" s="1">
        <v>3.1304501616013898</v>
      </c>
      <c r="GW118" s="1">
        <v>1.0892191572936001</v>
      </c>
      <c r="GX118" s="1">
        <v>0.69226173568586302</v>
      </c>
      <c r="GY118" s="1">
        <v>2.3353794018382801</v>
      </c>
      <c r="GZ118" s="1">
        <v>1.2039021587443399</v>
      </c>
      <c r="HA118" s="1">
        <v>0.71355765154587403</v>
      </c>
      <c r="HB118" s="1">
        <v>1.0288469402057701</v>
      </c>
      <c r="HC118" s="1">
        <v>1.85239252813855</v>
      </c>
      <c r="HD118" s="1">
        <v>0.44864494056139198</v>
      </c>
      <c r="HR118"/>
      <c r="IF118"/>
      <c r="JH118"/>
    </row>
    <row r="119" spans="1:268">
      <c r="A119" s="13">
        <f t="shared" si="1"/>
        <v>42916</v>
      </c>
      <c r="O119"/>
      <c r="AD119"/>
      <c r="AE119" s="4">
        <v>42916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T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DJ119"/>
      <c r="DL119" s="1">
        <v>8.0021341525830696</v>
      </c>
      <c r="DM119" s="1">
        <v>10.947713359455999</v>
      </c>
      <c r="DN119" s="1">
        <v>15.620751762929499</v>
      </c>
      <c r="DO119" s="1" t="e">
        <v>#N/A</v>
      </c>
      <c r="DP119" s="1">
        <v>13.711485329588101</v>
      </c>
      <c r="DQ119" s="1">
        <v>11.197011487842399</v>
      </c>
      <c r="DR119" s="1">
        <v>5.3689531655462002</v>
      </c>
      <c r="DS119" s="1">
        <v>16.2042373338248</v>
      </c>
      <c r="DT119" s="1">
        <v>4.4563807594250298</v>
      </c>
      <c r="DU119" s="1">
        <v>5.6282514901989504</v>
      </c>
      <c r="DV119" s="1">
        <v>9.4130718535387601</v>
      </c>
      <c r="DW119" s="1">
        <v>11.725399053836499</v>
      </c>
      <c r="DX119" s="1">
        <v>4.3652798421430301</v>
      </c>
      <c r="EL119"/>
      <c r="EZ119"/>
      <c r="FB119" s="1">
        <v>6.8686985099380999</v>
      </c>
      <c r="FC119" s="1">
        <v>10.3012886495407</v>
      </c>
      <c r="FD119" s="1">
        <v>12.507303774395901</v>
      </c>
      <c r="FE119" s="1">
        <v>22.215758991478399</v>
      </c>
      <c r="FF119" s="1">
        <v>12.0161939277074</v>
      </c>
      <c r="FG119" s="1">
        <v>9.8549518404626006</v>
      </c>
      <c r="FH119" s="1">
        <v>5.3902410673259498</v>
      </c>
      <c r="FI119" s="1">
        <v>11.3749583634503</v>
      </c>
      <c r="FJ119" s="1">
        <v>6.3184772214969804</v>
      </c>
      <c r="FK119" s="1">
        <v>7.3785020122878198</v>
      </c>
      <c r="FL119" s="1">
        <v>8.6675443469802698</v>
      </c>
      <c r="FM119" s="1">
        <v>9.6078838595446197</v>
      </c>
      <c r="FN119" s="1">
        <v>6.4835437078007603</v>
      </c>
      <c r="GB119"/>
      <c r="GP119"/>
      <c r="GR119" s="1">
        <v>1.0498605734608699</v>
      </c>
      <c r="GS119" s="1">
        <v>1.4601865531821401</v>
      </c>
      <c r="GT119" s="1">
        <v>2.41525207310701</v>
      </c>
      <c r="GU119" s="1">
        <v>1.4641966528522099</v>
      </c>
      <c r="GV119" s="1">
        <v>3.1315509340038301</v>
      </c>
      <c r="GW119" s="1">
        <v>1.1052005328147201</v>
      </c>
      <c r="GX119" s="1">
        <v>0.65281085993688504</v>
      </c>
      <c r="GY119" s="1">
        <v>2.30470994607164</v>
      </c>
      <c r="GZ119" s="1">
        <v>1.1625761568112301</v>
      </c>
      <c r="HA119" s="1">
        <v>0.70989048066460403</v>
      </c>
      <c r="HB119" s="1">
        <v>1.0459964791726</v>
      </c>
      <c r="HC119" s="1">
        <v>1.86571626138831</v>
      </c>
      <c r="HD119" s="1">
        <v>0.45860215539059701</v>
      </c>
      <c r="HR119"/>
      <c r="IF119"/>
      <c r="JH119"/>
    </row>
    <row r="120" spans="1:268">
      <c r="A120" s="13">
        <f t="shared" si="1"/>
        <v>42886</v>
      </c>
      <c r="O120"/>
      <c r="AD120"/>
      <c r="AE120" s="4">
        <v>42886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T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DJ120"/>
      <c r="DL120" s="1">
        <v>8.0035361364342492</v>
      </c>
      <c r="DM120" s="1">
        <v>11.2888296058535</v>
      </c>
      <c r="DN120" s="1">
        <v>16.724983922743899</v>
      </c>
      <c r="DO120" s="1" t="e">
        <v>#N/A</v>
      </c>
      <c r="DP120" s="1">
        <v>14.1818571737144</v>
      </c>
      <c r="DQ120" s="1">
        <v>11.592066315803599</v>
      </c>
      <c r="DR120" s="1">
        <v>5.6503027047014003</v>
      </c>
      <c r="DS120" s="1">
        <v>17.0474257706088</v>
      </c>
      <c r="DT120" s="1">
        <v>4.8490201374728903</v>
      </c>
      <c r="DU120" s="1">
        <v>5.9839592184447703</v>
      </c>
      <c r="DV120" s="1">
        <v>9.7980664418974701</v>
      </c>
      <c r="DW120" s="1">
        <v>12.064394781475</v>
      </c>
      <c r="DX120" s="1">
        <v>4.4950951141979303</v>
      </c>
      <c r="EL120"/>
      <c r="EZ120"/>
      <c r="FB120" s="1">
        <v>6.7896058109864299</v>
      </c>
      <c r="FC120" s="1">
        <v>10.8036778049975</v>
      </c>
      <c r="FD120" s="1">
        <v>13.2023362860237</v>
      </c>
      <c r="FE120" s="1">
        <v>22.738915914275399</v>
      </c>
      <c r="FF120" s="1">
        <v>12.1929131558375</v>
      </c>
      <c r="FG120" s="1">
        <v>10.0784657417662</v>
      </c>
      <c r="FH120" s="1">
        <v>5.5377039431208201</v>
      </c>
      <c r="FI120" s="1">
        <v>11.943488125617201</v>
      </c>
      <c r="FJ120" s="1">
        <v>6.5264110996272704</v>
      </c>
      <c r="FK120" s="1">
        <v>7.6058829985668703</v>
      </c>
      <c r="FL120" s="1">
        <v>9.0459068430669909</v>
      </c>
      <c r="FM120" s="1">
        <v>9.9114278657359591</v>
      </c>
      <c r="FN120" s="1">
        <v>6.6117617614660702</v>
      </c>
      <c r="GB120"/>
      <c r="GP120"/>
      <c r="GR120" s="1">
        <v>1.0626893986786801</v>
      </c>
      <c r="GS120" s="1">
        <v>1.51720020136628</v>
      </c>
      <c r="GT120" s="1">
        <v>2.5814126457489701</v>
      </c>
      <c r="GU120" s="1">
        <v>1.4549980862654099</v>
      </c>
      <c r="GV120" s="1">
        <v>3.22029257445379</v>
      </c>
      <c r="GW120" s="1">
        <v>1.1389519620441</v>
      </c>
      <c r="GX120" s="1">
        <v>0.67538393368701899</v>
      </c>
      <c r="GY120" s="1">
        <v>2.40250667906506</v>
      </c>
      <c r="GZ120" s="1">
        <v>1.24473173158686</v>
      </c>
      <c r="HA120" s="1">
        <v>0.74837631347370104</v>
      </c>
      <c r="HB120" s="1">
        <v>1.09336667750266</v>
      </c>
      <c r="HC120" s="1">
        <v>1.9308595335790899</v>
      </c>
      <c r="HD120" s="1">
        <v>0.47123357000930499</v>
      </c>
      <c r="HR120"/>
      <c r="IF120"/>
      <c r="JH120"/>
    </row>
    <row r="121" spans="1:268">
      <c r="A121" s="13">
        <f t="shared" si="1"/>
        <v>42853</v>
      </c>
      <c r="O121"/>
      <c r="AD121"/>
      <c r="AE121" s="4">
        <v>42853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T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DJ121"/>
      <c r="DL121" s="1">
        <v>8.3377201165186907</v>
      </c>
      <c r="DM121" s="1">
        <v>11.3509712394402</v>
      </c>
      <c r="DN121" s="1">
        <v>16.663450710502101</v>
      </c>
      <c r="DO121" s="1" t="e">
        <v>#N/A</v>
      </c>
      <c r="DP121" s="1">
        <v>13.656135579192201</v>
      </c>
      <c r="DQ121" s="1">
        <v>11.6366199171954</v>
      </c>
      <c r="DR121" s="1">
        <v>5.4507620862223796</v>
      </c>
      <c r="DS121" s="1">
        <v>16.992337424491701</v>
      </c>
      <c r="DT121" s="1">
        <v>4.5675632072010801</v>
      </c>
      <c r="DU121" s="1">
        <v>5.5786382461884996</v>
      </c>
      <c r="DV121" s="1">
        <v>9.5774398523472701</v>
      </c>
      <c r="DW121" s="1">
        <v>11.795219594214201</v>
      </c>
      <c r="DX121" s="1">
        <v>4.9612811308118898</v>
      </c>
      <c r="EL121"/>
      <c r="EZ121"/>
      <c r="FB121" s="1">
        <v>7.0139654939934104</v>
      </c>
      <c r="FC121" s="1">
        <v>10.7015736638812</v>
      </c>
      <c r="FD121" s="1">
        <v>13.243772052522299</v>
      </c>
      <c r="FE121" s="1">
        <v>21.5904678685365</v>
      </c>
      <c r="FF121" s="1">
        <v>11.7167045879198</v>
      </c>
      <c r="FG121" s="1">
        <v>10.0750662641147</v>
      </c>
      <c r="FH121" s="1">
        <v>5.4974671189809303</v>
      </c>
      <c r="FI121" s="1">
        <v>11.711161496479299</v>
      </c>
      <c r="FJ121" s="1">
        <v>6.4745176201655097</v>
      </c>
      <c r="FK121" s="1">
        <v>7.4256377384235703</v>
      </c>
      <c r="FL121" s="1">
        <v>8.8265201668260609</v>
      </c>
      <c r="FM121" s="1">
        <v>9.7392817368732896</v>
      </c>
      <c r="FN121" s="1">
        <v>6.8601936500953302</v>
      </c>
      <c r="GB121"/>
      <c r="GP121"/>
      <c r="GR121" s="1">
        <v>1.1158113092583199</v>
      </c>
      <c r="GS121" s="1">
        <v>1.49776668945318</v>
      </c>
      <c r="GT121" s="1">
        <v>2.5694208987989402</v>
      </c>
      <c r="GU121" s="1">
        <v>1.4664354537750499</v>
      </c>
      <c r="GV121" s="1">
        <v>3.1079493678002299</v>
      </c>
      <c r="GW121" s="1">
        <v>1.1413190622743501</v>
      </c>
      <c r="GX121" s="1">
        <v>0.66397244351446905</v>
      </c>
      <c r="GY121" s="1">
        <v>2.3373947116530198</v>
      </c>
      <c r="GZ121" s="1">
        <v>1.1488507755327999</v>
      </c>
      <c r="HA121" s="1">
        <v>0.70204123267052398</v>
      </c>
      <c r="HB121" s="1">
        <v>1.04977382614415</v>
      </c>
      <c r="HC121" s="1">
        <v>1.8759086797543201</v>
      </c>
      <c r="HD121" s="1">
        <v>0.49888447735382402</v>
      </c>
      <c r="HR121"/>
      <c r="IF121"/>
      <c r="JH121"/>
    </row>
    <row r="122" spans="1:268">
      <c r="A122" s="13">
        <f t="shared" si="1"/>
        <v>42825</v>
      </c>
      <c r="O122"/>
      <c r="AD122"/>
      <c r="AE122" s="4">
        <v>42825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T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DJ122"/>
      <c r="DL122" s="1">
        <v>8.2913597379504793</v>
      </c>
      <c r="DM122" s="1">
        <v>11.0943469581062</v>
      </c>
      <c r="DN122" s="1">
        <v>16.474350569164301</v>
      </c>
      <c r="DO122" s="1" t="e">
        <v>#N/A</v>
      </c>
      <c r="DP122" s="1">
        <v>13.2454008338797</v>
      </c>
      <c r="DQ122" s="1">
        <v>11.3955763201492</v>
      </c>
      <c r="DR122" s="1">
        <v>5.50295363288821</v>
      </c>
      <c r="DS122" s="1">
        <v>16.988954814124501</v>
      </c>
      <c r="DT122" s="1">
        <v>4.6263449257591498</v>
      </c>
      <c r="DU122" s="1">
        <v>5.6829583670946802</v>
      </c>
      <c r="DV122" s="1">
        <v>9.2841537837282502</v>
      </c>
      <c r="DW122" s="1">
        <v>11.941996162205101</v>
      </c>
      <c r="DX122" s="1">
        <v>4.6982341679449302</v>
      </c>
      <c r="EL122"/>
      <c r="EZ122"/>
      <c r="FB122" s="1">
        <v>7.0205549261442401</v>
      </c>
      <c r="FC122" s="1">
        <v>10.739357022412401</v>
      </c>
      <c r="FD122" s="1">
        <v>13.039233481579799</v>
      </c>
      <c r="FE122" s="1">
        <v>21.6837986786499</v>
      </c>
      <c r="FF122" s="1">
        <v>11.6194729614081</v>
      </c>
      <c r="FG122" s="1">
        <v>9.9527458264652999</v>
      </c>
      <c r="FH122" s="1">
        <v>5.5381504325966899</v>
      </c>
      <c r="FI122" s="1">
        <v>11.782864832908199</v>
      </c>
      <c r="FJ122" s="1">
        <v>6.6543788429779402</v>
      </c>
      <c r="FK122" s="1">
        <v>7.6518440571142001</v>
      </c>
      <c r="FL122" s="1">
        <v>8.5744149641954603</v>
      </c>
      <c r="FM122" s="1">
        <v>9.9425906657280603</v>
      </c>
      <c r="FN122" s="1">
        <v>6.96711067915553</v>
      </c>
      <c r="GB122"/>
      <c r="GP122"/>
      <c r="GR122" s="1">
        <v>1.1603698650348699</v>
      </c>
      <c r="GS122" s="1">
        <v>1.4857574629133801</v>
      </c>
      <c r="GT122" s="1">
        <v>2.5041611326237101</v>
      </c>
      <c r="GU122" s="1">
        <v>1.43749329214037</v>
      </c>
      <c r="GV122" s="1">
        <v>3.0647921118556201</v>
      </c>
      <c r="GW122" s="1">
        <v>1.1082977791904001</v>
      </c>
      <c r="GX122" s="1">
        <v>0.66737047985880305</v>
      </c>
      <c r="GY122" s="1">
        <v>2.3192517090195</v>
      </c>
      <c r="GZ122" s="1">
        <v>1.17098147312456</v>
      </c>
      <c r="HA122" s="1">
        <v>0.719418263968718</v>
      </c>
      <c r="HB122" s="1">
        <v>1.0094290791913501</v>
      </c>
      <c r="HC122" s="1">
        <v>1.9001501806468399</v>
      </c>
      <c r="HD122" s="1">
        <v>0.49374915469655301</v>
      </c>
      <c r="HR122"/>
      <c r="IF122"/>
      <c r="JH122"/>
    </row>
    <row r="123" spans="1:268">
      <c r="A123" s="13">
        <f t="shared" si="1"/>
        <v>42794</v>
      </c>
      <c r="O123"/>
      <c r="AD123"/>
      <c r="AE123" s="4">
        <v>42794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T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DJ123"/>
      <c r="DL123" s="1">
        <v>8.3915081725350902</v>
      </c>
      <c r="DM123" s="1">
        <v>10.8974728342142</v>
      </c>
      <c r="DN123" s="1">
        <v>15.987261951163701</v>
      </c>
      <c r="DO123" s="1" t="e">
        <v>#N/A</v>
      </c>
      <c r="DP123" s="1">
        <v>13.082837165122999</v>
      </c>
      <c r="DQ123" s="1">
        <v>11.019196836108399</v>
      </c>
      <c r="DR123" s="1">
        <v>5.4551214649109898</v>
      </c>
      <c r="DS123" s="1">
        <v>16.4750395056721</v>
      </c>
      <c r="DT123" s="1">
        <v>4.5114155232957902</v>
      </c>
      <c r="DU123" s="1">
        <v>5.4596702719857699</v>
      </c>
      <c r="DV123" s="1">
        <v>9.1708926526583703</v>
      </c>
      <c r="DW123" s="1">
        <v>11.6362445148399</v>
      </c>
      <c r="DX123" s="1">
        <v>4.5963085967002399</v>
      </c>
      <c r="EL123"/>
      <c r="EZ123"/>
      <c r="FB123" s="1">
        <v>7.0152437170814501</v>
      </c>
      <c r="FC123" s="1">
        <v>10.548727562175101</v>
      </c>
      <c r="FD123" s="1">
        <v>12.6476752453113</v>
      </c>
      <c r="FE123" s="1">
        <v>21.512912553296498</v>
      </c>
      <c r="FF123" s="1">
        <v>11.584447570976799</v>
      </c>
      <c r="FG123" s="1">
        <v>9.6830245719799493</v>
      </c>
      <c r="FH123" s="1">
        <v>5.5787201403277802</v>
      </c>
      <c r="FI123" s="1">
        <v>11.2405425429427</v>
      </c>
      <c r="FJ123" s="1">
        <v>6.5178056900464796</v>
      </c>
      <c r="FK123" s="1">
        <v>7.3636765545544396</v>
      </c>
      <c r="FL123" s="1">
        <v>8.5349826641937607</v>
      </c>
      <c r="FM123" s="1">
        <v>9.7898808488354003</v>
      </c>
      <c r="FN123" s="1">
        <v>6.85118224367928</v>
      </c>
      <c r="GB123"/>
      <c r="GP123"/>
      <c r="GR123" s="1">
        <v>1.15164998477355</v>
      </c>
      <c r="GS123" s="1">
        <v>1.4490223824663899</v>
      </c>
      <c r="GT123" s="1">
        <v>2.3910161860533301</v>
      </c>
      <c r="GU123" s="1">
        <v>1.36381368597842</v>
      </c>
      <c r="GV123" s="1">
        <v>3.0440086304835101</v>
      </c>
      <c r="GW123" s="1">
        <v>1.07143590701321</v>
      </c>
      <c r="GX123" s="1">
        <v>0.65817288712216604</v>
      </c>
      <c r="GY123" s="1">
        <v>2.1936626862679098</v>
      </c>
      <c r="GZ123" s="1">
        <v>1.1370604118268399</v>
      </c>
      <c r="HA123" s="1">
        <v>0.65589938377353996</v>
      </c>
      <c r="HB123" s="1">
        <v>1.00315581919061</v>
      </c>
      <c r="HC123" s="1">
        <v>1.8593916960911101</v>
      </c>
      <c r="HD123" s="1">
        <v>0.48567650490423703</v>
      </c>
      <c r="HR123"/>
      <c r="IF123"/>
      <c r="JH123"/>
    </row>
    <row r="124" spans="1:268">
      <c r="A124" s="13">
        <f t="shared" si="1"/>
        <v>42766</v>
      </c>
      <c r="O124"/>
      <c r="AD124"/>
      <c r="AE124" s="4">
        <v>42766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T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DJ124"/>
      <c r="DL124" s="1">
        <v>8.4985843558010004</v>
      </c>
      <c r="DM124" s="1">
        <v>10.4964079258064</v>
      </c>
      <c r="DN124" s="1">
        <v>15.316693935522601</v>
      </c>
      <c r="DO124" s="1" t="e">
        <v>#N/A</v>
      </c>
      <c r="DP124" s="1">
        <v>12.350667241176</v>
      </c>
      <c r="DQ124" s="1">
        <v>10.651250794173301</v>
      </c>
      <c r="DR124" s="1">
        <v>5.5567844331625</v>
      </c>
      <c r="DS124" s="1">
        <v>15.2410557400403</v>
      </c>
      <c r="DT124" s="1">
        <v>4.3439939423320402</v>
      </c>
      <c r="DU124" s="1">
        <v>5.2002434392459396</v>
      </c>
      <c r="DV124" s="1">
        <v>8.9554497130369892</v>
      </c>
      <c r="DW124" s="1">
        <v>11.203958187842</v>
      </c>
      <c r="DX124" s="1">
        <v>4.5775065332101104</v>
      </c>
      <c r="EL124"/>
      <c r="EZ124"/>
      <c r="FB124" s="1">
        <v>7.2570862847312503</v>
      </c>
      <c r="FC124" s="1">
        <v>10.1302144058245</v>
      </c>
      <c r="FD124" s="1">
        <v>12.149068132685199</v>
      </c>
      <c r="FE124" s="1">
        <v>21.694228119169701</v>
      </c>
      <c r="FF124" s="1">
        <v>11.162438205898701</v>
      </c>
      <c r="FG124" s="1">
        <v>9.6038417135168892</v>
      </c>
      <c r="FH124" s="1">
        <v>5.6993122235710301</v>
      </c>
      <c r="FI124" s="1">
        <v>10.7572287706904</v>
      </c>
      <c r="FJ124" s="1">
        <v>6.3757864071469896</v>
      </c>
      <c r="FK124" s="1">
        <v>7.27408901153479</v>
      </c>
      <c r="FL124" s="1">
        <v>8.2336577906807502</v>
      </c>
      <c r="FM124" s="1">
        <v>9.5853476707951604</v>
      </c>
      <c r="FN124" s="1">
        <v>6.7342280048539198</v>
      </c>
      <c r="GB124"/>
      <c r="GP124"/>
      <c r="GR124" s="1">
        <v>1.1737339798147699</v>
      </c>
      <c r="GS124" s="1">
        <v>1.39453988856504</v>
      </c>
      <c r="GT124" s="1">
        <v>2.2539328523711601</v>
      </c>
      <c r="GU124" s="1">
        <v>1.3417458836430101</v>
      </c>
      <c r="GV124" s="1">
        <v>2.8842462694469</v>
      </c>
      <c r="GW124" s="1">
        <v>1.0432293269010799</v>
      </c>
      <c r="GX124" s="1">
        <v>0.67657116053107502</v>
      </c>
      <c r="GY124" s="1">
        <v>2.0809977278230498</v>
      </c>
      <c r="GZ124" s="1">
        <v>1.1024217426578899</v>
      </c>
      <c r="HA124" s="1">
        <v>0.61928940622636497</v>
      </c>
      <c r="HB124" s="1">
        <v>0.97111913171346897</v>
      </c>
      <c r="HC124" s="1">
        <v>1.8186049055026701</v>
      </c>
      <c r="HD124" s="1">
        <v>0.484287093688126</v>
      </c>
      <c r="HR124"/>
      <c r="IF124"/>
      <c r="JH124"/>
    </row>
    <row r="125" spans="1:268">
      <c r="A125" s="13">
        <f t="shared" si="1"/>
        <v>42734</v>
      </c>
      <c r="O125"/>
      <c r="AD125"/>
      <c r="AE125" s="4">
        <v>42734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T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DJ125"/>
      <c r="DL125" s="1">
        <v>8.2754845790669105</v>
      </c>
      <c r="DM125" s="1">
        <v>10.5552924349513</v>
      </c>
      <c r="DN125" s="1">
        <v>15.4523707061475</v>
      </c>
      <c r="DO125" s="1" t="e">
        <v>#N/A</v>
      </c>
      <c r="DP125" s="1">
        <v>12.623810968504801</v>
      </c>
      <c r="DQ125" s="1">
        <v>10.5896411320686</v>
      </c>
      <c r="DR125" s="1">
        <v>5.7413651108779602</v>
      </c>
      <c r="DS125" s="1">
        <v>15.1477311816361</v>
      </c>
      <c r="DT125" s="1">
        <v>4.4143203115485701</v>
      </c>
      <c r="DU125" s="1">
        <v>5.5221681592549503</v>
      </c>
      <c r="DV125" s="1">
        <v>9.0325953751998007</v>
      </c>
      <c r="DW125" s="1">
        <v>11.198635181244599</v>
      </c>
      <c r="DX125" s="1">
        <v>4.6204590889935799</v>
      </c>
      <c r="EL125"/>
      <c r="EZ125"/>
      <c r="FB125" s="1">
        <v>7.2922548602249098</v>
      </c>
      <c r="FC125" s="1">
        <v>10.2802648897268</v>
      </c>
      <c r="FD125" s="1">
        <v>12.359209533316999</v>
      </c>
      <c r="FE125" s="1">
        <v>22.8144446630162</v>
      </c>
      <c r="FF125" s="1">
        <v>11.310426141015</v>
      </c>
      <c r="FG125" s="1">
        <v>9.6778892819134406</v>
      </c>
      <c r="FH125" s="1">
        <v>5.9988909234423504</v>
      </c>
      <c r="FI125" s="1">
        <v>10.7233742030788</v>
      </c>
      <c r="FJ125" s="1">
        <v>6.5657535904959703</v>
      </c>
      <c r="FK125" s="1">
        <v>7.5535228337596898</v>
      </c>
      <c r="FL125" s="1">
        <v>8.3128128691292993</v>
      </c>
      <c r="FM125" s="1">
        <v>9.8497129018507898</v>
      </c>
      <c r="FN125" s="1">
        <v>6.9155255931873301</v>
      </c>
      <c r="GB125"/>
      <c r="GP125"/>
      <c r="GR125" s="1">
        <v>1.1260229773319801</v>
      </c>
      <c r="GS125" s="1">
        <v>1.3886789830181701</v>
      </c>
      <c r="GT125" s="1">
        <v>2.2644599339892499</v>
      </c>
      <c r="GU125" s="1">
        <v>1.33722218578052</v>
      </c>
      <c r="GV125" s="1">
        <v>2.9285188296953999</v>
      </c>
      <c r="GW125" s="1">
        <v>1.03746562289874</v>
      </c>
      <c r="GX125" s="1">
        <v>0.69305721822260902</v>
      </c>
      <c r="GY125" s="1">
        <v>2.0887962457802201</v>
      </c>
      <c r="GZ125" s="1">
        <v>1.13786293687934</v>
      </c>
      <c r="HA125" s="1">
        <v>0.64771249781428997</v>
      </c>
      <c r="HB125" s="1">
        <v>0.99239701438386196</v>
      </c>
      <c r="HC125" s="1">
        <v>1.8771438742499</v>
      </c>
      <c r="HD125" s="1">
        <v>0.477276206211805</v>
      </c>
      <c r="HR125"/>
      <c r="IF125"/>
      <c r="JH125"/>
    </row>
    <row r="126" spans="1:268">
      <c r="A126" s="13">
        <f t="shared" si="1"/>
        <v>42704</v>
      </c>
      <c r="O126"/>
      <c r="AD126"/>
      <c r="AE126" s="4">
        <v>42704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T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DJ126"/>
      <c r="DL126" s="1">
        <v>8.1678114587632606</v>
      </c>
      <c r="DM126" s="1">
        <v>10.2117553253971</v>
      </c>
      <c r="DN126" s="1">
        <v>14.897968728600899</v>
      </c>
      <c r="DO126" s="1" t="e">
        <v>#N/A</v>
      </c>
      <c r="DP126" s="1">
        <v>12.301192581304701</v>
      </c>
      <c r="DQ126" s="1">
        <v>10.2428120432859</v>
      </c>
      <c r="DR126" s="1">
        <v>5.3931502799710698</v>
      </c>
      <c r="DS126" s="1">
        <v>14.596748620487899</v>
      </c>
      <c r="DT126" s="1">
        <v>4.1597239841842901</v>
      </c>
      <c r="DU126" s="1">
        <v>5.1932671126502301</v>
      </c>
      <c r="DV126" s="1">
        <v>8.5675212166837298</v>
      </c>
      <c r="DW126" s="1">
        <v>10.238244586125299</v>
      </c>
      <c r="DX126" s="1">
        <v>4.3164690983925098</v>
      </c>
      <c r="EL126"/>
      <c r="EZ126"/>
      <c r="FB126" s="1">
        <v>7.4333260978997497</v>
      </c>
      <c r="FC126" s="1">
        <v>10.0006536078488</v>
      </c>
      <c r="FD126" s="1">
        <v>12.0031728762446</v>
      </c>
      <c r="FE126" s="1">
        <v>23.110648785596101</v>
      </c>
      <c r="FF126" s="1">
        <v>11.1431678957175</v>
      </c>
      <c r="FG126" s="1">
        <v>9.4512969964216804</v>
      </c>
      <c r="FH126" s="1">
        <v>5.8646546089319997</v>
      </c>
      <c r="FI126" s="1">
        <v>10.151711495833499</v>
      </c>
      <c r="FJ126" s="1">
        <v>6.4333291085276603</v>
      </c>
      <c r="FK126" s="1">
        <v>7.3789961157279604</v>
      </c>
      <c r="FL126" s="1">
        <v>7.9610087391807598</v>
      </c>
      <c r="FM126" s="1">
        <v>9.3384979369136296</v>
      </c>
      <c r="FN126" s="1">
        <v>6.7808146055265599</v>
      </c>
      <c r="GB126"/>
      <c r="GP126"/>
      <c r="GR126" s="1">
        <v>1.0729935412810301</v>
      </c>
      <c r="GS126" s="1">
        <v>1.3502859229674</v>
      </c>
      <c r="GT126" s="1">
        <v>2.1778354819868602</v>
      </c>
      <c r="GU126" s="1">
        <v>1.25411315446826</v>
      </c>
      <c r="GV126" s="1">
        <v>2.9989105390209798</v>
      </c>
      <c r="GW126" s="1">
        <v>0.99802263207694997</v>
      </c>
      <c r="GX126" s="1">
        <v>0.65228965603567002</v>
      </c>
      <c r="GY126" s="1">
        <v>1.9738877161683099</v>
      </c>
      <c r="GZ126" s="1">
        <v>1.0579636882426</v>
      </c>
      <c r="HA126" s="1">
        <v>0.61038993105231998</v>
      </c>
      <c r="HB126" s="1">
        <v>0.93712882715291002</v>
      </c>
      <c r="HC126" s="1">
        <v>1.73483029480815</v>
      </c>
      <c r="HD126" s="1">
        <v>0.445763836896993</v>
      </c>
      <c r="HR126"/>
      <c r="IF126"/>
      <c r="JH126"/>
    </row>
    <row r="127" spans="1:268">
      <c r="A127" s="13">
        <f t="shared" si="1"/>
        <v>42674</v>
      </c>
      <c r="O127"/>
      <c r="AD127"/>
      <c r="AE127" s="4">
        <v>42674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T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DJ127"/>
      <c r="DL127" s="1">
        <v>8.3426313862471204</v>
      </c>
      <c r="DM127" s="1">
        <v>10.5811658006872</v>
      </c>
      <c r="DN127" s="1">
        <v>15.0674280915336</v>
      </c>
      <c r="DO127" s="1" t="e">
        <v>#N/A</v>
      </c>
      <c r="DP127" s="1">
        <v>12.5992192125345</v>
      </c>
      <c r="DQ127" s="1">
        <v>10.235145109100801</v>
      </c>
      <c r="DR127" s="1">
        <v>5.5185333059268302</v>
      </c>
      <c r="DS127" s="1">
        <v>14.2462557504083</v>
      </c>
      <c r="DT127" s="1">
        <v>4.4532351486248496</v>
      </c>
      <c r="DU127" s="1">
        <v>5.6343941576038299</v>
      </c>
      <c r="DV127" s="1">
        <v>8.7328268928767496</v>
      </c>
      <c r="DW127" s="1">
        <v>10.855076600326401</v>
      </c>
      <c r="DX127" s="1">
        <v>4.32127471297522</v>
      </c>
      <c r="EL127"/>
      <c r="EZ127"/>
      <c r="FB127" s="1">
        <v>7.6472055499513898</v>
      </c>
      <c r="FC127" s="1">
        <v>10.251247563256101</v>
      </c>
      <c r="FD127" s="1">
        <v>12.1156470646113</v>
      </c>
      <c r="FE127" s="1">
        <v>23.409401975889299</v>
      </c>
      <c r="FF127" s="1">
        <v>11.3224124408575</v>
      </c>
      <c r="FG127" s="1">
        <v>9.3622892334844803</v>
      </c>
      <c r="FH127" s="1">
        <v>5.88574161788795</v>
      </c>
      <c r="FI127" s="1">
        <v>10.155562376787101</v>
      </c>
      <c r="FJ127" s="1">
        <v>6.5094208552745298</v>
      </c>
      <c r="FK127" s="1">
        <v>7.6390664066697704</v>
      </c>
      <c r="FL127" s="1">
        <v>8.0531202021201498</v>
      </c>
      <c r="FM127" s="1">
        <v>9.6497924194194198</v>
      </c>
      <c r="FN127" s="1">
        <v>6.6760327166122702</v>
      </c>
      <c r="GB127"/>
      <c r="GP127"/>
      <c r="GR127" s="1">
        <v>1.0738500401979401</v>
      </c>
      <c r="GS127" s="1">
        <v>1.3993634328933899</v>
      </c>
      <c r="GT127" s="1">
        <v>2.2000700941393601</v>
      </c>
      <c r="GU127" s="1">
        <v>1.2179980736837499</v>
      </c>
      <c r="GV127" s="1">
        <v>3.0530503193570899</v>
      </c>
      <c r="GW127" s="1">
        <v>0.98997307306309701</v>
      </c>
      <c r="GX127" s="1">
        <v>0.66705385846048204</v>
      </c>
      <c r="GY127" s="1">
        <v>1.9800335742142201</v>
      </c>
      <c r="GZ127" s="1">
        <v>1.1245004087641799</v>
      </c>
      <c r="HA127" s="1">
        <v>0.663839870644093</v>
      </c>
      <c r="HB127" s="1">
        <v>0.95386138974928902</v>
      </c>
      <c r="HC127" s="1">
        <v>1.8061258019295101</v>
      </c>
      <c r="HD127" s="1">
        <v>0.45318166532941301</v>
      </c>
      <c r="HR127"/>
      <c r="IF127"/>
      <c r="JH127"/>
    </row>
    <row r="128" spans="1:268">
      <c r="A128" s="13">
        <f t="shared" si="1"/>
        <v>42643</v>
      </c>
      <c r="O128"/>
      <c r="AD128"/>
      <c r="AE128" s="4">
        <v>42643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T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DJ128"/>
      <c r="DL128" s="1">
        <v>8.4136409707654405</v>
      </c>
      <c r="DM128" s="1">
        <v>11.1743771350954</v>
      </c>
      <c r="DN128" s="1">
        <v>15.374968775553899</v>
      </c>
      <c r="DO128" s="1" t="e">
        <v>#N/A</v>
      </c>
      <c r="DP128" s="1">
        <v>13.4512182116211</v>
      </c>
      <c r="DQ128" s="1">
        <v>10.452048730685799</v>
      </c>
      <c r="DR128" s="1">
        <v>5.3995507910469804</v>
      </c>
      <c r="DS128" s="1">
        <v>14.7542737121271</v>
      </c>
      <c r="DT128" s="1">
        <v>4.4882775030998499</v>
      </c>
      <c r="DU128" s="1">
        <v>5.75740291151984</v>
      </c>
      <c r="DV128" s="1">
        <v>8.8961491255105098</v>
      </c>
      <c r="DW128" s="1">
        <v>11.211284285342501</v>
      </c>
      <c r="DX128" s="1">
        <v>4.2536975812131503</v>
      </c>
      <c r="EL128"/>
      <c r="EZ128"/>
      <c r="FB128" s="1">
        <v>7.8488671299037804</v>
      </c>
      <c r="FC128" s="1">
        <v>10.6242441044575</v>
      </c>
      <c r="FD128" s="1">
        <v>12.0811431325625</v>
      </c>
      <c r="FE128" s="1">
        <v>23.680035194106999</v>
      </c>
      <c r="FF128" s="1">
        <v>12.085578257584199</v>
      </c>
      <c r="FG128" s="1">
        <v>9.4794386098401802</v>
      </c>
      <c r="FH128" s="1">
        <v>5.9429258304141603</v>
      </c>
      <c r="FI128" s="1">
        <v>10.6164408427785</v>
      </c>
      <c r="FJ128" s="1">
        <v>6.5080758879086202</v>
      </c>
      <c r="FK128" s="1">
        <v>7.60315082410923</v>
      </c>
      <c r="FL128" s="1">
        <v>8.1678935235024408</v>
      </c>
      <c r="FM128" s="1">
        <v>9.8303413833543107</v>
      </c>
      <c r="FN128" s="1">
        <v>6.5489041078740602</v>
      </c>
      <c r="GB128"/>
      <c r="GP128"/>
      <c r="GR128" s="1">
        <v>1.07520623508641</v>
      </c>
      <c r="GS128" s="1">
        <v>1.4751818927350699</v>
      </c>
      <c r="GT128" s="1">
        <v>2.1836557341852498</v>
      </c>
      <c r="GU128" s="1">
        <v>1.16372405644553</v>
      </c>
      <c r="GV128" s="1">
        <v>3.2903949259204799</v>
      </c>
      <c r="GW128" s="1">
        <v>1.0044105360325799</v>
      </c>
      <c r="GX128" s="1">
        <v>0.66270233818133795</v>
      </c>
      <c r="GY128" s="1">
        <v>2.0950576948005302</v>
      </c>
      <c r="GZ128" s="1">
        <v>1.13642812178957</v>
      </c>
      <c r="HA128" s="1">
        <v>0.68236430344179499</v>
      </c>
      <c r="HB128" s="1">
        <v>0.97455742575523896</v>
      </c>
      <c r="HC128" s="1">
        <v>1.87283064287073</v>
      </c>
      <c r="HD128" s="1">
        <v>0.44142331889555703</v>
      </c>
      <c r="HR128"/>
      <c r="IF128"/>
      <c r="JH128"/>
    </row>
    <row r="129" spans="1:268">
      <c r="A129" s="13">
        <f t="shared" si="1"/>
        <v>42613</v>
      </c>
      <c r="O129"/>
      <c r="AD129"/>
      <c r="AE129" s="4">
        <v>42613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T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DJ129"/>
      <c r="DL129" s="1">
        <v>8.3387579123355202</v>
      </c>
      <c r="DM129" s="1">
        <v>11.2161538876612</v>
      </c>
      <c r="DN129" s="1">
        <v>15.3858836024172</v>
      </c>
      <c r="DO129" s="1" t="e">
        <v>#N/A</v>
      </c>
      <c r="DP129" s="1">
        <v>13.4692588295996</v>
      </c>
      <c r="DQ129" s="1">
        <v>10.477362379675199</v>
      </c>
      <c r="DR129" s="1">
        <v>5.4412675543635398</v>
      </c>
      <c r="DS129" s="1">
        <v>15.5675069592578</v>
      </c>
      <c r="DT129" s="1">
        <v>4.6591942976719096</v>
      </c>
      <c r="DU129" s="1">
        <v>5.5209775704022599</v>
      </c>
      <c r="DV129" s="1">
        <v>9.0041963125586406</v>
      </c>
      <c r="DW129" s="1">
        <v>11.1650792980895</v>
      </c>
      <c r="DX129" s="1">
        <v>4.2627969097336003</v>
      </c>
      <c r="EL129"/>
      <c r="EZ129"/>
      <c r="FB129" s="1">
        <v>7.8096504234872999</v>
      </c>
      <c r="FC129" s="1">
        <v>10.6389469640329</v>
      </c>
      <c r="FD129" s="1">
        <v>11.9953504529326</v>
      </c>
      <c r="FE129" s="1">
        <v>24.357381679987</v>
      </c>
      <c r="FF129" s="1">
        <v>12.156633055972801</v>
      </c>
      <c r="FG129" s="1">
        <v>9.5004528363018093</v>
      </c>
      <c r="FH129" s="1">
        <v>6.0157806683848802</v>
      </c>
      <c r="FI129" s="1">
        <v>11.2162318255586</v>
      </c>
      <c r="FJ129" s="1">
        <v>6.6150610275878199</v>
      </c>
      <c r="FK129" s="1">
        <v>7.4602066789214998</v>
      </c>
      <c r="FL129" s="1">
        <v>8.2352683127976203</v>
      </c>
      <c r="FM129" s="1">
        <v>9.8162221252812696</v>
      </c>
      <c r="FN129" s="1">
        <v>6.5882417870132901</v>
      </c>
      <c r="GB129"/>
      <c r="GP129"/>
      <c r="GR129" s="1">
        <v>1.0346796819003099</v>
      </c>
      <c r="GS129" s="1">
        <v>1.4731388980804401</v>
      </c>
      <c r="GT129" s="1">
        <v>2.17127350934275</v>
      </c>
      <c r="GU129" s="1">
        <v>1.1784971722550499</v>
      </c>
      <c r="GV129" s="1">
        <v>3.3196444541808101</v>
      </c>
      <c r="GW129" s="1">
        <v>0.99853622852639301</v>
      </c>
      <c r="GX129" s="1">
        <v>0.65847443771745795</v>
      </c>
      <c r="GY129" s="1">
        <v>2.2590665619716601</v>
      </c>
      <c r="GZ129" s="1">
        <v>1.1570813016521999</v>
      </c>
      <c r="HA129" s="1">
        <v>0.64371274926242605</v>
      </c>
      <c r="HB129" s="1">
        <v>0.98904490075583096</v>
      </c>
      <c r="HC129" s="1">
        <v>1.8678346903499401</v>
      </c>
      <c r="HD129" s="1">
        <v>0.43968170170591098</v>
      </c>
      <c r="HR129"/>
      <c r="IF129"/>
      <c r="JH129"/>
    </row>
    <row r="130" spans="1:268">
      <c r="A130" s="13">
        <f t="shared" si="1"/>
        <v>42580</v>
      </c>
      <c r="O130"/>
      <c r="AD130"/>
      <c r="AE130" s="4">
        <v>42580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T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DJ130"/>
      <c r="DL130" s="1">
        <v>8.3272532123126997</v>
      </c>
      <c r="DM130" s="1">
        <v>11.4314929698228</v>
      </c>
      <c r="DN130" s="1">
        <v>15.7482529181292</v>
      </c>
      <c r="DO130" s="1" t="e">
        <v>#N/A</v>
      </c>
      <c r="DP130" s="1">
        <v>14.5645392702835</v>
      </c>
      <c r="DQ130" s="1">
        <v>10.245605439467999</v>
      </c>
      <c r="DR130" s="1">
        <v>5.5680737553819704</v>
      </c>
      <c r="DS130" s="1">
        <v>15.5973593686283</v>
      </c>
      <c r="DT130" s="1">
        <v>4.6805503840924798</v>
      </c>
      <c r="DU130" s="1">
        <v>5.83743980276234</v>
      </c>
      <c r="DV130" s="1">
        <v>8.8259236102819099</v>
      </c>
      <c r="DW130" s="1">
        <v>11.4836701264511</v>
      </c>
      <c r="DX130" s="1">
        <v>4.2338311739979497</v>
      </c>
      <c r="EL130"/>
      <c r="EZ130"/>
      <c r="FB130" s="1">
        <v>7.6970393071140704</v>
      </c>
      <c r="FC130" s="1">
        <v>10.703798870796801</v>
      </c>
      <c r="FD130" s="1">
        <v>12.156066433156401</v>
      </c>
      <c r="FE130" s="1">
        <v>24.284875764575599</v>
      </c>
      <c r="FF130" s="1">
        <v>12.596175633641501</v>
      </c>
      <c r="FG130" s="1">
        <v>9.2086565666388491</v>
      </c>
      <c r="FH130" s="1">
        <v>6.0795553144450096</v>
      </c>
      <c r="FI130" s="1">
        <v>11.105525660131599</v>
      </c>
      <c r="FJ130" s="1">
        <v>6.6071765960334004</v>
      </c>
      <c r="FK130" s="1">
        <v>7.7403025280164197</v>
      </c>
      <c r="FL130" s="1">
        <v>8.0924676696020992</v>
      </c>
      <c r="FM130" s="1">
        <v>9.64432752455102</v>
      </c>
      <c r="FN130" s="1">
        <v>6.4702338347901396</v>
      </c>
      <c r="GB130"/>
      <c r="GP130"/>
      <c r="GR130" s="1">
        <v>1.0341600134401501</v>
      </c>
      <c r="GS130" s="1">
        <v>1.48975625693582</v>
      </c>
      <c r="GT130" s="1">
        <v>2.2222607844170099</v>
      </c>
      <c r="GU130" s="1">
        <v>1.11194076400644</v>
      </c>
      <c r="GV130" s="1">
        <v>3.5227010410492001</v>
      </c>
      <c r="GW130" s="1">
        <v>0.96737751137169203</v>
      </c>
      <c r="GX130" s="1">
        <v>0.67728343636206201</v>
      </c>
      <c r="GY130" s="1">
        <v>2.26135053809119</v>
      </c>
      <c r="GZ130" s="1">
        <v>1.1669660356143601</v>
      </c>
      <c r="HA130" s="1">
        <v>0.67023820695244796</v>
      </c>
      <c r="HB130" s="1">
        <v>0.97359311381421998</v>
      </c>
      <c r="HC130" s="1">
        <v>1.8749078164970301</v>
      </c>
      <c r="HD130" s="1">
        <v>0.43695950306262299</v>
      </c>
      <c r="HR130"/>
      <c r="IF130"/>
      <c r="JH130"/>
    </row>
    <row r="131" spans="1:268">
      <c r="A131" s="13">
        <f t="shared" si="1"/>
        <v>42551</v>
      </c>
      <c r="O131"/>
      <c r="AD131"/>
      <c r="AE131" s="4">
        <v>42551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T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DJ131"/>
      <c r="DL131" s="1">
        <v>7.9688646408565003</v>
      </c>
      <c r="DM131" s="1">
        <v>11.081303755433099</v>
      </c>
      <c r="DN131" s="1">
        <v>15.231312901608201</v>
      </c>
      <c r="DO131" s="1" t="e">
        <v>#N/A</v>
      </c>
      <c r="DP131" s="1">
        <v>14.323740615240199</v>
      </c>
      <c r="DQ131" s="1">
        <v>9.7379992893702507</v>
      </c>
      <c r="DR131" s="1">
        <v>5.8931984625091403</v>
      </c>
      <c r="DS131" s="1">
        <v>13.9503137054913</v>
      </c>
      <c r="DT131" s="1">
        <v>4.7366194664789001</v>
      </c>
      <c r="DU131" s="1">
        <v>5.7364810843738097</v>
      </c>
      <c r="DV131" s="1">
        <v>8.03982364750666</v>
      </c>
      <c r="DW131" s="1">
        <v>11.0204977941544</v>
      </c>
      <c r="DX131" s="1">
        <v>3.7331988609709099</v>
      </c>
      <c r="EL131"/>
      <c r="EZ131"/>
      <c r="FB131" s="1">
        <v>7.5256509611880897</v>
      </c>
      <c r="FC131" s="1">
        <v>10.628126988041201</v>
      </c>
      <c r="FD131" s="1">
        <v>11.785114446302</v>
      </c>
      <c r="FE131" s="1">
        <v>23.957015303043701</v>
      </c>
      <c r="FF131" s="1">
        <v>12.4961073634631</v>
      </c>
      <c r="FG131" s="1">
        <v>8.8779794357146198</v>
      </c>
      <c r="FH131" s="1">
        <v>6.3957637137565397</v>
      </c>
      <c r="FI131" s="1">
        <v>9.8947460943671306</v>
      </c>
      <c r="FJ131" s="1">
        <v>6.7728415332255096</v>
      </c>
      <c r="FK131" s="1">
        <v>7.79273966540506</v>
      </c>
      <c r="FL131" s="1">
        <v>7.4452314695916302</v>
      </c>
      <c r="FM131" s="1">
        <v>9.4153667989175496</v>
      </c>
      <c r="FN131" s="1">
        <v>6.2571945175235397</v>
      </c>
      <c r="GB131"/>
      <c r="GP131"/>
      <c r="GR131" s="1">
        <v>0.97091991365492503</v>
      </c>
      <c r="GS131" s="1">
        <v>1.45767828676358</v>
      </c>
      <c r="GT131" s="1">
        <v>2.1694626254826002</v>
      </c>
      <c r="GU131" s="1">
        <v>1.0557601399477601</v>
      </c>
      <c r="GV131" s="1">
        <v>3.47670360901617</v>
      </c>
      <c r="GW131" s="1">
        <v>0.91152968643929799</v>
      </c>
      <c r="GX131" s="1">
        <v>0.72830734844757705</v>
      </c>
      <c r="GY131" s="1">
        <v>2.0027191144688601</v>
      </c>
      <c r="GZ131" s="1">
        <v>1.20032905892386</v>
      </c>
      <c r="HA131" s="1">
        <v>0.65864035993768799</v>
      </c>
      <c r="HB131" s="1">
        <v>0.91843246473664797</v>
      </c>
      <c r="HC131" s="1">
        <v>1.8169093484415899</v>
      </c>
      <c r="HD131" s="1">
        <v>0.38929006228552099</v>
      </c>
      <c r="HR131"/>
      <c r="IF131"/>
      <c r="JH131"/>
    </row>
    <row r="132" spans="1:268">
      <c r="A132" s="13">
        <f t="shared" si="1"/>
        <v>42521</v>
      </c>
      <c r="O132"/>
      <c r="AD132"/>
      <c r="AE132" s="4">
        <v>42521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T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DJ132"/>
      <c r="DL132" s="1">
        <v>7.9009607287703298</v>
      </c>
      <c r="DM132" s="1">
        <v>11.1892508740184</v>
      </c>
      <c r="DN132" s="1">
        <v>15.097836812729501</v>
      </c>
      <c r="DO132" s="1" t="e">
        <v>#N/A</v>
      </c>
      <c r="DP132" s="1">
        <v>14.429456278957201</v>
      </c>
      <c r="DQ132" s="1">
        <v>10.210226168460499</v>
      </c>
      <c r="DR132" s="1">
        <v>5.5685579230933202</v>
      </c>
      <c r="DS132" s="1">
        <v>14.5879577061493</v>
      </c>
      <c r="DT132" s="1">
        <v>5.1595279321339804</v>
      </c>
      <c r="DU132" s="1">
        <v>5.6683418906478504</v>
      </c>
      <c r="DV132" s="1">
        <v>8.8048591651917008</v>
      </c>
      <c r="DW132" s="1">
        <v>11.583908787132501</v>
      </c>
      <c r="DX132" s="1">
        <v>4.2721552333405404</v>
      </c>
      <c r="EL132"/>
      <c r="EZ132"/>
      <c r="FB132" s="1">
        <v>7.5108960362037704</v>
      </c>
      <c r="FC132" s="1">
        <v>10.7200128369387</v>
      </c>
      <c r="FD132" s="1">
        <v>11.6852949639476</v>
      </c>
      <c r="FE132" s="1">
        <v>23.184774207314799</v>
      </c>
      <c r="FF132" s="1">
        <v>12.375190745120101</v>
      </c>
      <c r="FG132" s="1">
        <v>9.1995264940643704</v>
      </c>
      <c r="FH132" s="1">
        <v>6.1912993269783998</v>
      </c>
      <c r="FI132" s="1">
        <v>10.333927097440601</v>
      </c>
      <c r="FJ132" s="1">
        <v>7.0086310083940297</v>
      </c>
      <c r="FK132" s="1">
        <v>7.6625199349206596</v>
      </c>
      <c r="FL132" s="1">
        <v>7.9006549773902899</v>
      </c>
      <c r="FM132" s="1">
        <v>9.7687957150614295</v>
      </c>
      <c r="FN132" s="1">
        <v>6.7265940532642299</v>
      </c>
      <c r="GB132"/>
      <c r="GP132"/>
      <c r="GR132" s="1">
        <v>0.97208768918128896</v>
      </c>
      <c r="GS132" s="1">
        <v>1.4753050744671401</v>
      </c>
      <c r="GT132" s="1">
        <v>2.1595323511848599</v>
      </c>
      <c r="GU132" s="1">
        <v>1.22351732964602</v>
      </c>
      <c r="GV132" s="1">
        <v>3.4200410648886699</v>
      </c>
      <c r="GW132" s="1">
        <v>0.95113367701046603</v>
      </c>
      <c r="GX132" s="1">
        <v>0.67871815419288695</v>
      </c>
      <c r="GY132" s="1">
        <v>2.08697625260077</v>
      </c>
      <c r="GZ132" s="1">
        <v>1.2858000223572501</v>
      </c>
      <c r="HA132" s="1">
        <v>0.64541089240824601</v>
      </c>
      <c r="HB132" s="1">
        <v>1.0119595776973001</v>
      </c>
      <c r="HC132" s="1">
        <v>1.91136700009061</v>
      </c>
      <c r="HD132" s="1">
        <v>0.446263047871862</v>
      </c>
      <c r="HR132"/>
      <c r="IF132"/>
      <c r="JH132"/>
    </row>
    <row r="133" spans="1:268">
      <c r="A133" s="13">
        <f t="shared" si="1"/>
        <v>42489</v>
      </c>
      <c r="O133"/>
      <c r="AD133"/>
      <c r="AE133" s="4">
        <v>42489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T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DJ133"/>
      <c r="DL133" s="1">
        <v>8.6631161430539905</v>
      </c>
      <c r="DM133" s="1">
        <v>10.9512796524386</v>
      </c>
      <c r="DN133" s="1">
        <v>14.6569907374568</v>
      </c>
      <c r="DO133" s="1" t="e">
        <v>#N/A</v>
      </c>
      <c r="DP133" s="1">
        <v>13.7848286938362</v>
      </c>
      <c r="DQ133" s="1">
        <v>10.206932292147901</v>
      </c>
      <c r="DR133" s="1">
        <v>5.8178218256262104</v>
      </c>
      <c r="DS133" s="1">
        <v>13.3375882261172</v>
      </c>
      <c r="DT133" s="1">
        <v>5.1130336283166304</v>
      </c>
      <c r="DU133" s="1">
        <v>5.7250847776974503</v>
      </c>
      <c r="DV133" s="1">
        <v>8.5447289205160502</v>
      </c>
      <c r="DW133" s="1">
        <v>11.3076764048777</v>
      </c>
      <c r="DX133" s="1">
        <v>4.2948413901344402</v>
      </c>
      <c r="EL133"/>
      <c r="EZ133"/>
      <c r="FB133" s="1">
        <v>8.0470572240732707</v>
      </c>
      <c r="FC133" s="1">
        <v>10.438551631750499</v>
      </c>
      <c r="FD133" s="1">
        <v>11.3718023760603</v>
      </c>
      <c r="FE133" s="1">
        <v>21.9896766635616</v>
      </c>
      <c r="FF133" s="1">
        <v>11.7923757930524</v>
      </c>
      <c r="FG133" s="1">
        <v>8.9381200417213496</v>
      </c>
      <c r="FH133" s="1">
        <v>6.2028307002552099</v>
      </c>
      <c r="FI133" s="1">
        <v>9.8275977610612895</v>
      </c>
      <c r="FJ133" s="1">
        <v>6.7395882235254296</v>
      </c>
      <c r="FK133" s="1">
        <v>7.4005217797573</v>
      </c>
      <c r="FL133" s="1">
        <v>7.71764391364845</v>
      </c>
      <c r="FM133" s="1">
        <v>9.4634025235680106</v>
      </c>
      <c r="FN133" s="1">
        <v>6.51682691516194</v>
      </c>
      <c r="GB133"/>
      <c r="GP133"/>
      <c r="GR133" s="1">
        <v>1.0667924064115999</v>
      </c>
      <c r="GS133" s="1">
        <v>1.45527486007979</v>
      </c>
      <c r="GT133" s="1">
        <v>2.1647722329017198</v>
      </c>
      <c r="GU133" s="1">
        <v>1.2066473067643599</v>
      </c>
      <c r="GV133" s="1">
        <v>3.31180032180001</v>
      </c>
      <c r="GW133" s="1">
        <v>0.93464640316069303</v>
      </c>
      <c r="GX133" s="1">
        <v>0.73649577514000897</v>
      </c>
      <c r="GY133" s="1">
        <v>1.97382370599009</v>
      </c>
      <c r="GZ133" s="1">
        <v>1.2616383931228601</v>
      </c>
      <c r="HA133" s="1">
        <v>0.64949742817726797</v>
      </c>
      <c r="HB133" s="1">
        <v>0.97448528460377104</v>
      </c>
      <c r="HC133" s="1">
        <v>1.8880604183679099</v>
      </c>
      <c r="HD133" s="1">
        <v>0.45019628064963702</v>
      </c>
      <c r="HR133"/>
      <c r="IF133"/>
      <c r="JH133"/>
    </row>
    <row r="134" spans="1:268">
      <c r="A134" s="13">
        <f t="shared" si="1"/>
        <v>42460</v>
      </c>
      <c r="O134"/>
      <c r="AD134"/>
      <c r="AE134" s="4">
        <v>42460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T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DJ134"/>
      <c r="DL134" s="1">
        <v>8.1812725000660595</v>
      </c>
      <c r="DM134" s="1">
        <v>11.1454614876438</v>
      </c>
      <c r="DN134" s="1">
        <v>14.9042462782323</v>
      </c>
      <c r="DO134" s="1" t="e">
        <v>#N/A</v>
      </c>
      <c r="DP134" s="1">
        <v>13.366203020487999</v>
      </c>
      <c r="DQ134" s="1">
        <v>10.1586283486041</v>
      </c>
      <c r="DR134" s="1">
        <v>5.3657191618193698</v>
      </c>
      <c r="DS134" s="1">
        <v>13.974914205791199</v>
      </c>
      <c r="DT134" s="1">
        <v>5.2288644261956598</v>
      </c>
      <c r="DU134" s="1">
        <v>5.6193384726721503</v>
      </c>
      <c r="DV134" s="1">
        <v>8.8980987886731207</v>
      </c>
      <c r="DW134" s="1">
        <v>11.418191450181601</v>
      </c>
      <c r="DX134" s="1">
        <v>4.4037171034778</v>
      </c>
      <c r="EL134"/>
      <c r="EZ134"/>
      <c r="FB134" s="1">
        <v>7.8630583529251901</v>
      </c>
      <c r="FC134" s="1">
        <v>10.5394208028496</v>
      </c>
      <c r="FD134" s="1">
        <v>11.5160306939822</v>
      </c>
      <c r="FE134" s="1">
        <v>22.429060921518101</v>
      </c>
      <c r="FF134" s="1">
        <v>11.551894234038601</v>
      </c>
      <c r="FG134" s="1">
        <v>8.9259020867873993</v>
      </c>
      <c r="FH134" s="1">
        <v>5.9213974752515197</v>
      </c>
      <c r="FI134" s="1">
        <v>10.2187388840276</v>
      </c>
      <c r="FJ134" s="1">
        <v>6.8886491074993401</v>
      </c>
      <c r="FK134" s="1">
        <v>7.3173669138416599</v>
      </c>
      <c r="FL134" s="1">
        <v>7.9449033991524098</v>
      </c>
      <c r="FM134" s="1">
        <v>9.9228560348880404</v>
      </c>
      <c r="FN134" s="1">
        <v>6.5898346945124802</v>
      </c>
      <c r="GB134"/>
      <c r="GP134"/>
      <c r="GR134" s="1">
        <v>1.01444798498205</v>
      </c>
      <c r="GS134" s="1">
        <v>1.4734167036572201</v>
      </c>
      <c r="GT134" s="1">
        <v>2.195211274639</v>
      </c>
      <c r="GU134" s="1">
        <v>1.1744699090220501</v>
      </c>
      <c r="GV134" s="1">
        <v>3.2325539961769199</v>
      </c>
      <c r="GW134" s="1">
        <v>0.92921379988250496</v>
      </c>
      <c r="GX134" s="1">
        <v>0.69424585008763295</v>
      </c>
      <c r="GY134" s="1">
        <v>2.0598792958393202</v>
      </c>
      <c r="GZ134" s="1">
        <v>1.2970520019397</v>
      </c>
      <c r="HA134" s="1">
        <v>0.63244061089367998</v>
      </c>
      <c r="HB134" s="1">
        <v>1.0097886130967999</v>
      </c>
      <c r="HC134" s="1">
        <v>2.0143530553106799</v>
      </c>
      <c r="HD134" s="1">
        <v>0.45939964627421698</v>
      </c>
      <c r="HR134"/>
      <c r="IF134"/>
      <c r="JH134"/>
    </row>
    <row r="135" spans="1:268">
      <c r="A135" s="13">
        <f t="shared" si="1"/>
        <v>42429</v>
      </c>
      <c r="O135"/>
      <c r="AD135"/>
      <c r="AE135" s="4">
        <v>42429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T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DJ135"/>
      <c r="DL135" s="1">
        <v>7.6738183330998799</v>
      </c>
      <c r="DM135" s="1">
        <v>10.874438805960899</v>
      </c>
      <c r="DN135" s="1">
        <v>15.0560026102959</v>
      </c>
      <c r="DO135" s="1" t="e">
        <v>#N/A</v>
      </c>
      <c r="DP135" s="1">
        <v>13.5877542631087</v>
      </c>
      <c r="DQ135" s="1">
        <v>9.7275902242162005</v>
      </c>
      <c r="DR135" s="1">
        <v>5.0785713773024304</v>
      </c>
      <c r="DS135" s="1">
        <v>13.884186146983399</v>
      </c>
      <c r="DT135" s="1">
        <v>5.1800612036985401</v>
      </c>
      <c r="DU135" s="1">
        <v>5.4416031423178399</v>
      </c>
      <c r="DV135" s="1">
        <v>8.4903221571431509</v>
      </c>
      <c r="DW135" s="1">
        <v>11.2507263542142</v>
      </c>
      <c r="DX135" s="1">
        <v>4.1308194484435701</v>
      </c>
      <c r="EL135"/>
      <c r="EZ135"/>
      <c r="FB135" s="1">
        <v>7.5882392689093399</v>
      </c>
      <c r="FC135" s="1">
        <v>10.4970481598644</v>
      </c>
      <c r="FD135" s="1">
        <v>11.6750186980072</v>
      </c>
      <c r="FE135" s="1">
        <v>22.3915062482039</v>
      </c>
      <c r="FF135" s="1">
        <v>11.737533680335501</v>
      </c>
      <c r="FG135" s="1">
        <v>8.7140527126836407</v>
      </c>
      <c r="FH135" s="1">
        <v>5.7557998173157401</v>
      </c>
      <c r="FI135" s="1">
        <v>10.0912483739086</v>
      </c>
      <c r="FJ135" s="1">
        <v>7.0222898092557102</v>
      </c>
      <c r="FK135" s="1">
        <v>7.32213568617109</v>
      </c>
      <c r="FL135" s="1">
        <v>7.69606740535969</v>
      </c>
      <c r="FM135" s="1">
        <v>9.88698923547161</v>
      </c>
      <c r="FN135" s="1">
        <v>6.5755854704234098</v>
      </c>
      <c r="GB135"/>
      <c r="GP135"/>
      <c r="GR135" s="1">
        <v>0.93679500318795605</v>
      </c>
      <c r="GS135" s="1">
        <v>1.4489654116773301</v>
      </c>
      <c r="GT135" s="1">
        <v>2.2182655392740802</v>
      </c>
      <c r="GU135" s="1">
        <v>1.14141374743872</v>
      </c>
      <c r="GV135" s="1">
        <v>3.3022577891289902</v>
      </c>
      <c r="GW135" s="1">
        <v>0.87972657818192401</v>
      </c>
      <c r="GX135" s="1">
        <v>0.67348877598334</v>
      </c>
      <c r="GY135" s="1">
        <v>2.00881756080455</v>
      </c>
      <c r="GZ135" s="1">
        <v>1.2858770630093299</v>
      </c>
      <c r="HA135" s="1">
        <v>0.610346059773482</v>
      </c>
      <c r="HB135" s="1">
        <v>0.95424734740807804</v>
      </c>
      <c r="HC135" s="1">
        <v>1.9769652792318799</v>
      </c>
      <c r="HD135" s="1">
        <v>0.436615864203243</v>
      </c>
      <c r="HR135"/>
      <c r="IF135"/>
      <c r="JH135"/>
    </row>
    <row r="136" spans="1:268">
      <c r="A136" s="13">
        <f t="shared" ref="A136:A199" si="2">AE136</f>
        <v>42398</v>
      </c>
      <c r="O136"/>
      <c r="AD136"/>
      <c r="AE136" s="4">
        <v>42398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T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DJ136"/>
      <c r="DL136" s="1">
        <v>7.2047992878827198</v>
      </c>
      <c r="DM136" s="1">
        <v>11.199452299077301</v>
      </c>
      <c r="DN136" s="1">
        <v>15.233026835332801</v>
      </c>
      <c r="DO136" s="1" t="e">
        <v>#N/A</v>
      </c>
      <c r="DP136" s="1">
        <v>14.0202530813756</v>
      </c>
      <c r="DQ136" s="1">
        <v>9.5955948606671893</v>
      </c>
      <c r="DR136" s="1">
        <v>5.1142654672329204</v>
      </c>
      <c r="DS136" s="1">
        <v>14.4693743120354</v>
      </c>
      <c r="DT136" s="1">
        <v>5.3531458838805799</v>
      </c>
      <c r="DU136" s="1">
        <v>5.6885222997541502</v>
      </c>
      <c r="DV136" s="1">
        <v>8.3419133765136095</v>
      </c>
      <c r="DW136" s="1">
        <v>11.3165013944331</v>
      </c>
      <c r="DX136" s="1">
        <v>4.2663673555952197</v>
      </c>
      <c r="EL136"/>
      <c r="EZ136"/>
      <c r="FB136" s="1">
        <v>7.3206189814246301</v>
      </c>
      <c r="FC136" s="1">
        <v>10.656614663532901</v>
      </c>
      <c r="FD136" s="1">
        <v>11.963253227421999</v>
      </c>
      <c r="FE136" s="1">
        <v>22.4166068869513</v>
      </c>
      <c r="FF136" s="1">
        <v>12.0983109357045</v>
      </c>
      <c r="FG136" s="1">
        <v>8.8275688997554393</v>
      </c>
      <c r="FH136" s="1">
        <v>5.3827221162157803</v>
      </c>
      <c r="FI136" s="1">
        <v>11.182031438056599</v>
      </c>
      <c r="FJ136" s="1">
        <v>6.9894320542834203</v>
      </c>
      <c r="FK136" s="1">
        <v>7.5065167423580004</v>
      </c>
      <c r="FL136" s="1">
        <v>7.5318149057587398</v>
      </c>
      <c r="FM136" s="1">
        <v>10.0605833993147</v>
      </c>
      <c r="FN136" s="1">
        <v>6.3803234037883501</v>
      </c>
      <c r="GB136"/>
      <c r="GP136"/>
      <c r="GR136" s="1">
        <v>0.88603308865761998</v>
      </c>
      <c r="GS136" s="1">
        <v>1.4811120814858401</v>
      </c>
      <c r="GT136" s="1">
        <v>2.2594600276643502</v>
      </c>
      <c r="GU136" s="1">
        <v>1.21709636928877</v>
      </c>
      <c r="GV136" s="1">
        <v>3.4439816061267101</v>
      </c>
      <c r="GW136" s="1">
        <v>0.88110807067420505</v>
      </c>
      <c r="GX136" s="1">
        <v>0.64389836634795194</v>
      </c>
      <c r="GY136" s="1">
        <v>2.3033710387833399</v>
      </c>
      <c r="GZ136" s="1">
        <v>1.3278169419876</v>
      </c>
      <c r="HA136" s="1">
        <v>0.63776495302606995</v>
      </c>
      <c r="HB136" s="1">
        <v>0.93157313740288705</v>
      </c>
      <c r="HC136" s="1">
        <v>1.9684456592549899</v>
      </c>
      <c r="HD136" s="1">
        <v>0.435567296313838</v>
      </c>
      <c r="HR136"/>
      <c r="IF136"/>
      <c r="JH136"/>
    </row>
    <row r="137" spans="1:268">
      <c r="A137" s="13">
        <f t="shared" si="2"/>
        <v>42369</v>
      </c>
      <c r="O137"/>
      <c r="AD137"/>
      <c r="AE137" s="4">
        <v>42369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T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DJ137"/>
      <c r="DL137" s="1">
        <v>7.8642514413286797</v>
      </c>
      <c r="DM137" s="1">
        <v>11.337262171377199</v>
      </c>
      <c r="DN137" s="1">
        <v>15.182267170810899</v>
      </c>
      <c r="DO137" s="1" t="e">
        <v>#N/A</v>
      </c>
      <c r="DP137" s="1">
        <v>14.681962244746799</v>
      </c>
      <c r="DQ137" s="1">
        <v>10.041509879902399</v>
      </c>
      <c r="DR137" s="1">
        <v>4.7055252119243001</v>
      </c>
      <c r="DS137" s="1">
        <v>14.3321386475612</v>
      </c>
      <c r="DT137" s="1">
        <v>5.4445911503149604</v>
      </c>
      <c r="DU137" s="1">
        <v>5.60410424683357</v>
      </c>
      <c r="DV137" s="1">
        <v>9.2354790056015492</v>
      </c>
      <c r="DW137" s="1">
        <v>11.589627584627999</v>
      </c>
      <c r="DX137" s="1">
        <v>4.8890080203943196</v>
      </c>
      <c r="EL137"/>
      <c r="EZ137"/>
      <c r="FB137" s="1">
        <v>7.5237142703183499</v>
      </c>
      <c r="FC137" s="1">
        <v>11.014311587986599</v>
      </c>
      <c r="FD137" s="1">
        <v>11.957255896868199</v>
      </c>
      <c r="FE137" s="1">
        <v>23.282109033566901</v>
      </c>
      <c r="FF137" s="1">
        <v>12.685668742064101</v>
      </c>
      <c r="FG137" s="1">
        <v>9.1792031174422508</v>
      </c>
      <c r="FH137" s="1">
        <v>4.9361911252664896</v>
      </c>
      <c r="FI137" s="1">
        <v>10.8544457654788</v>
      </c>
      <c r="FJ137" s="1">
        <v>6.9770314164235199</v>
      </c>
      <c r="FK137" s="1">
        <v>7.6170058449108904</v>
      </c>
      <c r="FL137" s="1">
        <v>8.1669030118558208</v>
      </c>
      <c r="FM137" s="1">
        <v>10.2077093036514</v>
      </c>
      <c r="FN137" s="1">
        <v>7.2228158531584503</v>
      </c>
      <c r="GB137"/>
      <c r="GP137"/>
      <c r="GR137" s="1">
        <v>0.95034567881012999</v>
      </c>
      <c r="GS137" s="1">
        <v>1.45179296786572</v>
      </c>
      <c r="GT137" s="1">
        <v>1.6592790642764801</v>
      </c>
      <c r="GU137" s="1">
        <v>1.3754475395224699</v>
      </c>
      <c r="GV137" s="1">
        <v>3.6574404298304799</v>
      </c>
      <c r="GW137" s="1">
        <v>0.925614730807226</v>
      </c>
      <c r="GX137" s="1">
        <v>0.57160532688679</v>
      </c>
      <c r="GY137" s="1">
        <v>2.1467307145080401</v>
      </c>
      <c r="GZ137" s="1">
        <v>1.31809572995946</v>
      </c>
      <c r="HA137" s="1">
        <v>0.64419899538313297</v>
      </c>
      <c r="HB137" s="1">
        <v>1.00556116055764</v>
      </c>
      <c r="HC137" s="1">
        <v>2.0061097826441898</v>
      </c>
      <c r="HD137" s="1">
        <v>0.51633635918491405</v>
      </c>
      <c r="HR137"/>
      <c r="IF137"/>
      <c r="JH137"/>
    </row>
    <row r="138" spans="1:268">
      <c r="A138" s="13">
        <f t="shared" si="2"/>
        <v>42338</v>
      </c>
      <c r="O138"/>
      <c r="AD138"/>
      <c r="AE138" s="4">
        <v>42338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T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DJ138"/>
      <c r="DL138" s="1">
        <v>8.1647622788451208</v>
      </c>
      <c r="DM138" s="1">
        <v>11.6588287759949</v>
      </c>
      <c r="DN138" s="1">
        <v>15.7165704161671</v>
      </c>
      <c r="DO138" s="1" t="e">
        <v>#N/A</v>
      </c>
      <c r="DP138" s="1">
        <v>14.882777088202999</v>
      </c>
      <c r="DQ138" s="1">
        <v>10.6769309186546</v>
      </c>
      <c r="DR138" s="1">
        <v>5.0977080189839903</v>
      </c>
      <c r="DS138" s="1">
        <v>15.2117217804236</v>
      </c>
      <c r="DT138" s="1">
        <v>5.7695824028922598</v>
      </c>
      <c r="DU138" s="1">
        <v>5.7472962169147204</v>
      </c>
      <c r="DV138" s="1">
        <v>8.9376267234496307</v>
      </c>
      <c r="DW138" s="1">
        <v>11.7189324596734</v>
      </c>
      <c r="DX138" s="1">
        <v>5.0731221357614604</v>
      </c>
      <c r="EL138"/>
      <c r="EZ138"/>
      <c r="FB138" s="1">
        <v>7.6586936409687603</v>
      </c>
      <c r="FC138" s="1">
        <v>11.3859829156463</v>
      </c>
      <c r="FD138" s="1">
        <v>12.4422003535119</v>
      </c>
      <c r="FE138" s="1">
        <v>24.050092442358299</v>
      </c>
      <c r="FF138" s="1">
        <v>12.8095473162939</v>
      </c>
      <c r="FG138" s="1">
        <v>9.7054735281845108</v>
      </c>
      <c r="FH138" s="1">
        <v>5.2736520618514904</v>
      </c>
      <c r="FI138" s="1">
        <v>11.290830436294501</v>
      </c>
      <c r="FJ138" s="1">
        <v>7.3451492007529602</v>
      </c>
      <c r="FK138" s="1">
        <v>7.7197431451591303</v>
      </c>
      <c r="FL138" s="1">
        <v>8.0482288773308799</v>
      </c>
      <c r="FM138" s="1">
        <v>10.425735372855399</v>
      </c>
      <c r="FN138" s="1">
        <v>7.5668689982399204</v>
      </c>
      <c r="GB138"/>
      <c r="GP138"/>
      <c r="GR138" s="1">
        <v>1.00304400728778</v>
      </c>
      <c r="GS138" s="1">
        <v>1.59262934230417</v>
      </c>
      <c r="GT138" s="1">
        <v>2.3603611261693298</v>
      </c>
      <c r="GU138" s="1">
        <v>1.4346262125284699</v>
      </c>
      <c r="GV138" s="1">
        <v>3.6764885173569102</v>
      </c>
      <c r="GW138" s="1">
        <v>0.98282500844317899</v>
      </c>
      <c r="GX138" s="1">
        <v>0.62437490158845699</v>
      </c>
      <c r="GY138" s="1">
        <v>2.2264998453392502</v>
      </c>
      <c r="GZ138" s="1">
        <v>1.4025272131154201</v>
      </c>
      <c r="HA138" s="1">
        <v>0.65453389392146</v>
      </c>
      <c r="HB138" s="1">
        <v>0.98645034224813399</v>
      </c>
      <c r="HC138" s="1">
        <v>2.0434860521756701</v>
      </c>
      <c r="HD138" s="1">
        <v>0.543728404488936</v>
      </c>
      <c r="HR138"/>
      <c r="IF138"/>
      <c r="JH138"/>
    </row>
    <row r="139" spans="1:268">
      <c r="A139" s="13">
        <f t="shared" si="2"/>
        <v>42307</v>
      </c>
      <c r="O139"/>
      <c r="AD139"/>
      <c r="AE139" s="4">
        <v>42307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T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DJ139"/>
      <c r="DL139" s="1">
        <v>8.1500014693092009</v>
      </c>
      <c r="DM139" s="1">
        <v>11.589565782368201</v>
      </c>
      <c r="DN139" s="1">
        <v>16.0348133842772</v>
      </c>
      <c r="DO139" s="1" t="e">
        <v>#N/A</v>
      </c>
      <c r="DP139" s="1">
        <v>14.991281061220899</v>
      </c>
      <c r="DQ139" s="1">
        <v>10.1716954357964</v>
      </c>
      <c r="DR139" s="1">
        <v>5.1457492469590003</v>
      </c>
      <c r="DS139" s="1">
        <v>14.586705543150099</v>
      </c>
      <c r="DT139" s="1">
        <v>5.6624007745800604</v>
      </c>
      <c r="DU139" s="1">
        <v>5.7282355573215797</v>
      </c>
      <c r="DV139" s="1">
        <v>9.0718653231466195</v>
      </c>
      <c r="DW139" s="1">
        <v>11.593100698011501</v>
      </c>
      <c r="DX139" s="1">
        <v>4.8178879934227901</v>
      </c>
      <c r="EL139"/>
      <c r="EZ139"/>
      <c r="FB139" s="1">
        <v>7.6119825785201103</v>
      </c>
      <c r="FC139" s="1">
        <v>11.2529792825048</v>
      </c>
      <c r="FD139" s="1">
        <v>12.6489547384998</v>
      </c>
      <c r="FE139" s="1">
        <v>24.194029414073199</v>
      </c>
      <c r="FF139" s="1">
        <v>12.891717807247799</v>
      </c>
      <c r="FG139" s="1">
        <v>9.1874817015840708</v>
      </c>
      <c r="FH139" s="1">
        <v>5.2461900877280501</v>
      </c>
      <c r="FI139" s="1">
        <v>10.759854105339301</v>
      </c>
      <c r="FJ139" s="1">
        <v>7.1543061281829399</v>
      </c>
      <c r="FK139" s="1">
        <v>7.5155472841373197</v>
      </c>
      <c r="FL139" s="1">
        <v>8.2561495280795594</v>
      </c>
      <c r="FM139" s="1">
        <v>10.256459995981301</v>
      </c>
      <c r="FN139" s="1">
        <v>7.2783914395083702</v>
      </c>
      <c r="GB139"/>
      <c r="GP139"/>
      <c r="GR139" s="1">
        <v>1.01097624844805</v>
      </c>
      <c r="GS139" s="1">
        <v>1.5741681247378501</v>
      </c>
      <c r="GT139" s="1">
        <v>2.41526432580245</v>
      </c>
      <c r="GU139" s="1">
        <v>1.40404841097855</v>
      </c>
      <c r="GV139" s="1">
        <v>3.6964619898202402</v>
      </c>
      <c r="GW139" s="1">
        <v>0.93513851384997604</v>
      </c>
      <c r="GX139" s="1">
        <v>0.63998492012049302</v>
      </c>
      <c r="GY139" s="1">
        <v>2.1189139292217698</v>
      </c>
      <c r="GZ139" s="1">
        <v>1.3771630356257401</v>
      </c>
      <c r="HA139" s="1">
        <v>0.65639868543376101</v>
      </c>
      <c r="HB139" s="1">
        <v>0.99774399229965005</v>
      </c>
      <c r="HC139" s="1">
        <v>2.0343296530965498</v>
      </c>
      <c r="HD139" s="1">
        <v>0.50958931092069104</v>
      </c>
      <c r="HR139"/>
      <c r="IF139"/>
      <c r="JH139"/>
    </row>
    <row r="140" spans="1:268">
      <c r="A140" s="13">
        <f t="shared" si="2"/>
        <v>42277</v>
      </c>
      <c r="O140"/>
      <c r="AD140"/>
      <c r="AE140" s="4">
        <v>42277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T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DJ140"/>
      <c r="DL140" s="1">
        <v>7.24144718896678</v>
      </c>
      <c r="DM140" s="1">
        <v>10.598335087973799</v>
      </c>
      <c r="DN140" s="1">
        <v>14.6401274820876</v>
      </c>
      <c r="DO140" s="1" t="e">
        <v>#N/A</v>
      </c>
      <c r="DP140" s="1">
        <v>14.337262165984599</v>
      </c>
      <c r="DQ140" s="1">
        <v>9.4045648506864392</v>
      </c>
      <c r="DR140" s="1">
        <v>4.5898940187929904</v>
      </c>
      <c r="DS140" s="1">
        <v>13.0905290243485</v>
      </c>
      <c r="DT140" s="1">
        <v>5.27232442077554</v>
      </c>
      <c r="DU140" s="1">
        <v>5.3882064864934804</v>
      </c>
      <c r="DV140" s="1">
        <v>8.6626783466722692</v>
      </c>
      <c r="DW140" s="1">
        <v>11.3223897927345</v>
      </c>
      <c r="DX140" s="1">
        <v>4.0449575681530598</v>
      </c>
      <c r="EL140"/>
      <c r="EZ140"/>
      <c r="FB140" s="1">
        <v>6.9717462234644598</v>
      </c>
      <c r="FC140" s="1">
        <v>10.385927177755899</v>
      </c>
      <c r="FD140" s="1">
        <v>11.6005162872043</v>
      </c>
      <c r="FE140" s="1">
        <v>23.461254291801001</v>
      </c>
      <c r="FF140" s="1">
        <v>12.3217039469176</v>
      </c>
      <c r="FG140" s="1">
        <v>8.5618381002499309</v>
      </c>
      <c r="FH140" s="1">
        <v>4.86414115017502</v>
      </c>
      <c r="FI140" s="1">
        <v>9.5482964944612494</v>
      </c>
      <c r="FJ140" s="1">
        <v>6.78806543550371</v>
      </c>
      <c r="FK140" s="1">
        <v>7.2127302113877896</v>
      </c>
      <c r="FL140" s="1">
        <v>8.0407687466369104</v>
      </c>
      <c r="FM140" s="1">
        <v>10.0273168329129</v>
      </c>
      <c r="FN140" s="1">
        <v>6.5022976480354604</v>
      </c>
      <c r="GB140"/>
      <c r="GP140"/>
      <c r="GR140" s="1">
        <v>0.89597882491979097</v>
      </c>
      <c r="GS140" s="1">
        <v>1.42950288697915</v>
      </c>
      <c r="GT140" s="1">
        <v>2.1934729700790299</v>
      </c>
      <c r="GU140" s="1">
        <v>1.3750760940364699</v>
      </c>
      <c r="GV140" s="1">
        <v>3.5122625564546599</v>
      </c>
      <c r="GW140" s="1">
        <v>0.86713935461324898</v>
      </c>
      <c r="GX140" s="1">
        <v>0.57304589985256504</v>
      </c>
      <c r="GY140" s="1">
        <v>1.8640254178461699</v>
      </c>
      <c r="GZ140" s="1">
        <v>1.28328680470372</v>
      </c>
      <c r="HA140" s="1">
        <v>0.61536563107977404</v>
      </c>
      <c r="HB140" s="1">
        <v>0.95108167061765303</v>
      </c>
      <c r="HC140" s="1">
        <v>1.98057265691747</v>
      </c>
      <c r="HD140" s="1">
        <v>0.429467418253898</v>
      </c>
      <c r="HR140"/>
      <c r="IF140"/>
      <c r="JH140"/>
    </row>
    <row r="141" spans="1:268">
      <c r="A141" s="13">
        <f t="shared" si="2"/>
        <v>42247</v>
      </c>
      <c r="O141"/>
      <c r="AD141"/>
      <c r="AE141" s="4">
        <v>42247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T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DJ141"/>
      <c r="DL141" s="1">
        <v>7.8880745339290197</v>
      </c>
      <c r="DM141" s="1">
        <v>10.5268085328317</v>
      </c>
      <c r="DN141" s="1">
        <v>14.3557468159583</v>
      </c>
      <c r="DO141" s="1" t="e">
        <v>#N/A</v>
      </c>
      <c r="DP141" s="1">
        <v>14.891972451767399</v>
      </c>
      <c r="DQ141" s="1">
        <v>10.071585725304301</v>
      </c>
      <c r="DR141" s="1">
        <v>4.7413250193348802</v>
      </c>
      <c r="DS141" s="1">
        <v>13.4321339913781</v>
      </c>
      <c r="DT141" s="1">
        <v>5.5643189284125896</v>
      </c>
      <c r="DU141" s="1">
        <v>5.5285545893033499</v>
      </c>
      <c r="DV141" s="1">
        <v>8.2728139641343592</v>
      </c>
      <c r="DW141" s="1">
        <v>11.6062295501566</v>
      </c>
      <c r="DX141" s="1">
        <v>4.5308254906331902</v>
      </c>
      <c r="EL141"/>
      <c r="EZ141"/>
      <c r="FB141" s="1">
        <v>7.3116047860630404</v>
      </c>
      <c r="FC141" s="1">
        <v>10.3498578421082</v>
      </c>
      <c r="FD141" s="1">
        <v>11.289870356609899</v>
      </c>
      <c r="FE141" s="1">
        <v>22.529468373736702</v>
      </c>
      <c r="FF141" s="1">
        <v>12.7977069382843</v>
      </c>
      <c r="FG141" s="1">
        <v>9.0346691036928597</v>
      </c>
      <c r="FH141" s="1">
        <v>4.73712318629783</v>
      </c>
      <c r="FI141" s="1">
        <v>9.6121510752276702</v>
      </c>
      <c r="FJ141" s="1">
        <v>7.04401233978815</v>
      </c>
      <c r="FK141" s="1">
        <v>7.2951184060807197</v>
      </c>
      <c r="FL141" s="1">
        <v>7.84829863009712</v>
      </c>
      <c r="FM141" s="1">
        <v>9.8806731748383694</v>
      </c>
      <c r="FN141" s="1">
        <v>6.9276317637107203</v>
      </c>
      <c r="GB141"/>
      <c r="GP141"/>
      <c r="GR141" s="1">
        <v>0.98411935227550595</v>
      </c>
      <c r="GS141" s="1">
        <v>1.4370477378699</v>
      </c>
      <c r="GT141" s="1">
        <v>2.1349605291231102</v>
      </c>
      <c r="GU141" s="1">
        <v>1.44192155684902</v>
      </c>
      <c r="GV141" s="1">
        <v>3.6356198871793</v>
      </c>
      <c r="GW141" s="1">
        <v>0.92705367006991901</v>
      </c>
      <c r="GX141" s="1">
        <v>0.55658784498921399</v>
      </c>
      <c r="GY141" s="1">
        <v>1.8581219586247399</v>
      </c>
      <c r="GZ141" s="1">
        <v>1.3570746056609599</v>
      </c>
      <c r="HA141" s="1">
        <v>0.62823727282794495</v>
      </c>
      <c r="HB141" s="1">
        <v>0.85819037204732895</v>
      </c>
      <c r="HC141" s="1">
        <v>1.92524520287895</v>
      </c>
      <c r="HD141" s="1">
        <v>0.49084138707374803</v>
      </c>
      <c r="HR141"/>
      <c r="IF141"/>
      <c r="JH141"/>
    </row>
    <row r="142" spans="1:268">
      <c r="A142" s="13">
        <f t="shared" si="2"/>
        <v>42216</v>
      </c>
      <c r="O142"/>
      <c r="AD142"/>
      <c r="AE142" s="4">
        <v>42216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T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DJ142"/>
      <c r="DL142" s="1">
        <v>8.7978466578591004</v>
      </c>
      <c r="DM142" s="1">
        <v>11.4529751135511</v>
      </c>
      <c r="DN142" s="1">
        <v>16.284458839084099</v>
      </c>
      <c r="DO142" s="1" t="e">
        <v>#N/A</v>
      </c>
      <c r="DP142" s="1">
        <v>15.9780501566052</v>
      </c>
      <c r="DQ142" s="1">
        <v>10.7776948597488</v>
      </c>
      <c r="DR142" s="1">
        <v>5.1950540734577801</v>
      </c>
      <c r="DS142" s="1">
        <v>14.8477292038088</v>
      </c>
      <c r="DT142" s="1">
        <v>6.0214518047561896</v>
      </c>
      <c r="DU142" s="1">
        <v>5.8721152898422897</v>
      </c>
      <c r="DV142" s="1">
        <v>8.7685260145328296</v>
      </c>
      <c r="DW142" s="1">
        <v>12.0417754763383</v>
      </c>
      <c r="DX142" s="1">
        <v>5.0577076738215103</v>
      </c>
      <c r="EL142"/>
      <c r="EZ142"/>
      <c r="FB142" s="1">
        <v>7.8020453744024296</v>
      </c>
      <c r="FC142" s="1">
        <v>11.0219115531127</v>
      </c>
      <c r="FD142" s="1">
        <v>12.560464237065901</v>
      </c>
      <c r="FE142" s="1">
        <v>22.102469089740701</v>
      </c>
      <c r="FF142" s="1">
        <v>13.588731724708699</v>
      </c>
      <c r="FG142" s="1">
        <v>9.4083211694599704</v>
      </c>
      <c r="FH142" s="1">
        <v>5.0761069125803298</v>
      </c>
      <c r="FI142" s="1">
        <v>10.5590108367368</v>
      </c>
      <c r="FJ142" s="1">
        <v>7.3777803464627496</v>
      </c>
      <c r="FK142" s="1">
        <v>7.5950737317409303</v>
      </c>
      <c r="FL142" s="1">
        <v>8.2353336403318007</v>
      </c>
      <c r="FM142" s="1">
        <v>10.308161818855201</v>
      </c>
      <c r="FN142" s="1">
        <v>7.3996052101212104</v>
      </c>
      <c r="GB142"/>
      <c r="GP142"/>
      <c r="GR142" s="1">
        <v>1.0851518613850999</v>
      </c>
      <c r="GS142" s="1">
        <v>1.5739417182578099</v>
      </c>
      <c r="GT142" s="1">
        <v>2.4220130398783</v>
      </c>
      <c r="GU142" s="1">
        <v>1.5848951024062901</v>
      </c>
      <c r="GV142" s="1">
        <v>3.9222218135085298</v>
      </c>
      <c r="GW142" s="1">
        <v>0.99418805939969801</v>
      </c>
      <c r="GX142" s="1">
        <v>0.60669647318249598</v>
      </c>
      <c r="GY142" s="1">
        <v>2.05255473447456</v>
      </c>
      <c r="GZ142" s="1">
        <v>1.49557370987097</v>
      </c>
      <c r="HA142" s="1">
        <v>0.67221022733479396</v>
      </c>
      <c r="HB142" s="1">
        <v>0.90336006795293999</v>
      </c>
      <c r="HC142" s="1">
        <v>2.07578936477961</v>
      </c>
      <c r="HD142" s="1">
        <v>0.54903414041919396</v>
      </c>
      <c r="HR142"/>
      <c r="IF142"/>
      <c r="JH142"/>
    </row>
    <row r="143" spans="1:268">
      <c r="A143" s="13">
        <f t="shared" si="2"/>
        <v>42185</v>
      </c>
      <c r="O143"/>
      <c r="AD143"/>
      <c r="AE143" s="4">
        <v>42185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T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DJ143"/>
      <c r="DL143" s="1">
        <v>8.7579131774099697</v>
      </c>
      <c r="DM143" s="1">
        <v>11.083045443584901</v>
      </c>
      <c r="DN143" s="1">
        <v>15.319432728605101</v>
      </c>
      <c r="DO143" s="1" t="e">
        <v>#N/A</v>
      </c>
      <c r="DP143" s="1">
        <v>14.947101666179</v>
      </c>
      <c r="DQ143" s="1">
        <v>10.3817368149384</v>
      </c>
      <c r="DR143" s="1">
        <v>5.2877779586643197</v>
      </c>
      <c r="DS143" s="1">
        <v>14.386486701472601</v>
      </c>
      <c r="DT143" s="1">
        <v>5.7398755618803303</v>
      </c>
      <c r="DU143" s="1">
        <v>5.7317999011516703</v>
      </c>
      <c r="DV143" s="1">
        <v>8.6017737553194795</v>
      </c>
      <c r="DW143" s="1">
        <v>11.4829995946425</v>
      </c>
      <c r="DX143" s="1">
        <v>5.4130979852788697</v>
      </c>
      <c r="EL143"/>
      <c r="EZ143"/>
      <c r="FB143" s="1">
        <v>7.6997633809063801</v>
      </c>
      <c r="FC143" s="1">
        <v>10.7597380438967</v>
      </c>
      <c r="FD143" s="1">
        <v>11.7643757095371</v>
      </c>
      <c r="FE143" s="1">
        <v>20.7862167402266</v>
      </c>
      <c r="FF143" s="1">
        <v>12.666753791105799</v>
      </c>
      <c r="FG143" s="1">
        <v>9.1237200839604995</v>
      </c>
      <c r="FH143" s="1">
        <v>5.1089285187952003</v>
      </c>
      <c r="FI143" s="1">
        <v>10.465033200142701</v>
      </c>
      <c r="FJ143" s="1">
        <v>7.2025241100730204</v>
      </c>
      <c r="FK143" s="1">
        <v>7.4685030299231601</v>
      </c>
      <c r="FL143" s="1">
        <v>8.0857070801178406</v>
      </c>
      <c r="FM143" s="1">
        <v>9.9795583072284604</v>
      </c>
      <c r="FN143" s="1">
        <v>7.8354748773382603</v>
      </c>
      <c r="GB143"/>
      <c r="GP143"/>
      <c r="GR143" s="1">
        <v>1.0819579665445</v>
      </c>
      <c r="GS143" s="1">
        <v>1.5175093004217199</v>
      </c>
      <c r="GT143" s="1">
        <v>2.2543490636553298</v>
      </c>
      <c r="GU143" s="1">
        <v>1.4651375296687501</v>
      </c>
      <c r="GV143" s="1">
        <v>3.6471253618546</v>
      </c>
      <c r="GW143" s="1">
        <v>0.95917244272527602</v>
      </c>
      <c r="GX143" s="1">
        <v>0.612299437429216</v>
      </c>
      <c r="GY143" s="1">
        <v>2.0102080142483798</v>
      </c>
      <c r="GZ143" s="1">
        <v>1.4269654498314499</v>
      </c>
      <c r="HA143" s="1">
        <v>0.65207911082653103</v>
      </c>
      <c r="HB143" s="1">
        <v>0.88200405250751202</v>
      </c>
      <c r="HC143" s="1">
        <v>1.9866231890861501</v>
      </c>
      <c r="HD143" s="1">
        <v>0.584642176575494</v>
      </c>
      <c r="HR143"/>
      <c r="IF143"/>
      <c r="JH143"/>
    </row>
    <row r="144" spans="1:268">
      <c r="A144" s="13">
        <f t="shared" si="2"/>
        <v>42153</v>
      </c>
      <c r="O144"/>
      <c r="AD144"/>
      <c r="AE144" s="4">
        <v>42153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T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DJ144"/>
      <c r="DL144" s="1">
        <v>9.1864057635659595</v>
      </c>
      <c r="DM144" s="1">
        <v>11.608935824538801</v>
      </c>
      <c r="DN144" s="1">
        <v>15.955974472109901</v>
      </c>
      <c r="DO144" s="1" t="e">
        <v>#N/A</v>
      </c>
      <c r="DP144" s="1">
        <v>15.892151938575999</v>
      </c>
      <c r="DQ144" s="1">
        <v>11.1882107848303</v>
      </c>
      <c r="DR144" s="1">
        <v>5.58236119599548</v>
      </c>
      <c r="DS144" s="1">
        <v>15.833249511719099</v>
      </c>
      <c r="DT144" s="1">
        <v>5.8924047729604396</v>
      </c>
      <c r="DU144" s="1">
        <v>6.2431062042837802</v>
      </c>
      <c r="DV144" s="1">
        <v>9.2311121881879004</v>
      </c>
      <c r="DW144" s="1">
        <v>12.4506712352424</v>
      </c>
      <c r="DX144" s="1">
        <v>5.6804764517529698</v>
      </c>
      <c r="EL144"/>
      <c r="EZ144"/>
      <c r="FB144" s="1">
        <v>7.9274574920817296</v>
      </c>
      <c r="FC144" s="1">
        <v>11.1722294611781</v>
      </c>
      <c r="FD144" s="1">
        <v>12.2810069133439</v>
      </c>
      <c r="FE144" s="1">
        <v>22.209396730483299</v>
      </c>
      <c r="FF144" s="1">
        <v>13.374713766029</v>
      </c>
      <c r="FG144" s="1">
        <v>9.5775977705874702</v>
      </c>
      <c r="FH144" s="1">
        <v>5.41679569616206</v>
      </c>
      <c r="FI144" s="1">
        <v>11.401755056080299</v>
      </c>
      <c r="FJ144" s="1">
        <v>7.2345453337197902</v>
      </c>
      <c r="FK144" s="1">
        <v>7.7528822842479297</v>
      </c>
      <c r="FL144" s="1">
        <v>8.5733630000401302</v>
      </c>
      <c r="FM144" s="1">
        <v>10.5017667906755</v>
      </c>
      <c r="FN144" s="1">
        <v>7.9951767473480597</v>
      </c>
      <c r="GB144"/>
      <c r="GP144"/>
      <c r="GR144" s="1">
        <v>1.14619605730394</v>
      </c>
      <c r="GS144" s="1">
        <v>1.59334806022619</v>
      </c>
      <c r="GT144" s="1">
        <v>2.3652986435392198</v>
      </c>
      <c r="GU144" s="1">
        <v>1.50949866788863</v>
      </c>
      <c r="GV144" s="1">
        <v>3.8785626404334801</v>
      </c>
      <c r="GW144" s="1">
        <v>1.0183186726521301</v>
      </c>
      <c r="GX144" s="1">
        <v>0.649094502336657</v>
      </c>
      <c r="GY144" s="1">
        <v>2.1718432855755698</v>
      </c>
      <c r="GZ144" s="1">
        <v>1.4516514075962501</v>
      </c>
      <c r="HA144" s="1">
        <v>0.70443316270727896</v>
      </c>
      <c r="HB144" s="1">
        <v>0.95194447109228097</v>
      </c>
      <c r="HC144" s="1">
        <v>2.1035672516459498</v>
      </c>
      <c r="HD144" s="1">
        <v>0.61181834345076203</v>
      </c>
      <c r="HR144"/>
      <c r="IF144"/>
      <c r="JH144"/>
    </row>
    <row r="145" spans="1:268">
      <c r="A145" s="13">
        <f t="shared" si="2"/>
        <v>42124</v>
      </c>
      <c r="O145"/>
      <c r="AD145"/>
      <c r="AE145" s="4">
        <v>42124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T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DJ145"/>
      <c r="DL145" s="1">
        <v>9.15891702096215</v>
      </c>
      <c r="DM145" s="1">
        <v>11.651045682657299</v>
      </c>
      <c r="DN145" s="1">
        <v>15.998389481339901</v>
      </c>
      <c r="DO145" s="1" t="e">
        <v>#N/A</v>
      </c>
      <c r="DP145" s="1">
        <v>15.8709465844488</v>
      </c>
      <c r="DQ145" s="1">
        <v>11.2534164470447</v>
      </c>
      <c r="DR145" s="1">
        <v>5.9601384917544502</v>
      </c>
      <c r="DS145" s="1">
        <v>15.420181620264101</v>
      </c>
      <c r="DT145" s="1">
        <v>5.8104769578954603</v>
      </c>
      <c r="DU145" s="1">
        <v>6.1159066276405003</v>
      </c>
      <c r="DV145" s="1">
        <v>9.2739850157377308</v>
      </c>
      <c r="DW145" s="1">
        <v>12.5386316639414</v>
      </c>
      <c r="DX145" s="1">
        <v>5.7686559716085597</v>
      </c>
      <c r="EL145"/>
      <c r="EZ145"/>
      <c r="FB145" s="1">
        <v>7.9611203799786701</v>
      </c>
      <c r="FC145" s="1">
        <v>11.1849543241721</v>
      </c>
      <c r="FD145" s="1">
        <v>12.342130233846699</v>
      </c>
      <c r="FE145" s="1">
        <v>22.2755515605452</v>
      </c>
      <c r="FF145" s="1">
        <v>13.3031946149744</v>
      </c>
      <c r="FG145" s="1">
        <v>9.5892418277860703</v>
      </c>
      <c r="FH145" s="1">
        <v>5.8083342225215402</v>
      </c>
      <c r="FI145" s="1">
        <v>10.9160658290056</v>
      </c>
      <c r="FJ145" s="1">
        <v>7.1474273079097701</v>
      </c>
      <c r="FK145" s="1">
        <v>7.7111907411684699</v>
      </c>
      <c r="FL145" s="1">
        <v>8.6294494962214792</v>
      </c>
      <c r="FM145" s="1">
        <v>10.5436121697771</v>
      </c>
      <c r="FN145" s="1">
        <v>8.0593788409974092</v>
      </c>
      <c r="GB145"/>
      <c r="GP145"/>
      <c r="GR145" s="1">
        <v>1.1574645109878801</v>
      </c>
      <c r="GS145" s="1">
        <v>1.59022602261836</v>
      </c>
      <c r="GT145" s="1">
        <v>2.3667623812126002</v>
      </c>
      <c r="GU145" s="1">
        <v>1.5146955907624999</v>
      </c>
      <c r="GV145" s="1">
        <v>3.9024497339285702</v>
      </c>
      <c r="GW145" s="1">
        <v>1.01697139820856</v>
      </c>
      <c r="GX145" s="1">
        <v>0.693943314210693</v>
      </c>
      <c r="GY145" s="1">
        <v>2.1113547596361499</v>
      </c>
      <c r="GZ145" s="1">
        <v>1.43490018452727</v>
      </c>
      <c r="HA145" s="1">
        <v>0.68901541172407699</v>
      </c>
      <c r="HB145" s="1">
        <v>0.94548375143091901</v>
      </c>
      <c r="HC145" s="1">
        <v>2.0993832780181898</v>
      </c>
      <c r="HD145" s="1">
        <v>0.62410324660527305</v>
      </c>
      <c r="HR145"/>
      <c r="IF145"/>
      <c r="JH145"/>
    </row>
    <row r="146" spans="1:268">
      <c r="A146" s="13">
        <f t="shared" si="2"/>
        <v>42094</v>
      </c>
      <c r="O146"/>
      <c r="AD146"/>
      <c r="AE146" s="4">
        <v>42094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T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DJ146"/>
      <c r="DL146" s="1">
        <v>9.0366204297228805</v>
      </c>
      <c r="DM146" s="1">
        <v>11.8414379883829</v>
      </c>
      <c r="DN146" s="1">
        <v>16.245844400719999</v>
      </c>
      <c r="DO146" s="1" t="e">
        <v>#N/A</v>
      </c>
      <c r="DP146" s="1">
        <v>15.9969151987444</v>
      </c>
      <c r="DQ146" s="1">
        <v>11.267254081529099</v>
      </c>
      <c r="DR146" s="1">
        <v>5.32870955358496</v>
      </c>
      <c r="DS146" s="1">
        <v>16.6400771711075</v>
      </c>
      <c r="DT146" s="1">
        <v>5.7171502300547496</v>
      </c>
      <c r="DU146" s="1">
        <v>6.0655843007599</v>
      </c>
      <c r="DV146" s="1">
        <v>9.5038035518191304</v>
      </c>
      <c r="DW146" s="1">
        <v>12.7151735966271</v>
      </c>
      <c r="DX146" s="1">
        <v>6.0997776854713202</v>
      </c>
      <c r="EL146"/>
      <c r="EZ146"/>
      <c r="FB146" s="1">
        <v>7.7440825552931098</v>
      </c>
      <c r="FC146" s="1">
        <v>11.409126738305099</v>
      </c>
      <c r="FD146" s="1">
        <v>12.514264784600099</v>
      </c>
      <c r="FE146" s="1">
        <v>23.005438488835601</v>
      </c>
      <c r="FF146" s="1">
        <v>13.367927080984201</v>
      </c>
      <c r="FG146" s="1">
        <v>9.7130927791730208</v>
      </c>
      <c r="FH146" s="1">
        <v>5.4259138293375697</v>
      </c>
      <c r="FI146" s="1">
        <v>11.2944534606511</v>
      </c>
      <c r="FJ146" s="1">
        <v>7.2137547708590404</v>
      </c>
      <c r="FK146" s="1">
        <v>7.7715825390586204</v>
      </c>
      <c r="FL146" s="1">
        <v>8.8221174100464097</v>
      </c>
      <c r="FM146" s="1">
        <v>10.823243626990999</v>
      </c>
      <c r="FN146" s="1">
        <v>8.6077942152188704</v>
      </c>
      <c r="GB146"/>
      <c r="GP146"/>
      <c r="GR146" s="1">
        <v>1.1392526356474699</v>
      </c>
      <c r="GS146" s="1">
        <v>1.61409706496406</v>
      </c>
      <c r="GT146" s="1">
        <v>2.4049784513653001</v>
      </c>
      <c r="GU146" s="1">
        <v>1.5816786660220099</v>
      </c>
      <c r="GV146" s="1">
        <v>3.91846351629844</v>
      </c>
      <c r="GW146" s="1">
        <v>1.0237500391235099</v>
      </c>
      <c r="GX146" s="1">
        <v>0.61097114477558301</v>
      </c>
      <c r="GY146" s="1">
        <v>2.2117437168358101</v>
      </c>
      <c r="GZ146" s="1">
        <v>1.42437052133308</v>
      </c>
      <c r="HA146" s="1">
        <v>0.68134117648759795</v>
      </c>
      <c r="HB146" s="1">
        <v>0.97141395248885298</v>
      </c>
      <c r="HC146" s="1">
        <v>2.1363470550069601</v>
      </c>
      <c r="HD146" s="1">
        <v>0.65371272317196105</v>
      </c>
      <c r="HR146"/>
      <c r="IF146"/>
      <c r="JH146"/>
    </row>
    <row r="147" spans="1:268">
      <c r="A147" s="13">
        <f t="shared" si="2"/>
        <v>42062</v>
      </c>
      <c r="O147"/>
      <c r="AD147"/>
      <c r="AE147" s="4">
        <v>42062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T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DJ147"/>
      <c r="DL147" s="1">
        <v>8.8493766472811295</v>
      </c>
      <c r="DM147" s="1">
        <v>12.142630338868701</v>
      </c>
      <c r="DN147" s="1">
        <v>16.4047130500302</v>
      </c>
      <c r="DO147" s="1" t="e">
        <v>#N/A</v>
      </c>
      <c r="DP147" s="1">
        <v>15.873585113983101</v>
      </c>
      <c r="DQ147" s="1">
        <v>11.197344244904601</v>
      </c>
      <c r="DR147" s="1">
        <v>5.6788023268457399</v>
      </c>
      <c r="DS147" s="1">
        <v>15.965385520330001</v>
      </c>
      <c r="DT147" s="1">
        <v>5.7924620222734697</v>
      </c>
      <c r="DU147" s="1">
        <v>5.9761469165134304</v>
      </c>
      <c r="DV147" s="1">
        <v>9.4353626609937802</v>
      </c>
      <c r="DW147" s="1">
        <v>12.514671198954799</v>
      </c>
      <c r="DX147" s="1">
        <v>5.9613302582681502</v>
      </c>
      <c r="EL147"/>
      <c r="EZ147"/>
      <c r="FB147" s="1">
        <v>7.6610295697701396</v>
      </c>
      <c r="FC147" s="1">
        <v>11.6660670190348</v>
      </c>
      <c r="FD147" s="1">
        <v>12.705778095388199</v>
      </c>
      <c r="FE147" s="1">
        <v>22.1873169111037</v>
      </c>
      <c r="FF147" s="1">
        <v>13.2091471905087</v>
      </c>
      <c r="FG147" s="1">
        <v>9.7571945995030802</v>
      </c>
      <c r="FH147" s="1">
        <v>5.8146316782762799</v>
      </c>
      <c r="FI147" s="1">
        <v>11.231085674542999</v>
      </c>
      <c r="FJ147" s="1">
        <v>7.2084346392628396</v>
      </c>
      <c r="FK147" s="1">
        <v>7.83915519094404</v>
      </c>
      <c r="FL147" s="1">
        <v>8.6929908150212807</v>
      </c>
      <c r="FM147" s="1">
        <v>10.6356754330931</v>
      </c>
      <c r="FN147" s="1">
        <v>8.5944784119396296</v>
      </c>
      <c r="GB147"/>
      <c r="GP147"/>
      <c r="GR147" s="1">
        <v>1.11808135351613</v>
      </c>
      <c r="GS147" s="1">
        <v>1.64986983977059</v>
      </c>
      <c r="GT147" s="1">
        <v>2.4294745865752501</v>
      </c>
      <c r="GU147" s="1">
        <v>1.4898224767628601</v>
      </c>
      <c r="GV147" s="1">
        <v>3.85851425959628</v>
      </c>
      <c r="GW147" s="1">
        <v>1.0122557038944699</v>
      </c>
      <c r="GX147" s="1">
        <v>0.66765536503775302</v>
      </c>
      <c r="GY147" s="1">
        <v>2.2169544365434102</v>
      </c>
      <c r="GZ147" s="1">
        <v>1.4147526156871799</v>
      </c>
      <c r="HA147" s="1">
        <v>0.68054711362632503</v>
      </c>
      <c r="HB147" s="1">
        <v>0.94186037942922696</v>
      </c>
      <c r="HC147" s="1">
        <v>2.0778421146046901</v>
      </c>
      <c r="HD147" s="1">
        <v>0.63163304690648003</v>
      </c>
      <c r="HR147"/>
      <c r="IF147"/>
      <c r="JH147"/>
    </row>
    <row r="148" spans="1:268">
      <c r="A148" s="13">
        <f t="shared" si="2"/>
        <v>42034</v>
      </c>
      <c r="O148"/>
      <c r="AD148"/>
      <c r="AE148" s="4">
        <v>42034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T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DJ148"/>
      <c r="DL148" s="1">
        <v>8.1626115326979605</v>
      </c>
      <c r="DM148" s="1">
        <v>11.653174159965699</v>
      </c>
      <c r="DN148" s="1">
        <v>15.7213360074335</v>
      </c>
      <c r="DO148" s="1" t="e">
        <v>#N/A</v>
      </c>
      <c r="DP148" s="1">
        <v>14.8593270909137</v>
      </c>
      <c r="DQ148" s="1">
        <v>10.3680941536779</v>
      </c>
      <c r="DR148" s="1">
        <v>5.0822701125131502</v>
      </c>
      <c r="DS148" s="1">
        <v>15.049929920129401</v>
      </c>
      <c r="DT148" s="1">
        <v>5.5263901124784596</v>
      </c>
      <c r="DU148" s="1">
        <v>6.0130637961106297</v>
      </c>
      <c r="DV148" s="1">
        <v>9.5290041459850805</v>
      </c>
      <c r="DW148" s="1">
        <v>12.5006423259586</v>
      </c>
      <c r="DX148" s="1">
        <v>5.5502866998384102</v>
      </c>
      <c r="EL148"/>
      <c r="EZ148"/>
      <c r="FB148" s="1">
        <v>7.2561445569418002</v>
      </c>
      <c r="FC148" s="1">
        <v>11.394035230020799</v>
      </c>
      <c r="FD148" s="1">
        <v>12.2251550398154</v>
      </c>
      <c r="FE148" s="1">
        <v>22.132506095248601</v>
      </c>
      <c r="FF148" s="1">
        <v>12.7514598500108</v>
      </c>
      <c r="FG148" s="1">
        <v>9.2668730178794299</v>
      </c>
      <c r="FH148" s="1">
        <v>5.2579605518419301</v>
      </c>
      <c r="FI148" s="1">
        <v>10.388965336679</v>
      </c>
      <c r="FJ148" s="1">
        <v>6.7892847841578696</v>
      </c>
      <c r="FK148" s="1">
        <v>7.8290926026949199</v>
      </c>
      <c r="FL148" s="1">
        <v>8.6023150218276196</v>
      </c>
      <c r="FM148" s="1">
        <v>10.889852883461201</v>
      </c>
      <c r="FN148" s="1">
        <v>8.3168416565123806</v>
      </c>
      <c r="GB148"/>
      <c r="GP148"/>
      <c r="GR148" s="1">
        <v>1.02634610099492</v>
      </c>
      <c r="GS148" s="1">
        <v>1.5866789730678199</v>
      </c>
      <c r="GT148" s="1">
        <v>2.3268221479937399</v>
      </c>
      <c r="GU148" s="1">
        <v>1.37214957460043</v>
      </c>
      <c r="GV148" s="1">
        <v>3.71561709781842</v>
      </c>
      <c r="GW148" s="1">
        <v>0.93873568784669903</v>
      </c>
      <c r="GX148" s="1">
        <v>0.60255512910329601</v>
      </c>
      <c r="GY148" s="1">
        <v>2.0911890427956799</v>
      </c>
      <c r="GZ148" s="1">
        <v>1.3572694393121201</v>
      </c>
      <c r="HA148" s="1">
        <v>0.68111387303670201</v>
      </c>
      <c r="HB148" s="1">
        <v>0.96174356021847796</v>
      </c>
      <c r="HC148" s="1">
        <v>2.03166677499607</v>
      </c>
      <c r="HD148" s="1">
        <v>0.58757606078080504</v>
      </c>
      <c r="HR148"/>
      <c r="IF148"/>
      <c r="JH148"/>
    </row>
    <row r="149" spans="1:268">
      <c r="A149" s="13">
        <f t="shared" si="2"/>
        <v>42004</v>
      </c>
      <c r="O149"/>
      <c r="AD149"/>
      <c r="AE149" s="4">
        <v>42004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T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DJ149"/>
      <c r="DL149" s="1">
        <v>7.6853989231410704</v>
      </c>
      <c r="DM149" s="1">
        <v>10.6969851436201</v>
      </c>
      <c r="DN149" s="1">
        <v>14.4117330643749</v>
      </c>
      <c r="DO149" s="1" t="e">
        <v>#N/A</v>
      </c>
      <c r="DP149" s="1">
        <v>14.071415869865399</v>
      </c>
      <c r="DQ149" s="1">
        <v>9.8189771301241304</v>
      </c>
      <c r="DR149" s="1">
        <v>4.7590708481913202</v>
      </c>
      <c r="DS149" s="1">
        <v>14.6428678693563</v>
      </c>
      <c r="DT149" s="1">
        <v>5.1718961141118696</v>
      </c>
      <c r="DU149" s="1">
        <v>5.8771171310275898</v>
      </c>
      <c r="DV149" s="1">
        <v>9.0279613027214491</v>
      </c>
      <c r="DW149" s="1">
        <v>11.7626770755971</v>
      </c>
      <c r="DX149" s="1">
        <v>4.9230066242718697</v>
      </c>
      <c r="EL149"/>
      <c r="EZ149"/>
      <c r="FB149" s="1">
        <v>6.6199913768244896</v>
      </c>
      <c r="FC149" s="1">
        <v>10.496740353424499</v>
      </c>
      <c r="FD149" s="1">
        <v>11.3056944058978</v>
      </c>
      <c r="FE149" s="1">
        <v>20.586535324067501</v>
      </c>
      <c r="FF149" s="1">
        <v>12.1636625900033</v>
      </c>
      <c r="FG149" s="1">
        <v>8.8174931095707105</v>
      </c>
      <c r="FH149" s="1">
        <v>4.63969410862462</v>
      </c>
      <c r="FI149" s="1">
        <v>10.1397618085148</v>
      </c>
      <c r="FJ149" s="1">
        <v>6.3803941762318299</v>
      </c>
      <c r="FK149" s="1">
        <v>7.4382378866192997</v>
      </c>
      <c r="FL149" s="1">
        <v>8.2485791443557908</v>
      </c>
      <c r="FM149" s="1">
        <v>10.3945560602535</v>
      </c>
      <c r="FN149" s="1">
        <v>7.6026400294108099</v>
      </c>
      <c r="GB149"/>
      <c r="GP149"/>
      <c r="GR149" s="1">
        <v>0.94988613323818305</v>
      </c>
      <c r="GS149" s="1">
        <v>1.4509431611167001</v>
      </c>
      <c r="GT149" s="1">
        <v>2.1496004522588401</v>
      </c>
      <c r="GU149" s="1">
        <v>1.35871397293861</v>
      </c>
      <c r="GV149" s="1">
        <v>3.5346462299670902</v>
      </c>
      <c r="GW149" s="1">
        <v>0.89433554991321695</v>
      </c>
      <c r="GX149" s="1">
        <v>0.53587876489591602</v>
      </c>
      <c r="GY149" s="1">
        <v>2.0564008769826998</v>
      </c>
      <c r="GZ149" s="1">
        <v>1.26010443585165</v>
      </c>
      <c r="HA149" s="1">
        <v>0.65379189841329</v>
      </c>
      <c r="HB149" s="1">
        <v>0.90091250234528097</v>
      </c>
      <c r="HC149" s="1">
        <v>1.93448897623521</v>
      </c>
      <c r="HD149" s="1">
        <v>0.52058690637152505</v>
      </c>
      <c r="HR149"/>
      <c r="IF149"/>
      <c r="JH149"/>
    </row>
    <row r="150" spans="1:268">
      <c r="A150" s="13">
        <f t="shared" si="2"/>
        <v>41971</v>
      </c>
      <c r="O150"/>
      <c r="AD150"/>
      <c r="AE150" s="4">
        <v>41971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T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DJ150"/>
      <c r="DL150" s="1">
        <v>7.9338868493346899</v>
      </c>
      <c r="DM150" s="1">
        <v>10.963108933875001</v>
      </c>
      <c r="DN150" s="1">
        <v>14.7379658865277</v>
      </c>
      <c r="DO150" s="1" t="e">
        <v>#N/A</v>
      </c>
      <c r="DP150" s="1">
        <v>14.932431645722</v>
      </c>
      <c r="DQ150" s="1">
        <v>10.0166075350037</v>
      </c>
      <c r="DR150" s="1">
        <v>4.6536918591907401</v>
      </c>
      <c r="DS150" s="1">
        <v>14.4085335981447</v>
      </c>
      <c r="DT150" s="1">
        <v>5.2749922215966203</v>
      </c>
      <c r="DU150" s="1">
        <v>5.9771652324457403</v>
      </c>
      <c r="DV150" s="1">
        <v>9.0717954276383992</v>
      </c>
      <c r="DW150" s="1">
        <v>11.73083872028</v>
      </c>
      <c r="DX150" s="1">
        <v>4.9786750134123201</v>
      </c>
      <c r="EL150"/>
      <c r="EZ150"/>
      <c r="FB150" s="1">
        <v>6.6883658906165104</v>
      </c>
      <c r="FC150" s="1">
        <v>10.5597990606213</v>
      </c>
      <c r="FD150" s="1">
        <v>11.642039156166099</v>
      </c>
      <c r="FE150" s="1">
        <v>19.458369828995</v>
      </c>
      <c r="FF150" s="1">
        <v>12.688865216399901</v>
      </c>
      <c r="FG150" s="1">
        <v>8.84806098728499</v>
      </c>
      <c r="FH150" s="1">
        <v>4.3436021574175703</v>
      </c>
      <c r="FI150" s="1">
        <v>9.9026697800027002</v>
      </c>
      <c r="FJ150" s="1">
        <v>6.4699816051557004</v>
      </c>
      <c r="FK150" s="1">
        <v>7.4983222798577502</v>
      </c>
      <c r="FL150" s="1">
        <v>7.9954084039578204</v>
      </c>
      <c r="FM150" s="1">
        <v>10.387072240825701</v>
      </c>
      <c r="FN150" s="1">
        <v>7.3907935255793804</v>
      </c>
      <c r="GB150"/>
      <c r="GP150"/>
      <c r="GR150" s="1">
        <v>0.98717495100181796</v>
      </c>
      <c r="GS150" s="1">
        <v>1.50761286683136</v>
      </c>
      <c r="GT150" s="1">
        <v>2.2066553146618699</v>
      </c>
      <c r="GU150" s="1">
        <v>1.4183951873026801</v>
      </c>
      <c r="GV150" s="1">
        <v>3.6966054983038701</v>
      </c>
      <c r="GW150" s="1">
        <v>0.90290483750818296</v>
      </c>
      <c r="GX150" s="1">
        <v>0.51384274046391598</v>
      </c>
      <c r="GY150" s="1">
        <v>2.0026959541976002</v>
      </c>
      <c r="GZ150" s="1">
        <v>1.30051707008773</v>
      </c>
      <c r="HA150" s="1">
        <v>0.67185651926784296</v>
      </c>
      <c r="HB150" s="1">
        <v>0.80725787739236698</v>
      </c>
      <c r="HC150" s="1">
        <v>1.9288119602764799</v>
      </c>
      <c r="HD150" s="1">
        <v>0.542196804790817</v>
      </c>
      <c r="HR150"/>
      <c r="IF150"/>
      <c r="JH150"/>
    </row>
    <row r="151" spans="1:268">
      <c r="A151" s="13">
        <f t="shared" si="2"/>
        <v>41943</v>
      </c>
      <c r="O151"/>
      <c r="AD151"/>
      <c r="AE151" s="4">
        <v>41943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T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DJ151"/>
      <c r="DL151" s="1">
        <v>7.7530060682862203</v>
      </c>
      <c r="DM151" s="1">
        <v>10.308455961836399</v>
      </c>
      <c r="DN151" s="1">
        <v>13.5835065041551</v>
      </c>
      <c r="DO151" s="1" t="e">
        <v>#N/A</v>
      </c>
      <c r="DP151" s="1">
        <v>14.2442831489205</v>
      </c>
      <c r="DQ151" s="1">
        <v>9.6316804179584601</v>
      </c>
      <c r="DR151" s="1">
        <v>4.8715269875023104</v>
      </c>
      <c r="DS151" s="1">
        <v>13.7593819166615</v>
      </c>
      <c r="DT151" s="1">
        <v>4.9663472925473302</v>
      </c>
      <c r="DU151" s="1">
        <v>5.9287687163606897</v>
      </c>
      <c r="DV151" s="1">
        <v>8.3272167398627293</v>
      </c>
      <c r="DW151" s="1">
        <v>10.8713410069891</v>
      </c>
      <c r="DX151" s="1">
        <v>4.5913549280332298</v>
      </c>
      <c r="EL151"/>
      <c r="EZ151"/>
      <c r="FB151" s="1">
        <v>6.5665390833673003</v>
      </c>
      <c r="FC151" s="1">
        <v>10.180981322763699</v>
      </c>
      <c r="FD151" s="1">
        <v>10.8916019702543</v>
      </c>
      <c r="FE151" s="1">
        <v>19.054061638797599</v>
      </c>
      <c r="FF151" s="1">
        <v>12.295225740406</v>
      </c>
      <c r="FG151" s="1">
        <v>8.6264149854441108</v>
      </c>
      <c r="FH151" s="1">
        <v>4.4091670178505797</v>
      </c>
      <c r="FI151" s="1">
        <v>9.3004546733503997</v>
      </c>
      <c r="FJ151" s="1">
        <v>6.1435874979219296</v>
      </c>
      <c r="FK151" s="1">
        <v>7.4745314746071898</v>
      </c>
      <c r="FL151" s="1">
        <v>7.51506323418036</v>
      </c>
      <c r="FM151" s="1">
        <v>9.8277788374543906</v>
      </c>
      <c r="FN151" s="1">
        <v>7.1768691306722898</v>
      </c>
      <c r="GB151"/>
      <c r="GP151"/>
      <c r="GR151" s="1">
        <v>0.96283199303911404</v>
      </c>
      <c r="GS151" s="1">
        <v>1.42490937485429</v>
      </c>
      <c r="GT151" s="1">
        <v>2.0615943418337999</v>
      </c>
      <c r="GU151" s="1">
        <v>1.38050408027854</v>
      </c>
      <c r="GV151" s="1">
        <v>3.5644165587469701</v>
      </c>
      <c r="GW151" s="1">
        <v>0.86990612135808498</v>
      </c>
      <c r="GX151" s="1">
        <v>0.54348522690130996</v>
      </c>
      <c r="GY151" s="1">
        <v>1.8985896720379201</v>
      </c>
      <c r="GZ151" s="1">
        <v>1.2291491862422701</v>
      </c>
      <c r="HA151" s="1">
        <v>0.66187421150027703</v>
      </c>
      <c r="HB151" s="1">
        <v>0.74247956558484096</v>
      </c>
      <c r="HC151" s="1">
        <v>1.8044470951022999</v>
      </c>
      <c r="HD151" s="1">
        <v>0.50159522095978704</v>
      </c>
      <c r="HR151"/>
      <c r="IF151"/>
      <c r="JH151"/>
    </row>
    <row r="152" spans="1:268">
      <c r="A152" s="13">
        <f t="shared" si="2"/>
        <v>41912</v>
      </c>
      <c r="O152"/>
      <c r="AD152"/>
      <c r="AE152" s="4">
        <v>41912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T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DJ152"/>
      <c r="DL152" s="1">
        <v>7.7845070785199999</v>
      </c>
      <c r="DM152" s="1">
        <v>10.1682279371864</v>
      </c>
      <c r="DN152" s="1">
        <v>13.418255825830199</v>
      </c>
      <c r="DO152" s="1" t="e">
        <v>#N/A</v>
      </c>
      <c r="DP152" s="1">
        <v>14.8744122440244</v>
      </c>
      <c r="DQ152" s="1">
        <v>9.6800925322592608</v>
      </c>
      <c r="DR152" s="1">
        <v>5.1166815873057701</v>
      </c>
      <c r="DS152" s="1">
        <v>14.605637410171701</v>
      </c>
      <c r="DT152" s="1">
        <v>4.8512179351177203</v>
      </c>
      <c r="DU152" s="1">
        <v>5.9130663981778202</v>
      </c>
      <c r="DV152" s="1">
        <v>8.3236810511292791</v>
      </c>
      <c r="DW152" s="1">
        <v>11.239626227162599</v>
      </c>
      <c r="DX152" s="1">
        <v>4.5192663023023103</v>
      </c>
      <c r="EL152"/>
      <c r="EZ152"/>
      <c r="FB152" s="1">
        <v>6.5459515808628597</v>
      </c>
      <c r="FC152" s="1">
        <v>10.138041545989401</v>
      </c>
      <c r="FD152" s="1">
        <v>10.8795935709066</v>
      </c>
      <c r="FE152" s="1">
        <v>18.908717795677799</v>
      </c>
      <c r="FF152" s="1">
        <v>12.7534059554346</v>
      </c>
      <c r="FG152" s="1">
        <v>8.6879489051859302</v>
      </c>
      <c r="FH152" s="1">
        <v>4.5007872077412996</v>
      </c>
      <c r="FI152" s="1">
        <v>9.8831535626419296</v>
      </c>
      <c r="FJ152" s="1">
        <v>6.2289086013824297</v>
      </c>
      <c r="FK152" s="1">
        <v>7.5291438265936899</v>
      </c>
      <c r="FL152" s="1">
        <v>7.45620844242905</v>
      </c>
      <c r="FM152" s="1">
        <v>9.8431211242192305</v>
      </c>
      <c r="FN152" s="1">
        <v>7.1544763045969297</v>
      </c>
      <c r="GB152"/>
      <c r="GP152"/>
      <c r="GR152" s="1">
        <v>0.98175850074530202</v>
      </c>
      <c r="GS152" s="1">
        <v>1.4172335262131901</v>
      </c>
      <c r="GT152" s="1">
        <v>2.0626779953944698</v>
      </c>
      <c r="GU152" s="1">
        <v>1.4015920389811001</v>
      </c>
      <c r="GV152" s="1">
        <v>3.7074679936266799</v>
      </c>
      <c r="GW152" s="1">
        <v>0.88299677829331102</v>
      </c>
      <c r="GX152" s="1">
        <v>0.56212010312821503</v>
      </c>
      <c r="GY152" s="1">
        <v>1.9862588076799399</v>
      </c>
      <c r="GZ152" s="1">
        <v>1.2298049999448399</v>
      </c>
      <c r="HA152" s="1">
        <v>0.67208060654391</v>
      </c>
      <c r="HB152" s="1">
        <v>0.732767182673013</v>
      </c>
      <c r="HC152" s="1">
        <v>1.83299409735116</v>
      </c>
      <c r="HD152" s="1">
        <v>0.496026889732748</v>
      </c>
      <c r="HR152"/>
      <c r="IF152"/>
      <c r="JH152"/>
    </row>
    <row r="153" spans="1:268">
      <c r="A153" s="13">
        <f t="shared" si="2"/>
        <v>41880</v>
      </c>
      <c r="O153"/>
      <c r="AD153"/>
      <c r="AE153" s="4">
        <v>41880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T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DJ153"/>
      <c r="DL153" s="1">
        <v>8.1519104664106798</v>
      </c>
      <c r="DM153" s="1">
        <v>10.45216832384</v>
      </c>
      <c r="DN153" s="1">
        <v>13.442127678338601</v>
      </c>
      <c r="DO153" s="1" t="e">
        <v>#N/A</v>
      </c>
      <c r="DP153" s="1">
        <v>14.397009160768</v>
      </c>
      <c r="DQ153" s="1">
        <v>9.8484620689996891</v>
      </c>
      <c r="DR153" s="1">
        <v>5.3491296419954102</v>
      </c>
      <c r="DS153" s="1">
        <v>14.793760633843201</v>
      </c>
      <c r="DT153" s="1">
        <v>4.77315169335753</v>
      </c>
      <c r="DU153" s="1">
        <v>5.7735924106347998</v>
      </c>
      <c r="DV153" s="1">
        <v>8.28181470107981</v>
      </c>
      <c r="DW153" s="1">
        <v>11.4728466889263</v>
      </c>
      <c r="DX153" s="1">
        <v>4.7015616751434903</v>
      </c>
      <c r="EL153"/>
      <c r="EZ153"/>
      <c r="FB153" s="1">
        <v>6.7740711909911404</v>
      </c>
      <c r="FC153" s="1">
        <v>10.2986430705692</v>
      </c>
      <c r="FD153" s="1">
        <v>10.764326218895899</v>
      </c>
      <c r="FE153" s="1">
        <v>18.875203576588198</v>
      </c>
      <c r="FF153" s="1">
        <v>12.3989036141681</v>
      </c>
      <c r="FG153" s="1">
        <v>8.8395996907136407</v>
      </c>
      <c r="FH153" s="1">
        <v>4.6931690931554</v>
      </c>
      <c r="FI153" s="1">
        <v>10.0696567149168</v>
      </c>
      <c r="FJ153" s="1">
        <v>6.1108083462856104</v>
      </c>
      <c r="FK153" s="1">
        <v>7.43001695046829</v>
      </c>
      <c r="FL153" s="1">
        <v>7.36130374837074</v>
      </c>
      <c r="FM153" s="1">
        <v>9.9137651192484704</v>
      </c>
      <c r="FN153" s="1">
        <v>7.3508374832015697</v>
      </c>
      <c r="GB153"/>
      <c r="GP153"/>
      <c r="GR153" s="1">
        <v>1.0403430862545899</v>
      </c>
      <c r="GS153" s="1">
        <v>1.44159183140443</v>
      </c>
      <c r="GT153" s="1">
        <v>2.2475912619812499</v>
      </c>
      <c r="GU153" s="1">
        <v>1.39441247029174</v>
      </c>
      <c r="GV153" s="1">
        <v>3.6045239546738599</v>
      </c>
      <c r="GW153" s="1">
        <v>0.91137263849388706</v>
      </c>
      <c r="GX153" s="1">
        <v>0.59493950624252401</v>
      </c>
      <c r="GY153" s="1">
        <v>2.0001018958762602</v>
      </c>
      <c r="GZ153" s="1">
        <v>1.21953383520557</v>
      </c>
      <c r="HA153" s="1">
        <v>0.66222344996340199</v>
      </c>
      <c r="HB153" s="1">
        <v>0.72903757438168704</v>
      </c>
      <c r="HC153" s="1">
        <v>1.8460261037457699</v>
      </c>
      <c r="HD153" s="1">
        <v>0.52074718428357603</v>
      </c>
      <c r="HR153"/>
      <c r="IF153"/>
      <c r="JH153"/>
    </row>
    <row r="154" spans="1:268">
      <c r="A154" s="13">
        <f t="shared" si="2"/>
        <v>41851</v>
      </c>
      <c r="O154"/>
      <c r="AD154"/>
      <c r="AE154" s="4">
        <v>41851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T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DJ154"/>
      <c r="DL154" s="1">
        <v>8.2453436844537098</v>
      </c>
      <c r="DM154" s="1">
        <v>10.251871808242999</v>
      </c>
      <c r="DN154" s="1">
        <v>13.354068268818599</v>
      </c>
      <c r="DO154" s="1" t="e">
        <v>#N/A</v>
      </c>
      <c r="DP154" s="1">
        <v>14.0916965761492</v>
      </c>
      <c r="DQ154" s="1">
        <v>9.7762107888096192</v>
      </c>
      <c r="DR154" s="1">
        <v>5.4306808315876598</v>
      </c>
      <c r="DS154" s="1">
        <v>14.7815783786392</v>
      </c>
      <c r="DT154" s="1">
        <v>4.8495341380344597</v>
      </c>
      <c r="DU154" s="1">
        <v>5.77351684984421</v>
      </c>
      <c r="DV154" s="1">
        <v>8.2902574534109394</v>
      </c>
      <c r="DW154" s="1">
        <v>11.225127718821099</v>
      </c>
      <c r="DX154" s="1">
        <v>4.7603046486164802</v>
      </c>
      <c r="EL154"/>
      <c r="EZ154"/>
      <c r="FB154" s="1">
        <v>6.7836348183319402</v>
      </c>
      <c r="FC154" s="1">
        <v>10.0009000389474</v>
      </c>
      <c r="FD154" s="1">
        <v>10.600108807891599</v>
      </c>
      <c r="FE154" s="1">
        <v>18.248004609561999</v>
      </c>
      <c r="FF154" s="1">
        <v>12.0506735182084</v>
      </c>
      <c r="FG154" s="1">
        <v>8.5067972070861799</v>
      </c>
      <c r="FH154" s="1">
        <v>4.7055684722844902</v>
      </c>
      <c r="FI154" s="1">
        <v>9.9520119333116206</v>
      </c>
      <c r="FJ154" s="1">
        <v>6.0412052820857101</v>
      </c>
      <c r="FK154" s="1">
        <v>7.3529059294326702</v>
      </c>
      <c r="FL154" s="1">
        <v>7.4065685181171004</v>
      </c>
      <c r="FM154" s="1">
        <v>9.7791676029227794</v>
      </c>
      <c r="FN154" s="1">
        <v>7.16879722178665</v>
      </c>
      <c r="GB154"/>
      <c r="GP154"/>
      <c r="GR154" s="1">
        <v>1.0399062048474801</v>
      </c>
      <c r="GS154" s="1">
        <v>1.4140966006863001</v>
      </c>
      <c r="GT154" s="1">
        <v>2.2372343214289598</v>
      </c>
      <c r="GU154" s="1">
        <v>1.37087830074124</v>
      </c>
      <c r="GV154" s="1">
        <v>3.53190369888484</v>
      </c>
      <c r="GW154" s="1">
        <v>0.89685400595883302</v>
      </c>
      <c r="GX154" s="1">
        <v>0.59720733291611094</v>
      </c>
      <c r="GY154" s="1">
        <v>1.95964796093907</v>
      </c>
      <c r="GZ154" s="1">
        <v>1.2061800643690199</v>
      </c>
      <c r="HA154" s="1">
        <v>0.65761627986247495</v>
      </c>
      <c r="HB154" s="1">
        <v>0.72483359660809599</v>
      </c>
      <c r="HC154" s="1">
        <v>1.83203174942029</v>
      </c>
      <c r="HD154" s="1">
        <v>0.523289665243869</v>
      </c>
      <c r="HR154"/>
      <c r="IF154"/>
      <c r="JH154"/>
    </row>
    <row r="155" spans="1:268">
      <c r="A155" s="13">
        <f t="shared" si="2"/>
        <v>41820</v>
      </c>
      <c r="O155"/>
      <c r="AD155"/>
      <c r="AE155" s="4">
        <v>41820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T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DJ155"/>
      <c r="DL155" s="1">
        <v>8.26261327334268</v>
      </c>
      <c r="DM155" s="1">
        <v>10.682092630404</v>
      </c>
      <c r="DN155" s="1">
        <v>14.022266823141001</v>
      </c>
      <c r="DO155" s="1" t="e">
        <v>#N/A</v>
      </c>
      <c r="DP155" s="1">
        <v>14.244761937006199</v>
      </c>
      <c r="DQ155" s="1">
        <v>9.9869762455429001</v>
      </c>
      <c r="DR155" s="1">
        <v>5.7567897363228999</v>
      </c>
      <c r="DS155" s="1">
        <v>14.7288246383811</v>
      </c>
      <c r="DT155" s="1">
        <v>4.8673522689538098</v>
      </c>
      <c r="DU155" s="1">
        <v>5.7787927256548803</v>
      </c>
      <c r="DV155" s="1">
        <v>8.5355290657509695</v>
      </c>
      <c r="DW155" s="1">
        <v>11.6007702372313</v>
      </c>
      <c r="DX155" s="1">
        <v>5.2375086057745603</v>
      </c>
      <c r="EL155"/>
      <c r="EZ155"/>
      <c r="FB155" s="1">
        <v>6.82891636110653</v>
      </c>
      <c r="FC155" s="1">
        <v>10.353036727836001</v>
      </c>
      <c r="FD155" s="1">
        <v>11.1793201327615</v>
      </c>
      <c r="FE155" s="1">
        <v>18.248419044557401</v>
      </c>
      <c r="FF155" s="1">
        <v>12.0912069388449</v>
      </c>
      <c r="FG155" s="1">
        <v>8.7038623555660806</v>
      </c>
      <c r="FH155" s="1">
        <v>5.0201378771657303</v>
      </c>
      <c r="FI155" s="1">
        <v>9.9132397541972193</v>
      </c>
      <c r="FJ155" s="1">
        <v>6.0445669751797704</v>
      </c>
      <c r="FK155" s="1">
        <v>7.4079822981075001</v>
      </c>
      <c r="FL155" s="1">
        <v>7.7867584615020098</v>
      </c>
      <c r="FM155" s="1">
        <v>9.8370701468672692</v>
      </c>
      <c r="FN155" s="1">
        <v>7.4934482056400897</v>
      </c>
      <c r="GB155"/>
      <c r="GP155"/>
      <c r="GR155" s="1">
        <v>1.0452081027332301</v>
      </c>
      <c r="GS155" s="1">
        <v>1.4702343090558501</v>
      </c>
      <c r="GT155" s="1">
        <v>2.4399972579843698</v>
      </c>
      <c r="GU155" s="1">
        <v>1.3788683956201599</v>
      </c>
      <c r="GV155" s="1">
        <v>3.5645317238276899</v>
      </c>
      <c r="GW155" s="1">
        <v>0.93103235647447302</v>
      </c>
      <c r="GX155" s="1">
        <v>0.63321034207131099</v>
      </c>
      <c r="GY155" s="1">
        <v>1.9346148949733599</v>
      </c>
      <c r="GZ155" s="1">
        <v>1.21245438924041</v>
      </c>
      <c r="HA155" s="1">
        <v>0.667043564214999</v>
      </c>
      <c r="HB155" s="1">
        <v>0.76385020478605503</v>
      </c>
      <c r="HC155" s="1">
        <v>1.83908140221497</v>
      </c>
      <c r="HD155" s="1">
        <v>0.56011868735889603</v>
      </c>
      <c r="HR155"/>
      <c r="IF155"/>
      <c r="JH155"/>
    </row>
    <row r="156" spans="1:268">
      <c r="A156" s="13">
        <f t="shared" si="2"/>
        <v>41789</v>
      </c>
      <c r="O156"/>
      <c r="AD156"/>
      <c r="AE156" s="4">
        <v>41789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T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DJ156"/>
      <c r="DL156" s="1">
        <v>8.2426620177673904</v>
      </c>
      <c r="DM156" s="1">
        <v>10.9378784046833</v>
      </c>
      <c r="DN156" s="1">
        <v>14.2296972131535</v>
      </c>
      <c r="DO156" s="1" t="e">
        <v>#N/A</v>
      </c>
      <c r="DP156" s="1">
        <v>13.9995307705653</v>
      </c>
      <c r="DQ156" s="1">
        <v>10.299851786765201</v>
      </c>
      <c r="DR156" s="1">
        <v>5.6285272215174897</v>
      </c>
      <c r="DS156" s="1">
        <v>15.035791230160701</v>
      </c>
      <c r="DT156" s="1">
        <v>4.9218077218696097</v>
      </c>
      <c r="DU156" s="1">
        <v>5.6993523770468197</v>
      </c>
      <c r="DV156" s="1">
        <v>8.7471731544616294</v>
      </c>
      <c r="DW156" s="1">
        <v>11.893897397248701</v>
      </c>
      <c r="DX156" s="1">
        <v>5.4690040839835801</v>
      </c>
      <c r="EL156"/>
      <c r="EZ156"/>
      <c r="FB156" s="1">
        <v>6.7604006339382003</v>
      </c>
      <c r="FC156" s="1">
        <v>10.4937328418811</v>
      </c>
      <c r="FD156" s="1">
        <v>11.445712921613101</v>
      </c>
      <c r="FE156" s="1">
        <v>18.449269475204101</v>
      </c>
      <c r="FF156" s="1">
        <v>11.9287532839473</v>
      </c>
      <c r="FG156" s="1">
        <v>8.8729181321992208</v>
      </c>
      <c r="FH156" s="1">
        <v>4.8750611247379396</v>
      </c>
      <c r="FI156" s="1">
        <v>10.218278051474901</v>
      </c>
      <c r="FJ156" s="1">
        <v>6.1188138593298103</v>
      </c>
      <c r="FK156" s="1">
        <v>7.3295415956434402</v>
      </c>
      <c r="FL156" s="1">
        <v>7.7895148174992102</v>
      </c>
      <c r="FM156" s="1">
        <v>10.0635606583591</v>
      </c>
      <c r="FN156" s="1">
        <v>7.6221512330150496</v>
      </c>
      <c r="GB156"/>
      <c r="GP156"/>
      <c r="GR156" s="1">
        <v>1.0421468674244201</v>
      </c>
      <c r="GS156" s="1">
        <v>1.49446597239645</v>
      </c>
      <c r="GT156" s="1">
        <v>2.5114518163663102</v>
      </c>
      <c r="GU156" s="1">
        <v>1.4061253438010799</v>
      </c>
      <c r="GV156" s="1">
        <v>3.5046873080656402</v>
      </c>
      <c r="GW156" s="1">
        <v>0.95267248345028699</v>
      </c>
      <c r="GX156" s="1">
        <v>0.61385342489099104</v>
      </c>
      <c r="GY156" s="1">
        <v>1.98437951779426</v>
      </c>
      <c r="GZ156" s="1">
        <v>1.2174925239529699</v>
      </c>
      <c r="HA156" s="1">
        <v>0.65890235650330098</v>
      </c>
      <c r="HB156" s="1">
        <v>0.76333142178717095</v>
      </c>
      <c r="HC156" s="1">
        <v>1.8735475337155501</v>
      </c>
      <c r="HD156" s="1">
        <v>0.57517587852205199</v>
      </c>
      <c r="HR156"/>
      <c r="IF156"/>
      <c r="JH156"/>
    </row>
    <row r="157" spans="1:268">
      <c r="A157" s="13">
        <f t="shared" si="2"/>
        <v>41759</v>
      </c>
      <c r="O157"/>
      <c r="AD157"/>
      <c r="AE157" s="4">
        <v>41759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T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DJ157"/>
      <c r="DL157" s="1">
        <v>8.1689337921736396</v>
      </c>
      <c r="DM157" s="1">
        <v>10.568913856851999</v>
      </c>
      <c r="DN157" s="1">
        <v>14.029827834631901</v>
      </c>
      <c r="DO157" s="1" t="e">
        <v>#N/A</v>
      </c>
      <c r="DP157" s="1">
        <v>13.874868643397001</v>
      </c>
      <c r="DQ157" s="1">
        <v>10.254672749882101</v>
      </c>
      <c r="DR157" s="1">
        <v>5.6192457872223196</v>
      </c>
      <c r="DS157" s="1">
        <v>14.6230347102262</v>
      </c>
      <c r="DT157" s="1">
        <v>4.7932397936911002</v>
      </c>
      <c r="DU157" s="1">
        <v>5.4144431333353698</v>
      </c>
      <c r="DV157" s="1">
        <v>8.4279635467787593</v>
      </c>
      <c r="DW157" s="1">
        <v>10.034557816814599</v>
      </c>
      <c r="DX157" s="1">
        <v>5.2647493831164303</v>
      </c>
      <c r="EL157"/>
      <c r="EZ157"/>
      <c r="FB157" s="1">
        <v>6.7335891744028196</v>
      </c>
      <c r="FC157" s="1">
        <v>10.217147654815101</v>
      </c>
      <c r="FD157" s="1">
        <v>11.243247542836601</v>
      </c>
      <c r="FE157" s="1">
        <v>18.144407622480699</v>
      </c>
      <c r="FF157" s="1">
        <v>11.742679504360799</v>
      </c>
      <c r="FG157" s="1">
        <v>8.7274542306847191</v>
      </c>
      <c r="FH157" s="1">
        <v>4.8823686430711097</v>
      </c>
      <c r="FI157" s="1">
        <v>9.9595548109307206</v>
      </c>
      <c r="FJ157" s="1">
        <v>6.2074917752922003</v>
      </c>
      <c r="FK157" s="1">
        <v>7.2495437039481399</v>
      </c>
      <c r="FL157" s="1">
        <v>7.5685417555008003</v>
      </c>
      <c r="FM157" s="1">
        <v>8.7339389109193508</v>
      </c>
      <c r="FN157" s="1">
        <v>7.5246156261105304</v>
      </c>
      <c r="GB157"/>
      <c r="GP157"/>
      <c r="GR157" s="1">
        <v>1.04024395044486</v>
      </c>
      <c r="GS157" s="1">
        <v>1.4456161927781901</v>
      </c>
      <c r="GT157" s="1">
        <v>2.46606965464429</v>
      </c>
      <c r="GU157" s="1">
        <v>1.38407710762807</v>
      </c>
      <c r="GV157" s="1">
        <v>3.49618492969952</v>
      </c>
      <c r="GW157" s="1">
        <v>0.94701106227459397</v>
      </c>
      <c r="GX157" s="1">
        <v>0.61802998634088702</v>
      </c>
      <c r="GY157" s="1">
        <v>1.9056779949175899</v>
      </c>
      <c r="GZ157" s="1">
        <v>1.2020621261897699</v>
      </c>
      <c r="HA157" s="1">
        <v>0.63124230768447898</v>
      </c>
      <c r="HB157" s="1">
        <v>0.73315631868921005</v>
      </c>
      <c r="HC157" s="1">
        <v>1.6420746974141101</v>
      </c>
      <c r="HD157" s="1">
        <v>0.56079174466817105</v>
      </c>
      <c r="HR157"/>
      <c r="IF157"/>
      <c r="JH157"/>
    </row>
    <row r="158" spans="1:268">
      <c r="A158" s="13">
        <f t="shared" si="2"/>
        <v>41729</v>
      </c>
      <c r="O158"/>
      <c r="AD158"/>
      <c r="AE158" s="4">
        <v>41729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T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DJ158"/>
      <c r="DL158" s="1">
        <v>8.0316518173311895</v>
      </c>
      <c r="DM158" s="1">
        <v>10.5047463377899</v>
      </c>
      <c r="DN158" s="1">
        <v>13.6086262928105</v>
      </c>
      <c r="DO158" s="1" t="e">
        <v>#N/A</v>
      </c>
      <c r="DP158" s="1">
        <v>13.577760223287299</v>
      </c>
      <c r="DQ158" s="1">
        <v>10.2038379545913</v>
      </c>
      <c r="DR158" s="1">
        <v>5.2314364420891204</v>
      </c>
      <c r="DS158" s="1">
        <v>15.0641022863197</v>
      </c>
      <c r="DT158" s="1">
        <v>4.6515668709987796</v>
      </c>
      <c r="DU158" s="1">
        <v>5.4435249953999101</v>
      </c>
      <c r="DV158" s="1">
        <v>8.6060707187207299</v>
      </c>
      <c r="DW158" s="1">
        <v>10.204286821935399</v>
      </c>
      <c r="DX158" s="1">
        <v>5.3937963007810499</v>
      </c>
      <c r="EL158"/>
      <c r="EZ158"/>
      <c r="FB158" s="1">
        <v>6.62601272923935</v>
      </c>
      <c r="FC158" s="1">
        <v>10.050219041483</v>
      </c>
      <c r="FD158" s="1">
        <v>10.8320859265812</v>
      </c>
      <c r="FE158" s="1">
        <v>16.833131589083401</v>
      </c>
      <c r="FF158" s="1">
        <v>11.4178927483732</v>
      </c>
      <c r="FG158" s="1">
        <v>8.6608298827716901</v>
      </c>
      <c r="FH158" s="1">
        <v>4.5668953776629504</v>
      </c>
      <c r="FI158" s="1">
        <v>10.353912141331801</v>
      </c>
      <c r="FJ158" s="1">
        <v>6.0592711960587904</v>
      </c>
      <c r="FK158" s="1">
        <v>7.1872224068084103</v>
      </c>
      <c r="FL158" s="1">
        <v>7.5966990725934096</v>
      </c>
      <c r="FM158" s="1">
        <v>8.9871796401306092</v>
      </c>
      <c r="FN158" s="1">
        <v>7.5609714720790899</v>
      </c>
      <c r="GB158"/>
      <c r="GP158"/>
      <c r="GR158" s="1">
        <v>1.01427984005772</v>
      </c>
      <c r="GS158" s="1">
        <v>1.4056612873501599</v>
      </c>
      <c r="GT158" s="1">
        <v>2.3793704343317001</v>
      </c>
      <c r="GU158" s="1">
        <v>1.3747188803246499</v>
      </c>
      <c r="GV158" s="1">
        <v>3.3929224181842801</v>
      </c>
      <c r="GW158" s="1">
        <v>0.94400547329058304</v>
      </c>
      <c r="GX158" s="1">
        <v>0.58156676333999502</v>
      </c>
      <c r="GY158" s="1">
        <v>1.95851229697076</v>
      </c>
      <c r="GZ158" s="1">
        <v>1.17102476575716</v>
      </c>
      <c r="HA158" s="1">
        <v>0.63423179367184701</v>
      </c>
      <c r="HB158" s="1">
        <v>0.73630436842990599</v>
      </c>
      <c r="HC158" s="1">
        <v>1.6933262563574001</v>
      </c>
      <c r="HD158" s="1">
        <v>0.55506736749957897</v>
      </c>
      <c r="HR158"/>
      <c r="IF158"/>
      <c r="JH158"/>
    </row>
    <row r="159" spans="1:268">
      <c r="A159" s="13">
        <f t="shared" si="2"/>
        <v>41698</v>
      </c>
      <c r="O159"/>
      <c r="AD159"/>
      <c r="AE159" s="4">
        <v>41698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T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DJ159"/>
      <c r="DL159" s="1">
        <v>8.2039197815718197</v>
      </c>
      <c r="DM159" s="1">
        <v>10.3960074106789</v>
      </c>
      <c r="DN159" s="1">
        <v>14.148011407290999</v>
      </c>
      <c r="DO159" s="1" t="e">
        <v>#N/A</v>
      </c>
      <c r="DP159" s="1">
        <v>13.9308201679339</v>
      </c>
      <c r="DQ159" s="1">
        <v>10.144797006452</v>
      </c>
      <c r="DR159" s="1">
        <v>5.2122750078053199</v>
      </c>
      <c r="DS159" s="1">
        <v>15.2592671024154</v>
      </c>
      <c r="DT159" s="1">
        <v>4.80724490472626</v>
      </c>
      <c r="DU159" s="1">
        <v>5.31732659295968</v>
      </c>
      <c r="DV159" s="1">
        <v>8.9834918016921002</v>
      </c>
      <c r="DW159" s="1">
        <v>10.1775879639415</v>
      </c>
      <c r="DX159" s="1">
        <v>5.2508980948480204</v>
      </c>
      <c r="EL159"/>
      <c r="EZ159"/>
      <c r="FB159" s="1">
        <v>6.6560144871304203</v>
      </c>
      <c r="FC159" s="1">
        <v>10.1389940478099</v>
      </c>
      <c r="FD159" s="1">
        <v>11.138547458654999</v>
      </c>
      <c r="FE159" s="1">
        <v>17.113812033506999</v>
      </c>
      <c r="FF159" s="1">
        <v>11.695646600289299</v>
      </c>
      <c r="FG159" s="1">
        <v>8.6749210822224807</v>
      </c>
      <c r="FH159" s="1">
        <v>4.5534909172884799</v>
      </c>
      <c r="FI159" s="1">
        <v>10.348675458936601</v>
      </c>
      <c r="FJ159" s="1">
        <v>6.1568454137892799</v>
      </c>
      <c r="FK159" s="1">
        <v>7.0905990461700998</v>
      </c>
      <c r="FL159" s="1">
        <v>7.9809561231306096</v>
      </c>
      <c r="FM159" s="1">
        <v>9.1143988763849997</v>
      </c>
      <c r="FN159" s="1">
        <v>7.6538883669375597</v>
      </c>
      <c r="GB159"/>
      <c r="GP159"/>
      <c r="GR159" s="1">
        <v>1.0093030270112799</v>
      </c>
      <c r="GS159" s="1">
        <v>1.4017217744655099</v>
      </c>
      <c r="GT159" s="1">
        <v>2.4434237394465401</v>
      </c>
      <c r="GU159" s="1">
        <v>1.3739240741082901</v>
      </c>
      <c r="GV159" s="1">
        <v>3.4796526776004701</v>
      </c>
      <c r="GW159" s="1">
        <v>0.94180813241839301</v>
      </c>
      <c r="GX159" s="1">
        <v>0.57980190503005802</v>
      </c>
      <c r="GY159" s="1">
        <v>1.94936255963186</v>
      </c>
      <c r="GZ159" s="1">
        <v>1.19777530903959</v>
      </c>
      <c r="HA159" s="1">
        <v>0.60829656069240401</v>
      </c>
      <c r="HB159" s="1">
        <v>0.78180178736234296</v>
      </c>
      <c r="HC159" s="1">
        <v>1.7065956801895299</v>
      </c>
      <c r="HD159" s="1">
        <v>0.549023463179656</v>
      </c>
      <c r="HR159"/>
      <c r="IF159"/>
      <c r="JH159"/>
    </row>
    <row r="160" spans="1:268">
      <c r="A160" s="13">
        <f t="shared" si="2"/>
        <v>41670</v>
      </c>
      <c r="O160"/>
      <c r="AD160"/>
      <c r="AE160" s="4">
        <v>41670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T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DJ160"/>
      <c r="DL160" s="1">
        <v>7.8314105355811199</v>
      </c>
      <c r="DM160" s="1">
        <v>9.7536362441098898</v>
      </c>
      <c r="DN160" s="1">
        <v>14.0915075147776</v>
      </c>
      <c r="DO160" s="1" t="e">
        <v>#N/A</v>
      </c>
      <c r="DP160" s="1">
        <v>12.712867740837201</v>
      </c>
      <c r="DQ160" s="1">
        <v>9.6452086012564706</v>
      </c>
      <c r="DR160" s="1">
        <v>4.83947973825153</v>
      </c>
      <c r="DS160" s="1">
        <v>14.8428608556128</v>
      </c>
      <c r="DT160" s="1">
        <v>4.9147964214556596</v>
      </c>
      <c r="DU160" s="1">
        <v>4.9079955430847404</v>
      </c>
      <c r="DV160" s="1">
        <v>8.4137642953650005</v>
      </c>
      <c r="DW160" s="1">
        <v>9.7407973244057295</v>
      </c>
      <c r="DX160" s="1">
        <v>4.8334867006795603</v>
      </c>
      <c r="EL160"/>
      <c r="EZ160"/>
      <c r="FB160" s="1">
        <v>6.52642628094861</v>
      </c>
      <c r="FC160" s="1">
        <v>9.8381775215370695</v>
      </c>
      <c r="FD160" s="1">
        <v>10.857075549712899</v>
      </c>
      <c r="FE160" s="1">
        <v>16.2910653931235</v>
      </c>
      <c r="FF160" s="1">
        <v>10.996089151175401</v>
      </c>
      <c r="FG160" s="1">
        <v>8.5741463102065705</v>
      </c>
      <c r="FH160" s="1">
        <v>4.1897351754915899</v>
      </c>
      <c r="FI160" s="1">
        <v>10.089030399274399</v>
      </c>
      <c r="FJ160" s="1">
        <v>6.73686205200885</v>
      </c>
      <c r="FK160" s="1">
        <v>6.8756783311599197</v>
      </c>
      <c r="FL160" s="1">
        <v>7.5126802869100304</v>
      </c>
      <c r="FM160" s="1">
        <v>9.2491001199074105</v>
      </c>
      <c r="FN160" s="1">
        <v>7.4716299009644302</v>
      </c>
      <c r="GB160"/>
      <c r="GP160"/>
      <c r="GR160" s="1">
        <v>0.95056606334123295</v>
      </c>
      <c r="GS160" s="1">
        <v>1.3258064993752201</v>
      </c>
      <c r="GT160" s="1">
        <v>2.35891820885647</v>
      </c>
      <c r="GU160" s="1">
        <v>1.3175133546190001</v>
      </c>
      <c r="GV160" s="1">
        <v>3.2388793024511102</v>
      </c>
      <c r="GW160" s="1">
        <v>0.90052372949165904</v>
      </c>
      <c r="GX160" s="1">
        <v>0.53869045481711897</v>
      </c>
      <c r="GY160" s="1">
        <v>1.8545980522218399</v>
      </c>
      <c r="GZ160" s="1">
        <v>1.3851990266010099</v>
      </c>
      <c r="HA160" s="1">
        <v>0.56945650183400798</v>
      </c>
      <c r="HB160" s="1">
        <v>0.732463678681473</v>
      </c>
      <c r="HC160" s="1">
        <v>1.62605193223135</v>
      </c>
      <c r="HD160" s="1">
        <v>0.51086949304145002</v>
      </c>
      <c r="HR160"/>
      <c r="IF160"/>
      <c r="JH160"/>
    </row>
    <row r="161" spans="1:268">
      <c r="A161" s="13">
        <f t="shared" si="2"/>
        <v>41639</v>
      </c>
      <c r="O161"/>
      <c r="AD161"/>
      <c r="AE161" s="4">
        <v>41639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T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DJ161"/>
      <c r="DL161" s="1">
        <v>8.1401058421217591</v>
      </c>
      <c r="DM161" s="1">
        <v>10.227012731035799</v>
      </c>
      <c r="DN161" s="1">
        <v>14.8405182101659</v>
      </c>
      <c r="DO161" s="1" t="e">
        <v>#N/A</v>
      </c>
      <c r="DP161" s="1">
        <v>12.521297037431999</v>
      </c>
      <c r="DQ161" s="1">
        <v>9.9196651001670109</v>
      </c>
      <c r="DR161" s="1">
        <v>5.06112479203889</v>
      </c>
      <c r="DS161" s="1">
        <v>15.5725227178125</v>
      </c>
      <c r="DT161" s="1">
        <v>5.0485813456841004</v>
      </c>
      <c r="DU161" s="1">
        <v>4.9897705486975896</v>
      </c>
      <c r="DV161" s="1">
        <v>8.6333763976610491</v>
      </c>
      <c r="DW161" s="1">
        <v>9.89168452863289</v>
      </c>
      <c r="DX161" s="1">
        <v>4.9522472826405401</v>
      </c>
      <c r="EL161"/>
      <c r="EZ161"/>
      <c r="FB161" s="1">
        <v>6.7288767041022401</v>
      </c>
      <c r="FC161" s="1">
        <v>10.0135247723903</v>
      </c>
      <c r="FD161" s="1">
        <v>11.3448652443669</v>
      </c>
      <c r="FE161" s="1">
        <v>16.220199548019199</v>
      </c>
      <c r="FF161" s="1">
        <v>10.8322123933333</v>
      </c>
      <c r="FG161" s="1">
        <v>8.6934818174006505</v>
      </c>
      <c r="FH161" s="1">
        <v>4.3402125807468801</v>
      </c>
      <c r="FI161" s="1">
        <v>10.3274897765956</v>
      </c>
      <c r="FJ161" s="1">
        <v>6.7275309024479002</v>
      </c>
      <c r="FK161" s="1">
        <v>6.8163636190058901</v>
      </c>
      <c r="FL161" s="1">
        <v>7.6147928985836097</v>
      </c>
      <c r="FM161" s="1">
        <v>9.2861630052548207</v>
      </c>
      <c r="FN161" s="1">
        <v>7.4392025310181502</v>
      </c>
      <c r="GB161"/>
      <c r="GP161"/>
      <c r="GR161" s="1">
        <v>0.980431127511741</v>
      </c>
      <c r="GS161" s="1">
        <v>1.3739106724077399</v>
      </c>
      <c r="GT161" s="1">
        <v>2.4670661648497201</v>
      </c>
      <c r="GU161" s="1">
        <v>1.32520925107529</v>
      </c>
      <c r="GV161" s="1">
        <v>3.2156443479492101</v>
      </c>
      <c r="GW161" s="1">
        <v>0.91848901613346701</v>
      </c>
      <c r="GX161" s="1">
        <v>0.56557906757188903</v>
      </c>
      <c r="GY161" s="1">
        <v>1.9475076113560801</v>
      </c>
      <c r="GZ161" s="1">
        <v>1.3887045090943999</v>
      </c>
      <c r="HA161" s="1">
        <v>0.57041604562430603</v>
      </c>
      <c r="HB161" s="1">
        <v>0.74091997310108004</v>
      </c>
      <c r="HC161" s="1">
        <v>1.6573989647035601</v>
      </c>
      <c r="HD161" s="1">
        <v>0.51850485034829796</v>
      </c>
      <c r="HR161"/>
      <c r="IF161"/>
      <c r="JH161"/>
    </row>
    <row r="162" spans="1:268">
      <c r="A162" s="13">
        <f t="shared" si="2"/>
        <v>41607</v>
      </c>
      <c r="O162"/>
      <c r="AD162"/>
      <c r="AE162" s="4">
        <v>41607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T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DJ162"/>
      <c r="DL162" s="1">
        <v>7.9851883516456397</v>
      </c>
      <c r="DM162" s="1">
        <v>10.203490545686501</v>
      </c>
      <c r="DN162" s="1">
        <v>15.0658257699091</v>
      </c>
      <c r="DO162" s="1" t="e">
        <v>#N/A</v>
      </c>
      <c r="DP162" s="1">
        <v>12.622445133791601</v>
      </c>
      <c r="DQ162" s="1">
        <v>9.8781439471726404</v>
      </c>
      <c r="DR162" s="1">
        <v>4.9816751712665601</v>
      </c>
      <c r="DS162" s="1">
        <v>15.9710481964353</v>
      </c>
      <c r="DT162" s="1">
        <v>5.0079689986798197</v>
      </c>
      <c r="DU162" s="1">
        <v>5.0927485052721098</v>
      </c>
      <c r="DV162" s="1">
        <v>8.2856538546653304</v>
      </c>
      <c r="DW162" s="1">
        <v>9.6117896144748194</v>
      </c>
      <c r="DX162" s="1">
        <v>4.8788756175427102</v>
      </c>
      <c r="EL162"/>
      <c r="EZ162"/>
      <c r="FB162" s="1">
        <v>6.6839172897451702</v>
      </c>
      <c r="FC162" s="1">
        <v>10.036064204384701</v>
      </c>
      <c r="FD162" s="1">
        <v>11.5405902713554</v>
      </c>
      <c r="FE162" s="1">
        <v>16.593694204376899</v>
      </c>
      <c r="FF162" s="1">
        <v>10.873704419398299</v>
      </c>
      <c r="FG162" s="1">
        <v>8.6050719125359603</v>
      </c>
      <c r="FH162" s="1">
        <v>4.2398976616324298</v>
      </c>
      <c r="FI162" s="1">
        <v>10.375347121145801</v>
      </c>
      <c r="FJ162" s="1">
        <v>6.5441952337421103</v>
      </c>
      <c r="FK162" s="1">
        <v>6.8282895533251597</v>
      </c>
      <c r="FL162" s="1">
        <v>7.42566451341406</v>
      </c>
      <c r="FM162" s="1">
        <v>9.1555990054529506</v>
      </c>
      <c r="FN162" s="1">
        <v>7.4355112646626003</v>
      </c>
      <c r="GB162"/>
      <c r="GP162"/>
      <c r="GR162" s="1">
        <v>0.96413536207108197</v>
      </c>
      <c r="GS162" s="1">
        <v>1.3254779956402001</v>
      </c>
      <c r="GT162" s="1">
        <v>2.49724148650927</v>
      </c>
      <c r="GU162" s="1">
        <v>1.3224457281750299</v>
      </c>
      <c r="GV162" s="1">
        <v>3.2330781054592901</v>
      </c>
      <c r="GW162" s="1">
        <v>0.90424854371793695</v>
      </c>
      <c r="GX162" s="1">
        <v>0.54860431178375102</v>
      </c>
      <c r="GY162" s="1">
        <v>1.93224654255015</v>
      </c>
      <c r="GZ162" s="1">
        <v>1.34859817771086</v>
      </c>
      <c r="HA162" s="1">
        <v>0.57692803919955604</v>
      </c>
      <c r="HB162" s="1">
        <v>0.70477530395140497</v>
      </c>
      <c r="HC162" s="1">
        <v>1.61264477693066</v>
      </c>
      <c r="HD162" s="1">
        <v>0.48256066482793603</v>
      </c>
      <c r="HR162"/>
      <c r="IF162"/>
      <c r="JH162"/>
    </row>
    <row r="163" spans="1:268">
      <c r="A163" s="13">
        <f t="shared" si="2"/>
        <v>41578</v>
      </c>
      <c r="O163"/>
      <c r="AD163"/>
      <c r="AE163" s="4">
        <v>41578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T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DJ163"/>
      <c r="DL163" s="1">
        <v>7.9508576859897904</v>
      </c>
      <c r="DM163" s="1">
        <v>10.239001772718799</v>
      </c>
      <c r="DN163" s="1">
        <v>15.173406728069301</v>
      </c>
      <c r="DO163" s="1" t="e">
        <v>#N/A</v>
      </c>
      <c r="DP163" s="1">
        <v>12.478221259047601</v>
      </c>
      <c r="DQ163" s="1">
        <v>9.7582830547301</v>
      </c>
      <c r="DR163" s="1">
        <v>4.9848055895430798</v>
      </c>
      <c r="DS163" s="1">
        <v>15.791426203086999</v>
      </c>
      <c r="DT163" s="1">
        <v>4.9426294703586704</v>
      </c>
      <c r="DU163" s="1">
        <v>4.92573263324892</v>
      </c>
      <c r="DV163" s="1">
        <v>8.1302663585950405</v>
      </c>
      <c r="DW163" s="1">
        <v>9.5195171049470009</v>
      </c>
      <c r="DX163" s="1">
        <v>4.7473154533600299</v>
      </c>
      <c r="EL163"/>
      <c r="EZ163"/>
      <c r="FB163" s="1">
        <v>6.6416383558820398</v>
      </c>
      <c r="FC163" s="1">
        <v>10.039410968765599</v>
      </c>
      <c r="FD163" s="1">
        <v>11.622799624634</v>
      </c>
      <c r="FE163" s="1">
        <v>16.3395422578397</v>
      </c>
      <c r="FF163" s="1">
        <v>10.726068842125001</v>
      </c>
      <c r="FG163" s="1">
        <v>8.5665330228461798</v>
      </c>
      <c r="FH163" s="1">
        <v>4.23304798774923</v>
      </c>
      <c r="FI163" s="1">
        <v>9.97404240289287</v>
      </c>
      <c r="FJ163" s="1">
        <v>6.5479967159658399</v>
      </c>
      <c r="FK163" s="1">
        <v>6.8070859130537196</v>
      </c>
      <c r="FL163" s="1">
        <v>7.3211311796107701</v>
      </c>
      <c r="FM163" s="1">
        <v>9.1227275057727795</v>
      </c>
      <c r="FN163" s="1">
        <v>7.2550676147470696</v>
      </c>
      <c r="GB163"/>
      <c r="GP163"/>
      <c r="GR163" s="1">
        <v>0.953501455436357</v>
      </c>
      <c r="GS163" s="1">
        <v>1.3227907006711399</v>
      </c>
      <c r="GT163" s="1">
        <v>2.50859827871929</v>
      </c>
      <c r="GU163" s="1">
        <v>1.3067220445498</v>
      </c>
      <c r="GV163" s="1">
        <v>3.1785225603373299</v>
      </c>
      <c r="GW163" s="1">
        <v>0.89337437882798598</v>
      </c>
      <c r="GX163" s="1">
        <v>0.55483775588277395</v>
      </c>
      <c r="GY163" s="1">
        <v>1.83833634568124</v>
      </c>
      <c r="GZ163" s="1">
        <v>1.34494700903327</v>
      </c>
      <c r="HA163" s="1">
        <v>0.57580711149383601</v>
      </c>
      <c r="HB163" s="1">
        <v>0.68548690678534197</v>
      </c>
      <c r="HC163" s="1">
        <v>1.60201917768347</v>
      </c>
      <c r="HD163" s="1">
        <v>0.46604559656828098</v>
      </c>
      <c r="HR163"/>
      <c r="IF163"/>
      <c r="JH163"/>
    </row>
    <row r="164" spans="1:268">
      <c r="A164" s="13">
        <f t="shared" si="2"/>
        <v>41547</v>
      </c>
      <c r="O164"/>
      <c r="AD164"/>
      <c r="AE164" s="4">
        <v>41547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T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DJ164"/>
      <c r="DL164" s="1">
        <v>7.75630821963186</v>
      </c>
      <c r="DM164" s="1">
        <v>9.88498080908135</v>
      </c>
      <c r="DN164" s="1">
        <v>14.9840008409434</v>
      </c>
      <c r="DO164" s="1" t="e">
        <v>#N/A</v>
      </c>
      <c r="DP164" s="1">
        <v>12.095144503343899</v>
      </c>
      <c r="DQ164" s="1">
        <v>9.4211964755907704</v>
      </c>
      <c r="DR164" s="1">
        <v>4.7313895287816496</v>
      </c>
      <c r="DS164" s="1">
        <v>15.336445278570601</v>
      </c>
      <c r="DT164" s="1">
        <v>4.6953993479895502</v>
      </c>
      <c r="DU164" s="1">
        <v>4.7193799550195497</v>
      </c>
      <c r="DV164" s="1">
        <v>7.8137534577010603</v>
      </c>
      <c r="DW164" s="1">
        <v>9.0607612098086996</v>
      </c>
      <c r="DX164" s="1">
        <v>4.5268396578141399</v>
      </c>
      <c r="EL164"/>
      <c r="EZ164"/>
      <c r="FB164" s="1">
        <v>6.5117731958448504</v>
      </c>
      <c r="FC164" s="1">
        <v>9.7726025589879608</v>
      </c>
      <c r="FD164" s="1">
        <v>11.5188255846984</v>
      </c>
      <c r="FE164" s="1">
        <v>16.027145775939299</v>
      </c>
      <c r="FF164" s="1">
        <v>10.397600413455599</v>
      </c>
      <c r="FG164" s="1">
        <v>8.3419018590501501</v>
      </c>
      <c r="FH164" s="1">
        <v>4.0314684085010404</v>
      </c>
      <c r="FI164" s="1">
        <v>10.004982336126</v>
      </c>
      <c r="FJ164" s="1">
        <v>6.3035303257492998</v>
      </c>
      <c r="FK164" s="1">
        <v>6.64350444122051</v>
      </c>
      <c r="FL164" s="1">
        <v>7.1142100966484501</v>
      </c>
      <c r="FM164" s="1">
        <v>8.7716211798789008</v>
      </c>
      <c r="FN164" s="1">
        <v>7.0693938796515798</v>
      </c>
      <c r="GB164"/>
      <c r="GP164"/>
      <c r="GR164" s="1">
        <v>0.91844153059820799</v>
      </c>
      <c r="GS164" s="1">
        <v>1.2845657719021499</v>
      </c>
      <c r="GT164" s="1">
        <v>2.49040409902672</v>
      </c>
      <c r="GU164" s="1">
        <v>1.2233141729835399</v>
      </c>
      <c r="GV164" s="1">
        <v>3.0749852284850201</v>
      </c>
      <c r="GW164" s="1">
        <v>0.86631642012961096</v>
      </c>
      <c r="GX164" s="1">
        <v>0.525851468335651</v>
      </c>
      <c r="GY164" s="1">
        <v>1.6548139341231201</v>
      </c>
      <c r="GZ164" s="1">
        <v>1.2603948999157299</v>
      </c>
      <c r="HA164" s="1">
        <v>0.55733898568308105</v>
      </c>
      <c r="HB164" s="1">
        <v>0.65806692678921397</v>
      </c>
      <c r="HC164" s="1">
        <v>1.5523005812386499</v>
      </c>
      <c r="HD164" s="1">
        <v>0.44519629883630701</v>
      </c>
      <c r="HR164"/>
      <c r="IF164"/>
      <c r="JH164"/>
    </row>
    <row r="165" spans="1:268">
      <c r="A165" s="13">
        <f t="shared" si="2"/>
        <v>41516</v>
      </c>
      <c r="O165"/>
      <c r="AD165"/>
      <c r="AE165" s="4">
        <v>41516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T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DJ165"/>
      <c r="DL165" s="1">
        <v>7.3839957437855102</v>
      </c>
      <c r="DM165" s="1">
        <v>9.6775204380326301</v>
      </c>
      <c r="DN165" s="1">
        <v>14.4171049745655</v>
      </c>
      <c r="DO165" s="1" t="e">
        <v>#N/A</v>
      </c>
      <c r="DP165" s="1">
        <v>11.7668855776377</v>
      </c>
      <c r="DQ165" s="1">
        <v>8.9741229894835008</v>
      </c>
      <c r="DR165" s="1">
        <v>4.6818930656940596</v>
      </c>
      <c r="DS165" s="1">
        <v>14.546922245055701</v>
      </c>
      <c r="DT165" s="1">
        <v>4.3545788564727497</v>
      </c>
      <c r="DU165" s="1">
        <v>4.4760597153635597</v>
      </c>
      <c r="DV165" s="1">
        <v>7.6358545785889804</v>
      </c>
      <c r="DW165" s="1">
        <v>8.0187183543535294</v>
      </c>
      <c r="DX165" s="1">
        <v>4.3427717674081601</v>
      </c>
      <c r="EL165"/>
      <c r="EZ165"/>
      <c r="FB165" s="1">
        <v>6.2831246335144098</v>
      </c>
      <c r="FC165" s="1">
        <v>9.5669852648696008</v>
      </c>
      <c r="FD165" s="1">
        <v>11.082913680627501</v>
      </c>
      <c r="FE165" s="1">
        <v>15.500862242692699</v>
      </c>
      <c r="FF165" s="1">
        <v>10.239054744707399</v>
      </c>
      <c r="FG165" s="1">
        <v>8.0618767434333805</v>
      </c>
      <c r="FH165" s="1">
        <v>3.9885710868487401</v>
      </c>
      <c r="FI165" s="1">
        <v>9.2467276121927604</v>
      </c>
      <c r="FJ165" s="1">
        <v>6.0324864405328702</v>
      </c>
      <c r="FK165" s="1">
        <v>6.4839642171005503</v>
      </c>
      <c r="FL165" s="1">
        <v>6.9471336967465804</v>
      </c>
      <c r="FM165" s="1">
        <v>7.6189083646940396</v>
      </c>
      <c r="FN165" s="1">
        <v>6.8626713645274204</v>
      </c>
      <c r="GB165"/>
      <c r="GP165"/>
      <c r="GR165" s="1">
        <v>0.88726471350949199</v>
      </c>
      <c r="GS165" s="1">
        <v>1.2457415475954099</v>
      </c>
      <c r="GT165" s="1">
        <v>2.3837202178595498</v>
      </c>
      <c r="GU165" s="1">
        <v>1.1624759041969199</v>
      </c>
      <c r="GV165" s="1">
        <v>3.0112830249051301</v>
      </c>
      <c r="GW165" s="1">
        <v>0.82792453593798299</v>
      </c>
      <c r="GX165" s="1">
        <v>0.51817686813663999</v>
      </c>
      <c r="GY165" s="1">
        <v>1.5255025165381699</v>
      </c>
      <c r="GZ165" s="1">
        <v>1.16700665316147</v>
      </c>
      <c r="HA165" s="1">
        <v>0.52854844219935104</v>
      </c>
      <c r="HB165" s="1">
        <v>0.64462639504432395</v>
      </c>
      <c r="HC165" s="1">
        <v>1.38416263699439</v>
      </c>
      <c r="HD165" s="1">
        <v>0.41433619590978898</v>
      </c>
      <c r="HR165"/>
      <c r="IF165"/>
      <c r="JH165"/>
    </row>
    <row r="166" spans="1:268">
      <c r="A166" s="13">
        <f t="shared" si="2"/>
        <v>41486</v>
      </c>
      <c r="O166"/>
      <c r="AD166"/>
      <c r="AE166" s="4">
        <v>41486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T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DJ166"/>
      <c r="DL166" s="1">
        <v>7.2825380156437003</v>
      </c>
      <c r="DM166" s="1">
        <v>10.0103707069831</v>
      </c>
      <c r="DN166" s="1">
        <v>14.755167063633399</v>
      </c>
      <c r="DO166" s="1" t="e">
        <v>#N/A</v>
      </c>
      <c r="DP166" s="1">
        <v>11.9192303702501</v>
      </c>
      <c r="DQ166" s="1">
        <v>9.1918838994766894</v>
      </c>
      <c r="DR166" s="1">
        <v>4.6568751238156603</v>
      </c>
      <c r="DS166" s="1">
        <v>14.792760653447299</v>
      </c>
      <c r="DT166" s="1">
        <v>4.2836088092193796</v>
      </c>
      <c r="DU166" s="1">
        <v>4.5926224854372402</v>
      </c>
      <c r="DV166" s="1">
        <v>8.1894117368966199</v>
      </c>
      <c r="DW166" s="1">
        <v>8.1810902985957696</v>
      </c>
      <c r="DX166" s="1">
        <v>4.42294991466889</v>
      </c>
      <c r="EL166"/>
      <c r="EZ166"/>
      <c r="FB166" s="1">
        <v>6.0572728849429298</v>
      </c>
      <c r="FC166" s="1">
        <v>9.6776665696891992</v>
      </c>
      <c r="FD166" s="1">
        <v>11.303675258575099</v>
      </c>
      <c r="FE166" s="1">
        <v>15.1093047849273</v>
      </c>
      <c r="FF166" s="1">
        <v>10.243880350062099</v>
      </c>
      <c r="FG166" s="1">
        <v>7.9516695262555901</v>
      </c>
      <c r="FH166" s="1">
        <v>3.9133314371314198</v>
      </c>
      <c r="FI166" s="1">
        <v>9.2559999516945002</v>
      </c>
      <c r="FJ166" s="1">
        <v>5.9211419546228603</v>
      </c>
      <c r="FK166" s="1">
        <v>6.4686251456989599</v>
      </c>
      <c r="FL166" s="1">
        <v>7.4069661278541696</v>
      </c>
      <c r="FM166" s="1">
        <v>7.53313952905091</v>
      </c>
      <c r="FN166" s="1">
        <v>7.0003422160889599</v>
      </c>
      <c r="GB166"/>
      <c r="GP166"/>
      <c r="GR166" s="1">
        <v>0.87458890125192801</v>
      </c>
      <c r="GS166" s="1">
        <v>1.28322205787965</v>
      </c>
      <c r="GT166" s="1">
        <v>2.4390705775893502</v>
      </c>
      <c r="GU166" s="1">
        <v>1.1914260782797099</v>
      </c>
      <c r="GV166" s="1">
        <v>3.05119352753076</v>
      </c>
      <c r="GW166" s="1">
        <v>0.83732867052731097</v>
      </c>
      <c r="GX166" s="1">
        <v>0.52063376559031505</v>
      </c>
      <c r="GY166" s="1">
        <v>1.51751360857313</v>
      </c>
      <c r="GZ166" s="1">
        <v>1.1391818608064599</v>
      </c>
      <c r="HA166" s="1">
        <v>0.54053703896887195</v>
      </c>
      <c r="HB166" s="1">
        <v>0.68294141656325302</v>
      </c>
      <c r="HC166" s="1">
        <v>1.4177617374804701</v>
      </c>
      <c r="HD166" s="1">
        <v>0.425561998881965</v>
      </c>
      <c r="HR166"/>
      <c r="IF166"/>
      <c r="JH166"/>
    </row>
    <row r="167" spans="1:268">
      <c r="A167" s="13">
        <f t="shared" si="2"/>
        <v>41453</v>
      </c>
      <c r="O167"/>
      <c r="AD167"/>
      <c r="AE167" s="4">
        <v>41453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T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DJ167"/>
      <c r="DL167" s="1">
        <v>6.6878734839140401</v>
      </c>
      <c r="DM167" s="1">
        <v>9.6485266423210696</v>
      </c>
      <c r="DN167" s="1">
        <v>14.1457675192999</v>
      </c>
      <c r="DO167" s="1" t="e">
        <v>#N/A</v>
      </c>
      <c r="DP167" s="1">
        <v>11.7692700915415</v>
      </c>
      <c r="DQ167" s="1">
        <v>8.64822482806305</v>
      </c>
      <c r="DR167" s="1">
        <v>4.4351471887676297</v>
      </c>
      <c r="DS167" s="1">
        <v>13.9886675489557</v>
      </c>
      <c r="DT167" s="1">
        <v>4.03278004573089</v>
      </c>
      <c r="DU167" s="1">
        <v>4.41655805234985</v>
      </c>
      <c r="DV167" s="1">
        <v>7.8317502628466498</v>
      </c>
      <c r="DW167" s="1">
        <v>7.5125508095404498</v>
      </c>
      <c r="DX167" s="1">
        <v>4.0353088388028198</v>
      </c>
      <c r="EL167"/>
      <c r="EZ167"/>
      <c r="FB167" s="1">
        <v>5.7007756937890397</v>
      </c>
      <c r="FC167" s="1">
        <v>9.4730913836073292</v>
      </c>
      <c r="FD167" s="1">
        <v>10.742442844030601</v>
      </c>
      <c r="FE167" s="1">
        <v>15.1500159905884</v>
      </c>
      <c r="FF167" s="1">
        <v>10.136957669042699</v>
      </c>
      <c r="FG167" s="1">
        <v>7.6224199883075601</v>
      </c>
      <c r="FH167" s="1">
        <v>3.7430729892748</v>
      </c>
      <c r="FI167" s="1">
        <v>8.8833117059263706</v>
      </c>
      <c r="FJ167" s="1">
        <v>5.8100409064067904</v>
      </c>
      <c r="FK167" s="1">
        <v>6.4358953852699399</v>
      </c>
      <c r="FL167" s="1">
        <v>7.1784160408679298</v>
      </c>
      <c r="FM167" s="1">
        <v>7.0688811713271997</v>
      </c>
      <c r="FN167" s="1">
        <v>6.8543266154202396</v>
      </c>
      <c r="GB167"/>
      <c r="GP167"/>
      <c r="GR167" s="1">
        <v>0.82238222547501305</v>
      </c>
      <c r="GS167" s="1">
        <v>1.2360449447152699</v>
      </c>
      <c r="GT167" s="1">
        <v>2.3243581397603701</v>
      </c>
      <c r="GU167" s="1">
        <v>1.10009232524036</v>
      </c>
      <c r="GV167" s="1">
        <v>3.0031389565131899</v>
      </c>
      <c r="GW167" s="1">
        <v>0.78652924506189204</v>
      </c>
      <c r="GX167" s="1">
        <v>0.49544060006340102</v>
      </c>
      <c r="GY167" s="1">
        <v>1.4299130921249199</v>
      </c>
      <c r="GZ167" s="1">
        <v>1.0829206533121301</v>
      </c>
      <c r="HA167" s="1">
        <v>0.52492962754804295</v>
      </c>
      <c r="HB167" s="1">
        <v>0.65080525374454601</v>
      </c>
      <c r="HC167" s="1">
        <v>1.2852120120733801</v>
      </c>
      <c r="HD167" s="1">
        <v>0.38101511365396601</v>
      </c>
      <c r="HR167"/>
      <c r="IF167"/>
      <c r="JH167"/>
    </row>
    <row r="168" spans="1:268">
      <c r="A168" s="13">
        <f t="shared" si="2"/>
        <v>41425</v>
      </c>
      <c r="O168"/>
      <c r="AD168"/>
      <c r="AE168" s="4">
        <v>41425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T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DJ168"/>
      <c r="DL168" s="1">
        <v>7.1838063026775902</v>
      </c>
      <c r="DM168" s="1">
        <v>10.162052128084801</v>
      </c>
      <c r="DN168" s="1">
        <v>14.7563933462331</v>
      </c>
      <c r="DO168" s="1" t="e">
        <v>#N/A</v>
      </c>
      <c r="DP168" s="1">
        <v>12.213961533806501</v>
      </c>
      <c r="DQ168" s="1">
        <v>9.1173211547268806</v>
      </c>
      <c r="DR168" s="1">
        <v>4.7106762974538796</v>
      </c>
      <c r="DS168" s="1">
        <v>14.603024774829599</v>
      </c>
      <c r="DT168" s="1">
        <v>4.0955930264374398</v>
      </c>
      <c r="DU168" s="1">
        <v>4.7039984075191201</v>
      </c>
      <c r="DV168" s="1">
        <v>8.0170797823505104</v>
      </c>
      <c r="DW168" s="1">
        <v>7.5429725585111802</v>
      </c>
      <c r="DX168" s="1">
        <v>4.3909662132612297</v>
      </c>
      <c r="EL168"/>
      <c r="EZ168"/>
      <c r="FB168" s="1">
        <v>6.0371767990796403</v>
      </c>
      <c r="FC168" s="1">
        <v>9.8009300050973405</v>
      </c>
      <c r="FD168" s="1">
        <v>11.3351994159092</v>
      </c>
      <c r="FE168" s="1">
        <v>15.553057701042601</v>
      </c>
      <c r="FF168" s="1">
        <v>10.4753588326039</v>
      </c>
      <c r="FG168" s="1">
        <v>8.0093905260608</v>
      </c>
      <c r="FH168" s="1">
        <v>3.8837264798636899</v>
      </c>
      <c r="FI168" s="1">
        <v>9.3423811514096204</v>
      </c>
      <c r="FJ168" s="1">
        <v>5.8139620689383502</v>
      </c>
      <c r="FK168" s="1">
        <v>6.5259761582197697</v>
      </c>
      <c r="FL168" s="1">
        <v>7.3079294794467904</v>
      </c>
      <c r="FM168" s="1">
        <v>7.0324257191305204</v>
      </c>
      <c r="FN168" s="1">
        <v>7.0927828377164701</v>
      </c>
      <c r="GB168"/>
      <c r="GP168"/>
      <c r="GR168" s="1">
        <v>0.89601616375658599</v>
      </c>
      <c r="GS168" s="1">
        <v>1.2935429143483499</v>
      </c>
      <c r="GT168" s="1">
        <v>2.4425986359612901</v>
      </c>
      <c r="GU168" s="1">
        <v>1.19721475566295</v>
      </c>
      <c r="GV168" s="1">
        <v>3.1256217482464801</v>
      </c>
      <c r="GW168" s="1">
        <v>0.84303529805821298</v>
      </c>
      <c r="GX168" s="1">
        <v>0.52369938933444904</v>
      </c>
      <c r="GY168" s="1">
        <v>1.47822795585144</v>
      </c>
      <c r="GZ168" s="1">
        <v>1.10424959108756</v>
      </c>
      <c r="HA168" s="1">
        <v>0.55416709883692905</v>
      </c>
      <c r="HB168" s="1">
        <v>0.66424738131035299</v>
      </c>
      <c r="HC168" s="1">
        <v>1.28040804199742</v>
      </c>
      <c r="HD168" s="1">
        <v>0.40891816437090101</v>
      </c>
      <c r="HR168"/>
      <c r="IF168"/>
      <c r="JH168"/>
    </row>
    <row r="169" spans="1:268">
      <c r="A169" s="13">
        <f t="shared" si="2"/>
        <v>41394</v>
      </c>
      <c r="O169"/>
      <c r="AD169"/>
      <c r="AE169" s="4">
        <v>41394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T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DJ169"/>
      <c r="DL169" s="1">
        <v>7.1167192577044904</v>
      </c>
      <c r="DM169" s="1">
        <v>10.0485820795914</v>
      </c>
      <c r="DN169" s="1">
        <v>14.0888603241008</v>
      </c>
      <c r="DO169" s="1" t="e">
        <v>#N/A</v>
      </c>
      <c r="DP169" s="1">
        <v>12.381603082510299</v>
      </c>
      <c r="DQ169" s="1">
        <v>8.8075267406422402</v>
      </c>
      <c r="DR169" s="1">
        <v>4.7572706936166602</v>
      </c>
      <c r="DS169" s="1">
        <v>14.3871953945653</v>
      </c>
      <c r="DT169" s="1">
        <v>4.1535872912729399</v>
      </c>
      <c r="DU169" s="1">
        <v>4.7776038059405002</v>
      </c>
      <c r="DV169" s="1">
        <v>7.6602201643019496</v>
      </c>
      <c r="DW169" s="1">
        <v>7.6206135777936597</v>
      </c>
      <c r="DX169" s="1">
        <v>3.93087731578454</v>
      </c>
      <c r="EL169"/>
      <c r="EZ169"/>
      <c r="FB169" s="1">
        <v>5.93165406458282</v>
      </c>
      <c r="FC169" s="1">
        <v>9.7261512449979008</v>
      </c>
      <c r="FD169" s="1">
        <v>10.9872918639264</v>
      </c>
      <c r="FE169" s="1">
        <v>15.3636483336815</v>
      </c>
      <c r="FF169" s="1">
        <v>10.4337427680452</v>
      </c>
      <c r="FG169" s="1">
        <v>7.6337162309942004</v>
      </c>
      <c r="FH169" s="1">
        <v>3.9514513249585002</v>
      </c>
      <c r="FI169" s="1">
        <v>9.3870313038106907</v>
      </c>
      <c r="FJ169" s="1">
        <v>5.8266669831726503</v>
      </c>
      <c r="FK169" s="1">
        <v>6.6247018363224504</v>
      </c>
      <c r="FL169" s="1">
        <v>7.0817580536783904</v>
      </c>
      <c r="FM169" s="1">
        <v>7.1352099127392599</v>
      </c>
      <c r="FN169" s="1">
        <v>6.7311957174356802</v>
      </c>
      <c r="GB169"/>
      <c r="GP169"/>
      <c r="GR169" s="1">
        <v>0.92750373320788504</v>
      </c>
      <c r="GS169" s="1">
        <v>1.2813337588971401</v>
      </c>
      <c r="GT169" s="1">
        <v>2.3624054854693401</v>
      </c>
      <c r="GU169" s="1">
        <v>1.15900818166074</v>
      </c>
      <c r="GV169" s="1">
        <v>3.1341066118865402</v>
      </c>
      <c r="GW169" s="1">
        <v>0.81058177291311895</v>
      </c>
      <c r="GX169" s="1">
        <v>0.524766668891536</v>
      </c>
      <c r="GY169" s="1">
        <v>1.45859257103674</v>
      </c>
      <c r="GZ169" s="1">
        <v>1.1344194139781101</v>
      </c>
      <c r="HA169" s="1">
        <v>0.55951766967329397</v>
      </c>
      <c r="HB169" s="1">
        <v>0.62915858832272298</v>
      </c>
      <c r="HC169" s="1">
        <v>1.30386601116199</v>
      </c>
      <c r="HD169" s="1">
        <v>0.36469701337877503</v>
      </c>
      <c r="HR169"/>
      <c r="IF169"/>
      <c r="JH169"/>
    </row>
    <row r="170" spans="1:268">
      <c r="A170" s="13">
        <f t="shared" si="2"/>
        <v>41361</v>
      </c>
      <c r="O170"/>
      <c r="AD170"/>
      <c r="AE170" s="4">
        <v>41361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T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DJ170"/>
      <c r="DL170" s="1">
        <v>7.1390713777897901</v>
      </c>
      <c r="DM170" s="1">
        <v>10.137683695390701</v>
      </c>
      <c r="DN170" s="1">
        <v>14.1691675488438</v>
      </c>
      <c r="DO170" s="1" t="e">
        <v>#N/A</v>
      </c>
      <c r="DP170" s="1">
        <v>11.918384498930299</v>
      </c>
      <c r="DQ170" s="1">
        <v>8.9591907428585298</v>
      </c>
      <c r="DR170" s="1">
        <v>4.65877175077574</v>
      </c>
      <c r="DS170" s="1">
        <v>13.9260593023441</v>
      </c>
      <c r="DT170" s="1">
        <v>4.0295644642725303</v>
      </c>
      <c r="DU170" s="1">
        <v>4.5550805170233</v>
      </c>
      <c r="DV170" s="1">
        <v>7.8263485612027504</v>
      </c>
      <c r="DW170" s="1">
        <v>7.72520600610755</v>
      </c>
      <c r="DX170" s="1">
        <v>3.9078379467332298</v>
      </c>
      <c r="EL170"/>
      <c r="EZ170"/>
      <c r="FB170" s="1">
        <v>5.80994239415348</v>
      </c>
      <c r="FC170" s="1">
        <v>9.8778202360782092</v>
      </c>
      <c r="FD170" s="1">
        <v>11.0053051358276</v>
      </c>
      <c r="FE170" s="1">
        <v>15.5746623320228</v>
      </c>
      <c r="FF170" s="1">
        <v>10.0743678686714</v>
      </c>
      <c r="FG170" s="1">
        <v>7.8489833075550601</v>
      </c>
      <c r="FH170" s="1">
        <v>3.8840471907203198</v>
      </c>
      <c r="FI170" s="1">
        <v>9.2321557409890502</v>
      </c>
      <c r="FJ170" s="1">
        <v>5.8012104041129504</v>
      </c>
      <c r="FK170" s="1">
        <v>6.6734007449141801</v>
      </c>
      <c r="FL170" s="1">
        <v>7.2172209228726896</v>
      </c>
      <c r="FM170" s="1">
        <v>7.30612284251829</v>
      </c>
      <c r="FN170" s="1">
        <v>6.9238360328822601</v>
      </c>
      <c r="GB170"/>
      <c r="GP170"/>
      <c r="GR170" s="1">
        <v>0.935383946822404</v>
      </c>
      <c r="GS170" s="1">
        <v>1.2923848471855801</v>
      </c>
      <c r="GT170" s="1">
        <v>2.3631706592557502</v>
      </c>
      <c r="GU170" s="1">
        <v>1.10552586919069</v>
      </c>
      <c r="GV170" s="1">
        <v>3.0234291188268601</v>
      </c>
      <c r="GW170" s="1">
        <v>0.82702573248184197</v>
      </c>
      <c r="GX170" s="1">
        <v>0.509205288139982</v>
      </c>
      <c r="GY170" s="1">
        <v>1.42211561296628</v>
      </c>
      <c r="GZ170" s="1">
        <v>1.07877775741878</v>
      </c>
      <c r="HA170" s="1">
        <v>0.53173328884632498</v>
      </c>
      <c r="HB170" s="1">
        <v>0.63831452341904504</v>
      </c>
      <c r="HC170" s="1">
        <v>1.3116907798597199</v>
      </c>
      <c r="HD170" s="1">
        <v>0.35974848693022898</v>
      </c>
      <c r="HR170"/>
      <c r="IF170"/>
      <c r="JH170"/>
    </row>
    <row r="171" spans="1:268">
      <c r="A171" s="13">
        <f t="shared" si="2"/>
        <v>41333</v>
      </c>
      <c r="O171"/>
      <c r="AD171"/>
      <c r="AE171" s="4">
        <v>41333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T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DJ171"/>
      <c r="DL171" s="1">
        <v>7.2806965079629604</v>
      </c>
      <c r="DM171" s="1">
        <v>9.7724063717474294</v>
      </c>
      <c r="DN171" s="1">
        <v>13.454649761069801</v>
      </c>
      <c r="DO171" s="1" t="e">
        <v>#N/A</v>
      </c>
      <c r="DP171" s="1">
        <v>11.3997602478711</v>
      </c>
      <c r="DQ171" s="1">
        <v>8.6553538014636509</v>
      </c>
      <c r="DR171" s="1">
        <v>4.6658571529189201</v>
      </c>
      <c r="DS171" s="1">
        <v>14.212936853551501</v>
      </c>
      <c r="DT171" s="1">
        <v>3.5982917457945698</v>
      </c>
      <c r="DU171" s="1">
        <v>4.24582907055958</v>
      </c>
      <c r="DV171" s="1">
        <v>7.7275103464229797</v>
      </c>
      <c r="DW171" s="1">
        <v>7.3697042838253504</v>
      </c>
      <c r="DX171" s="1">
        <v>4.0110375166168097</v>
      </c>
      <c r="EL171"/>
      <c r="EZ171"/>
      <c r="FB171" s="1">
        <v>6.1022816272208997</v>
      </c>
      <c r="FC171" s="1">
        <v>9.5951262781975295</v>
      </c>
      <c r="FD171" s="1">
        <v>10.5769537000558</v>
      </c>
      <c r="FE171" s="1">
        <v>14.9412612873755</v>
      </c>
      <c r="FF171" s="1">
        <v>9.7109048320223206</v>
      </c>
      <c r="FG171" s="1">
        <v>7.6818188272008801</v>
      </c>
      <c r="FH171" s="1">
        <v>3.8636618023934899</v>
      </c>
      <c r="FI171" s="1">
        <v>9.1763133654781104</v>
      </c>
      <c r="FJ171" s="1">
        <v>5.3604460652517503</v>
      </c>
      <c r="FK171" s="1">
        <v>6.4173585764342098</v>
      </c>
      <c r="FL171" s="1">
        <v>7.0684129486422496</v>
      </c>
      <c r="FM171" s="1">
        <v>7.0486304473887902</v>
      </c>
      <c r="FN171" s="1">
        <v>6.8691856341179198</v>
      </c>
      <c r="GB171"/>
      <c r="GP171"/>
      <c r="GR171" s="1">
        <v>0.899396672272885</v>
      </c>
      <c r="GS171" s="1">
        <v>1.2322540641500199</v>
      </c>
      <c r="GT171" s="1">
        <v>2.2830562937608398</v>
      </c>
      <c r="GU171" s="1">
        <v>1.1088592534550601</v>
      </c>
      <c r="GV171" s="1">
        <v>2.86514958865303</v>
      </c>
      <c r="GW171" s="1">
        <v>0.78367370635987799</v>
      </c>
      <c r="GX171" s="1">
        <v>0.51053223056597097</v>
      </c>
      <c r="GY171" s="1">
        <v>1.3635870027667001</v>
      </c>
      <c r="GZ171" s="1">
        <v>0.95528302406927101</v>
      </c>
      <c r="HA171" s="1">
        <v>0.50423398729450997</v>
      </c>
      <c r="HB171" s="1">
        <v>0.60234756874697404</v>
      </c>
      <c r="HC171" s="1">
        <v>1.2554552691671601</v>
      </c>
      <c r="HD171" s="1">
        <v>0.364441388743101</v>
      </c>
      <c r="HR171"/>
      <c r="IF171"/>
      <c r="JH171"/>
    </row>
    <row r="172" spans="1:268">
      <c r="A172" s="13">
        <f t="shared" si="2"/>
        <v>41305</v>
      </c>
      <c r="O172"/>
      <c r="AD172"/>
      <c r="AE172" s="4">
        <v>41305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T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DJ172"/>
      <c r="DL172" s="1">
        <v>7.5586922388775397</v>
      </c>
      <c r="DM172" s="1">
        <v>9.4321643965907906</v>
      </c>
      <c r="DN172" s="1">
        <v>13.550210169470301</v>
      </c>
      <c r="DO172" s="1" t="e">
        <v>#N/A</v>
      </c>
      <c r="DP172" s="1">
        <v>11.122969293591201</v>
      </c>
      <c r="DQ172" s="1">
        <v>8.3629049529604504</v>
      </c>
      <c r="DR172" s="1">
        <v>4.9205908104237004</v>
      </c>
      <c r="DS172" s="1">
        <v>13.729861410058801</v>
      </c>
      <c r="DT172" s="1">
        <v>3.7279288105630202</v>
      </c>
      <c r="DU172" s="1">
        <v>4.2909958982282603</v>
      </c>
      <c r="DV172" s="1">
        <v>7.5639559610706399</v>
      </c>
      <c r="DW172" s="1">
        <v>6.9479002445868501</v>
      </c>
      <c r="DX172" s="1">
        <v>3.8966090029265299</v>
      </c>
      <c r="EL172"/>
      <c r="EZ172"/>
      <c r="FB172" s="1">
        <v>6.0715750390831102</v>
      </c>
      <c r="FC172" s="1">
        <v>9.3792290713449802</v>
      </c>
      <c r="FD172" s="1">
        <v>10.737125011787199</v>
      </c>
      <c r="FE172" s="1">
        <v>14.5135064469296</v>
      </c>
      <c r="FF172" s="1">
        <v>9.5796391521113406</v>
      </c>
      <c r="FG172" s="1">
        <v>7.6352349501073498</v>
      </c>
      <c r="FH172" s="1">
        <v>4.0689466264147196</v>
      </c>
      <c r="FI172" s="1">
        <v>9.1347247549456494</v>
      </c>
      <c r="FJ172" s="1">
        <v>5.4856842971596098</v>
      </c>
      <c r="FK172" s="1">
        <v>6.3405479994931202</v>
      </c>
      <c r="FL172" s="1">
        <v>6.8497369506636199</v>
      </c>
      <c r="FM172" s="1">
        <v>6.8623197546890502</v>
      </c>
      <c r="FN172" s="1">
        <v>6.7744723890076903</v>
      </c>
      <c r="GB172"/>
      <c r="GP172"/>
      <c r="GR172" s="1">
        <v>0.92474329041200598</v>
      </c>
      <c r="GS172" s="1">
        <v>1.2011084217185699</v>
      </c>
      <c r="GT172" s="1">
        <v>2.2633862138388201</v>
      </c>
      <c r="GU172" s="1">
        <v>1.11341560205799</v>
      </c>
      <c r="GV172" s="1">
        <v>2.8197065582303602</v>
      </c>
      <c r="GW172" s="1">
        <v>0.75580408279009403</v>
      </c>
      <c r="GX172" s="1">
        <v>0.54197882106069595</v>
      </c>
      <c r="GY172" s="1">
        <v>1.34405665485373</v>
      </c>
      <c r="GZ172" s="1">
        <v>1.0079208451889099</v>
      </c>
      <c r="HA172" s="1">
        <v>0.510545550879136</v>
      </c>
      <c r="HB172" s="1">
        <v>0.58950807821884699</v>
      </c>
      <c r="HC172" s="1">
        <v>1.2099728242111301</v>
      </c>
      <c r="HD172" s="1">
        <v>0.36348943935106298</v>
      </c>
      <c r="HR172"/>
      <c r="IF172"/>
      <c r="JH172"/>
    </row>
    <row r="173" spans="1:268">
      <c r="A173" s="13">
        <f t="shared" si="2"/>
        <v>41274</v>
      </c>
      <c r="O173"/>
      <c r="AD173"/>
      <c r="AE173" s="4">
        <v>41274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T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DJ173"/>
      <c r="DL173" s="1">
        <v>7.3272294519476198</v>
      </c>
      <c r="DM173" s="1">
        <v>9.1310926123375697</v>
      </c>
      <c r="DN173" s="1">
        <v>13.3644540551178</v>
      </c>
      <c r="DO173" s="1" t="e">
        <v>#N/A</v>
      </c>
      <c r="DP173" s="1">
        <v>10.367813434298601</v>
      </c>
      <c r="DQ173" s="1">
        <v>8.1790535906352808</v>
      </c>
      <c r="DR173" s="1">
        <v>4.6994059377341504</v>
      </c>
      <c r="DS173" s="1">
        <v>13.080576139477699</v>
      </c>
      <c r="DT173" s="1">
        <v>3.5366299158227901</v>
      </c>
      <c r="DU173" s="1">
        <v>4.3751640833393601</v>
      </c>
      <c r="DV173" s="1">
        <v>7.2441946946714202</v>
      </c>
      <c r="DW173" s="1">
        <v>6.7473620221594297</v>
      </c>
      <c r="DX173" s="1">
        <v>3.7737068055285801</v>
      </c>
      <c r="EL173"/>
      <c r="EZ173"/>
      <c r="FB173" s="1">
        <v>5.95832666552971</v>
      </c>
      <c r="FC173" s="1">
        <v>9.1958317417310909</v>
      </c>
      <c r="FD173" s="1">
        <v>10.518368286545901</v>
      </c>
      <c r="FE173" s="1">
        <v>14.6654671211412</v>
      </c>
      <c r="FF173" s="1">
        <v>9.0272372995776902</v>
      </c>
      <c r="FG173" s="1">
        <v>7.5384122045432402</v>
      </c>
      <c r="FH173" s="1">
        <v>3.92733555209026</v>
      </c>
      <c r="FI173" s="1">
        <v>8.7390195040155092</v>
      </c>
      <c r="FJ173" s="1">
        <v>5.3408409314175396</v>
      </c>
      <c r="FK173" s="1">
        <v>6.4143840521633804</v>
      </c>
      <c r="FL173" s="1">
        <v>6.67963908480142</v>
      </c>
      <c r="FM173" s="1">
        <v>6.75734919219164</v>
      </c>
      <c r="FN173" s="1">
        <v>6.8178345544937802</v>
      </c>
      <c r="GB173"/>
      <c r="GP173"/>
      <c r="GR173" s="1">
        <v>0.91103783142354899</v>
      </c>
      <c r="GS173" s="1">
        <v>1.1652724452376899</v>
      </c>
      <c r="GT173" s="1">
        <v>2.2126325357705601</v>
      </c>
      <c r="GU173" s="1">
        <v>1.04152558959831</v>
      </c>
      <c r="GV173" s="1">
        <v>2.6591533686009199</v>
      </c>
      <c r="GW173" s="1">
        <v>0.73809396889886703</v>
      </c>
      <c r="GX173" s="1">
        <v>0.51518470398348104</v>
      </c>
      <c r="GY173" s="1">
        <v>1.26929218114051</v>
      </c>
      <c r="GZ173" s="1">
        <v>0.95163287093554005</v>
      </c>
      <c r="HA173" s="1">
        <v>0.51707074429772404</v>
      </c>
      <c r="HB173" s="1">
        <v>0.56075046696984199</v>
      </c>
      <c r="HC173" s="1">
        <v>1.18455536123051</v>
      </c>
      <c r="HD173" s="1">
        <v>0.35286618486205401</v>
      </c>
      <c r="HR173"/>
      <c r="IF173"/>
      <c r="JH173"/>
    </row>
    <row r="174" spans="1:268">
      <c r="A174" s="13">
        <f t="shared" si="2"/>
        <v>41243</v>
      </c>
      <c r="O174"/>
      <c r="AD174"/>
      <c r="AE174" s="4">
        <v>41243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T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DJ174"/>
      <c r="DL174" s="1">
        <v>6.9968485821851303</v>
      </c>
      <c r="DM174" s="1">
        <v>9.1929068228622608</v>
      </c>
      <c r="DN174" s="1">
        <v>13.300664908036101</v>
      </c>
      <c r="DO174" s="1" t="e">
        <v>#N/A</v>
      </c>
      <c r="DP174" s="1">
        <v>10.340067983635899</v>
      </c>
      <c r="DQ174" s="1">
        <v>7.9751762214364499</v>
      </c>
      <c r="DR174" s="1">
        <v>4.6770073473518696</v>
      </c>
      <c r="DS174" s="1">
        <v>13.4058278280013</v>
      </c>
      <c r="DT174" s="1">
        <v>3.58452381952022</v>
      </c>
      <c r="DU174" s="1">
        <v>4.1317302080184604</v>
      </c>
      <c r="DV174" s="1">
        <v>7.0637721155812603</v>
      </c>
      <c r="DW174" s="1">
        <v>6.62670882508744</v>
      </c>
      <c r="DX174" s="1">
        <v>3.55956778998892</v>
      </c>
      <c r="EL174"/>
      <c r="EZ174"/>
      <c r="FB174" s="1">
        <v>5.7195876695010597</v>
      </c>
      <c r="FC174" s="1">
        <v>9.2749533885686493</v>
      </c>
      <c r="FD174" s="1">
        <v>10.4812310768893</v>
      </c>
      <c r="FE174" s="1">
        <v>14.5952989419466</v>
      </c>
      <c r="FF174" s="1">
        <v>8.9791399236002807</v>
      </c>
      <c r="FG174" s="1">
        <v>7.4397092704986703</v>
      </c>
      <c r="FH174" s="1">
        <v>3.9120550939395802</v>
      </c>
      <c r="FI174" s="1">
        <v>8.5388192243781393</v>
      </c>
      <c r="FJ174" s="1">
        <v>5.3777311735817301</v>
      </c>
      <c r="FK174" s="1">
        <v>6.1774538436519402</v>
      </c>
      <c r="FL174" s="1">
        <v>6.6068786052962203</v>
      </c>
      <c r="FM174" s="1">
        <v>6.6932208739071202</v>
      </c>
      <c r="FN174" s="1">
        <v>6.7108336242890596</v>
      </c>
      <c r="GB174"/>
      <c r="GP174"/>
      <c r="GR174" s="1">
        <v>0.87010360557042599</v>
      </c>
      <c r="GS174" s="1">
        <v>1.17078876045925</v>
      </c>
      <c r="GT174" s="1">
        <v>2.1971776520454598</v>
      </c>
      <c r="GU174" s="1">
        <v>1.0088557752243399</v>
      </c>
      <c r="GV174" s="1">
        <v>2.6317641659240598</v>
      </c>
      <c r="GW174" s="1">
        <v>0.71893162464813698</v>
      </c>
      <c r="GX174" s="1">
        <v>0.51221890254823599</v>
      </c>
      <c r="GY174" s="1">
        <v>1.2402856219665801</v>
      </c>
      <c r="GZ174" s="1">
        <v>0.96038595945766903</v>
      </c>
      <c r="HA174" s="1">
        <v>0.503951306349817</v>
      </c>
      <c r="HB174" s="1">
        <v>0.54870128840327304</v>
      </c>
      <c r="HC174" s="1">
        <v>1.16272728076971</v>
      </c>
      <c r="HD174" s="1">
        <v>0.33317574421871698</v>
      </c>
      <c r="HR174"/>
      <c r="IF174"/>
      <c r="JH174"/>
    </row>
    <row r="175" spans="1:268">
      <c r="A175" s="13">
        <f t="shared" si="2"/>
        <v>41213</v>
      </c>
      <c r="O175"/>
      <c r="AD175"/>
      <c r="AE175" s="4">
        <v>41213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T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DJ175"/>
      <c r="DL175" s="1">
        <v>6.7978965196104397</v>
      </c>
      <c r="DM175" s="1">
        <v>8.7176765677689207</v>
      </c>
      <c r="DN175" s="1">
        <v>12.1868778536953</v>
      </c>
      <c r="DO175" s="1" t="e">
        <v>#N/A</v>
      </c>
      <c r="DP175" s="1">
        <v>10.343659835483599</v>
      </c>
      <c r="DQ175" s="1">
        <v>7.6941447045209896</v>
      </c>
      <c r="DR175" s="1">
        <v>4.7936211619285496</v>
      </c>
      <c r="DS175" s="1">
        <v>12.5893112374517</v>
      </c>
      <c r="DT175" s="1">
        <v>3.6226120845354299</v>
      </c>
      <c r="DU175" s="1">
        <v>4.2351538062732503</v>
      </c>
      <c r="DV175" s="1">
        <v>6.7432717546596397</v>
      </c>
      <c r="DW175" s="1">
        <v>6.4441199571893497</v>
      </c>
      <c r="DX175" s="1">
        <v>3.3239096723058501</v>
      </c>
      <c r="EL175"/>
      <c r="EZ175"/>
      <c r="FB175" s="1">
        <v>5.6060097445958297</v>
      </c>
      <c r="FC175" s="1">
        <v>8.8827499699938599</v>
      </c>
      <c r="FD175" s="1">
        <v>9.6592522547930706</v>
      </c>
      <c r="FE175" s="1">
        <v>14.457535565398199</v>
      </c>
      <c r="FF175" s="1">
        <v>8.8677701592223901</v>
      </c>
      <c r="FG175" s="1">
        <v>7.2117009704233199</v>
      </c>
      <c r="FH175" s="1">
        <v>3.96823797847438</v>
      </c>
      <c r="FI175" s="1">
        <v>8.0970026771742596</v>
      </c>
      <c r="FJ175" s="1">
        <v>5.3330873378509596</v>
      </c>
      <c r="FK175" s="1">
        <v>6.23338860601325</v>
      </c>
      <c r="FL175" s="1">
        <v>6.5621285548485497</v>
      </c>
      <c r="FM175" s="1">
        <v>6.4702035467018399</v>
      </c>
      <c r="FN175" s="1">
        <v>6.3195313952685801</v>
      </c>
      <c r="GB175"/>
      <c r="GP175"/>
      <c r="GR175" s="1">
        <v>0.86093039311324504</v>
      </c>
      <c r="GS175" s="1">
        <v>1.1157555526968801</v>
      </c>
      <c r="GT175" s="1">
        <v>2.0035527540425502</v>
      </c>
      <c r="GU175" s="1">
        <v>0.96620837326075304</v>
      </c>
      <c r="GV175" s="1">
        <v>2.61593579179377</v>
      </c>
      <c r="GW175" s="1">
        <v>0.69281920451029499</v>
      </c>
      <c r="GX175" s="1">
        <v>0.52988056684190399</v>
      </c>
      <c r="GY175" s="1">
        <v>1.16533554902875</v>
      </c>
      <c r="GZ175" s="1">
        <v>0.97324600467441902</v>
      </c>
      <c r="HA175" s="1">
        <v>0.52828901650845494</v>
      </c>
      <c r="HB175" s="1">
        <v>0.52014522833737797</v>
      </c>
      <c r="HC175" s="1">
        <v>1.12116727748098</v>
      </c>
      <c r="HD175" s="1">
        <v>0.31421999255161598</v>
      </c>
      <c r="HR175"/>
      <c r="IF175"/>
      <c r="JH175"/>
    </row>
    <row r="176" spans="1:268">
      <c r="A176" s="13">
        <f t="shared" si="2"/>
        <v>41180</v>
      </c>
      <c r="O176"/>
      <c r="AD176"/>
      <c r="AE176" s="4">
        <v>41180</v>
      </c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T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DJ176"/>
      <c r="DL176" s="1">
        <v>6.64899212156707</v>
      </c>
      <c r="DM176" s="1">
        <v>8.6409257185180408</v>
      </c>
      <c r="DN176" s="1">
        <v>11.4967555156503</v>
      </c>
      <c r="DO176" s="1" t="e">
        <v>#N/A</v>
      </c>
      <c r="DP176" s="1">
        <v>10.440192831055199</v>
      </c>
      <c r="DQ176" s="1">
        <v>7.5432071295364604</v>
      </c>
      <c r="DR176" s="1">
        <v>4.7715176220637003</v>
      </c>
      <c r="DS176" s="1">
        <v>12.2346814334839</v>
      </c>
      <c r="DT176" s="1">
        <v>3.8165638277499201</v>
      </c>
      <c r="DU176" s="1">
        <v>4.1657251063460903</v>
      </c>
      <c r="DV176" s="1">
        <v>6.72134691340099</v>
      </c>
      <c r="DW176" s="1">
        <v>6.4281251573743399</v>
      </c>
      <c r="DX176" s="1">
        <v>3.14456565696947</v>
      </c>
      <c r="EL176"/>
      <c r="EZ176"/>
      <c r="FB176" s="1">
        <v>5.4828096671141902</v>
      </c>
      <c r="FC176" s="1">
        <v>8.7331057519215705</v>
      </c>
      <c r="FD176" s="1">
        <v>9.1907594086842899</v>
      </c>
      <c r="FE176" s="1">
        <v>14.037275761640901</v>
      </c>
      <c r="FF176" s="1">
        <v>8.9094915358321103</v>
      </c>
      <c r="FG176" s="1">
        <v>7.06822351344832</v>
      </c>
      <c r="FH176" s="1">
        <v>3.9794030897777599</v>
      </c>
      <c r="FI176" s="1">
        <v>7.9126047093279404</v>
      </c>
      <c r="FJ176" s="1">
        <v>5.4324546745857001</v>
      </c>
      <c r="FK176" s="1">
        <v>6.1323502611074403</v>
      </c>
      <c r="FL176" s="1">
        <v>6.5817761418040899</v>
      </c>
      <c r="FM176" s="1">
        <v>6.4483508441492496</v>
      </c>
      <c r="FN176" s="1">
        <v>6.0127344136527201</v>
      </c>
      <c r="GB176"/>
      <c r="GP176"/>
      <c r="GR176" s="1">
        <v>0.84308013779249003</v>
      </c>
      <c r="GS176" s="1">
        <v>1.1170336848315401</v>
      </c>
      <c r="GT176" s="1">
        <v>1.8925408983010501</v>
      </c>
      <c r="GU176" s="1">
        <v>0.92881547345923399</v>
      </c>
      <c r="GV176" s="1">
        <v>2.6177140183467502</v>
      </c>
      <c r="GW176" s="1">
        <v>0.67836765751269001</v>
      </c>
      <c r="GX176" s="1">
        <v>0.53348710342468897</v>
      </c>
      <c r="GY176" s="1">
        <v>1.1464433624258199</v>
      </c>
      <c r="GZ176" s="1">
        <v>1.0256433513944001</v>
      </c>
      <c r="HA176" s="1">
        <v>0.52089011702628696</v>
      </c>
      <c r="HB176" s="1">
        <v>0.514979630121984</v>
      </c>
      <c r="HC176" s="1">
        <v>1.1257246381089601</v>
      </c>
      <c r="HD176" s="1">
        <v>0.30511870593909701</v>
      </c>
      <c r="HR176"/>
      <c r="IF176"/>
      <c r="JH176"/>
    </row>
    <row r="177" spans="1:268">
      <c r="A177" s="13">
        <f t="shared" si="2"/>
        <v>41152</v>
      </c>
      <c r="O177"/>
      <c r="AD177"/>
      <c r="AE177" s="4">
        <v>41152</v>
      </c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T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DJ177"/>
      <c r="DL177" s="1">
        <v>6.23314750970715</v>
      </c>
      <c r="DM177" s="1">
        <v>8.8215639183371106</v>
      </c>
      <c r="DN177" s="1">
        <v>12.360951249286501</v>
      </c>
      <c r="DO177" s="1" t="e">
        <v>#N/A</v>
      </c>
      <c r="DP177" s="1">
        <v>10.307753979126399</v>
      </c>
      <c r="DQ177" s="1">
        <v>7.4341723483220798</v>
      </c>
      <c r="DR177" s="1">
        <v>4.8218809045877098</v>
      </c>
      <c r="DS177" s="1">
        <v>11.753226056416899</v>
      </c>
      <c r="DT177" s="1">
        <v>3.8788093464609799</v>
      </c>
      <c r="DU177" s="1">
        <v>4.1197712980854604</v>
      </c>
      <c r="DV177" s="1">
        <v>6.6204645030147597</v>
      </c>
      <c r="DW177" s="1">
        <v>6.4796951628270598</v>
      </c>
      <c r="DX177" s="1">
        <v>3.1918230776970402</v>
      </c>
      <c r="EL177"/>
      <c r="EZ177"/>
      <c r="FB177" s="1">
        <v>5.2451837560505696</v>
      </c>
      <c r="FC177" s="1">
        <v>8.9795294206936305</v>
      </c>
      <c r="FD177" s="1">
        <v>9.8343837200940598</v>
      </c>
      <c r="FE177" s="1">
        <v>14.436404179050299</v>
      </c>
      <c r="FF177" s="1">
        <v>8.8448272702551698</v>
      </c>
      <c r="FG177" s="1">
        <v>7.0714661528110296</v>
      </c>
      <c r="FH177" s="1">
        <v>4.0450042889216604</v>
      </c>
      <c r="FI177" s="1">
        <v>7.9792524005311396</v>
      </c>
      <c r="FJ177" s="1">
        <v>5.5439068781229901</v>
      </c>
      <c r="FK177" s="1">
        <v>6.2362035080215996</v>
      </c>
      <c r="FL177" s="1">
        <v>6.5421167745937598</v>
      </c>
      <c r="FM177" s="1">
        <v>6.5003500118254003</v>
      </c>
      <c r="FN177" s="1">
        <v>6.2324715743674099</v>
      </c>
      <c r="GB177"/>
      <c r="GP177"/>
      <c r="GR177" s="1">
        <v>0.81247648762442104</v>
      </c>
      <c r="GS177" s="1">
        <v>1.1413873325780599</v>
      </c>
      <c r="GT177" s="1">
        <v>2.0121357356889402</v>
      </c>
      <c r="GU177" s="1">
        <v>0.89656171136750995</v>
      </c>
      <c r="GV177" s="1">
        <v>2.58905215560458</v>
      </c>
      <c r="GW177" s="1">
        <v>0.66885046396748304</v>
      </c>
      <c r="GX177" s="1">
        <v>0.53236779343109497</v>
      </c>
      <c r="GY177" s="1">
        <v>1.1439218368784501</v>
      </c>
      <c r="GZ177" s="1">
        <v>1.0365535057273101</v>
      </c>
      <c r="HA177" s="1">
        <v>0.51624932800136802</v>
      </c>
      <c r="HB177" s="1">
        <v>0.51046456138712903</v>
      </c>
      <c r="HC177" s="1">
        <v>1.1161302549968899</v>
      </c>
      <c r="HD177" s="1">
        <v>0.30725822660110802</v>
      </c>
      <c r="HR177"/>
      <c r="IF177"/>
      <c r="JH177"/>
    </row>
    <row r="178" spans="1:268">
      <c r="A178" s="13">
        <f t="shared" si="2"/>
        <v>41121</v>
      </c>
      <c r="O178"/>
      <c r="AD178"/>
      <c r="AE178" s="4">
        <v>41121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T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DJ178"/>
      <c r="DL178" s="1">
        <v>6.1716491800377904</v>
      </c>
      <c r="DM178" s="1">
        <v>8.8596662935776802</v>
      </c>
      <c r="DN178" s="1">
        <v>11.8559101860575</v>
      </c>
      <c r="DO178" s="1" t="e">
        <v>#N/A</v>
      </c>
      <c r="DP178" s="1">
        <v>10.4035461597606</v>
      </c>
      <c r="DQ178" s="1">
        <v>7.2982430894631598</v>
      </c>
      <c r="DR178" s="1">
        <v>4.6261471675507204</v>
      </c>
      <c r="DS178" s="1">
        <v>11.6657243847014</v>
      </c>
      <c r="DT178" s="1">
        <v>3.81884239125006</v>
      </c>
      <c r="DU178" s="1">
        <v>3.9346048201275798</v>
      </c>
      <c r="DV178" s="1">
        <v>6.6534570824203803</v>
      </c>
      <c r="DW178" s="1">
        <v>6.3004369498567803</v>
      </c>
      <c r="DX178" s="1">
        <v>3.2554907081854498</v>
      </c>
      <c r="EL178"/>
      <c r="EZ178"/>
      <c r="FB178" s="1">
        <v>4.9699432337460498</v>
      </c>
      <c r="FC178" s="1">
        <v>8.9291224443114707</v>
      </c>
      <c r="FD178" s="1">
        <v>9.5166504561607095</v>
      </c>
      <c r="FE178" s="1">
        <v>14.320600781533299</v>
      </c>
      <c r="FF178" s="1">
        <v>8.9291530465012006</v>
      </c>
      <c r="FG178" s="1">
        <v>6.7883125479396904</v>
      </c>
      <c r="FH178" s="1">
        <v>3.88586070512926</v>
      </c>
      <c r="FI178" s="1">
        <v>7.8613151646383104</v>
      </c>
      <c r="FJ178" s="1">
        <v>5.4005379481483402</v>
      </c>
      <c r="FK178" s="1">
        <v>5.93117295904021</v>
      </c>
      <c r="FL178" s="1">
        <v>6.5139808366653602</v>
      </c>
      <c r="FM178" s="1">
        <v>6.20257106321574</v>
      </c>
      <c r="FN178" s="1">
        <v>6.0696662275922497</v>
      </c>
      <c r="GB178"/>
      <c r="GP178"/>
      <c r="GR178" s="1">
        <v>0.80628296277397904</v>
      </c>
      <c r="GS178" s="1">
        <v>1.15206483122468</v>
      </c>
      <c r="GT178" s="1">
        <v>1.9703235564725201</v>
      </c>
      <c r="GU178" s="1">
        <v>0.82742356993528798</v>
      </c>
      <c r="GV178" s="1">
        <v>2.6177409960004101</v>
      </c>
      <c r="GW178" s="1">
        <v>0.659493768519537</v>
      </c>
      <c r="GX178" s="1">
        <v>0.51429844591623797</v>
      </c>
      <c r="GY178" s="1">
        <v>1.1133090521725999</v>
      </c>
      <c r="GZ178" s="1">
        <v>1.0126981455000801</v>
      </c>
      <c r="HA178" s="1">
        <v>0.49444827896786597</v>
      </c>
      <c r="HB178" s="1">
        <v>0.50569198746703203</v>
      </c>
      <c r="HC178" s="1">
        <v>1.0775506914247599</v>
      </c>
      <c r="HD178" s="1">
        <v>0.31250156252453698</v>
      </c>
      <c r="HR178"/>
      <c r="IF178"/>
      <c r="JH178"/>
    </row>
    <row r="179" spans="1:268">
      <c r="A179" s="13">
        <f t="shared" si="2"/>
        <v>41089</v>
      </c>
      <c r="O179"/>
      <c r="AD179"/>
      <c r="AE179" s="4">
        <v>41089</v>
      </c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T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DJ179"/>
      <c r="DL179" s="1">
        <v>5.6823775069925704</v>
      </c>
      <c r="DM179" s="1">
        <v>8.4432666705911803</v>
      </c>
      <c r="DN179" s="1">
        <v>11.5599331091582</v>
      </c>
      <c r="DO179" s="1" t="e">
        <v>#N/A</v>
      </c>
      <c r="DP179" s="1">
        <v>9.7976860784911999</v>
      </c>
      <c r="DQ179" s="1">
        <v>7.0853334796469802</v>
      </c>
      <c r="DR179" s="1">
        <v>4.4633705864261302</v>
      </c>
      <c r="DS179" s="1">
        <v>10.4017588495417</v>
      </c>
      <c r="DT179" s="1">
        <v>3.7644336068040798</v>
      </c>
      <c r="DU179" s="1">
        <v>4.0875455917528098</v>
      </c>
      <c r="DV179" s="1">
        <v>6.4645846434616798</v>
      </c>
      <c r="DW179" s="1">
        <v>6.0609006627605702</v>
      </c>
      <c r="DX179" s="1">
        <v>2.9773026872244799</v>
      </c>
      <c r="EL179"/>
      <c r="EZ179"/>
      <c r="FB179" s="1">
        <v>4.7117818986781099</v>
      </c>
      <c r="FC179" s="1">
        <v>8.6917670323137397</v>
      </c>
      <c r="FD179" s="1">
        <v>9.2299109064543501</v>
      </c>
      <c r="FE179" s="1">
        <v>14.278505086858701</v>
      </c>
      <c r="FF179" s="1">
        <v>8.57672294020953</v>
      </c>
      <c r="FG179" s="1">
        <v>6.6536556429216702</v>
      </c>
      <c r="FH179" s="1">
        <v>3.7866509705900602</v>
      </c>
      <c r="FI179" s="1">
        <v>7.1318979637456001</v>
      </c>
      <c r="FJ179" s="1">
        <v>5.4683015565873303</v>
      </c>
      <c r="FK179" s="1">
        <v>6.1459817711738802</v>
      </c>
      <c r="FL179" s="1">
        <v>6.4798438871842903</v>
      </c>
      <c r="FM179" s="1">
        <v>6.09678730267151</v>
      </c>
      <c r="FN179" s="1">
        <v>5.9666988719581999</v>
      </c>
      <c r="GB179"/>
      <c r="GP179"/>
      <c r="GR179" s="1">
        <v>0.77557600475269495</v>
      </c>
      <c r="GS179" s="1">
        <v>1.0959284290353899</v>
      </c>
      <c r="GT179" s="1">
        <v>1.9172286200520099</v>
      </c>
      <c r="GU179" s="1">
        <v>0.82596904778732205</v>
      </c>
      <c r="GV179" s="1">
        <v>2.48980606834456</v>
      </c>
      <c r="GW179" s="1">
        <v>0.63968360426333104</v>
      </c>
      <c r="GX179" s="1">
        <v>0.49600242881228401</v>
      </c>
      <c r="GY179" s="1">
        <v>1.0294296445156601</v>
      </c>
      <c r="GZ179" s="1">
        <v>1.0065272672904999</v>
      </c>
      <c r="HA179" s="1">
        <v>0.51279612564275501</v>
      </c>
      <c r="HB179" s="1">
        <v>0.48892899619771402</v>
      </c>
      <c r="HC179" s="1">
        <v>1.0365842960887299</v>
      </c>
      <c r="HD179" s="1">
        <v>0.28553723084492</v>
      </c>
      <c r="HR179"/>
      <c r="IF179"/>
      <c r="JH179"/>
    </row>
    <row r="180" spans="1:268">
      <c r="A180" s="13">
        <f t="shared" si="2"/>
        <v>41060</v>
      </c>
      <c r="O180"/>
      <c r="AD180"/>
      <c r="AE180" s="4">
        <v>41060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T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DJ180"/>
      <c r="DL180" s="1">
        <v>5.4678093118632498</v>
      </c>
      <c r="DM180" s="1">
        <v>8.2052718928410098</v>
      </c>
      <c r="DN180" s="1">
        <v>11.7146723249031</v>
      </c>
      <c r="DO180" s="1" t="e">
        <v>#N/A</v>
      </c>
      <c r="DP180" s="1">
        <v>9.27712210994072</v>
      </c>
      <c r="DQ180" s="1">
        <v>6.8468814929043704</v>
      </c>
      <c r="DR180" s="1">
        <v>4.1279732073160398</v>
      </c>
      <c r="DS180" s="1">
        <v>10.372167828269999</v>
      </c>
      <c r="DT180" s="1">
        <v>3.5286767189395198</v>
      </c>
      <c r="DU180" s="1">
        <v>3.81716456455479</v>
      </c>
      <c r="DV180" s="1">
        <v>6.1325127335136198</v>
      </c>
      <c r="DW180" s="1">
        <v>5.7242425939038197</v>
      </c>
      <c r="DX180" s="1">
        <v>3.1099906119007201</v>
      </c>
      <c r="EL180"/>
      <c r="EZ180"/>
      <c r="FB180" s="1">
        <v>4.4520407038315</v>
      </c>
      <c r="FC180" s="1">
        <v>8.5679860469351095</v>
      </c>
      <c r="FD180" s="1">
        <v>9.4075005515020802</v>
      </c>
      <c r="FE180" s="1">
        <v>14.1930072860235</v>
      </c>
      <c r="FF180" s="1">
        <v>8.2290246330242898</v>
      </c>
      <c r="FG180" s="1">
        <v>6.6044444740556401</v>
      </c>
      <c r="FH180" s="1">
        <v>3.5612622632866202</v>
      </c>
      <c r="FI180" s="1">
        <v>7.0182999590328699</v>
      </c>
      <c r="FJ180" s="1">
        <v>5.3462146947054796</v>
      </c>
      <c r="FK180" s="1">
        <v>6.0694507430042703</v>
      </c>
      <c r="FL180" s="1">
        <v>6.2580723648076004</v>
      </c>
      <c r="FM180" s="1">
        <v>5.9023427423379804</v>
      </c>
      <c r="FN180" s="1">
        <v>6.1846703086334003</v>
      </c>
      <c r="GB180"/>
      <c r="GP180"/>
      <c r="GR180" s="1">
        <v>0.83645075740566499</v>
      </c>
      <c r="GS180" s="1">
        <v>1.06171251845113</v>
      </c>
      <c r="GT180" s="1">
        <v>1.9346618174424699</v>
      </c>
      <c r="GU180" s="1">
        <v>0.74460482705286701</v>
      </c>
      <c r="GV180" s="1">
        <v>2.3745019157171199</v>
      </c>
      <c r="GW180" s="1">
        <v>0.62006930569223595</v>
      </c>
      <c r="GX180" s="1">
        <v>0.462905476833469</v>
      </c>
      <c r="GY180" s="1">
        <v>1.01765832732109</v>
      </c>
      <c r="GZ180" s="1">
        <v>0.94372191275811301</v>
      </c>
      <c r="HA180" s="1">
        <v>0.48275681398139803</v>
      </c>
      <c r="HB180" s="1">
        <v>0.454957690160814</v>
      </c>
      <c r="HC180" s="1">
        <v>0.98021202973455002</v>
      </c>
      <c r="HD180" s="1">
        <v>0.296603009632394</v>
      </c>
      <c r="HR180"/>
      <c r="IF180"/>
      <c r="JH180"/>
    </row>
    <row r="181" spans="1:268">
      <c r="A181" s="13">
        <f t="shared" si="2"/>
        <v>41029</v>
      </c>
      <c r="O181"/>
      <c r="AD181"/>
      <c r="AE181" s="4">
        <v>41029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T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DJ181"/>
      <c r="DL181" s="1">
        <v>6.4154502543035798</v>
      </c>
      <c r="DM181" s="1">
        <v>8.7321938619642392</v>
      </c>
      <c r="DN181" s="1">
        <v>12.387140787096699</v>
      </c>
      <c r="DO181" s="1" t="e">
        <v>#N/A</v>
      </c>
      <c r="DP181" s="1">
        <v>9.8729348350260402</v>
      </c>
      <c r="DQ181" s="1">
        <v>7.5062876886740897</v>
      </c>
      <c r="DR181" s="1">
        <v>4.6664734198122497</v>
      </c>
      <c r="DS181" s="1">
        <v>11.0960228931418</v>
      </c>
      <c r="DT181" s="1">
        <v>3.7311313887338802</v>
      </c>
      <c r="DU181" s="1">
        <v>4.0632949429879899</v>
      </c>
      <c r="DV181" s="1">
        <v>6.3874346862876603</v>
      </c>
      <c r="DW181" s="1">
        <v>6.1324921517275603</v>
      </c>
      <c r="DX181" s="1">
        <v>3.5569747118241102</v>
      </c>
      <c r="EL181"/>
      <c r="EZ181"/>
      <c r="FB181" s="1">
        <v>5.0044712292436797</v>
      </c>
      <c r="FC181" s="1">
        <v>8.78609048521567</v>
      </c>
      <c r="FD181" s="1">
        <v>9.9622796586069207</v>
      </c>
      <c r="FE181" s="1">
        <v>14.6211321060096</v>
      </c>
      <c r="FF181" s="1">
        <v>8.5115449892078701</v>
      </c>
      <c r="FG181" s="1">
        <v>6.8842566321133001</v>
      </c>
      <c r="FH181" s="1">
        <v>3.9848389538316402</v>
      </c>
      <c r="FI181" s="1">
        <v>7.7219012852058704</v>
      </c>
      <c r="FJ181" s="1">
        <v>5.3059212601732302</v>
      </c>
      <c r="FK181" s="1">
        <v>6.0872032251463803</v>
      </c>
      <c r="FL181" s="1">
        <v>6.5159115969087296</v>
      </c>
      <c r="FM181" s="1">
        <v>6.0428698212546399</v>
      </c>
      <c r="FN181" s="1">
        <v>6.3935667832936902</v>
      </c>
      <c r="GB181"/>
      <c r="GP181"/>
      <c r="GR181" s="1">
        <v>0.97152865159681601</v>
      </c>
      <c r="GS181" s="1">
        <v>1.12416302664249</v>
      </c>
      <c r="GT181" s="1">
        <v>2.0426982121703601</v>
      </c>
      <c r="GU181" s="1">
        <v>0.83832813623896796</v>
      </c>
      <c r="GV181" s="1">
        <v>2.50836259464287</v>
      </c>
      <c r="GW181" s="1">
        <v>0.68062482550769599</v>
      </c>
      <c r="GX181" s="1">
        <v>0.53632619280074501</v>
      </c>
      <c r="GY181" s="1">
        <v>1.0967680724969699</v>
      </c>
      <c r="GZ181" s="1">
        <v>1.0015678929827301</v>
      </c>
      <c r="HA181" s="1">
        <v>0.51940651767010904</v>
      </c>
      <c r="HB181" s="1">
        <v>0.47787586306521701</v>
      </c>
      <c r="HC181" s="1">
        <v>1.0427299648727499</v>
      </c>
      <c r="HD181" s="1">
        <v>0.33909708972568697</v>
      </c>
      <c r="HR181"/>
      <c r="IF181"/>
      <c r="JH181"/>
    </row>
    <row r="182" spans="1:268">
      <c r="A182" s="13">
        <f t="shared" si="2"/>
        <v>40998</v>
      </c>
      <c r="O182"/>
      <c r="AD182"/>
      <c r="AE182" s="4">
        <v>40998</v>
      </c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T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DJ182"/>
      <c r="DL182" s="1">
        <v>6.3638234830356604</v>
      </c>
      <c r="DM182" s="1">
        <v>8.8869824702896807</v>
      </c>
      <c r="DN182" s="1">
        <v>12.504717904163501</v>
      </c>
      <c r="DO182" s="1" t="e">
        <v>#N/A</v>
      </c>
      <c r="DP182" s="1">
        <v>9.6791274172541595</v>
      </c>
      <c r="DQ182" s="1">
        <v>7.7829778697939602</v>
      </c>
      <c r="DR182" s="1">
        <v>4.8701964918642897</v>
      </c>
      <c r="DS182" s="1">
        <v>11.564501274269</v>
      </c>
      <c r="DT182" s="1">
        <v>3.9142644984460699</v>
      </c>
      <c r="DU182" s="1">
        <v>4.33637655863338</v>
      </c>
      <c r="DV182" s="1">
        <v>6.5535985606863996</v>
      </c>
      <c r="DW182" s="1">
        <v>6.3068169329198502</v>
      </c>
      <c r="DX182" s="1">
        <v>3.70815054721221</v>
      </c>
      <c r="EL182"/>
      <c r="EZ182"/>
      <c r="FB182" s="1">
        <v>4.9459012743726003</v>
      </c>
      <c r="FC182" s="1">
        <v>8.8526481215981896</v>
      </c>
      <c r="FD182" s="1">
        <v>10.139492460828601</v>
      </c>
      <c r="FE182" s="1">
        <v>14.7733386494409</v>
      </c>
      <c r="FF182" s="1">
        <v>8.3383306175944494</v>
      </c>
      <c r="FG182" s="1">
        <v>7.1097869164177796</v>
      </c>
      <c r="FH182" s="1">
        <v>4.0682654215779603</v>
      </c>
      <c r="FI182" s="1">
        <v>7.8866804699622204</v>
      </c>
      <c r="FJ182" s="1">
        <v>5.3792107312547799</v>
      </c>
      <c r="FK182" s="1">
        <v>6.1909375481342703</v>
      </c>
      <c r="FL182" s="1">
        <v>6.5372646433178803</v>
      </c>
      <c r="FM182" s="1">
        <v>6.1513875361912298</v>
      </c>
      <c r="FN182" s="1">
        <v>6.4739581055286601</v>
      </c>
      <c r="GB182"/>
      <c r="GP182"/>
      <c r="GR182" s="1">
        <v>0.98659325667598297</v>
      </c>
      <c r="GS182" s="1">
        <v>1.13563262456185</v>
      </c>
      <c r="GT182" s="1">
        <v>2.07456488507232</v>
      </c>
      <c r="GU182" s="1">
        <v>0.92114459003731897</v>
      </c>
      <c r="GV182" s="1">
        <v>2.47149325436092</v>
      </c>
      <c r="GW182" s="1">
        <v>0.71010679697842805</v>
      </c>
      <c r="GX182" s="1">
        <v>0.55166768059347904</v>
      </c>
      <c r="GY182" s="1">
        <v>1.15167642483696</v>
      </c>
      <c r="GZ182" s="1">
        <v>1.04875447484794</v>
      </c>
      <c r="HA182" s="1">
        <v>0.54778137308745001</v>
      </c>
      <c r="HB182" s="1">
        <v>0.48260077325130701</v>
      </c>
      <c r="HC182" s="1">
        <v>1.07691621824762</v>
      </c>
      <c r="HD182" s="1">
        <v>0.349794965724115</v>
      </c>
      <c r="HR182"/>
      <c r="IF182"/>
      <c r="JH182"/>
    </row>
    <row r="183" spans="1:268">
      <c r="A183" s="13">
        <f t="shared" si="2"/>
        <v>40968</v>
      </c>
      <c r="O183"/>
      <c r="AD183"/>
      <c r="AE183" s="4">
        <v>40968</v>
      </c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T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DJ183"/>
      <c r="DL183" s="1">
        <v>6.6764786658430397</v>
      </c>
      <c r="DM183" s="1">
        <v>8.8748760144854497</v>
      </c>
      <c r="DN183" s="1">
        <v>12.7365647255789</v>
      </c>
      <c r="DO183" s="1" t="e">
        <v>#N/A</v>
      </c>
      <c r="DP183" s="1">
        <v>9.6250042205061295</v>
      </c>
      <c r="DQ183" s="1">
        <v>7.9040070816797501</v>
      </c>
      <c r="DR183" s="1">
        <v>5.1376832858600201</v>
      </c>
      <c r="DS183" s="1">
        <v>11.381864141080399</v>
      </c>
      <c r="DT183" s="1">
        <v>3.84957417689784</v>
      </c>
      <c r="DU183" s="1">
        <v>4.2299600340664796</v>
      </c>
      <c r="DV183" s="1">
        <v>6.30629816744651</v>
      </c>
      <c r="DW183" s="1">
        <v>6.3547039822791698</v>
      </c>
      <c r="DX183" s="1">
        <v>3.8122466075153598</v>
      </c>
      <c r="EL183"/>
      <c r="EZ183"/>
      <c r="FB183" s="1">
        <v>5.1223127098750503</v>
      </c>
      <c r="FC183" s="1">
        <v>8.9117179683807297</v>
      </c>
      <c r="FD183" s="1">
        <v>10.305320011115599</v>
      </c>
      <c r="FE183" s="1">
        <v>13.6153633035859</v>
      </c>
      <c r="FF183" s="1">
        <v>8.2599041527420898</v>
      </c>
      <c r="FG183" s="1">
        <v>7.2031306169427101</v>
      </c>
      <c r="FH183" s="1">
        <v>4.2421611810768596</v>
      </c>
      <c r="FI183" s="1">
        <v>7.7457855361196204</v>
      </c>
      <c r="FJ183" s="1">
        <v>5.3139275203840404</v>
      </c>
      <c r="FK183" s="1">
        <v>6.0568204566529298</v>
      </c>
      <c r="FL183" s="1">
        <v>6.2326192286185602</v>
      </c>
      <c r="FM183" s="1">
        <v>6.1026608137724603</v>
      </c>
      <c r="FN183" s="1">
        <v>6.6930587801583501</v>
      </c>
      <c r="GB183"/>
      <c r="GP183"/>
      <c r="GR183" s="1">
        <v>1.0459964440117</v>
      </c>
      <c r="GS183" s="1">
        <v>1.1409843116182401</v>
      </c>
      <c r="GT183" s="1">
        <v>2.13421928230157</v>
      </c>
      <c r="GU183" s="1">
        <v>0.91208016515845303</v>
      </c>
      <c r="GV183" s="1">
        <v>2.4488926784816298</v>
      </c>
      <c r="GW183" s="1">
        <v>0.72005878999337602</v>
      </c>
      <c r="GX183" s="1">
        <v>0.577716228807161</v>
      </c>
      <c r="GY183" s="1">
        <v>1.1182731653020901</v>
      </c>
      <c r="GZ183" s="1">
        <v>1.04002858695073</v>
      </c>
      <c r="HA183" s="1">
        <v>0.55797838213159301</v>
      </c>
      <c r="HB183" s="1">
        <v>0.46138244011166502</v>
      </c>
      <c r="HC183" s="1">
        <v>1.0847285171823799</v>
      </c>
      <c r="HD183" s="1">
        <v>0.35763415330808002</v>
      </c>
      <c r="HR183"/>
      <c r="IF183"/>
      <c r="JH183"/>
    </row>
    <row r="184" spans="1:268">
      <c r="A184" s="13">
        <f t="shared" si="2"/>
        <v>40939</v>
      </c>
      <c r="O184"/>
      <c r="AD184"/>
      <c r="AE184" s="4">
        <v>40939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T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DJ184"/>
      <c r="DL184" s="1">
        <v>6.32851687101736</v>
      </c>
      <c r="DM184" s="1">
        <v>8.5600950112231899</v>
      </c>
      <c r="DN184" s="1">
        <v>12.305161942343499</v>
      </c>
      <c r="DO184" s="1" t="e">
        <v>#N/A</v>
      </c>
      <c r="DP184" s="1">
        <v>9.3898532261652399</v>
      </c>
      <c r="DQ184" s="1">
        <v>7.4523925833174598</v>
      </c>
      <c r="DR184" s="1">
        <v>4.8503308932791596</v>
      </c>
      <c r="DS184" s="1">
        <v>10.883881559960299</v>
      </c>
      <c r="DT184" s="1">
        <v>3.86002750367759</v>
      </c>
      <c r="DU184" s="1">
        <v>4.1216485263943001</v>
      </c>
      <c r="DV184" s="1">
        <v>6.17316365527111</v>
      </c>
      <c r="DW184" s="1">
        <v>6.2842220660401704</v>
      </c>
      <c r="DX184" s="1">
        <v>3.6598648115611998</v>
      </c>
      <c r="EL184"/>
      <c r="EZ184"/>
      <c r="FB184" s="1">
        <v>4.8914451750242698</v>
      </c>
      <c r="FC184" s="1">
        <v>8.6440337694114699</v>
      </c>
      <c r="FD184" s="1">
        <v>10.0652383583634</v>
      </c>
      <c r="FE184" s="1">
        <v>15.223232958193201</v>
      </c>
      <c r="FF184" s="1">
        <v>8.2422372591166706</v>
      </c>
      <c r="FG184" s="1">
        <v>7.0751585252888303</v>
      </c>
      <c r="FH184" s="1">
        <v>4.0112250321216596</v>
      </c>
      <c r="FI184" s="1">
        <v>7.3726788740019904</v>
      </c>
      <c r="FJ184" s="1">
        <v>5.46603984855739</v>
      </c>
      <c r="FK184" s="1">
        <v>6.0301571569368502</v>
      </c>
      <c r="FL184" s="1">
        <v>5.8719320627984501</v>
      </c>
      <c r="FM184" s="1">
        <v>6.27491636776384</v>
      </c>
      <c r="FN184" s="1">
        <v>6.5572564653637198</v>
      </c>
      <c r="GB184"/>
      <c r="GP184"/>
      <c r="GR184" s="1">
        <v>1.0004307037554101</v>
      </c>
      <c r="GS184" s="1">
        <v>1.0999830521300999</v>
      </c>
      <c r="GT184" s="1">
        <v>2.0525324120647799</v>
      </c>
      <c r="GU184" s="1">
        <v>0.85852011969710196</v>
      </c>
      <c r="GV184" s="1">
        <v>2.4281776271748599</v>
      </c>
      <c r="GW184" s="1">
        <v>0.68614195929313204</v>
      </c>
      <c r="GX184" s="1">
        <v>0.55358361272254797</v>
      </c>
      <c r="GY184" s="1">
        <v>1.0473912596402</v>
      </c>
      <c r="GZ184" s="1">
        <v>1.0364631771367401</v>
      </c>
      <c r="HA184" s="1">
        <v>0.54837188124172098</v>
      </c>
      <c r="HB184" s="1">
        <v>0.45148276075542698</v>
      </c>
      <c r="HC184" s="1">
        <v>1.0673498666143699</v>
      </c>
      <c r="HD184" s="1">
        <v>0.342730472914555</v>
      </c>
      <c r="HR184"/>
      <c r="IF184"/>
      <c r="JH184"/>
    </row>
    <row r="185" spans="1:268">
      <c r="A185" s="13">
        <f t="shared" si="2"/>
        <v>40907</v>
      </c>
      <c r="O185"/>
      <c r="AD185"/>
      <c r="AE185" s="4">
        <v>40907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T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DJ185"/>
      <c r="DL185" s="1">
        <v>5.5764520420286203</v>
      </c>
      <c r="DM185" s="1">
        <v>8.2673530535870103</v>
      </c>
      <c r="DN185" s="1">
        <v>11.110100788434</v>
      </c>
      <c r="DO185" s="1" t="e">
        <v>#N/A</v>
      </c>
      <c r="DP185" s="1">
        <v>9.5309068895495503</v>
      </c>
      <c r="DQ185" s="1">
        <v>6.9854275261770997</v>
      </c>
      <c r="DR185" s="1">
        <v>4.7894290641710704</v>
      </c>
      <c r="DS185" s="1">
        <v>10.0603974315292</v>
      </c>
      <c r="DT185" s="1">
        <v>3.9702442173463899</v>
      </c>
      <c r="DU185" s="1">
        <v>4.1250520171919103</v>
      </c>
      <c r="DV185" s="1">
        <v>5.8266401723837697</v>
      </c>
      <c r="DW185" s="1">
        <v>6.2039962022033999</v>
      </c>
      <c r="DX185" s="1">
        <v>2.9883655170603598</v>
      </c>
      <c r="EL185"/>
      <c r="EZ185"/>
      <c r="FB185" s="1">
        <v>4.40422178394744</v>
      </c>
      <c r="FC185" s="1">
        <v>8.5392222255928303</v>
      </c>
      <c r="FD185" s="1">
        <v>9.3674822340597803</v>
      </c>
      <c r="FE185" s="1">
        <v>16.130670562584299</v>
      </c>
      <c r="FF185" s="1">
        <v>8.3930146575429792</v>
      </c>
      <c r="FG185" s="1">
        <v>6.7943818014830004</v>
      </c>
      <c r="FH185" s="1">
        <v>3.9616500637239098</v>
      </c>
      <c r="FI185" s="1">
        <v>6.5828526210529796</v>
      </c>
      <c r="FJ185" s="1">
        <v>5.6993443758293401</v>
      </c>
      <c r="FK185" s="1">
        <v>6.1666613403119497</v>
      </c>
      <c r="FL185" s="1">
        <v>5.6047711424854398</v>
      </c>
      <c r="FM185" s="1">
        <v>6.3267415098194704</v>
      </c>
      <c r="FN185" s="1">
        <v>6.15975302053329</v>
      </c>
      <c r="GB185"/>
      <c r="GP185"/>
      <c r="GR185" s="1">
        <v>0.89967892021042095</v>
      </c>
      <c r="GS185" s="1">
        <v>1.0743834575128</v>
      </c>
      <c r="GT185" s="1">
        <v>1.89010565279303</v>
      </c>
      <c r="GU185" s="1">
        <v>0.78710733586121695</v>
      </c>
      <c r="GV185" s="1">
        <v>2.4707410360831301</v>
      </c>
      <c r="GW185" s="1">
        <v>0.64256114400348696</v>
      </c>
      <c r="GX185" s="1">
        <v>0.55251364460796104</v>
      </c>
      <c r="GY185" s="1">
        <v>0.991255687357393</v>
      </c>
      <c r="GZ185" s="1">
        <v>1.07033019157894</v>
      </c>
      <c r="HA185" s="1">
        <v>0.55160637468819596</v>
      </c>
      <c r="HB185" s="1">
        <v>0.42911367473477002</v>
      </c>
      <c r="HC185" s="1">
        <v>1.0470640941665399</v>
      </c>
      <c r="HD185" s="1">
        <v>0.28641531780017498</v>
      </c>
      <c r="HR185"/>
      <c r="IF185"/>
      <c r="JH185"/>
    </row>
    <row r="186" spans="1:268">
      <c r="A186" s="13">
        <f t="shared" si="2"/>
        <v>40877</v>
      </c>
      <c r="O186"/>
      <c r="AD186"/>
      <c r="AE186" s="4">
        <v>40877</v>
      </c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T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DJ186"/>
      <c r="DL186" s="1">
        <v>5.6309761276964201</v>
      </c>
      <c r="DM186" s="1">
        <v>8.1718804495927895</v>
      </c>
      <c r="DN186" s="1">
        <v>11.589647392518501</v>
      </c>
      <c r="DO186" s="1" t="e">
        <v>#N/A</v>
      </c>
      <c r="DP186" s="1">
        <v>9.0235125316346902</v>
      </c>
      <c r="DQ186" s="1">
        <v>6.9688848166344002</v>
      </c>
      <c r="DR186" s="1">
        <v>4.7274762185646102</v>
      </c>
      <c r="DS186" s="1">
        <v>10.332752884501</v>
      </c>
      <c r="DT186" s="1">
        <v>3.9490448587487701</v>
      </c>
      <c r="DU186" s="1">
        <v>4.2917209128099501</v>
      </c>
      <c r="DV186" s="1">
        <v>5.7017167008142797</v>
      </c>
      <c r="DW186" s="1">
        <v>6.1140498778447903</v>
      </c>
      <c r="DX186" s="1">
        <v>3.1207135152063801</v>
      </c>
      <c r="EL186"/>
      <c r="EZ186"/>
      <c r="FB186" s="1">
        <v>4.4054406178745404</v>
      </c>
      <c r="FC186" s="1">
        <v>8.3423636070726896</v>
      </c>
      <c r="FD186" s="1">
        <v>9.6984043984317694</v>
      </c>
      <c r="FE186" s="1">
        <v>15.2039341726197</v>
      </c>
      <c r="FF186" s="1">
        <v>7.96691872778056</v>
      </c>
      <c r="FG186" s="1">
        <v>6.6245128028277804</v>
      </c>
      <c r="FH186" s="1">
        <v>3.8567247482614699</v>
      </c>
      <c r="FI186" s="1">
        <v>6.8909120459905902</v>
      </c>
      <c r="FJ186" s="1">
        <v>5.5848682900946898</v>
      </c>
      <c r="FK186" s="1">
        <v>6.0782767525569099</v>
      </c>
      <c r="FL186" s="1">
        <v>5.4519105797292902</v>
      </c>
      <c r="FM186" s="1">
        <v>6.1539407238989003</v>
      </c>
      <c r="FN186" s="1">
        <v>5.9752283451747701</v>
      </c>
      <c r="GB186"/>
      <c r="GP186"/>
      <c r="GR186" s="1">
        <v>0.92637187995353598</v>
      </c>
      <c r="GS186" s="1">
        <v>1.06169631420164</v>
      </c>
      <c r="GT186" s="1">
        <v>1.96087436703466</v>
      </c>
      <c r="GU186" s="1">
        <v>0.77849144630359102</v>
      </c>
      <c r="GV186" s="1">
        <v>2.3408438356514001</v>
      </c>
      <c r="GW186" s="1">
        <v>0.63936261505834802</v>
      </c>
      <c r="GX186" s="1">
        <v>0.54210653599287595</v>
      </c>
      <c r="GY186" s="1">
        <v>1.03061342321051</v>
      </c>
      <c r="GZ186" s="1">
        <v>1.09491868906499</v>
      </c>
      <c r="HA186" s="1">
        <v>0.57157203213858898</v>
      </c>
      <c r="HB186" s="1">
        <v>0.42628978043485299</v>
      </c>
      <c r="HC186" s="1">
        <v>1.0404122047453801</v>
      </c>
      <c r="HD186" s="1">
        <v>0.30080510646768799</v>
      </c>
      <c r="HR186"/>
      <c r="IF186"/>
      <c r="JH186"/>
    </row>
    <row r="187" spans="1:268">
      <c r="A187" s="13">
        <f t="shared" si="2"/>
        <v>40847</v>
      </c>
      <c r="O187"/>
      <c r="AD187"/>
      <c r="AE187" s="4">
        <v>40847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T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DJ187"/>
      <c r="DL187" s="1">
        <v>5.6390744655618699</v>
      </c>
      <c r="DM187" s="1">
        <v>8.2226284031803907</v>
      </c>
      <c r="DN187" s="1">
        <v>11.967355188035199</v>
      </c>
      <c r="DO187" s="1" t="e">
        <v>#N/A</v>
      </c>
      <c r="DP187" s="1">
        <v>9.1277620730886095</v>
      </c>
      <c r="DQ187" s="1">
        <v>6.9654765354084196</v>
      </c>
      <c r="DR187" s="1">
        <v>4.7516199771303</v>
      </c>
      <c r="DS187" s="1">
        <v>10.1295043345793</v>
      </c>
      <c r="DT187" s="1">
        <v>4.0056616663530704</v>
      </c>
      <c r="DU187" s="1">
        <v>4.2965362751656802</v>
      </c>
      <c r="DV187" s="1">
        <v>5.7832704461784301</v>
      </c>
      <c r="DW187" s="1">
        <v>5.9806240542575404</v>
      </c>
      <c r="DX187" s="1">
        <v>3.30491934808905</v>
      </c>
      <c r="EL187"/>
      <c r="EZ187"/>
      <c r="FB187" s="1">
        <v>4.3794335511650804</v>
      </c>
      <c r="FC187" s="1">
        <v>8.4157897643126507</v>
      </c>
      <c r="FD187" s="1">
        <v>10.022963144891101</v>
      </c>
      <c r="FE187" s="1">
        <v>14.697066648563499</v>
      </c>
      <c r="FF187" s="1">
        <v>8.0816096233901593</v>
      </c>
      <c r="FG187" s="1">
        <v>6.7213390150260501</v>
      </c>
      <c r="FH187" s="1">
        <v>3.93385280283744</v>
      </c>
      <c r="FI187" s="1">
        <v>6.8776311566803097</v>
      </c>
      <c r="FJ187" s="1">
        <v>5.7069591602886103</v>
      </c>
      <c r="FK187" s="1">
        <v>6.1305352480937998</v>
      </c>
      <c r="FL187" s="1">
        <v>5.5921902878822003</v>
      </c>
      <c r="FM187" s="1">
        <v>6.1813475185331299</v>
      </c>
      <c r="FN187" s="1">
        <v>6.0845109578666303</v>
      </c>
      <c r="GB187"/>
      <c r="GP187"/>
      <c r="GR187" s="1">
        <v>0.95428808231946605</v>
      </c>
      <c r="GS187" s="1">
        <v>1.0671671511379901</v>
      </c>
      <c r="GT187" s="1">
        <v>2.0270847927520399</v>
      </c>
      <c r="GU187" s="1">
        <v>0.83105932697371698</v>
      </c>
      <c r="GV187" s="1">
        <v>2.35977788778946</v>
      </c>
      <c r="GW187" s="1">
        <v>0.65328677387147904</v>
      </c>
      <c r="GX187" s="1">
        <v>0.55011038037965199</v>
      </c>
      <c r="GY187" s="1">
        <v>1.0437263298102699</v>
      </c>
      <c r="GZ187" s="1">
        <v>1.1314019124247101</v>
      </c>
      <c r="HA187" s="1">
        <v>0.57870746360593295</v>
      </c>
      <c r="HB187" s="1">
        <v>0.43956142201770898</v>
      </c>
      <c r="HC187" s="1">
        <v>1.0335508587708</v>
      </c>
      <c r="HD187" s="1">
        <v>0.31921703308274402</v>
      </c>
      <c r="HR187"/>
      <c r="IF187"/>
      <c r="JH187"/>
    </row>
    <row r="188" spans="1:268">
      <c r="A188" s="13">
        <f t="shared" si="2"/>
        <v>40816</v>
      </c>
      <c r="O188"/>
      <c r="AD188"/>
      <c r="AE188" s="4">
        <v>40816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T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DJ188"/>
      <c r="DL188" s="1">
        <v>4.7345783316603702</v>
      </c>
      <c r="DM188" s="1">
        <v>7.5912218053255298</v>
      </c>
      <c r="DN188" s="1">
        <v>10.3371792398152</v>
      </c>
      <c r="DO188" s="1" t="e">
        <v>#N/A</v>
      </c>
      <c r="DP188" s="1">
        <v>8.7682616929057904</v>
      </c>
      <c r="DQ188" s="1">
        <v>6.2271153424579602</v>
      </c>
      <c r="DR188" s="1">
        <v>4.0562329106012296</v>
      </c>
      <c r="DS188" s="1">
        <v>9.0241784014968403</v>
      </c>
      <c r="DT188" s="1">
        <v>3.8339298801017199</v>
      </c>
      <c r="DU188" s="1">
        <v>4.2380435442118198</v>
      </c>
      <c r="DV188" s="1">
        <v>5.1986595948764904</v>
      </c>
      <c r="DW188" s="1">
        <v>5.64461913866056</v>
      </c>
      <c r="DX188" s="1">
        <v>2.8106524246106201</v>
      </c>
      <c r="EL188"/>
      <c r="EZ188"/>
      <c r="FB188" s="1">
        <v>3.7958452819847599</v>
      </c>
      <c r="FC188" s="1">
        <v>7.9598461238635601</v>
      </c>
      <c r="FD188" s="1">
        <v>8.7437881220453306</v>
      </c>
      <c r="FE188" s="1">
        <v>14.758806491447601</v>
      </c>
      <c r="FF188" s="1">
        <v>7.8839503206716302</v>
      </c>
      <c r="FG188" s="1">
        <v>6.2419674496774302</v>
      </c>
      <c r="FH188" s="1">
        <v>3.4692522512326902</v>
      </c>
      <c r="FI188" s="1">
        <v>6.0802168421076601</v>
      </c>
      <c r="FJ188" s="1">
        <v>5.6529662795291697</v>
      </c>
      <c r="FK188" s="1">
        <v>6.2351524547641599</v>
      </c>
      <c r="FL188" s="1">
        <v>5.16845962205229</v>
      </c>
      <c r="FM188" s="1">
        <v>6.0277214250113902</v>
      </c>
      <c r="FN188" s="1">
        <v>5.6482620870667599</v>
      </c>
      <c r="GB188"/>
      <c r="GP188"/>
      <c r="GR188" s="1">
        <v>0.80612736380323502</v>
      </c>
      <c r="GS188" s="1">
        <v>0.99374741917582798</v>
      </c>
      <c r="GT188" s="1">
        <v>1.7595185804740101</v>
      </c>
      <c r="GU188" s="1">
        <v>0.77515444712118797</v>
      </c>
      <c r="GV188" s="1">
        <v>2.3033400595976898</v>
      </c>
      <c r="GW188" s="1">
        <v>0.59738912798732602</v>
      </c>
      <c r="GX188" s="1">
        <v>0.47091802142374001</v>
      </c>
      <c r="GY188" s="1">
        <v>0.95277031976548399</v>
      </c>
      <c r="GZ188" s="1">
        <v>1.08222901217052</v>
      </c>
      <c r="HA188" s="1">
        <v>0.57589613812318596</v>
      </c>
      <c r="HB188" s="1">
        <v>0.40440069562088599</v>
      </c>
      <c r="HC188" s="1">
        <v>0.97897448084923999</v>
      </c>
      <c r="HD188" s="1">
        <v>0.275631883630019</v>
      </c>
      <c r="HR188"/>
      <c r="IF188"/>
      <c r="JH188"/>
    </row>
    <row r="189" spans="1:268">
      <c r="A189" s="13">
        <f t="shared" si="2"/>
        <v>40786</v>
      </c>
      <c r="O189"/>
      <c r="AD189"/>
      <c r="AE189" s="4">
        <v>40786</v>
      </c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T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DJ189"/>
      <c r="DL189" s="1">
        <v>5.6892543089893</v>
      </c>
      <c r="DM189" s="1">
        <v>8.0165986348917393</v>
      </c>
      <c r="DN189" s="1">
        <v>11.929888802549</v>
      </c>
      <c r="DO189" s="1" t="e">
        <v>#N/A</v>
      </c>
      <c r="DP189" s="1">
        <v>8.8597448560618108</v>
      </c>
      <c r="DQ189" s="1">
        <v>6.6215832766437401</v>
      </c>
      <c r="DR189" s="1">
        <v>4.2844826730507402</v>
      </c>
      <c r="DS189" s="1">
        <v>9.1594190762405496</v>
      </c>
      <c r="DT189" s="1">
        <v>3.8086526837895902</v>
      </c>
      <c r="DU189" s="1">
        <v>4.1824173454340698</v>
      </c>
      <c r="DV189" s="1">
        <v>5.2812160229901099</v>
      </c>
      <c r="DW189" s="1">
        <v>5.9233374047495104</v>
      </c>
      <c r="DX189" s="1">
        <v>3.0745143663624499</v>
      </c>
      <c r="EL189"/>
      <c r="EZ189"/>
      <c r="FB189" s="1">
        <v>4.3953683542500404</v>
      </c>
      <c r="FC189" s="1">
        <v>8.1905198644254096</v>
      </c>
      <c r="FD189" s="1">
        <v>10.028674668919001</v>
      </c>
      <c r="FE189" s="1">
        <v>13.923333633303001</v>
      </c>
      <c r="FF189" s="1">
        <v>7.8569316932089004</v>
      </c>
      <c r="FG189" s="1">
        <v>6.4135734003023197</v>
      </c>
      <c r="FH189" s="1">
        <v>3.6576926791620101</v>
      </c>
      <c r="FI189" s="1">
        <v>6.2748563494821399</v>
      </c>
      <c r="FJ189" s="1">
        <v>5.4322043592658797</v>
      </c>
      <c r="FK189" s="1">
        <v>6.0265087400563102</v>
      </c>
      <c r="FL189" s="1">
        <v>5.2573078307724002</v>
      </c>
      <c r="FM189" s="1">
        <v>6.0605755378364803</v>
      </c>
      <c r="FN189" s="1">
        <v>5.8156513296219599</v>
      </c>
      <c r="GB189"/>
      <c r="GP189"/>
      <c r="GR189" s="1">
        <v>0.985076079233976</v>
      </c>
      <c r="GS189" s="1">
        <v>1.06832608923212</v>
      </c>
      <c r="GT189" s="1">
        <v>2.0339143805476101</v>
      </c>
      <c r="GU189" s="1">
        <v>0.80831753213542001</v>
      </c>
      <c r="GV189" s="1">
        <v>2.3336438168203499</v>
      </c>
      <c r="GW189" s="1">
        <v>0.63958341132617902</v>
      </c>
      <c r="GX189" s="1">
        <v>0.49559252334807102</v>
      </c>
      <c r="GY189" s="1">
        <v>0.97646294524855204</v>
      </c>
      <c r="GZ189" s="1">
        <v>1.0638405157036499</v>
      </c>
      <c r="HA189" s="1">
        <v>0.56742319912964401</v>
      </c>
      <c r="HB189" s="1">
        <v>0.42835453152149899</v>
      </c>
      <c r="HC189" s="1">
        <v>1.0056142792218901</v>
      </c>
      <c r="HD189" s="1">
        <v>0.31548433748202998</v>
      </c>
      <c r="HR189"/>
      <c r="IF189"/>
      <c r="JH189"/>
    </row>
    <row r="190" spans="1:268">
      <c r="A190" s="13">
        <f t="shared" si="2"/>
        <v>40753</v>
      </c>
      <c r="O190"/>
      <c r="AD190"/>
      <c r="AE190" s="4">
        <v>40753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T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DJ190"/>
      <c r="DL190" s="1">
        <v>6.5897564010221901</v>
      </c>
      <c r="DM190" s="1">
        <v>8.6895510850626092</v>
      </c>
      <c r="DN190" s="1">
        <v>12.9765318036333</v>
      </c>
      <c r="DO190" s="1" t="e">
        <v>#N/A</v>
      </c>
      <c r="DP190" s="1">
        <v>9.3762671060975809</v>
      </c>
      <c r="DQ190" s="1">
        <v>7.3297282951182297</v>
      </c>
      <c r="DR190" s="1">
        <v>4.7801562661443899</v>
      </c>
      <c r="DS190" s="1">
        <v>9.9099216027055093</v>
      </c>
      <c r="DT190" s="1">
        <v>4.1752417188441404</v>
      </c>
      <c r="DU190" s="1">
        <v>4.5803279485971196</v>
      </c>
      <c r="DV190" s="1">
        <v>5.9514023740293398</v>
      </c>
      <c r="DW190" s="1">
        <v>6.3641107472225702</v>
      </c>
      <c r="DX190" s="1">
        <v>4.00409438007744</v>
      </c>
      <c r="EL190"/>
      <c r="EZ190"/>
      <c r="FB190" s="1">
        <v>4.8394830155414699</v>
      </c>
      <c r="FC190" s="1">
        <v>8.4972416362236896</v>
      </c>
      <c r="FD190" s="1">
        <v>10.652260363073101</v>
      </c>
      <c r="FE190" s="1">
        <v>14.4137852437942</v>
      </c>
      <c r="FF190" s="1">
        <v>8.0448580065619293</v>
      </c>
      <c r="FG190" s="1">
        <v>6.7487325718204003</v>
      </c>
      <c r="FH190" s="1">
        <v>3.8940042204652698</v>
      </c>
      <c r="FI190" s="1">
        <v>6.6226961382418903</v>
      </c>
      <c r="FJ190" s="1">
        <v>5.54780535013807</v>
      </c>
      <c r="FK190" s="1">
        <v>6.1764109037341797</v>
      </c>
      <c r="FL190" s="1">
        <v>5.8671642262216901</v>
      </c>
      <c r="FM190" s="1">
        <v>5.8985084126785896</v>
      </c>
      <c r="FN190" s="1">
        <v>6.3563292243107696</v>
      </c>
      <c r="GB190"/>
      <c r="GP190"/>
      <c r="GR190" s="1">
        <v>1.14407837022329</v>
      </c>
      <c r="GS190" s="1">
        <v>1.14906395973846</v>
      </c>
      <c r="GT190" s="1">
        <v>2.2121492490864099</v>
      </c>
      <c r="GU190" s="1">
        <v>0.94691303544016103</v>
      </c>
      <c r="GV190" s="1">
        <v>2.4746159948914501</v>
      </c>
      <c r="GW190" s="1">
        <v>0.720500927525214</v>
      </c>
      <c r="GX190" s="1">
        <v>0.54793000613987597</v>
      </c>
      <c r="GY190" s="1">
        <v>1.06488228773487</v>
      </c>
      <c r="GZ190" s="1">
        <v>1.1290727619316701</v>
      </c>
      <c r="HA190" s="1">
        <v>0.63230748192016795</v>
      </c>
      <c r="HB190" s="1">
        <v>0.480520880778113</v>
      </c>
      <c r="HC190" s="1">
        <v>1.07263310314452</v>
      </c>
      <c r="HD190" s="1">
        <v>0.40286116664028399</v>
      </c>
      <c r="HR190"/>
      <c r="IF190"/>
      <c r="JH190"/>
    </row>
    <row r="191" spans="1:268">
      <c r="A191" s="13">
        <f t="shared" si="2"/>
        <v>40724</v>
      </c>
      <c r="O191"/>
      <c r="AD191"/>
      <c r="AE191" s="4">
        <v>40724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T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DJ191"/>
      <c r="DL191" s="1">
        <v>6.7767853124821498</v>
      </c>
      <c r="DM191" s="1">
        <v>9.0963549855055597</v>
      </c>
      <c r="DN191" s="1">
        <v>13.1286269327399</v>
      </c>
      <c r="DO191" s="1" t="e">
        <v>#N/A</v>
      </c>
      <c r="DP191" s="1">
        <v>9.3619311156730802</v>
      </c>
      <c r="DQ191" s="1">
        <v>7.9050724960457703</v>
      </c>
      <c r="DR191" s="1">
        <v>4.8128292532162096</v>
      </c>
      <c r="DS191" s="1">
        <v>10.3770567839563</v>
      </c>
      <c r="DT191" s="1">
        <v>4.2222593232881698</v>
      </c>
      <c r="DU191" s="1">
        <v>4.8403605847091002</v>
      </c>
      <c r="DV191" s="1">
        <v>6.1887172718228802</v>
      </c>
      <c r="DW191" s="1">
        <v>6.6655340899973403</v>
      </c>
      <c r="DX191" s="1">
        <v>4.5874171407657398</v>
      </c>
      <c r="EL191"/>
      <c r="EZ191"/>
      <c r="FB191" s="1">
        <v>4.9684570600746403</v>
      </c>
      <c r="FC191" s="1">
        <v>8.8091939358438296</v>
      </c>
      <c r="FD191" s="1">
        <v>10.6747173206504</v>
      </c>
      <c r="FE191" s="1">
        <v>14.646491320516599</v>
      </c>
      <c r="FF191" s="1">
        <v>8.0525212572384604</v>
      </c>
      <c r="FG191" s="1">
        <v>7.1830992277917396</v>
      </c>
      <c r="FH191" s="1">
        <v>3.9483169748682299</v>
      </c>
      <c r="FI191" s="1">
        <v>6.9667955766417498</v>
      </c>
      <c r="FJ191" s="1">
        <v>5.58059017797585</v>
      </c>
      <c r="FK191" s="1">
        <v>6.4573387077155502</v>
      </c>
      <c r="FL191" s="1">
        <v>6.0407915130349901</v>
      </c>
      <c r="FM191" s="1">
        <v>6.2254004301145498</v>
      </c>
      <c r="FN191" s="1">
        <v>6.9965634918901101</v>
      </c>
      <c r="GB191"/>
      <c r="GP191"/>
      <c r="GR191" s="1">
        <v>1.1866514746946799</v>
      </c>
      <c r="GS191" s="1">
        <v>1.1854756398605699</v>
      </c>
      <c r="GT191" s="1">
        <v>2.2044881628115598</v>
      </c>
      <c r="GU191" s="1">
        <v>1.0255271617377</v>
      </c>
      <c r="GV191" s="1">
        <v>2.47355588822523</v>
      </c>
      <c r="GW191" s="1">
        <v>0.78200336274688997</v>
      </c>
      <c r="GX191" s="1">
        <v>0.55873281423660104</v>
      </c>
      <c r="GY191" s="1">
        <v>1.1137813878059799</v>
      </c>
      <c r="GZ191" s="1">
        <v>1.1270530829035299</v>
      </c>
      <c r="HA191" s="1">
        <v>0.68309758135352505</v>
      </c>
      <c r="HB191" s="1">
        <v>0.503303828412073</v>
      </c>
      <c r="HC191" s="1">
        <v>1.14680076022101</v>
      </c>
      <c r="HD191" s="1">
        <v>0.44357963510145199</v>
      </c>
      <c r="HR191"/>
      <c r="IF191"/>
      <c r="JH191"/>
    </row>
    <row r="192" spans="1:268">
      <c r="A192" s="13">
        <f t="shared" si="2"/>
        <v>40694</v>
      </c>
      <c r="O192"/>
      <c r="AD192"/>
      <c r="AE192" s="4">
        <v>40694</v>
      </c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T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DJ192"/>
      <c r="DL192" s="1">
        <v>6.8828768441550503</v>
      </c>
      <c r="DM192" s="1">
        <v>9.0880063419765502</v>
      </c>
      <c r="DN192" s="1">
        <v>13.0716490312915</v>
      </c>
      <c r="DO192" s="1" t="e">
        <v>#N/A</v>
      </c>
      <c r="DP192" s="1">
        <v>9.6387000043230096</v>
      </c>
      <c r="DQ192" s="1">
        <v>8.0655049691304601</v>
      </c>
      <c r="DR192" s="1">
        <v>4.9518762677607304</v>
      </c>
      <c r="DS192" s="1">
        <v>10.8617999666483</v>
      </c>
      <c r="DT192" s="1">
        <v>4.3480371560073703</v>
      </c>
      <c r="DU192" s="1">
        <v>4.9970403876665701</v>
      </c>
      <c r="DV192" s="1">
        <v>6.4532375963708999</v>
      </c>
      <c r="DW192" s="1">
        <v>6.7857252063203903</v>
      </c>
      <c r="DX192" s="1">
        <v>4.2676508795294597</v>
      </c>
      <c r="EL192"/>
      <c r="EZ192"/>
      <c r="FB192" s="1">
        <v>4.98252223648546</v>
      </c>
      <c r="FC192" s="1">
        <v>8.8453475225148992</v>
      </c>
      <c r="FD192" s="1">
        <v>10.500333147022999</v>
      </c>
      <c r="FE192" s="1">
        <v>16.529677403796299</v>
      </c>
      <c r="FF192" s="1">
        <v>8.2264852644174198</v>
      </c>
      <c r="FG192" s="1">
        <v>7.26785904691081</v>
      </c>
      <c r="FH192" s="1">
        <v>3.9922865011505499</v>
      </c>
      <c r="FI192" s="1">
        <v>7.2070407546076902</v>
      </c>
      <c r="FJ192" s="1">
        <v>5.56086175169147</v>
      </c>
      <c r="FK192" s="1">
        <v>6.4736962371130504</v>
      </c>
      <c r="FL192" s="1">
        <v>6.07324059179677</v>
      </c>
      <c r="FM192" s="1">
        <v>6.1658893001350297</v>
      </c>
      <c r="FN192" s="1">
        <v>6.7684793757939099</v>
      </c>
      <c r="GB192"/>
      <c r="GP192"/>
      <c r="GR192" s="1">
        <v>1.2116313373921901</v>
      </c>
      <c r="GS192" s="1">
        <v>1.20675987017549</v>
      </c>
      <c r="GT192" s="1">
        <v>2.1644049294654599</v>
      </c>
      <c r="GU192" s="1">
        <v>1.0590126648081599</v>
      </c>
      <c r="GV192" s="1">
        <v>2.54259169769011</v>
      </c>
      <c r="GW192" s="1">
        <v>0.801599935228681</v>
      </c>
      <c r="GX192" s="1">
        <v>0.57772194809979804</v>
      </c>
      <c r="GY192" s="1">
        <v>1.14490844952719</v>
      </c>
      <c r="GZ192" s="1">
        <v>1.1469885654993699</v>
      </c>
      <c r="HA192" s="1">
        <v>0.70012896028495097</v>
      </c>
      <c r="HB192" s="1">
        <v>0.51661432529773499</v>
      </c>
      <c r="HC192" s="1">
        <v>1.14075528540584</v>
      </c>
      <c r="HD192" s="1">
        <v>0.41810291668172</v>
      </c>
      <c r="HR192"/>
      <c r="IF192"/>
      <c r="JH192"/>
    </row>
    <row r="193" spans="1:268">
      <c r="A193" s="13">
        <f t="shared" si="2"/>
        <v>40662</v>
      </c>
      <c r="O193"/>
      <c r="AD193"/>
      <c r="AE193" s="4">
        <v>40662</v>
      </c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T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DJ193"/>
      <c r="DL193" s="1">
        <v>7.3376893591667596</v>
      </c>
      <c r="DM193" s="1">
        <v>9.1436107573987293</v>
      </c>
      <c r="DN193" s="1">
        <v>12.8219541826435</v>
      </c>
      <c r="DO193" s="1" t="e">
        <v>#N/A</v>
      </c>
      <c r="DP193" s="1">
        <v>9.3409909199494994</v>
      </c>
      <c r="DQ193" s="1">
        <v>8.2496876461350102</v>
      </c>
      <c r="DR193" s="1">
        <v>5.2954655936281601</v>
      </c>
      <c r="DS193" s="1">
        <v>10.9001671719016</v>
      </c>
      <c r="DT193" s="1">
        <v>4.4368832224636598</v>
      </c>
      <c r="DU193" s="1">
        <v>5.2373542563823401</v>
      </c>
      <c r="DV193" s="1">
        <v>6.4672246934815902</v>
      </c>
      <c r="DW193" s="1">
        <v>7.09221112910069</v>
      </c>
      <c r="DX193" s="1">
        <v>4.6596609007259104</v>
      </c>
      <c r="EL193"/>
      <c r="EZ193"/>
      <c r="FB193" s="1">
        <v>5.2656732692288299</v>
      </c>
      <c r="FC193" s="1">
        <v>8.8292256685256501</v>
      </c>
      <c r="FD193" s="1">
        <v>10.4190954157307</v>
      </c>
      <c r="FE193" s="1">
        <v>16.416532528243099</v>
      </c>
      <c r="FF193" s="1">
        <v>7.93307704400139</v>
      </c>
      <c r="FG193" s="1">
        <v>7.3526753404732297</v>
      </c>
      <c r="FH193" s="1">
        <v>4.27555942581954</v>
      </c>
      <c r="FI193" s="1">
        <v>7.4224190056036301</v>
      </c>
      <c r="FJ193" s="1">
        <v>5.5624771049791102</v>
      </c>
      <c r="FK193" s="1">
        <v>6.6513768712075096</v>
      </c>
      <c r="FL193" s="1">
        <v>6.1060125904462197</v>
      </c>
      <c r="FM193" s="1">
        <v>6.3488952810417203</v>
      </c>
      <c r="FN193" s="1">
        <v>7.0505025794635801</v>
      </c>
      <c r="GB193"/>
      <c r="GP193"/>
      <c r="GR193" s="1">
        <v>1.3248821751733899</v>
      </c>
      <c r="GS193" s="1">
        <v>1.1968461812508899</v>
      </c>
      <c r="GT193" s="1">
        <v>2.1412617821265498</v>
      </c>
      <c r="GU193" s="1">
        <v>1.1172293863495799</v>
      </c>
      <c r="GV193" s="1">
        <v>2.4489806820837199</v>
      </c>
      <c r="GW193" s="1">
        <v>0.82300177755220505</v>
      </c>
      <c r="GX193" s="1">
        <v>0.62697186975602404</v>
      </c>
      <c r="GY193" s="1">
        <v>1.1895348863956201</v>
      </c>
      <c r="GZ193" s="1">
        <v>1.1880835025963901</v>
      </c>
      <c r="HA193" s="1">
        <v>0.738496026552802</v>
      </c>
      <c r="HB193" s="1">
        <v>0.52037657691202099</v>
      </c>
      <c r="HC193" s="1">
        <v>1.1732074321633901</v>
      </c>
      <c r="HD193" s="1">
        <v>0.44158524347519701</v>
      </c>
      <c r="HR193"/>
      <c r="IF193"/>
      <c r="JH193"/>
    </row>
    <row r="194" spans="1:268">
      <c r="A194" s="13">
        <f t="shared" si="2"/>
        <v>40633</v>
      </c>
      <c r="O194"/>
      <c r="AD194"/>
      <c r="AE194" s="4">
        <v>40633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T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DJ194"/>
      <c r="DL194" s="1">
        <v>6.9749770987653497</v>
      </c>
      <c r="DM194" s="1">
        <v>8.7982493937758601</v>
      </c>
      <c r="DN194" s="1">
        <v>11.955569216672901</v>
      </c>
      <c r="DO194" s="1" t="e">
        <v>#N/A</v>
      </c>
      <c r="DP194" s="1">
        <v>8.6934076962908193</v>
      </c>
      <c r="DQ194" s="1">
        <v>8.0309399238786003</v>
      </c>
      <c r="DR194" s="1">
        <v>5.3104570588264899</v>
      </c>
      <c r="DS194" s="1">
        <v>10.6933734610464</v>
      </c>
      <c r="DT194" s="1">
        <v>4.5014933065360898</v>
      </c>
      <c r="DU194" s="1">
        <v>5.1502192953207802</v>
      </c>
      <c r="DV194" s="1">
        <v>6.3604060288926902</v>
      </c>
      <c r="DW194" s="1">
        <v>6.9775906709163698</v>
      </c>
      <c r="DX194" s="1">
        <v>4.3311755925773303</v>
      </c>
      <c r="EL194"/>
      <c r="EZ194"/>
      <c r="FB194" s="1">
        <v>4.9883668679372404</v>
      </c>
      <c r="FC194" s="1">
        <v>8.6283436997031995</v>
      </c>
      <c r="FD194" s="1">
        <v>9.8270323921306506</v>
      </c>
      <c r="FE194" s="1">
        <v>15.8071389165056</v>
      </c>
      <c r="FF194" s="1">
        <v>7.4567846567066098</v>
      </c>
      <c r="FG194" s="1">
        <v>7.2169607362650199</v>
      </c>
      <c r="FH194" s="1">
        <v>4.3669871256155997</v>
      </c>
      <c r="FI194" s="1">
        <v>7.1684829859278496</v>
      </c>
      <c r="FJ194" s="1">
        <v>5.6380613181140804</v>
      </c>
      <c r="FK194" s="1">
        <v>6.6834815290659702</v>
      </c>
      <c r="FL194" s="1">
        <v>6.0572599301906003</v>
      </c>
      <c r="FM194" s="1">
        <v>6.36595680309867</v>
      </c>
      <c r="FN194" s="1">
        <v>7.08138493827391</v>
      </c>
      <c r="GB194"/>
      <c r="GP194"/>
      <c r="GR194" s="1">
        <v>1.27216616994493</v>
      </c>
      <c r="GS194" s="1">
        <v>1.13701689079559</v>
      </c>
      <c r="GT194" s="1">
        <v>2.0133907590645101</v>
      </c>
      <c r="GU194" s="1">
        <v>1.0823525822801401</v>
      </c>
      <c r="GV194" s="1">
        <v>2.2920681440694</v>
      </c>
      <c r="GW194" s="1">
        <v>0.79587014617356699</v>
      </c>
      <c r="GX194" s="1">
        <v>0.641334544451582</v>
      </c>
      <c r="GY194" s="1">
        <v>1.15497343606877</v>
      </c>
      <c r="GZ194" s="1">
        <v>1.19608035856433</v>
      </c>
      <c r="HA194" s="1">
        <v>0.72234506987334801</v>
      </c>
      <c r="HB194" s="1">
        <v>0.51268849781525305</v>
      </c>
      <c r="HC194" s="1">
        <v>1.1645642820215101</v>
      </c>
      <c r="HD194" s="1">
        <v>0.415499490582731</v>
      </c>
      <c r="HR194"/>
      <c r="IF194"/>
      <c r="JH194"/>
    </row>
    <row r="195" spans="1:268">
      <c r="A195" s="13">
        <f t="shared" si="2"/>
        <v>40602</v>
      </c>
      <c r="O195"/>
      <c r="AD195"/>
      <c r="AE195" s="4">
        <v>40602</v>
      </c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T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DJ195"/>
      <c r="DL195" s="1">
        <v>7.1159626158006999</v>
      </c>
      <c r="DM195" s="1">
        <v>8.9157706055218107</v>
      </c>
      <c r="DN195" s="1">
        <v>12.1523569227141</v>
      </c>
      <c r="DO195" s="1" t="e">
        <v>#N/A</v>
      </c>
      <c r="DP195" s="1">
        <v>8.9815638661524293</v>
      </c>
      <c r="DQ195" s="1">
        <v>8.1242057369573999</v>
      </c>
      <c r="DR195" s="1">
        <v>5.4428515740664896</v>
      </c>
      <c r="DS195" s="1">
        <v>10.9471426390968</v>
      </c>
      <c r="DT195" s="1">
        <v>4.5590083701703099</v>
      </c>
      <c r="DU195" s="1">
        <v>5.2467371466174004</v>
      </c>
      <c r="DV195" s="1">
        <v>6.5268412705409302</v>
      </c>
      <c r="DW195" s="1">
        <v>7.2166719163404798</v>
      </c>
      <c r="DX195" s="1">
        <v>4.50966103667868</v>
      </c>
      <c r="EL195"/>
      <c r="EZ195"/>
      <c r="FB195" s="1">
        <v>5.0553452251174402</v>
      </c>
      <c r="FC195" s="1">
        <v>8.6583157558615191</v>
      </c>
      <c r="FD195" s="1">
        <v>9.9626467092381592</v>
      </c>
      <c r="FE195" s="1">
        <v>16.077565062144501</v>
      </c>
      <c r="FF195" s="1">
        <v>7.6603114603043698</v>
      </c>
      <c r="FG195" s="1">
        <v>7.2812621047952097</v>
      </c>
      <c r="FH195" s="1">
        <v>4.4624144256631704</v>
      </c>
      <c r="FI195" s="1">
        <v>7.3558121022701499</v>
      </c>
      <c r="FJ195" s="1">
        <v>5.6779866817217597</v>
      </c>
      <c r="FK195" s="1">
        <v>6.7568262736061797</v>
      </c>
      <c r="FL195" s="1">
        <v>6.2642772488607301</v>
      </c>
      <c r="FM195" s="1">
        <v>6.5181503475118499</v>
      </c>
      <c r="FN195" s="1">
        <v>7.1673606021821499</v>
      </c>
      <c r="GB195"/>
      <c r="GP195"/>
      <c r="GR195" s="1">
        <v>1.3015798385794299</v>
      </c>
      <c r="GS195" s="1">
        <v>1.1524116780625899</v>
      </c>
      <c r="GT195" s="1">
        <v>2.0773198316751702</v>
      </c>
      <c r="GU195" s="1">
        <v>1.1666730144076001</v>
      </c>
      <c r="GV195" s="1">
        <v>2.36584719380981</v>
      </c>
      <c r="GW195" s="1">
        <v>0.80555412265905502</v>
      </c>
      <c r="GX195" s="1">
        <v>0.661282970931102</v>
      </c>
      <c r="GY195" s="1">
        <v>1.1746136490860599</v>
      </c>
      <c r="GZ195" s="1">
        <v>1.2102656791436099</v>
      </c>
      <c r="HA195" s="1">
        <v>0.75414253175247004</v>
      </c>
      <c r="HB195" s="1">
        <v>0.53553040997712298</v>
      </c>
      <c r="HC195" s="1">
        <v>1.20163467191329</v>
      </c>
      <c r="HD195" s="1">
        <v>0.42557561555936901</v>
      </c>
      <c r="HR195"/>
      <c r="IF195"/>
      <c r="JH195"/>
    </row>
    <row r="196" spans="1:268">
      <c r="A196" s="13">
        <f t="shared" si="2"/>
        <v>40574</v>
      </c>
      <c r="O196"/>
      <c r="AD196"/>
      <c r="AE196" s="4">
        <v>40574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T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DJ196"/>
      <c r="DL196" s="1">
        <v>7.0229436654727397</v>
      </c>
      <c r="DM196" s="1">
        <v>8.8167575149972404</v>
      </c>
      <c r="DN196" s="1">
        <v>11.9596213950026</v>
      </c>
      <c r="DO196" s="1" t="e">
        <v>#N/A</v>
      </c>
      <c r="DP196" s="1">
        <v>8.5934483071417809</v>
      </c>
      <c r="DQ196" s="1">
        <v>8.0785159628699894</v>
      </c>
      <c r="DR196" s="1">
        <v>5.2242673486602502</v>
      </c>
      <c r="DS196" s="1">
        <v>10.433092567741401</v>
      </c>
      <c r="DT196" s="1">
        <v>4.5368729882480903</v>
      </c>
      <c r="DU196" s="1">
        <v>5.2007605173652802</v>
      </c>
      <c r="DV196" s="1">
        <v>6.4728650403407899</v>
      </c>
      <c r="DW196" s="1">
        <v>7.0185963856294196</v>
      </c>
      <c r="DX196" s="1">
        <v>4.6035227511923003</v>
      </c>
      <c r="EL196"/>
      <c r="EZ196"/>
      <c r="FB196" s="1">
        <v>5.0780012873215004</v>
      </c>
      <c r="FC196" s="1">
        <v>8.8475841200212901</v>
      </c>
      <c r="FD196" s="1">
        <v>9.9748613339071994</v>
      </c>
      <c r="FE196" s="1">
        <v>15.4214171655046</v>
      </c>
      <c r="FF196" s="1">
        <v>7.59408755460524</v>
      </c>
      <c r="FG196" s="1">
        <v>7.4261674141888303</v>
      </c>
      <c r="FH196" s="1">
        <v>4.3053204528707303</v>
      </c>
      <c r="FI196" s="1">
        <v>7.4127545250478404</v>
      </c>
      <c r="FJ196" s="1">
        <v>5.6839833343697004</v>
      </c>
      <c r="FK196" s="1">
        <v>6.48199994931836</v>
      </c>
      <c r="FL196" s="1">
        <v>6.21653648868734</v>
      </c>
      <c r="FM196" s="1">
        <v>6.6734693824509801</v>
      </c>
      <c r="FN196" s="1">
        <v>7.3191758136420502</v>
      </c>
      <c r="GB196"/>
      <c r="GP196"/>
      <c r="GR196" s="1">
        <v>1.2740600399292801</v>
      </c>
      <c r="GS196" s="1">
        <v>1.1471173750764001</v>
      </c>
      <c r="GT196" s="1">
        <v>2.04977308598813</v>
      </c>
      <c r="GU196" s="1">
        <v>1.14426733841379</v>
      </c>
      <c r="GV196" s="1">
        <v>2.4071870675397098</v>
      </c>
      <c r="GW196" s="1">
        <v>0.79629653266001998</v>
      </c>
      <c r="GX196" s="1">
        <v>0.65154937936648105</v>
      </c>
      <c r="GY196" s="1">
        <v>1.1583013433249301</v>
      </c>
      <c r="GZ196" s="1">
        <v>1.2106684585257901</v>
      </c>
      <c r="HA196" s="1">
        <v>0.73566199143267796</v>
      </c>
      <c r="HB196" s="1">
        <v>0.55901906609131002</v>
      </c>
      <c r="HC196" s="1">
        <v>1.17889782575948</v>
      </c>
      <c r="HD196" s="1">
        <v>0.44102493896248701</v>
      </c>
      <c r="HR196"/>
      <c r="IF196"/>
      <c r="JH196"/>
    </row>
    <row r="197" spans="1:268">
      <c r="A197" s="13">
        <f t="shared" si="2"/>
        <v>40543</v>
      </c>
      <c r="O197"/>
      <c r="AD197"/>
      <c r="AE197" s="4">
        <v>40543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T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DJ197"/>
      <c r="DL197" s="1">
        <v>7.5691615933832104</v>
      </c>
      <c r="DM197" s="1">
        <v>9.2375323068745097</v>
      </c>
      <c r="DN197" s="1">
        <v>12.8958616659526</v>
      </c>
      <c r="DO197" s="1" t="e">
        <v>#N/A</v>
      </c>
      <c r="DP197" s="1">
        <v>8.6715092072011899</v>
      </c>
      <c r="DQ197" s="1">
        <v>8.1711035410392601</v>
      </c>
      <c r="DR197" s="1">
        <v>5.0078261157251402</v>
      </c>
      <c r="DS197" s="1">
        <v>9.8129790409750104</v>
      </c>
      <c r="DT197" s="1">
        <v>4.3610575260238598</v>
      </c>
      <c r="DU197" s="1">
        <v>4.9994817532143596</v>
      </c>
      <c r="DV197" s="1">
        <v>6.7173557646214297</v>
      </c>
      <c r="DW197" s="1">
        <v>6.9328252349420403</v>
      </c>
      <c r="DX197" s="1">
        <v>4.5722672555473096</v>
      </c>
      <c r="EL197"/>
      <c r="EZ197"/>
      <c r="FB197" s="1">
        <v>5.5204411548169796</v>
      </c>
      <c r="FC197" s="1">
        <v>9.3285669120952495</v>
      </c>
      <c r="FD197" s="1">
        <v>10.8248144428812</v>
      </c>
      <c r="FE197" s="1">
        <v>15.767796454895899</v>
      </c>
      <c r="FF197" s="1">
        <v>7.5931110289807497</v>
      </c>
      <c r="FG197" s="1">
        <v>7.6507506295743797</v>
      </c>
      <c r="FH197" s="1">
        <v>4.2610193141733701</v>
      </c>
      <c r="FI197" s="1">
        <v>7.0136534946592199</v>
      </c>
      <c r="FJ197" s="1">
        <v>5.73164307281096</v>
      </c>
      <c r="FK197" s="1">
        <v>6.5903693257949696</v>
      </c>
      <c r="FL197" s="1">
        <v>6.31878439935931</v>
      </c>
      <c r="FM197" s="1">
        <v>6.76792654089998</v>
      </c>
      <c r="FN197" s="1">
        <v>7.6138724217281197</v>
      </c>
      <c r="GB197"/>
      <c r="GP197"/>
      <c r="GR197" s="1">
        <v>1.3489686697412799</v>
      </c>
      <c r="GS197" s="1">
        <v>1.1886049583998901</v>
      </c>
      <c r="GT197" s="1">
        <v>2.21628505387738</v>
      </c>
      <c r="GU197" s="1">
        <v>1.05270089201235</v>
      </c>
      <c r="GV197" s="1">
        <v>2.3414834475835802</v>
      </c>
      <c r="GW197" s="1">
        <v>0.79731863356590005</v>
      </c>
      <c r="GX197" s="1">
        <v>0.634614784078536</v>
      </c>
      <c r="GY197" s="1">
        <v>1.12079643214578</v>
      </c>
      <c r="GZ197" s="1">
        <v>1.16580133176995</v>
      </c>
      <c r="HA197" s="1">
        <v>0.72046079138327201</v>
      </c>
      <c r="HB197" s="1">
        <v>0.55802241222887194</v>
      </c>
      <c r="HC197" s="1">
        <v>1.16169366002395</v>
      </c>
      <c r="HD197" s="1">
        <v>0.434617241519274</v>
      </c>
      <c r="HR197"/>
      <c r="IF197"/>
      <c r="JH197"/>
    </row>
    <row r="198" spans="1:268">
      <c r="A198" s="13">
        <f t="shared" si="2"/>
        <v>40512</v>
      </c>
      <c r="O198"/>
      <c r="AD198"/>
      <c r="AE198" s="4">
        <v>40512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T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DJ198"/>
      <c r="DL198" s="1">
        <v>6.8884419257601701</v>
      </c>
      <c r="DM198" s="1">
        <v>8.8836113710284508</v>
      </c>
      <c r="DN198" s="1">
        <v>12.5237520504158</v>
      </c>
      <c r="DO198" s="1" t="e">
        <v>#N/A</v>
      </c>
      <c r="DP198" s="1">
        <v>8.4373485377512196</v>
      </c>
      <c r="DQ198" s="1">
        <v>7.5885651056823598</v>
      </c>
      <c r="DR198" s="1">
        <v>4.5964969027648896</v>
      </c>
      <c r="DS198" s="1">
        <v>9.3060523063015506</v>
      </c>
      <c r="DT198" s="1">
        <v>4.3198834527388899</v>
      </c>
      <c r="DU198" s="1">
        <v>4.7984524931774102</v>
      </c>
      <c r="DV198" s="1">
        <v>6.4271149880778502</v>
      </c>
      <c r="DW198" s="1">
        <v>6.5209323861659803</v>
      </c>
      <c r="DX198" s="1">
        <v>4.4531834782004101</v>
      </c>
      <c r="EL198"/>
      <c r="EZ198"/>
      <c r="FB198" s="1">
        <v>5.1660209135610602</v>
      </c>
      <c r="FC198" s="1">
        <v>9.1232103403529301</v>
      </c>
      <c r="FD198" s="1">
        <v>10.4995253875998</v>
      </c>
      <c r="FE198" s="1">
        <v>15.448467091392599</v>
      </c>
      <c r="FF198" s="1">
        <v>7.4301098089230297</v>
      </c>
      <c r="FG198" s="1">
        <v>7.3025045274987903</v>
      </c>
      <c r="FH198" s="1">
        <v>3.9855134121708198</v>
      </c>
      <c r="FI198" s="1">
        <v>6.5811387546767701</v>
      </c>
      <c r="FJ198" s="1">
        <v>5.7493862677110403</v>
      </c>
      <c r="FK198" s="1">
        <v>6.4770631617976404</v>
      </c>
      <c r="FL198" s="1">
        <v>6.1324804925657297</v>
      </c>
      <c r="FM198" s="1">
        <v>6.4900571646846696</v>
      </c>
      <c r="FN198" s="1">
        <v>7.6151736407020598</v>
      </c>
      <c r="GB198"/>
      <c r="GP198"/>
      <c r="GR198" s="1">
        <v>1.23531083989628</v>
      </c>
      <c r="GS198" s="1">
        <v>1.1445025281474099</v>
      </c>
      <c r="GT198" s="1">
        <v>2.1390649453913801</v>
      </c>
      <c r="GU198" s="1">
        <v>0.99861587614757397</v>
      </c>
      <c r="GV198" s="1">
        <v>2.2662674769795199</v>
      </c>
      <c r="GW198" s="1">
        <v>0.74139006459900902</v>
      </c>
      <c r="GX198" s="1">
        <v>0.57848828469256097</v>
      </c>
      <c r="GY198" s="1">
        <v>1.0446409023276599</v>
      </c>
      <c r="GZ198" s="1">
        <v>1.15879268554626</v>
      </c>
      <c r="HA198" s="1">
        <v>0.68144812597613202</v>
      </c>
      <c r="HB198" s="1">
        <v>0.53460045590786798</v>
      </c>
      <c r="HC198" s="1">
        <v>1.09248417235504</v>
      </c>
      <c r="HD198" s="1">
        <v>0.42252472732101298</v>
      </c>
      <c r="HR198"/>
      <c r="IF198"/>
      <c r="JH198"/>
    </row>
    <row r="199" spans="1:268">
      <c r="A199" s="13">
        <f t="shared" si="2"/>
        <v>40480</v>
      </c>
      <c r="O199"/>
      <c r="AD199"/>
      <c r="AE199" s="4">
        <v>40480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T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DJ199"/>
      <c r="DL199" s="1">
        <v>7.0511919894657504</v>
      </c>
      <c r="DM199" s="1">
        <v>8.9773827387168499</v>
      </c>
      <c r="DN199" s="1">
        <v>12.8424235490981</v>
      </c>
      <c r="DO199" s="1" t="e">
        <v>#N/A</v>
      </c>
      <c r="DP199" s="1">
        <v>8.9750527627764498</v>
      </c>
      <c r="DQ199" s="1">
        <v>7.5337881704029899</v>
      </c>
      <c r="DR199" s="1">
        <v>4.8548310185307999</v>
      </c>
      <c r="DS199" s="1">
        <v>9.7674569438432304</v>
      </c>
      <c r="DT199" s="1">
        <v>4.7057111247707804</v>
      </c>
      <c r="DU199" s="1">
        <v>5.0761543073618203</v>
      </c>
      <c r="DV199" s="1">
        <v>6.5386531814528697</v>
      </c>
      <c r="DW199" s="1">
        <v>6.9735183176850297</v>
      </c>
      <c r="DX199" s="1">
        <v>4.2400186177348598</v>
      </c>
      <c r="EL199"/>
      <c r="EZ199"/>
      <c r="FB199" s="1">
        <v>5.3053192131211198</v>
      </c>
      <c r="FC199" s="1">
        <v>9.1062800692668997</v>
      </c>
      <c r="FD199" s="1">
        <v>10.587761021061301</v>
      </c>
      <c r="FE199" s="1">
        <v>15.5887325056982</v>
      </c>
      <c r="FF199" s="1">
        <v>7.4800679852917602</v>
      </c>
      <c r="FG199" s="1">
        <v>7.14526453302578</v>
      </c>
      <c r="FH199" s="1">
        <v>4.1443496565389797</v>
      </c>
      <c r="FI199" s="1">
        <v>6.9634263285386799</v>
      </c>
      <c r="FJ199" s="1">
        <v>5.7715603344399904</v>
      </c>
      <c r="FK199" s="1">
        <v>6.6481521969135704</v>
      </c>
      <c r="FL199" s="1">
        <v>6.2813245380407201</v>
      </c>
      <c r="FM199" s="1">
        <v>6.6524378966393902</v>
      </c>
      <c r="FN199" s="1">
        <v>7.3025490237906796</v>
      </c>
      <c r="GB199"/>
      <c r="GP199"/>
      <c r="GR199" s="1">
        <v>1.23506791380475</v>
      </c>
      <c r="GS199" s="1">
        <v>1.14284969235919</v>
      </c>
      <c r="GT199" s="1">
        <v>2.1578524584048102</v>
      </c>
      <c r="GU199" s="1">
        <v>1.09414104474572</v>
      </c>
      <c r="GV199" s="1">
        <v>2.3588218509325598</v>
      </c>
      <c r="GW199" s="1">
        <v>0.73542050133257997</v>
      </c>
      <c r="GX199" s="1">
        <v>0.61408010435995197</v>
      </c>
      <c r="GY199" s="1">
        <v>1.08216706325357</v>
      </c>
      <c r="GZ199" s="1">
        <v>1.2539167017845001</v>
      </c>
      <c r="HA199" s="1">
        <v>0.74634707749003804</v>
      </c>
      <c r="HB199" s="1">
        <v>0.53022841939466603</v>
      </c>
      <c r="HC199" s="1">
        <v>1.14502629085584</v>
      </c>
      <c r="HD199" s="1">
        <v>0.40094785602330202</v>
      </c>
      <c r="HR199"/>
      <c r="IF199"/>
      <c r="JH199"/>
    </row>
    <row r="200" spans="1:268">
      <c r="A200" s="13">
        <f t="shared" ref="A200:A247" si="3">AE200</f>
        <v>40451</v>
      </c>
      <c r="O200"/>
      <c r="AD200"/>
      <c r="AE200" s="4">
        <v>40451</v>
      </c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T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DJ200"/>
      <c r="DL200" s="1">
        <v>6.7726524676780304</v>
      </c>
      <c r="DM200" s="1">
        <v>8.9268433537773895</v>
      </c>
      <c r="DN200" s="1">
        <v>13.019779746269</v>
      </c>
      <c r="DO200" s="1" t="e">
        <v>#N/A</v>
      </c>
      <c r="DP200" s="1">
        <v>8.6661083652832591</v>
      </c>
      <c r="DQ200" s="1">
        <v>7.4383526299701197</v>
      </c>
      <c r="DR200" s="1">
        <v>4.7389292643561998</v>
      </c>
      <c r="DS200" s="1">
        <v>9.7387026313494491</v>
      </c>
      <c r="DT200" s="1">
        <v>4.4593465199562798</v>
      </c>
      <c r="DU200" s="1">
        <v>4.7951263446920498</v>
      </c>
      <c r="DV200" s="1">
        <v>6.5537449517980697</v>
      </c>
      <c r="DW200" s="1">
        <v>6.8665404549702496</v>
      </c>
      <c r="DX200" s="1">
        <v>4.2318997130600202</v>
      </c>
      <c r="EL200"/>
      <c r="EZ200"/>
      <c r="FB200" s="1">
        <v>5.2473944435563196</v>
      </c>
      <c r="FC200" s="1">
        <v>9.2114756144638807</v>
      </c>
      <c r="FD200" s="1">
        <v>10.739618515099201</v>
      </c>
      <c r="FE200" s="1">
        <v>15.3563248974083</v>
      </c>
      <c r="FF200" s="1">
        <v>7.39782367723544</v>
      </c>
      <c r="FG200" s="1">
        <v>7.1432706583491798</v>
      </c>
      <c r="FH200" s="1">
        <v>4.0976209761770903</v>
      </c>
      <c r="FI200" s="1">
        <v>6.8390808027419601</v>
      </c>
      <c r="FJ200" s="1">
        <v>5.6467585439547401</v>
      </c>
      <c r="FK200" s="1">
        <v>6.7102597495578102</v>
      </c>
      <c r="FL200" s="1">
        <v>6.3229059175397104</v>
      </c>
      <c r="FM200" s="1">
        <v>6.6702115654629903</v>
      </c>
      <c r="FN200" s="1">
        <v>7.6414144737792604</v>
      </c>
      <c r="GB200"/>
      <c r="GP200"/>
      <c r="GR200" s="1">
        <v>1.1951812118312299</v>
      </c>
      <c r="GS200" s="1">
        <v>1.1333672088043301</v>
      </c>
      <c r="GT200" s="1">
        <v>2.14504544351685</v>
      </c>
      <c r="GU200" s="1">
        <v>1.08183510790747</v>
      </c>
      <c r="GV200" s="1">
        <v>2.33060687049894</v>
      </c>
      <c r="GW200" s="1">
        <v>0.72102723694877002</v>
      </c>
      <c r="GX200" s="1">
        <v>0.59864169722748695</v>
      </c>
      <c r="GY200" s="1">
        <v>1.06231971336086</v>
      </c>
      <c r="GZ200" s="1">
        <v>1.18293803397325</v>
      </c>
      <c r="HA200" s="1">
        <v>0.70234941529247397</v>
      </c>
      <c r="HB200" s="1">
        <v>0.51283916357068005</v>
      </c>
      <c r="HC200" s="1">
        <v>1.1263732442948899</v>
      </c>
      <c r="HD200" s="1">
        <v>0.39087001865175303</v>
      </c>
      <c r="HR200"/>
      <c r="IF200"/>
      <c r="JH200"/>
    </row>
    <row r="201" spans="1:268">
      <c r="A201" s="13">
        <f t="shared" si="3"/>
        <v>40421</v>
      </c>
      <c r="O201"/>
      <c r="AD201"/>
      <c r="AE201" s="4">
        <v>40421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T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DJ201"/>
      <c r="DL201" s="1">
        <v>6.1340903308441597</v>
      </c>
      <c r="DM201" s="1">
        <v>8.5022829451721496</v>
      </c>
      <c r="DN201" s="1">
        <v>11.5778772614958</v>
      </c>
      <c r="DO201" s="1" t="e">
        <v>#N/A</v>
      </c>
      <c r="DP201" s="1">
        <v>8.47445044280839</v>
      </c>
      <c r="DQ201" s="1">
        <v>6.8269493296115904</v>
      </c>
      <c r="DR201" s="1">
        <v>4.3267399720046598</v>
      </c>
      <c r="DS201" s="1">
        <v>8.6513188946137909</v>
      </c>
      <c r="DT201" s="1">
        <v>4.4670107443293201</v>
      </c>
      <c r="DU201" s="1">
        <v>4.7678943471495998</v>
      </c>
      <c r="DV201" s="1">
        <v>6.2582936011000996</v>
      </c>
      <c r="DW201" s="1">
        <v>6.4887412016270396</v>
      </c>
      <c r="DX201" s="1">
        <v>3.6405215388541001</v>
      </c>
      <c r="EL201"/>
      <c r="EZ201"/>
      <c r="FB201" s="1">
        <v>4.8116765623984898</v>
      </c>
      <c r="FC201" s="1">
        <v>8.9166660997449299</v>
      </c>
      <c r="FD201" s="1">
        <v>9.6540605561450406</v>
      </c>
      <c r="FE201" s="1">
        <v>14.7775736901746</v>
      </c>
      <c r="FF201" s="1">
        <v>7.2343836016628602</v>
      </c>
      <c r="FG201" s="1">
        <v>6.7779019271430601</v>
      </c>
      <c r="FH201" s="1">
        <v>3.7807092379465401</v>
      </c>
      <c r="FI201" s="1">
        <v>6.0906730727258198</v>
      </c>
      <c r="FJ201" s="1">
        <v>5.6828024132707</v>
      </c>
      <c r="FK201" s="1">
        <v>6.70646298787692</v>
      </c>
      <c r="FL201" s="1">
        <v>6.0975098800717902</v>
      </c>
      <c r="FM201" s="1">
        <v>6.5047302379606604</v>
      </c>
      <c r="FN201" s="1">
        <v>7.3965994407881297</v>
      </c>
      <c r="GB201"/>
      <c r="GP201"/>
      <c r="GR201" s="1">
        <v>1.08767019392358</v>
      </c>
      <c r="GS201" s="1">
        <v>1.08740473864816</v>
      </c>
      <c r="GT201" s="1">
        <v>1.90089187147311</v>
      </c>
      <c r="GU201" s="1">
        <v>1.0310747723429301</v>
      </c>
      <c r="GV201" s="1">
        <v>2.2780566898339001</v>
      </c>
      <c r="GW201" s="1">
        <v>0.66269475880387496</v>
      </c>
      <c r="GX201" s="1">
        <v>0.53740047435779603</v>
      </c>
      <c r="GY201" s="1">
        <v>0.93636666530403101</v>
      </c>
      <c r="GZ201" s="1">
        <v>1.1823978662380401</v>
      </c>
      <c r="HA201" s="1">
        <v>0.69450689890537698</v>
      </c>
      <c r="HB201" s="1">
        <v>0.493071977459835</v>
      </c>
      <c r="HC201" s="1">
        <v>1.07606414216566</v>
      </c>
      <c r="HD201" s="1">
        <v>0.335703071477993</v>
      </c>
      <c r="HR201"/>
      <c r="IF201"/>
      <c r="JH201"/>
    </row>
    <row r="202" spans="1:268">
      <c r="A202" s="13">
        <f t="shared" si="3"/>
        <v>40389</v>
      </c>
      <c r="O202"/>
      <c r="AD202"/>
      <c r="AE202" s="4">
        <v>40389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T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DJ202"/>
      <c r="DL202" s="1">
        <v>6.4540155817579903</v>
      </c>
      <c r="DM202" s="1">
        <v>8.7929200565521608</v>
      </c>
      <c r="DN202" s="1">
        <v>11.9416303471954</v>
      </c>
      <c r="DO202" s="1" t="e">
        <v>#N/A</v>
      </c>
      <c r="DP202" s="1">
        <v>8.3060048959730501</v>
      </c>
      <c r="DQ202" s="1">
        <v>7.3024098295099504</v>
      </c>
      <c r="DR202" s="1">
        <v>4.5393063596210004</v>
      </c>
      <c r="DS202" s="1">
        <v>9.4121152828639705</v>
      </c>
      <c r="DT202" s="1">
        <v>4.3566650732343</v>
      </c>
      <c r="DU202" s="1">
        <v>4.7945378355802504</v>
      </c>
      <c r="DV202" s="1">
        <v>6.6670540216184202</v>
      </c>
      <c r="DW202" s="1">
        <v>6.7729847365494198</v>
      </c>
      <c r="DX202" s="1">
        <v>3.95429669415251</v>
      </c>
      <c r="EL202"/>
      <c r="EZ202"/>
      <c r="FB202" s="1">
        <v>4.96664209277239</v>
      </c>
      <c r="FC202" s="1">
        <v>8.9561744911266103</v>
      </c>
      <c r="FD202" s="1">
        <v>9.9937091603873505</v>
      </c>
      <c r="FE202" s="1">
        <v>15.1387244820442</v>
      </c>
      <c r="FF202" s="1">
        <v>6.9963805177448002</v>
      </c>
      <c r="FG202" s="1">
        <v>7.0173399358283302</v>
      </c>
      <c r="FH202" s="1">
        <v>3.89654041989448</v>
      </c>
      <c r="FI202" s="1">
        <v>6.589901012776</v>
      </c>
      <c r="FJ202" s="1">
        <v>5.4646752523532598</v>
      </c>
      <c r="FK202" s="1">
        <v>6.4073984086603497</v>
      </c>
      <c r="FL202" s="1">
        <v>6.3993105011818097</v>
      </c>
      <c r="FM202" s="1">
        <v>6.4263223383305501</v>
      </c>
      <c r="FN202" s="1">
        <v>7.5996749616295602</v>
      </c>
      <c r="GB202"/>
      <c r="GP202"/>
      <c r="GR202" s="1">
        <v>1.13484506053198</v>
      </c>
      <c r="GS202" s="1">
        <v>1.09892282128277</v>
      </c>
      <c r="GT202" s="1">
        <v>1.93651330773759</v>
      </c>
      <c r="GU202" s="1">
        <v>1.09334575720317</v>
      </c>
      <c r="GV202" s="1">
        <v>2.2105666038170702</v>
      </c>
      <c r="GW202" s="1">
        <v>0.70631286204429899</v>
      </c>
      <c r="GX202" s="1">
        <v>0.56468364279885896</v>
      </c>
      <c r="GY202" s="1">
        <v>1.01616383810781</v>
      </c>
      <c r="GZ202" s="1">
        <v>1.15599099940518</v>
      </c>
      <c r="HA202" s="1">
        <v>0.70419588931820498</v>
      </c>
      <c r="HB202" s="1">
        <v>0.50780081258769205</v>
      </c>
      <c r="HC202" s="1">
        <v>1.1044456029172101</v>
      </c>
      <c r="HD202" s="1">
        <v>0.35442528391550898</v>
      </c>
      <c r="HR202"/>
      <c r="IF202"/>
      <c r="JH202"/>
    </row>
    <row r="203" spans="1:268">
      <c r="A203" s="13">
        <f t="shared" si="3"/>
        <v>40359</v>
      </c>
      <c r="O203"/>
      <c r="AD203"/>
      <c r="AE203" s="4">
        <v>40359</v>
      </c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T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DJ203"/>
      <c r="DL203" s="1">
        <v>5.9688533202567298</v>
      </c>
      <c r="DM203" s="1">
        <v>9.1138035349934903</v>
      </c>
      <c r="DN203" s="1">
        <v>11.8144479511041</v>
      </c>
      <c r="DO203" s="1" t="e">
        <v>#N/A</v>
      </c>
      <c r="DP203" s="1">
        <v>8.5417680151485804</v>
      </c>
      <c r="DQ203" s="1">
        <v>7.1800493197982398</v>
      </c>
      <c r="DR203" s="1">
        <v>4.1195040735723998</v>
      </c>
      <c r="DS203" s="1">
        <v>9.5640751580897199</v>
      </c>
      <c r="DT203" s="1">
        <v>4.0426048017907101</v>
      </c>
      <c r="DU203" s="1">
        <v>4.4991675457462703</v>
      </c>
      <c r="DV203" s="1">
        <v>6.6697739357457104</v>
      </c>
      <c r="DW203" s="1">
        <v>6.3773949784605</v>
      </c>
      <c r="DX203" s="1">
        <v>4.2646507887038902</v>
      </c>
      <c r="EL203"/>
      <c r="EZ203"/>
      <c r="FB203" s="1">
        <v>4.7361925618998999</v>
      </c>
      <c r="FC203" s="1">
        <v>9.5289489431207492</v>
      </c>
      <c r="FD203" s="1">
        <v>10.056491366618699</v>
      </c>
      <c r="FE203" s="1">
        <v>15.3942068714939</v>
      </c>
      <c r="FF203" s="1">
        <v>7.2068558253858104</v>
      </c>
      <c r="FG203" s="1">
        <v>7.2466064918310202</v>
      </c>
      <c r="FH203" s="1">
        <v>3.6540485131759799</v>
      </c>
      <c r="FI203" s="1">
        <v>6.6445388093318698</v>
      </c>
      <c r="FJ203" s="1">
        <v>5.5399791837303702</v>
      </c>
      <c r="FK203" s="1">
        <v>6.6462783888440597</v>
      </c>
      <c r="FL203" s="1">
        <v>6.6157649077255396</v>
      </c>
      <c r="FM203" s="1">
        <v>6.4109707174918897</v>
      </c>
      <c r="FN203" s="1">
        <v>9.0774190584007499</v>
      </c>
      <c r="GB203"/>
      <c r="GP203"/>
      <c r="GR203" s="1">
        <v>1.05554591092867</v>
      </c>
      <c r="GS203" s="1">
        <v>1.11723619463171</v>
      </c>
      <c r="GT203" s="1">
        <v>1.9046625617831101</v>
      </c>
      <c r="GU203" s="1">
        <v>0.95470554889878401</v>
      </c>
      <c r="GV203" s="1">
        <v>2.2750112958036599</v>
      </c>
      <c r="GW203" s="1">
        <v>0.68389838245415102</v>
      </c>
      <c r="GX203" s="1">
        <v>0.51254701500698496</v>
      </c>
      <c r="GY203" s="1">
        <v>1.0310530110651499</v>
      </c>
      <c r="GZ203" s="1">
        <v>1.0716959673941</v>
      </c>
      <c r="HA203" s="1">
        <v>0.66770665593005096</v>
      </c>
      <c r="HB203" s="1">
        <v>0.51491708324722296</v>
      </c>
      <c r="HC203" s="1">
        <v>1.0354194058424899</v>
      </c>
      <c r="HD203" s="1">
        <v>0.35767505543372302</v>
      </c>
      <c r="HR203"/>
      <c r="IF203"/>
      <c r="JH203"/>
    </row>
    <row r="204" spans="1:268">
      <c r="A204" s="13">
        <f t="shared" si="3"/>
        <v>40326</v>
      </c>
      <c r="O204"/>
      <c r="AD204"/>
      <c r="AE204" s="4">
        <v>40326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T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DJ204"/>
      <c r="DL204" s="1">
        <v>6.2924278032555598</v>
      </c>
      <c r="DM204" s="1">
        <v>8.9537316099355806</v>
      </c>
      <c r="DN204" s="1">
        <v>11.669768903977401</v>
      </c>
      <c r="DO204" s="1" t="e">
        <v>#N/A</v>
      </c>
      <c r="DP204" s="1">
        <v>8.4146101190910692</v>
      </c>
      <c r="DQ204" s="1">
        <v>7.3211223346270398</v>
      </c>
      <c r="DR204" s="1">
        <v>4.5107633385321302</v>
      </c>
      <c r="DS204" s="1">
        <v>9.5734659281679093</v>
      </c>
      <c r="DT204" s="1">
        <v>4.0525145946399697</v>
      </c>
      <c r="DU204" s="1">
        <v>4.77913993747402</v>
      </c>
      <c r="DV204" s="1">
        <v>7.0794273048532697</v>
      </c>
      <c r="DW204" s="1">
        <v>6.38135545978517</v>
      </c>
      <c r="DX204" s="1">
        <v>4.0594395785662503</v>
      </c>
      <c r="EL204"/>
      <c r="EZ204"/>
      <c r="FB204" s="1">
        <v>4.9361981603539098</v>
      </c>
      <c r="FC204" s="1">
        <v>9.6151552860906708</v>
      </c>
      <c r="FD204" s="1">
        <v>9.9366654300001294</v>
      </c>
      <c r="FE204" s="1">
        <v>16.7357601261523</v>
      </c>
      <c r="FF204" s="1">
        <v>7.1347165728191699</v>
      </c>
      <c r="FG204" s="1">
        <v>7.4133301443714297</v>
      </c>
      <c r="FH204" s="1">
        <v>3.9340146443318398</v>
      </c>
      <c r="FI204" s="1">
        <v>6.6845041474803404</v>
      </c>
      <c r="FJ204" s="1">
        <v>5.5556641613534099</v>
      </c>
      <c r="FK204" s="1">
        <v>6.8995859716133801</v>
      </c>
      <c r="FL204" s="1">
        <v>6.9255524131920296</v>
      </c>
      <c r="FM204" s="1">
        <v>6.5245473446176501</v>
      </c>
      <c r="FN204" s="1">
        <v>9.3797380139916893</v>
      </c>
      <c r="GB204"/>
      <c r="GP204"/>
      <c r="GR204" s="1">
        <v>1.09769555017234</v>
      </c>
      <c r="GS204" s="1">
        <v>1.10343594379374</v>
      </c>
      <c r="GT204" s="1">
        <v>1.86767425855791</v>
      </c>
      <c r="GU204" s="1">
        <v>0.98207166950904001</v>
      </c>
      <c r="GV204" s="1">
        <v>2.2360321191564201</v>
      </c>
      <c r="GW204" s="1">
        <v>0.68995322934591397</v>
      </c>
      <c r="GX204" s="1">
        <v>0.56870159930521003</v>
      </c>
      <c r="GY204" s="1">
        <v>1.05076015212366</v>
      </c>
      <c r="GZ204" s="1">
        <v>1.07406909604179</v>
      </c>
      <c r="HA204" s="1">
        <v>0.70909514089997105</v>
      </c>
      <c r="HB204" s="1">
        <v>0.53897800787955696</v>
      </c>
      <c r="HC204" s="1">
        <v>1.04654185664975</v>
      </c>
      <c r="HD204" s="1">
        <v>0.346081520632885</v>
      </c>
      <c r="HR204"/>
      <c r="IF204"/>
      <c r="JH204"/>
    </row>
    <row r="205" spans="1:268">
      <c r="A205" s="13">
        <f t="shared" si="3"/>
        <v>40298</v>
      </c>
      <c r="O205"/>
      <c r="AD205"/>
      <c r="AE205" s="4">
        <v>40298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T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DJ205"/>
      <c r="DL205" s="1">
        <v>7.06536814362775</v>
      </c>
      <c r="DM205" s="1">
        <v>9.3029404523632095</v>
      </c>
      <c r="DN205" s="1">
        <v>12.238255587046201</v>
      </c>
      <c r="DO205" s="1" t="e">
        <v>#N/A</v>
      </c>
      <c r="DP205" s="1">
        <v>9.1021055531182604</v>
      </c>
      <c r="DQ205" s="1">
        <v>8.0550482118330606</v>
      </c>
      <c r="DR205" s="1">
        <v>5.1981383455808396</v>
      </c>
      <c r="DS205" s="1">
        <v>10.600803066528799</v>
      </c>
      <c r="DT205" s="1">
        <v>4.3131872305385404</v>
      </c>
      <c r="DU205" s="1">
        <v>5.1337654603222997</v>
      </c>
      <c r="DV205" s="1">
        <v>7.7731514727487001</v>
      </c>
      <c r="DW205" s="1">
        <v>6.9722306464537498</v>
      </c>
      <c r="DX205" s="1">
        <v>4.1927687313459101</v>
      </c>
      <c r="EL205"/>
      <c r="EZ205"/>
      <c r="FB205" s="1">
        <v>5.4997341650569798</v>
      </c>
      <c r="FC205" s="1">
        <v>9.7942689496633104</v>
      </c>
      <c r="FD205" s="1">
        <v>10.433878681387499</v>
      </c>
      <c r="FE205" s="1">
        <v>17.019587365030901</v>
      </c>
      <c r="FF205" s="1">
        <v>7.5863333241538697</v>
      </c>
      <c r="FG205" s="1">
        <v>7.7318845141707397</v>
      </c>
      <c r="FH205" s="1">
        <v>4.4029157807007797</v>
      </c>
      <c r="FI205" s="1">
        <v>7.4516344531341998</v>
      </c>
      <c r="FJ205" s="1">
        <v>5.5437435215704598</v>
      </c>
      <c r="FK205" s="1">
        <v>6.9810516548638697</v>
      </c>
      <c r="FL205" s="1">
        <v>7.5168264127856101</v>
      </c>
      <c r="FM205" s="1">
        <v>6.8246405468335496</v>
      </c>
      <c r="FN205" s="1">
        <v>9.2964676944490794</v>
      </c>
      <c r="GB205"/>
      <c r="GP205"/>
      <c r="GR205" s="1">
        <v>1.22733565158644</v>
      </c>
      <c r="GS205" s="1">
        <v>1.14021353984467</v>
      </c>
      <c r="GT205" s="1">
        <v>1.9402934387192601</v>
      </c>
      <c r="GU205" s="1">
        <v>1.09519467390477</v>
      </c>
      <c r="GV205" s="1">
        <v>2.3923997933359802</v>
      </c>
      <c r="GW205" s="1">
        <v>0.74772839941345104</v>
      </c>
      <c r="GX205" s="1">
        <v>0.65646842558961604</v>
      </c>
      <c r="GY205" s="1">
        <v>1.14229027186985</v>
      </c>
      <c r="GZ205" s="1">
        <v>1.1399135604872399</v>
      </c>
      <c r="HA205" s="1">
        <v>0.76279878977974602</v>
      </c>
      <c r="HB205" s="1">
        <v>0.590697276107501</v>
      </c>
      <c r="HC205" s="1">
        <v>1.1446713883328901</v>
      </c>
      <c r="HD205" s="1">
        <v>0.357035040559745</v>
      </c>
      <c r="HR205"/>
      <c r="IF205"/>
      <c r="JH205"/>
    </row>
    <row r="206" spans="1:268">
      <c r="A206" s="13">
        <f t="shared" si="3"/>
        <v>40268</v>
      </c>
      <c r="O206"/>
      <c r="AD206"/>
      <c r="AE206" s="4">
        <v>40268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T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DJ206"/>
      <c r="DL206" s="1">
        <v>7.8671618142825999</v>
      </c>
      <c r="DM206" s="1">
        <v>9.6372847673771904</v>
      </c>
      <c r="DN206" s="1">
        <v>12.7130744107798</v>
      </c>
      <c r="DO206" s="1" t="e">
        <v>#N/A</v>
      </c>
      <c r="DP206" s="1">
        <v>9.4836251091488002</v>
      </c>
      <c r="DQ206" s="1">
        <v>8.1096145244924998</v>
      </c>
      <c r="DR206" s="1">
        <v>5.3929295563133399</v>
      </c>
      <c r="DS206" s="1">
        <v>11.408201641346601</v>
      </c>
      <c r="DT206" s="1">
        <v>4.4272590097677798</v>
      </c>
      <c r="DU206" s="1">
        <v>5.31952991288163</v>
      </c>
      <c r="DV206" s="1">
        <v>7.7949877377574799</v>
      </c>
      <c r="DW206" s="1">
        <v>6.9475361836296896</v>
      </c>
      <c r="DX206" s="1">
        <v>4.1744877087267698</v>
      </c>
      <c r="EL206"/>
      <c r="EZ206"/>
      <c r="FB206" s="1">
        <v>6.0456474162463296</v>
      </c>
      <c r="FC206" s="1">
        <v>10.1713123289096</v>
      </c>
      <c r="FD206" s="1">
        <v>10.815778250352899</v>
      </c>
      <c r="FE206" s="1">
        <v>17.040612747009099</v>
      </c>
      <c r="FF206" s="1">
        <v>7.9558668642396704</v>
      </c>
      <c r="FG206" s="1">
        <v>7.8182285908458002</v>
      </c>
      <c r="FH206" s="1">
        <v>4.5743613775713401</v>
      </c>
      <c r="FI206" s="1">
        <v>7.8985487651706396</v>
      </c>
      <c r="FJ206" s="1">
        <v>5.6364483288042999</v>
      </c>
      <c r="FK206" s="1">
        <v>7.1477213956902403</v>
      </c>
      <c r="FL206" s="1">
        <v>7.5457165452695198</v>
      </c>
      <c r="FM206" s="1">
        <v>6.9503061264575301</v>
      </c>
      <c r="FN206" s="1">
        <v>9.7753111498460505</v>
      </c>
      <c r="GB206"/>
      <c r="GP206"/>
      <c r="GR206" s="1">
        <v>1.3321513639981599</v>
      </c>
      <c r="GS206" s="1">
        <v>1.16511490996616</v>
      </c>
      <c r="GT206" s="1">
        <v>1.98739621955542</v>
      </c>
      <c r="GU206" s="1">
        <v>1.1281167343546401</v>
      </c>
      <c r="GV206" s="1">
        <v>2.4824858947915698</v>
      </c>
      <c r="GW206" s="1">
        <v>0.74004634677484704</v>
      </c>
      <c r="GX206" s="1">
        <v>0.67593170250253798</v>
      </c>
      <c r="GY206" s="1">
        <v>1.1981634539325701</v>
      </c>
      <c r="GZ206" s="1">
        <v>1.159882940593</v>
      </c>
      <c r="HA206" s="1">
        <v>0.78623052989896802</v>
      </c>
      <c r="HB206" s="1">
        <v>0.58604164330785202</v>
      </c>
      <c r="HC206" s="1">
        <v>1.1526946558070601</v>
      </c>
      <c r="HD206" s="1">
        <v>0.33901038305116599</v>
      </c>
      <c r="HR206"/>
      <c r="IF206"/>
      <c r="JH206"/>
    </row>
    <row r="207" spans="1:268">
      <c r="A207" s="13">
        <f t="shared" si="3"/>
        <v>40235</v>
      </c>
      <c r="O207"/>
      <c r="AD207"/>
      <c r="AE207" s="4">
        <v>40235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T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DJ207"/>
      <c r="DL207" s="1">
        <v>7.3665373774820404</v>
      </c>
      <c r="DM207" s="1">
        <v>9.2631918690660005</v>
      </c>
      <c r="DN207" s="1">
        <v>11.9168132201058</v>
      </c>
      <c r="DO207" s="1" t="e">
        <v>#N/A</v>
      </c>
      <c r="DP207" s="1">
        <v>9.4509203233965806</v>
      </c>
      <c r="DQ207" s="1">
        <v>7.5582749585301201</v>
      </c>
      <c r="DR207" s="1">
        <v>5.0888128470490699</v>
      </c>
      <c r="DS207" s="1">
        <v>10.284597387408899</v>
      </c>
      <c r="DT207" s="1">
        <v>4.2163535814039097</v>
      </c>
      <c r="DU207" s="1">
        <v>5.0794987179086997</v>
      </c>
      <c r="DV207" s="1">
        <v>7.5032226243649003</v>
      </c>
      <c r="DW207" s="1">
        <v>6.3616391322672801</v>
      </c>
      <c r="DX207" s="1">
        <v>3.6939740490968802</v>
      </c>
      <c r="EL207"/>
      <c r="EZ207"/>
      <c r="FB207" s="1">
        <v>5.9006360196082799</v>
      </c>
      <c r="FC207" s="1">
        <v>10.396958899150199</v>
      </c>
      <c r="FD207" s="1">
        <v>10.159572415983099</v>
      </c>
      <c r="FE207" s="1">
        <v>16.375751933989999</v>
      </c>
      <c r="FF207" s="1">
        <v>7.9549043131163</v>
      </c>
      <c r="FG207" s="1">
        <v>7.4882305793357702</v>
      </c>
      <c r="FH207" s="1">
        <v>4.4647261430801999</v>
      </c>
      <c r="FI207" s="1">
        <v>7.1152848366688399</v>
      </c>
      <c r="FJ207" s="1">
        <v>5.4917797264666897</v>
      </c>
      <c r="FK207" s="1">
        <v>7.0427882584858397</v>
      </c>
      <c r="FL207" s="1">
        <v>7.2845317964366298</v>
      </c>
      <c r="FM207" s="1">
        <v>6.6509760139990997</v>
      </c>
      <c r="FN207" s="1">
        <v>11.530395098439501</v>
      </c>
      <c r="GB207"/>
      <c r="GP207"/>
      <c r="GR207" s="1">
        <v>1.2100034388519401</v>
      </c>
      <c r="GS207" s="1">
        <v>1.11565508536559</v>
      </c>
      <c r="GT207" s="1">
        <v>1.8568131724508301</v>
      </c>
      <c r="GU207" s="1">
        <v>1.04742351458046</v>
      </c>
      <c r="GV207" s="1">
        <v>2.4708921768330301</v>
      </c>
      <c r="GW207" s="1">
        <v>0.68320376698576901</v>
      </c>
      <c r="GX207" s="1">
        <v>0.64266358247111399</v>
      </c>
      <c r="GY207" s="1">
        <v>1.0795918951819099</v>
      </c>
      <c r="GZ207" s="1">
        <v>1.1045208787987399</v>
      </c>
      <c r="HA207" s="1">
        <v>0.74820845081109599</v>
      </c>
      <c r="HB207" s="1">
        <v>0.54198888990404304</v>
      </c>
      <c r="HC207" s="1">
        <v>1.06393262461919</v>
      </c>
      <c r="HD207" s="1">
        <v>0.29963030842411398</v>
      </c>
      <c r="HR207"/>
      <c r="IF207"/>
      <c r="JH207"/>
    </row>
    <row r="208" spans="1:268">
      <c r="A208" s="13">
        <f t="shared" si="3"/>
        <v>40207</v>
      </c>
      <c r="O208"/>
      <c r="AD208"/>
      <c r="AE208" s="4">
        <v>40207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T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DJ208"/>
      <c r="DL208" s="1">
        <v>7.85085265050063</v>
      </c>
      <c r="DM208" s="1">
        <v>9.3685540408418202</v>
      </c>
      <c r="DN208" s="1">
        <v>12.308128000342499</v>
      </c>
      <c r="DO208" s="1" t="e">
        <v>#N/A</v>
      </c>
      <c r="DP208" s="1">
        <v>9.3978990522581007</v>
      </c>
      <c r="DQ208" s="1">
        <v>7.8075540376628503</v>
      </c>
      <c r="DR208" s="1">
        <v>5.1079985615729697</v>
      </c>
      <c r="DS208" s="1">
        <v>10.5732157555006</v>
      </c>
      <c r="DT208" s="1">
        <v>4.2266248389833798</v>
      </c>
      <c r="DU208" s="1">
        <v>5.1643209014538103</v>
      </c>
      <c r="DV208" s="1">
        <v>7.3805454957050003</v>
      </c>
      <c r="DW208" s="1">
        <v>6.5222491090585297</v>
      </c>
      <c r="DX208" s="1">
        <v>3.9863454606972</v>
      </c>
      <c r="EL208"/>
      <c r="EZ208"/>
      <c r="FB208" s="1">
        <v>6.3040305445347702</v>
      </c>
      <c r="FC208" s="1">
        <v>10.715548825337599</v>
      </c>
      <c r="FD208" s="1">
        <v>10.933136407106099</v>
      </c>
      <c r="FE208" s="1">
        <v>15.871619357588299</v>
      </c>
      <c r="FF208" s="1">
        <v>8.0875967069024295</v>
      </c>
      <c r="FG208" s="1">
        <v>7.9187102674674703</v>
      </c>
      <c r="FH208" s="1">
        <v>4.4149927949944399</v>
      </c>
      <c r="FI208" s="1">
        <v>7.4589149661598402</v>
      </c>
      <c r="FJ208" s="1">
        <v>5.6617122295090203</v>
      </c>
      <c r="FK208" s="1">
        <v>7.0434957593866399</v>
      </c>
      <c r="FL208" s="1">
        <v>7.0713845996028803</v>
      </c>
      <c r="FM208" s="1">
        <v>7.0048109741662703</v>
      </c>
      <c r="FN208" s="1">
        <v>12.100984235126701</v>
      </c>
      <c r="GB208"/>
      <c r="GP208"/>
      <c r="GR208" s="1">
        <v>1.22977858995338</v>
      </c>
      <c r="GS208" s="1">
        <v>1.1315298516101699</v>
      </c>
      <c r="GT208" s="1">
        <v>1.8650812211035299</v>
      </c>
      <c r="GU208" s="1">
        <v>1.0440914326000099</v>
      </c>
      <c r="GV208" s="1">
        <v>2.4665354951758101</v>
      </c>
      <c r="GW208" s="1">
        <v>0.69258309190647604</v>
      </c>
      <c r="GX208" s="1">
        <v>0.65815687558552005</v>
      </c>
      <c r="GY208" s="1">
        <v>1.0961715616665999</v>
      </c>
      <c r="GZ208" s="1">
        <v>1.1089198398047699</v>
      </c>
      <c r="HA208" s="1">
        <v>0.75527718930342103</v>
      </c>
      <c r="HB208" s="1">
        <v>0.52751205431521797</v>
      </c>
      <c r="HC208" s="1">
        <v>1.0752542439744599</v>
      </c>
      <c r="HD208" s="1">
        <v>0.33044233706397302</v>
      </c>
      <c r="HR208"/>
      <c r="IF208"/>
      <c r="JH208"/>
    </row>
    <row r="209" spans="1:268">
      <c r="A209" s="13">
        <f t="shared" si="3"/>
        <v>40178</v>
      </c>
      <c r="O209"/>
      <c r="AD209"/>
      <c r="AE209" s="4">
        <v>40178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T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DJ209"/>
      <c r="DL209" s="1">
        <v>8.8066147763240998</v>
      </c>
      <c r="DM209" s="1">
        <v>9.4627172786397793</v>
      </c>
      <c r="DN209" s="1">
        <v>12.2764328785412</v>
      </c>
      <c r="DO209" s="1" t="e">
        <v>#N/A</v>
      </c>
      <c r="DP209" s="1">
        <v>9.5866711647645104</v>
      </c>
      <c r="DQ209" s="1">
        <v>8.1767818279754092</v>
      </c>
      <c r="DR209" s="1">
        <v>5.4627639903477698</v>
      </c>
      <c r="DS209" s="1">
        <v>10.4927148916608</v>
      </c>
      <c r="DT209" s="1">
        <v>4.4596706021112604</v>
      </c>
      <c r="DU209" s="1">
        <v>5.5331601282168998</v>
      </c>
      <c r="DV209" s="1">
        <v>7.2407154076775901</v>
      </c>
      <c r="DW209" s="1">
        <v>6.9348524543183396</v>
      </c>
      <c r="DX209" s="1">
        <v>4.3493892193462198</v>
      </c>
      <c r="EL209"/>
      <c r="EZ209"/>
      <c r="FB209" s="1">
        <v>7.1715399521095904</v>
      </c>
      <c r="FC209" s="1">
        <v>10.657788251173899</v>
      </c>
      <c r="FD209" s="1">
        <v>10.986731137060801</v>
      </c>
      <c r="FE209" s="1">
        <v>16.333694888057501</v>
      </c>
      <c r="FF209" s="1">
        <v>8.1846307795104902</v>
      </c>
      <c r="FG209" s="1">
        <v>8.1115737483133206</v>
      </c>
      <c r="FH209" s="1">
        <v>4.6239160311605803</v>
      </c>
      <c r="FI209" s="1">
        <v>7.4527086761145203</v>
      </c>
      <c r="FJ209" s="1">
        <v>5.7281042402529101</v>
      </c>
      <c r="FK209" s="1">
        <v>7.1182723472839502</v>
      </c>
      <c r="FL209" s="1">
        <v>7.0629458144191499</v>
      </c>
      <c r="FM209" s="1">
        <v>7.1181912459733301</v>
      </c>
      <c r="FN209" s="1">
        <v>12.0538672141234</v>
      </c>
      <c r="GB209"/>
      <c r="GP209"/>
      <c r="GR209" s="1">
        <v>1.36437621012657</v>
      </c>
      <c r="GS209" s="1">
        <v>1.1254266355182001</v>
      </c>
      <c r="GT209" s="1">
        <v>1.8616316059165701</v>
      </c>
      <c r="GU209" s="1">
        <v>1.1005149236044001</v>
      </c>
      <c r="GV209" s="1">
        <v>2.5025551159070298</v>
      </c>
      <c r="GW209" s="1">
        <v>0.71493372649782605</v>
      </c>
      <c r="GX209" s="1">
        <v>0.709959014745004</v>
      </c>
      <c r="GY209" s="1">
        <v>1.05881874040422</v>
      </c>
      <c r="GZ209" s="1">
        <v>1.17240513913908</v>
      </c>
      <c r="HA209" s="1">
        <v>0.79891694579780703</v>
      </c>
      <c r="HB209" s="1">
        <v>0.52113787063569705</v>
      </c>
      <c r="HC209" s="1">
        <v>1.1142317850505801</v>
      </c>
      <c r="HD209" s="1">
        <v>0.359321556023591</v>
      </c>
      <c r="HR209"/>
      <c r="IF209"/>
      <c r="JH209"/>
    </row>
    <row r="210" spans="1:268">
      <c r="A210" s="13">
        <f t="shared" si="3"/>
        <v>40147</v>
      </c>
      <c r="O210"/>
      <c r="AD210"/>
      <c r="AE210" s="4">
        <v>40147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T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DJ210"/>
      <c r="DL210" s="1">
        <v>8.5012405602982195</v>
      </c>
      <c r="DM210" s="1">
        <v>8.8868889268249909</v>
      </c>
      <c r="DN210" s="1">
        <v>11.5702958420567</v>
      </c>
      <c r="DO210" s="1" t="e">
        <v>#N/A</v>
      </c>
      <c r="DP210" s="1">
        <v>9.0888235853581794</v>
      </c>
      <c r="DQ210" s="1">
        <v>7.7966524404193098</v>
      </c>
      <c r="DR210" s="1">
        <v>5.2765989755459701</v>
      </c>
      <c r="DS210" s="1">
        <v>10.3855411623124</v>
      </c>
      <c r="DT210" s="1">
        <v>4.3093242344954197</v>
      </c>
      <c r="DU210" s="1">
        <v>5.1560890178303103</v>
      </c>
      <c r="DV210" s="1">
        <v>6.7701159012205903</v>
      </c>
      <c r="DW210" s="1">
        <v>6.3563730685803703</v>
      </c>
      <c r="DX210" s="1">
        <v>4.1667577929889497</v>
      </c>
      <c r="EL210"/>
      <c r="EZ210"/>
      <c r="FB210" s="1">
        <v>6.9934791379051404</v>
      </c>
      <c r="FC210" s="1">
        <v>10.1323727957465</v>
      </c>
      <c r="FD210" s="1">
        <v>10.369531391376301</v>
      </c>
      <c r="FE210" s="1">
        <v>15.6759384995941</v>
      </c>
      <c r="FF210" s="1">
        <v>7.8837873675710703</v>
      </c>
      <c r="FG210" s="1">
        <v>7.8213125429560302</v>
      </c>
      <c r="FH210" s="1">
        <v>4.5437159353597796</v>
      </c>
      <c r="FI210" s="1">
        <v>7.3203096952058102</v>
      </c>
      <c r="FJ210" s="1">
        <v>5.5136455846652899</v>
      </c>
      <c r="FK210" s="1">
        <v>6.6993324312423503</v>
      </c>
      <c r="FL210" s="1">
        <v>6.7869128180815297</v>
      </c>
      <c r="FM210" s="1">
        <v>6.6357584118340496</v>
      </c>
      <c r="FN210" s="1">
        <v>11.722423915047001</v>
      </c>
      <c r="GB210"/>
      <c r="GP210"/>
      <c r="GR210" s="1">
        <v>1.2782979091897599</v>
      </c>
      <c r="GS210" s="1">
        <v>1.04972408672634</v>
      </c>
      <c r="GT210" s="1">
        <v>1.7421004288570401</v>
      </c>
      <c r="GU210" s="1">
        <v>1.0832233208092601</v>
      </c>
      <c r="GV210" s="1">
        <v>2.4105819150220702</v>
      </c>
      <c r="GW210" s="1">
        <v>0.68169664313342504</v>
      </c>
      <c r="GX210" s="1">
        <v>0.69065597194029504</v>
      </c>
      <c r="GY210" s="1">
        <v>1.01885107359001</v>
      </c>
      <c r="GZ210" s="1">
        <v>1.14330561933851</v>
      </c>
      <c r="HA210" s="1">
        <v>0.74558826907653597</v>
      </c>
      <c r="HB210" s="1">
        <v>0.49247258518640802</v>
      </c>
      <c r="HC210" s="1">
        <v>1.0287763969878001</v>
      </c>
      <c r="HD210" s="1">
        <v>0.34142673688717901</v>
      </c>
      <c r="HR210"/>
      <c r="IF210"/>
      <c r="JH210"/>
    </row>
    <row r="211" spans="1:268">
      <c r="A211" s="13">
        <f t="shared" si="3"/>
        <v>40116</v>
      </c>
      <c r="O211"/>
      <c r="AD211"/>
      <c r="AE211" s="4">
        <v>40116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T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DJ211"/>
      <c r="DL211" s="1">
        <v>7.7226644667560702</v>
      </c>
      <c r="DM211" s="1">
        <v>8.9879300323658509</v>
      </c>
      <c r="DN211" s="1">
        <v>11.3036884463479</v>
      </c>
      <c r="DO211" s="1" t="e">
        <v>#N/A</v>
      </c>
      <c r="DP211" s="1">
        <v>8.9046193838746692</v>
      </c>
      <c r="DQ211" s="1">
        <v>7.59923893863259</v>
      </c>
      <c r="DR211" s="1">
        <v>5.3965265801958102</v>
      </c>
      <c r="DS211" s="1">
        <v>10.689722564947999</v>
      </c>
      <c r="DT211" s="1">
        <v>4.2695860218024198</v>
      </c>
      <c r="DU211" s="1">
        <v>5.0931407560255302</v>
      </c>
      <c r="DV211" s="1">
        <v>6.59819278618731</v>
      </c>
      <c r="DW211" s="1">
        <v>6.32632519927333</v>
      </c>
      <c r="DX211" s="1">
        <v>4.5502572398483796</v>
      </c>
      <c r="EL211"/>
      <c r="EZ211"/>
      <c r="FB211" s="1">
        <v>6.7122051613699201</v>
      </c>
      <c r="FC211" s="1">
        <v>10.4239350523171</v>
      </c>
      <c r="FD211" s="1">
        <v>10.1835206654861</v>
      </c>
      <c r="FE211" s="1">
        <v>15.9102598067093</v>
      </c>
      <c r="FF211" s="1">
        <v>7.80419464266381</v>
      </c>
      <c r="FG211" s="1">
        <v>7.9259446849451498</v>
      </c>
      <c r="FH211" s="1">
        <v>4.6248821637422903</v>
      </c>
      <c r="FI211" s="1">
        <v>7.7494561711839003</v>
      </c>
      <c r="FJ211" s="1">
        <v>5.5113702903564796</v>
      </c>
      <c r="FK211" s="1">
        <v>6.7128207118862102</v>
      </c>
      <c r="FL211" s="1">
        <v>6.5967504287810401</v>
      </c>
      <c r="FM211" s="1">
        <v>6.6422925530619699</v>
      </c>
      <c r="FN211" s="1">
        <v>12.760942722448201</v>
      </c>
      <c r="GB211"/>
      <c r="GP211"/>
      <c r="GR211" s="1">
        <v>1.16290642478843</v>
      </c>
      <c r="GS211" s="1">
        <v>1.05153220653204</v>
      </c>
      <c r="GT211" s="1">
        <v>1.6541066597381999</v>
      </c>
      <c r="GU211" s="1">
        <v>1.0991514811329099</v>
      </c>
      <c r="GV211" s="1">
        <v>2.36394516114746</v>
      </c>
      <c r="GW211" s="1">
        <v>0.663783290529528</v>
      </c>
      <c r="GX211" s="1">
        <v>0.69709397469863599</v>
      </c>
      <c r="GY211" s="1">
        <v>1.0271866316542899</v>
      </c>
      <c r="GZ211" s="1">
        <v>1.12551322938509</v>
      </c>
      <c r="HA211" s="1">
        <v>0.73656877899277895</v>
      </c>
      <c r="HB211" s="1">
        <v>0.47184977849377702</v>
      </c>
      <c r="HC211" s="1">
        <v>1.0193228168755799</v>
      </c>
      <c r="HD211" s="1">
        <v>0.35938546040116798</v>
      </c>
      <c r="HR211"/>
      <c r="IF211"/>
      <c r="JH211"/>
    </row>
    <row r="212" spans="1:268">
      <c r="A212" s="13">
        <f t="shared" si="3"/>
        <v>40086</v>
      </c>
      <c r="O212"/>
      <c r="AD212"/>
      <c r="AE212" s="4">
        <v>40086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T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DJ212"/>
      <c r="DL212" s="1">
        <v>8.0840249554524899</v>
      </c>
      <c r="DM212" s="1">
        <v>8.9783341292811407</v>
      </c>
      <c r="DN212" s="1">
        <v>11.421890378807801</v>
      </c>
      <c r="DO212" s="1" t="e">
        <v>#N/A</v>
      </c>
      <c r="DP212" s="1">
        <v>9.0897874509074903</v>
      </c>
      <c r="DQ212" s="1">
        <v>7.9867038612622601</v>
      </c>
      <c r="DR212" s="1">
        <v>5.4366797462338496</v>
      </c>
      <c r="DS212" s="1">
        <v>11.741238449197301</v>
      </c>
      <c r="DT212" s="1">
        <v>4.3221813678767296</v>
      </c>
      <c r="DU212" s="1">
        <v>5.4158990843337396</v>
      </c>
      <c r="DV212" s="1">
        <v>7.2693891129221102</v>
      </c>
      <c r="DW212" s="1">
        <v>6.58573414770414</v>
      </c>
      <c r="DX212" s="1">
        <v>4.8308613210229803</v>
      </c>
      <c r="EL212"/>
      <c r="EZ212"/>
      <c r="FB212" s="1">
        <v>7.0020074938093302</v>
      </c>
      <c r="FC212" s="1">
        <v>10.4529745596459</v>
      </c>
      <c r="FD212" s="1">
        <v>10.291537728488899</v>
      </c>
      <c r="FE212" s="1">
        <v>15.8004703770888</v>
      </c>
      <c r="FF212" s="1">
        <v>7.8658617579714099</v>
      </c>
      <c r="FG212" s="1">
        <v>8.2776662870225692</v>
      </c>
      <c r="FH212" s="1">
        <v>4.5843767571376599</v>
      </c>
      <c r="FI212" s="1">
        <v>8.5061821333646801</v>
      </c>
      <c r="FJ212" s="1">
        <v>5.5439367510419801</v>
      </c>
      <c r="FK212" s="1">
        <v>7.0170224620993702</v>
      </c>
      <c r="FL212" s="1">
        <v>7.1291574129646396</v>
      </c>
      <c r="FM212" s="1">
        <v>6.8642027242825403</v>
      </c>
      <c r="FN212" s="1">
        <v>13.2967903813416</v>
      </c>
      <c r="GB212"/>
      <c r="GP212"/>
      <c r="GR212" s="1">
        <v>1.17941370744242</v>
      </c>
      <c r="GS212" s="1">
        <v>1.0266737033022399</v>
      </c>
      <c r="GT212" s="1">
        <v>1.66329105071759</v>
      </c>
      <c r="GU212" s="1">
        <v>1.16967319414334</v>
      </c>
      <c r="GV212" s="1">
        <v>2.3794385806332201</v>
      </c>
      <c r="GW212" s="1">
        <v>0.69227813183787901</v>
      </c>
      <c r="GX212" s="1">
        <v>0.696916821946856</v>
      </c>
      <c r="GY212" s="1">
        <v>1.10406683490697</v>
      </c>
      <c r="GZ212" s="1">
        <v>1.1286348495424401</v>
      </c>
      <c r="HA212" s="1">
        <v>0.78779787319726802</v>
      </c>
      <c r="HB212" s="1">
        <v>0.50732944262282997</v>
      </c>
      <c r="HC212" s="1">
        <v>1.0636773118306899</v>
      </c>
      <c r="HD212" s="1">
        <v>0.36712636823785699</v>
      </c>
      <c r="HR212"/>
      <c r="IF212"/>
      <c r="JH212"/>
    </row>
    <row r="213" spans="1:268">
      <c r="A213" s="13">
        <f t="shared" si="3"/>
        <v>40056</v>
      </c>
      <c r="O213"/>
      <c r="AD213"/>
      <c r="AE213" s="4">
        <v>40056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T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DJ213"/>
      <c r="DL213" s="1">
        <v>7.8955829516012104</v>
      </c>
      <c r="DM213" s="1">
        <v>8.76157728448527</v>
      </c>
      <c r="DN213" s="1">
        <v>11.352724743184799</v>
      </c>
      <c r="DO213" s="1" t="e">
        <v>#N/A</v>
      </c>
      <c r="DP213" s="1">
        <v>8.8468328179825999</v>
      </c>
      <c r="DQ213" s="1">
        <v>7.7335959566988501</v>
      </c>
      <c r="DR213" s="1">
        <v>5.3276951344032204</v>
      </c>
      <c r="DS213" s="1">
        <v>11.8058924162175</v>
      </c>
      <c r="DT213" s="1">
        <v>4.1603859577528501</v>
      </c>
      <c r="DU213" s="1">
        <v>5.3358285747981702</v>
      </c>
      <c r="DV213" s="1">
        <v>6.8188121375041399</v>
      </c>
      <c r="DW213" s="1">
        <v>6.2433161731497799</v>
      </c>
      <c r="DX213" s="1">
        <v>4.8194898892333997</v>
      </c>
      <c r="EL213"/>
      <c r="EZ213"/>
      <c r="FB213" s="1">
        <v>6.9805523403115304</v>
      </c>
      <c r="FC213" s="1">
        <v>10.3564759857301</v>
      </c>
      <c r="FD213" s="1">
        <v>10.1732686774059</v>
      </c>
      <c r="FE213" s="1">
        <v>16.1987350750411</v>
      </c>
      <c r="FF213" s="1">
        <v>7.6502409490122698</v>
      </c>
      <c r="FG213" s="1">
        <v>8.1668198843419795</v>
      </c>
      <c r="FH213" s="1">
        <v>4.5531052995075898</v>
      </c>
      <c r="FI213" s="1">
        <v>8.6203736268256907</v>
      </c>
      <c r="FJ213" s="1">
        <v>5.4540058712701001</v>
      </c>
      <c r="FK213" s="1">
        <v>6.97022725642063</v>
      </c>
      <c r="FL213" s="1">
        <v>7.0418809928468402</v>
      </c>
      <c r="FM213" s="1">
        <v>6.3694774394365004</v>
      </c>
      <c r="FN213" s="1">
        <v>13.605086149046199</v>
      </c>
      <c r="GB213"/>
      <c r="GP213"/>
      <c r="GR213" s="1">
        <v>1.0879073861549</v>
      </c>
      <c r="GS213" s="1">
        <v>0.98573787229330501</v>
      </c>
      <c r="GT213" s="1">
        <v>1.62209136444548</v>
      </c>
      <c r="GU213" s="1">
        <v>1.07219915358407</v>
      </c>
      <c r="GV213" s="1">
        <v>2.3193559937425401</v>
      </c>
      <c r="GW213" s="1">
        <v>0.66324618645092104</v>
      </c>
      <c r="GX213" s="1">
        <v>0.67110512260816202</v>
      </c>
      <c r="GY213" s="1">
        <v>1.07024190387852</v>
      </c>
      <c r="GZ213" s="1">
        <v>1.0880145287093099</v>
      </c>
      <c r="HA213" s="1">
        <v>0.76566556351083603</v>
      </c>
      <c r="HB213" s="1">
        <v>0.50177079434656202</v>
      </c>
      <c r="HC213" s="1">
        <v>0.94673507754742303</v>
      </c>
      <c r="HD213" s="1">
        <v>0.35410643888264398</v>
      </c>
      <c r="HR213"/>
      <c r="IF213"/>
      <c r="JH213"/>
    </row>
    <row r="214" spans="1:268">
      <c r="A214" s="13">
        <f t="shared" si="3"/>
        <v>40025</v>
      </c>
      <c r="O214"/>
      <c r="AD214"/>
      <c r="AE214" s="4">
        <v>40025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T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DJ214"/>
      <c r="DL214" s="1">
        <v>7.9657140854586999</v>
      </c>
      <c r="DM214" s="1">
        <v>8.7616946978528905</v>
      </c>
      <c r="DN214" s="1">
        <v>10.736183812252399</v>
      </c>
      <c r="DO214" s="1" t="e">
        <v>#N/A</v>
      </c>
      <c r="DP214" s="1">
        <v>8.7092018451714104</v>
      </c>
      <c r="DQ214" s="1">
        <v>7.2266924128353498</v>
      </c>
      <c r="DR214" s="1">
        <v>5.1381223181404403</v>
      </c>
      <c r="DS214" s="1">
        <v>11.690305055008601</v>
      </c>
      <c r="DT214" s="1">
        <v>4.0434303230563602</v>
      </c>
      <c r="DU214" s="1">
        <v>4.9322886027815098</v>
      </c>
      <c r="DV214" s="1">
        <v>6.1017106336504501</v>
      </c>
      <c r="DW214" s="1">
        <v>6.0091920341616296</v>
      </c>
      <c r="DX214" s="1">
        <v>5.2538489927217098</v>
      </c>
      <c r="EL214"/>
      <c r="EZ214"/>
      <c r="FB214" s="1">
        <v>7.2893996507423999</v>
      </c>
      <c r="FC214" s="1">
        <v>10.6603004271039</v>
      </c>
      <c r="FD214" s="1">
        <v>9.6493428891707396</v>
      </c>
      <c r="FE214" s="1">
        <v>16.676816090872499</v>
      </c>
      <c r="FF214" s="1">
        <v>7.2953251094902196</v>
      </c>
      <c r="FG214" s="1">
        <v>7.8634813224202196</v>
      </c>
      <c r="FH214" s="1">
        <v>4.3301992621443297</v>
      </c>
      <c r="FI214" s="1">
        <v>8.4873200992757507</v>
      </c>
      <c r="FJ214" s="1">
        <v>5.3769222538830199</v>
      </c>
      <c r="FK214" s="1">
        <v>6.4998296424302104</v>
      </c>
      <c r="FL214" s="1">
        <v>6.3878198203283798</v>
      </c>
      <c r="FM214" s="1">
        <v>6.0642101615932997</v>
      </c>
      <c r="FN214" s="1">
        <v>15.1193708902507</v>
      </c>
      <c r="GB214"/>
      <c r="GP214"/>
      <c r="GR214" s="1">
        <v>1.08622237234499</v>
      </c>
      <c r="GS214" s="1">
        <v>0.99500456610001498</v>
      </c>
      <c r="GT214" s="1">
        <v>1.5120017757444799</v>
      </c>
      <c r="GU214" s="1">
        <v>0.95434899205945301</v>
      </c>
      <c r="GV214" s="1">
        <v>2.2801042404648499</v>
      </c>
      <c r="GW214" s="1">
        <v>0.61784631864910899</v>
      </c>
      <c r="GX214" s="1">
        <v>0.64788614866007799</v>
      </c>
      <c r="GY214" s="1">
        <v>1.0216775300305201</v>
      </c>
      <c r="GZ214" s="1">
        <v>1.0558669147564901</v>
      </c>
      <c r="HA214" s="1">
        <v>0.71395524835216895</v>
      </c>
      <c r="HB214" s="1">
        <v>0.44522977476195003</v>
      </c>
      <c r="HC214" s="1">
        <v>0.87180171603867196</v>
      </c>
      <c r="HD214" s="1">
        <v>0.39746285221369199</v>
      </c>
      <c r="HR214"/>
      <c r="IF214"/>
      <c r="JH214"/>
    </row>
    <row r="215" spans="1:268">
      <c r="A215" s="13">
        <f t="shared" si="3"/>
        <v>39994</v>
      </c>
      <c r="O215"/>
      <c r="AD215"/>
      <c r="AE215" s="4">
        <v>39994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T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DJ215"/>
      <c r="DL215" s="1">
        <v>6.9172106873430197</v>
      </c>
      <c r="DM215" s="1">
        <v>8.0072081702868996</v>
      </c>
      <c r="DN215" s="1">
        <v>9.4730597727469608</v>
      </c>
      <c r="DO215" s="1" t="e">
        <v>#N/A</v>
      </c>
      <c r="DP215" s="1">
        <v>8.1054608496505907</v>
      </c>
      <c r="DQ215" s="1">
        <v>6.4604954408781197</v>
      </c>
      <c r="DR215" s="1">
        <v>5.0424454112894397</v>
      </c>
      <c r="DS215" s="1">
        <v>11.120442035278201</v>
      </c>
      <c r="DT215" s="1">
        <v>3.75048007240084</v>
      </c>
      <c r="DU215" s="1">
        <v>4.8033227435152401</v>
      </c>
      <c r="DV215" s="1">
        <v>5.7863361017502202</v>
      </c>
      <c r="DW215" s="1">
        <v>5.4789116726366602</v>
      </c>
      <c r="DX215" s="1">
        <v>4.5757613332252296</v>
      </c>
      <c r="EL215"/>
      <c r="EZ215"/>
      <c r="FB215" s="1">
        <v>6.6170831325190598</v>
      </c>
      <c r="FC215" s="1">
        <v>9.9040474721120102</v>
      </c>
      <c r="FD215" s="1">
        <v>8.6207464296066707</v>
      </c>
      <c r="FE215" s="1">
        <v>15.146724873100901</v>
      </c>
      <c r="FF215" s="1">
        <v>6.7662984132712998</v>
      </c>
      <c r="FG215" s="1">
        <v>7.1932075068874797</v>
      </c>
      <c r="FH215" s="1">
        <v>4.28993742186264</v>
      </c>
      <c r="FI215" s="1">
        <v>8.1692433957283708</v>
      </c>
      <c r="FJ215" s="1">
        <v>5.0247731370472897</v>
      </c>
      <c r="FK215" s="1">
        <v>6.232441417035</v>
      </c>
      <c r="FL215" s="1">
        <v>6.1046663360801299</v>
      </c>
      <c r="FM215" s="1">
        <v>5.5859809431828102</v>
      </c>
      <c r="FN215" s="1">
        <v>13.776011524973599</v>
      </c>
      <c r="GB215"/>
      <c r="GP215"/>
      <c r="GR215" s="1">
        <v>0.93613049346376398</v>
      </c>
      <c r="GS215" s="1">
        <v>0.90027218292701106</v>
      </c>
      <c r="GT215" s="1">
        <v>1.3342205673562599</v>
      </c>
      <c r="GU215" s="1">
        <v>0.83344779629105903</v>
      </c>
      <c r="GV215" s="1">
        <v>2.0929523641593102</v>
      </c>
      <c r="GW215" s="1">
        <v>0.55590571575818604</v>
      </c>
      <c r="GX215" s="1">
        <v>0.64999363833976898</v>
      </c>
      <c r="GY215" s="1">
        <v>0.98386246940817801</v>
      </c>
      <c r="GZ215" s="1">
        <v>0.975760003186952</v>
      </c>
      <c r="HA215" s="1">
        <v>0.69702306015117299</v>
      </c>
      <c r="HB215" s="1">
        <v>0.43838683627455799</v>
      </c>
      <c r="HC215" s="1">
        <v>0.79920018827861505</v>
      </c>
      <c r="HD215" s="1">
        <v>0.34134754584177501</v>
      </c>
      <c r="HR215"/>
      <c r="IF215"/>
      <c r="JH215"/>
    </row>
    <row r="216" spans="1:268">
      <c r="A216" s="13">
        <f t="shared" si="3"/>
        <v>39962</v>
      </c>
      <c r="O216"/>
      <c r="AD216"/>
      <c r="AE216" s="4">
        <v>39962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T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DJ216"/>
      <c r="DL216" s="1">
        <v>7.1263938691599904</v>
      </c>
      <c r="DM216" s="1">
        <v>7.8862012732215403</v>
      </c>
      <c r="DN216" s="1">
        <v>9.8382532776030995</v>
      </c>
      <c r="DO216" s="1" t="e">
        <v>#N/A</v>
      </c>
      <c r="DP216" s="1">
        <v>8.0270973561842194</v>
      </c>
      <c r="DQ216" s="1">
        <v>6.48286773530078</v>
      </c>
      <c r="DR216" s="1">
        <v>5.4240858498008704</v>
      </c>
      <c r="DS216" s="1">
        <v>11.540389669761201</v>
      </c>
      <c r="DT216" s="1">
        <v>3.6824377303143501</v>
      </c>
      <c r="DU216" s="1">
        <v>5.02151450232041</v>
      </c>
      <c r="DV216" s="1">
        <v>6.0090386524252803</v>
      </c>
      <c r="DW216" s="1">
        <v>5.7516221705516504</v>
      </c>
      <c r="DX216" s="1">
        <v>4.4529513834099399</v>
      </c>
      <c r="EL216"/>
      <c r="EZ216"/>
      <c r="FB216" s="1">
        <v>6.7396119294720096</v>
      </c>
      <c r="FC216" s="1">
        <v>9.8130734532580792</v>
      </c>
      <c r="FD216" s="1">
        <v>8.8185513939168398</v>
      </c>
      <c r="FE216" s="1">
        <v>14.835723702119701</v>
      </c>
      <c r="FF216" s="1">
        <v>6.6889438218611099</v>
      </c>
      <c r="FG216" s="1">
        <v>7.1884740796111704</v>
      </c>
      <c r="FH216" s="1">
        <v>4.6644030932019502</v>
      </c>
      <c r="FI216" s="1">
        <v>8.4332491574186292</v>
      </c>
      <c r="FJ216" s="1">
        <v>4.8891342366908503</v>
      </c>
      <c r="FK216" s="1">
        <v>6.2864046938658404</v>
      </c>
      <c r="FL216" s="1">
        <v>6.2880771458723297</v>
      </c>
      <c r="FM216" s="1">
        <v>5.6796045913683404</v>
      </c>
      <c r="FN216" s="1">
        <v>13.725811701012599</v>
      </c>
      <c r="GB216"/>
      <c r="GP216"/>
      <c r="GR216" s="1">
        <v>0.95158935992404803</v>
      </c>
      <c r="GS216" s="1">
        <v>0.881074301445819</v>
      </c>
      <c r="GT216" s="1">
        <v>1.37112011109057</v>
      </c>
      <c r="GU216" s="1">
        <v>0.85682740064886098</v>
      </c>
      <c r="GV216" s="1">
        <v>2.07184864298836</v>
      </c>
      <c r="GW216" s="1">
        <v>0.559629135345178</v>
      </c>
      <c r="GX216" s="1">
        <v>0.70611609452659596</v>
      </c>
      <c r="GY216" s="1">
        <v>0.99921089945134201</v>
      </c>
      <c r="GZ216" s="1">
        <v>0.945798770206976</v>
      </c>
      <c r="HA216" s="1">
        <v>0.70720617203726999</v>
      </c>
      <c r="HB216" s="1">
        <v>0.46563674464434102</v>
      </c>
      <c r="HC216" s="1">
        <v>0.831557369050547</v>
      </c>
      <c r="HD216" s="1">
        <v>0.333644541233237</v>
      </c>
      <c r="HR216"/>
      <c r="IF216"/>
      <c r="JH216"/>
    </row>
    <row r="217" spans="1:268">
      <c r="A217" s="13">
        <f t="shared" si="3"/>
        <v>39933</v>
      </c>
      <c r="O217"/>
      <c r="AD217"/>
      <c r="AE217" s="4">
        <v>39933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T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DJ217"/>
      <c r="DL217" s="1">
        <v>6.1822081967807696</v>
      </c>
      <c r="DM217" s="1">
        <v>7.6840113824127103</v>
      </c>
      <c r="DN217" s="1">
        <v>9.41934054830101</v>
      </c>
      <c r="DO217" s="1" t="e">
        <v>#N/A</v>
      </c>
      <c r="DP217" s="1">
        <v>7.7612360030251697</v>
      </c>
      <c r="DQ217" s="1">
        <v>6.2964117359180003</v>
      </c>
      <c r="DR217" s="1">
        <v>4.87726660597363</v>
      </c>
      <c r="DS217" s="1">
        <v>11.506772169734401</v>
      </c>
      <c r="DT217" s="1">
        <v>3.7023728465180499</v>
      </c>
      <c r="DU217" s="1">
        <v>4.8425442244688002</v>
      </c>
      <c r="DV217" s="1">
        <v>6.0745355015652498</v>
      </c>
      <c r="DW217" s="1">
        <v>5.83321726376243</v>
      </c>
      <c r="DX217" s="1">
        <v>4.6641118460956603</v>
      </c>
      <c r="EL217"/>
      <c r="EZ217"/>
      <c r="FB217" s="1">
        <v>6.0596492553672201</v>
      </c>
      <c r="FC217" s="1">
        <v>9.6924381770420904</v>
      </c>
      <c r="FD217" s="1">
        <v>8.3411506887819602</v>
      </c>
      <c r="FE217" s="1">
        <v>15.9786196881407</v>
      </c>
      <c r="FF217" s="1">
        <v>6.5526150121070197</v>
      </c>
      <c r="FG217" s="1">
        <v>7.2064218136080003</v>
      </c>
      <c r="FH217" s="1">
        <v>4.2256040876941299</v>
      </c>
      <c r="FI217" s="1">
        <v>8.4361385196116903</v>
      </c>
      <c r="FJ217" s="1">
        <v>4.7782501894086096</v>
      </c>
      <c r="FK217" s="1">
        <v>6.1765790957557201</v>
      </c>
      <c r="FL217" s="1">
        <v>6.2584635622734801</v>
      </c>
      <c r="FM217" s="1">
        <v>5.8531982135042302</v>
      </c>
      <c r="FN217" s="1">
        <v>14.3865505927021</v>
      </c>
      <c r="GB217"/>
      <c r="GP217"/>
      <c r="GR217" s="1">
        <v>0.82735938419870803</v>
      </c>
      <c r="GS217" s="1">
        <v>0.85254140028595105</v>
      </c>
      <c r="GT217" s="1">
        <v>1.3411123929187501</v>
      </c>
      <c r="GU217" s="1">
        <v>0.78805308436805499</v>
      </c>
      <c r="GV217" s="1">
        <v>2.00430295973131</v>
      </c>
      <c r="GW217" s="1">
        <v>0.55028841530918104</v>
      </c>
      <c r="GX217" s="1">
        <v>0.62712041985327405</v>
      </c>
      <c r="GY217" s="1">
        <v>0.99662337190704997</v>
      </c>
      <c r="GZ217" s="1">
        <v>0.94521270729070805</v>
      </c>
      <c r="HA217" s="1">
        <v>0.69311251295195597</v>
      </c>
      <c r="HB217" s="1">
        <v>0.46916122737910598</v>
      </c>
      <c r="HC217" s="1">
        <v>0.85075323717157403</v>
      </c>
      <c r="HD217" s="1">
        <v>0.34548057011744798</v>
      </c>
      <c r="HR217"/>
      <c r="IF217"/>
      <c r="JH217"/>
    </row>
    <row r="218" spans="1:268">
      <c r="A218" s="13">
        <f t="shared" si="3"/>
        <v>39903</v>
      </c>
      <c r="O218"/>
      <c r="AD218"/>
      <c r="AE218" s="4">
        <v>39903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T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DJ218"/>
      <c r="DL218" s="1">
        <v>5.0076656893780003</v>
      </c>
      <c r="DM218" s="1">
        <v>6.9239682691992499</v>
      </c>
      <c r="DN218" s="1">
        <v>8.13277593359091</v>
      </c>
      <c r="DO218" s="1" t="e">
        <v>#N/A</v>
      </c>
      <c r="DP218" s="1">
        <v>7.8831182272767197</v>
      </c>
      <c r="DQ218" s="1">
        <v>5.09956820800301</v>
      </c>
      <c r="DR218" s="1">
        <v>4.4623083109349002</v>
      </c>
      <c r="DS218" s="1">
        <v>9.6629504648398097</v>
      </c>
      <c r="DT218" s="1">
        <v>3.7184336352796601</v>
      </c>
      <c r="DU218" s="1">
        <v>4.40909968977991</v>
      </c>
      <c r="DV218" s="1">
        <v>5.0624379712497696</v>
      </c>
      <c r="DW218" s="1">
        <v>5.3194157423990296</v>
      </c>
      <c r="DX218" s="1">
        <v>3.40661724530674</v>
      </c>
      <c r="EL218"/>
      <c r="EZ218"/>
      <c r="FB218" s="1">
        <v>5.2476927845330703</v>
      </c>
      <c r="FC218" s="1">
        <v>9.1083409147160292</v>
      </c>
      <c r="FD218" s="1">
        <v>7.3445591892403401</v>
      </c>
      <c r="FE218" s="1">
        <v>14.6688450810977</v>
      </c>
      <c r="FF218" s="1">
        <v>6.6118577701566004</v>
      </c>
      <c r="FG218" s="1">
        <v>6.2467575263556201</v>
      </c>
      <c r="FH218" s="1">
        <v>3.9305734098249898</v>
      </c>
      <c r="FI218" s="1">
        <v>7.0142216394941297</v>
      </c>
      <c r="FJ218" s="1">
        <v>4.8068075532729697</v>
      </c>
      <c r="FK218" s="1">
        <v>5.8987904498535997</v>
      </c>
      <c r="FL218" s="1">
        <v>5.4770438016481204</v>
      </c>
      <c r="FM218" s="1">
        <v>5.5984412659617702</v>
      </c>
      <c r="FN218" s="1">
        <v>12.7049480812327</v>
      </c>
      <c r="GB218"/>
      <c r="GP218"/>
      <c r="GR218" s="1">
        <v>0.69085402725173894</v>
      </c>
      <c r="GS218" s="1">
        <v>0.76667060371905205</v>
      </c>
      <c r="GT218" s="1">
        <v>1.16295507891146</v>
      </c>
      <c r="GU218" s="1">
        <v>0.60123014495694604</v>
      </c>
      <c r="GV218" s="1">
        <v>2.0232641788797801</v>
      </c>
      <c r="GW218" s="1">
        <v>0.45095820583727703</v>
      </c>
      <c r="GX218" s="1">
        <v>0.55904611097872103</v>
      </c>
      <c r="GY218" s="1">
        <v>0.84888858001256595</v>
      </c>
      <c r="GZ218" s="1">
        <v>0.95125255512992202</v>
      </c>
      <c r="HA218" s="1">
        <v>0.63808836115340695</v>
      </c>
      <c r="HB218" s="1">
        <v>0.38959825314581897</v>
      </c>
      <c r="HC218" s="1">
        <v>0.78618929158497297</v>
      </c>
      <c r="HD218" s="1">
        <v>0.259521465344831</v>
      </c>
      <c r="HR218"/>
      <c r="IF218"/>
      <c r="JH218"/>
    </row>
    <row r="219" spans="1:268">
      <c r="A219" s="13">
        <f t="shared" si="3"/>
        <v>39871</v>
      </c>
      <c r="O219"/>
      <c r="AD219"/>
      <c r="AE219" s="4">
        <v>39871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T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DJ219"/>
      <c r="DL219" s="1">
        <v>4.3551515613459202</v>
      </c>
      <c r="DM219" s="1">
        <v>6.7900258783880201</v>
      </c>
      <c r="DN219" s="1">
        <v>7.4804410923471201</v>
      </c>
      <c r="DO219" s="1" t="e">
        <v>#N/A</v>
      </c>
      <c r="DP219" s="1">
        <v>7.5043303310422003</v>
      </c>
      <c r="DQ219" s="1">
        <v>4.7522404844495503</v>
      </c>
      <c r="DR219" s="1">
        <v>4.2239676758999298</v>
      </c>
      <c r="DS219" s="1">
        <v>9.0326993968041496</v>
      </c>
      <c r="DT219" s="1">
        <v>3.7750362533003701</v>
      </c>
      <c r="DU219" s="1">
        <v>4.3958215948330697</v>
      </c>
      <c r="DV219" s="1">
        <v>4.9103753127784797</v>
      </c>
      <c r="DW219" s="1">
        <v>5.2530267936017099</v>
      </c>
      <c r="DX219" s="1">
        <v>2.8015353754655901</v>
      </c>
      <c r="EL219"/>
      <c r="EZ219"/>
      <c r="FB219" s="1">
        <v>4.7779435277159603</v>
      </c>
      <c r="FC219" s="1">
        <v>8.8672296524454595</v>
      </c>
      <c r="FD219" s="1">
        <v>6.9569069652286704</v>
      </c>
      <c r="FE219" s="1">
        <v>15.089686731252</v>
      </c>
      <c r="FF219" s="1">
        <v>6.3628171235489797</v>
      </c>
      <c r="FG219" s="1">
        <v>6.1665640825766497</v>
      </c>
      <c r="FH219" s="1">
        <v>3.8367324928138999</v>
      </c>
      <c r="FI219" s="1">
        <v>6.5154257162070204</v>
      </c>
      <c r="FJ219" s="1">
        <v>5.04306083615693</v>
      </c>
      <c r="FK219" s="1">
        <v>6.24272261185346</v>
      </c>
      <c r="FL219" s="1">
        <v>5.4064138692251502</v>
      </c>
      <c r="FM219" s="1">
        <v>5.7378018563647899</v>
      </c>
      <c r="FN219" s="1">
        <v>10.6636432348208</v>
      </c>
      <c r="GB219"/>
      <c r="GP219"/>
      <c r="GR219" s="1">
        <v>0.62083124731086303</v>
      </c>
      <c r="GS219" s="1">
        <v>0.76998473694468506</v>
      </c>
      <c r="GT219" s="1">
        <v>1.0845298810708</v>
      </c>
      <c r="GU219" s="1">
        <v>0.51707549383588403</v>
      </c>
      <c r="GV219" s="1">
        <v>1.9360006442078299</v>
      </c>
      <c r="GW219" s="1">
        <v>0.42814560496690202</v>
      </c>
      <c r="GX219" s="1">
        <v>0.54067162236019395</v>
      </c>
      <c r="GY219" s="1">
        <v>0.79551373608208698</v>
      </c>
      <c r="GZ219" s="1">
        <v>0.97006819411024603</v>
      </c>
      <c r="HA219" s="1">
        <v>0.65589075604035796</v>
      </c>
      <c r="HB219" s="1">
        <v>0.38448752383428902</v>
      </c>
      <c r="HC219" s="1">
        <v>0.78687056445778503</v>
      </c>
      <c r="HD219" s="1">
        <v>0.226912215340835</v>
      </c>
      <c r="HR219"/>
      <c r="IF219"/>
      <c r="JH219"/>
    </row>
    <row r="220" spans="1:268">
      <c r="A220" s="13">
        <f t="shared" si="3"/>
        <v>39843</v>
      </c>
      <c r="O220"/>
      <c r="AD220"/>
      <c r="AE220" s="4">
        <v>39843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T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DJ220"/>
      <c r="DL220" s="1">
        <v>4.2391950739819899</v>
      </c>
      <c r="DM220" s="1">
        <v>6.9837678409081496</v>
      </c>
      <c r="DN220" s="1">
        <v>7.5513184508948497</v>
      </c>
      <c r="DO220" s="1" t="e">
        <v>#N/A</v>
      </c>
      <c r="DP220" s="1">
        <v>8.6231083615214601</v>
      </c>
      <c r="DQ220" s="1">
        <v>4.9495411107913103</v>
      </c>
      <c r="DR220" s="1">
        <v>4.3288102181085</v>
      </c>
      <c r="DS220" s="1">
        <v>9.6939894634027102</v>
      </c>
      <c r="DT220" s="1">
        <v>3.8099963634864298</v>
      </c>
      <c r="DU220" s="1">
        <v>4.9191224108956302</v>
      </c>
      <c r="DV220" s="1">
        <v>5.1269470749122101</v>
      </c>
      <c r="DW220" s="1">
        <v>5.5190478418574296</v>
      </c>
      <c r="DX220" s="1">
        <v>2.9620313648481802</v>
      </c>
      <c r="EL220"/>
      <c r="EZ220"/>
      <c r="FB220" s="1">
        <v>4.4979121688745698</v>
      </c>
      <c r="FC220" s="1">
        <v>8.38506220442172</v>
      </c>
      <c r="FD220" s="1">
        <v>7.0156046897952402</v>
      </c>
      <c r="FE220" s="1">
        <v>14.422154891713101</v>
      </c>
      <c r="FF220" s="1">
        <v>7.2772779159752599</v>
      </c>
      <c r="FG220" s="1">
        <v>6.0001289669710802</v>
      </c>
      <c r="FH220" s="1">
        <v>3.7163206097624202</v>
      </c>
      <c r="FI220" s="1">
        <v>7.1925285676721602</v>
      </c>
      <c r="FJ220" s="1">
        <v>5.0201139746942003</v>
      </c>
      <c r="FK220" s="1">
        <v>5.9728104102395303</v>
      </c>
      <c r="FL220" s="1">
        <v>5.5453651814031497</v>
      </c>
      <c r="FM220" s="1">
        <v>5.4673204280047401</v>
      </c>
      <c r="FN220" s="1">
        <v>8.8261188951937708</v>
      </c>
      <c r="GB220"/>
      <c r="GP220"/>
      <c r="GR220" s="1">
        <v>0.63323720405963302</v>
      </c>
      <c r="GS220" s="1">
        <v>0.81251879832235896</v>
      </c>
      <c r="GT220" s="1">
        <v>1.1139476918065001</v>
      </c>
      <c r="GU220" s="1">
        <v>0.65275990759610003</v>
      </c>
      <c r="GV220" s="1">
        <v>2.2347427874923498</v>
      </c>
      <c r="GW220" s="1">
        <v>0.45522285089357201</v>
      </c>
      <c r="GX220" s="1">
        <v>0.56598868951221304</v>
      </c>
      <c r="GY220" s="1">
        <v>0.88907044273380798</v>
      </c>
      <c r="GZ220" s="1">
        <v>0.98504682408241395</v>
      </c>
      <c r="HA220" s="1">
        <v>0.74831665351929499</v>
      </c>
      <c r="HB220" s="1">
        <v>0.40958854415024398</v>
      </c>
      <c r="HC220" s="1">
        <v>0.83216222004083495</v>
      </c>
      <c r="HD220" s="1">
        <v>0.25856861945095799</v>
      </c>
      <c r="HR220"/>
      <c r="IF220"/>
      <c r="JH220"/>
    </row>
    <row r="221" spans="1:268">
      <c r="A221" s="13">
        <f t="shared" si="3"/>
        <v>39813</v>
      </c>
      <c r="O221"/>
      <c r="AD221"/>
      <c r="AE221" s="4">
        <v>39813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T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DJ221"/>
      <c r="DL221" s="1">
        <v>4.1332479115638003</v>
      </c>
      <c r="DM221" s="1">
        <v>7.0272622722692502</v>
      </c>
      <c r="DN221" s="1">
        <v>8.2126354353738495</v>
      </c>
      <c r="DO221" s="1" t="e">
        <v>#N/A</v>
      </c>
      <c r="DP221" s="1">
        <v>8.9805696795836596</v>
      </c>
      <c r="DQ221" s="1">
        <v>5.2212813756089798</v>
      </c>
      <c r="DR221" s="1">
        <v>4.2501195543032901</v>
      </c>
      <c r="DS221" s="1">
        <v>8.5403679159175301</v>
      </c>
      <c r="DT221" s="1">
        <v>4.0308275393593798</v>
      </c>
      <c r="DU221" s="1">
        <v>5.3059541887892498</v>
      </c>
      <c r="DV221" s="1">
        <v>5.3824104586692396</v>
      </c>
      <c r="DW221" s="1">
        <v>5.76496231484834</v>
      </c>
      <c r="DX221" s="1">
        <v>3.36550880423989</v>
      </c>
      <c r="EL221"/>
      <c r="EZ221"/>
      <c r="FB221" s="1">
        <v>4.26032082470266</v>
      </c>
      <c r="FC221" s="1">
        <v>8.2473772066296398</v>
      </c>
      <c r="FD221" s="1">
        <v>7.3783825493994799</v>
      </c>
      <c r="FE221" s="1" t="e">
        <v>#N/A</v>
      </c>
      <c r="FF221" s="1">
        <v>7.5773510203802799</v>
      </c>
      <c r="FG221" s="1">
        <v>5.9891072452731802</v>
      </c>
      <c r="FH221" s="1">
        <v>3.5272948239744801</v>
      </c>
      <c r="FI221" s="1">
        <v>6.4546215440953398</v>
      </c>
      <c r="FJ221" s="1">
        <v>5.0469042918500104</v>
      </c>
      <c r="FK221" s="1">
        <v>6.0839498563963001</v>
      </c>
      <c r="FL221" s="1">
        <v>5.6343616472735496</v>
      </c>
      <c r="FM221" s="1">
        <v>5.5676612311329299</v>
      </c>
      <c r="FN221" s="1">
        <v>8.2490922583005606</v>
      </c>
      <c r="GB221"/>
      <c r="GP221"/>
      <c r="GR221" s="1">
        <v>0.64367421750632203</v>
      </c>
      <c r="GS221" s="1">
        <v>0.81041546926655095</v>
      </c>
      <c r="GT221" s="1">
        <v>1.2453490665595299</v>
      </c>
      <c r="GU221" s="1">
        <v>0.72722076055187401</v>
      </c>
      <c r="GV221" s="1">
        <v>2.3206803473011499</v>
      </c>
      <c r="GW221" s="1">
        <v>0.48784627509921002</v>
      </c>
      <c r="GX221" s="1">
        <v>0.53171487851469101</v>
      </c>
      <c r="GY221" s="1">
        <v>0.88294920611940997</v>
      </c>
      <c r="GZ221" s="1">
        <v>1.0458042766649001</v>
      </c>
      <c r="HA221" s="1">
        <v>0.81788985793698299</v>
      </c>
      <c r="HB221" s="1">
        <v>0.432166344097063</v>
      </c>
      <c r="HC221" s="1">
        <v>0.88652879789093197</v>
      </c>
      <c r="HD221" s="1">
        <v>0.30618338862339101</v>
      </c>
      <c r="HR221"/>
      <c r="IF221"/>
      <c r="JH221"/>
    </row>
    <row r="222" spans="1:268">
      <c r="A222" s="13">
        <f t="shared" si="3"/>
        <v>39780</v>
      </c>
      <c r="O222"/>
      <c r="AD222"/>
      <c r="AE222" s="4">
        <v>39780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T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DJ222"/>
      <c r="DL222" s="1">
        <v>3.8800705696220001</v>
      </c>
      <c r="DM222" s="1">
        <v>6.9258889930332197</v>
      </c>
      <c r="DN222" s="1">
        <v>8.0939328285855705</v>
      </c>
      <c r="DO222" s="1" t="e">
        <v>#N/A</v>
      </c>
      <c r="DP222" s="1">
        <v>8.7571098305019905</v>
      </c>
      <c r="DQ222" s="1">
        <v>4.7967286401585998</v>
      </c>
      <c r="DR222" s="1">
        <v>4.2263075193747399</v>
      </c>
      <c r="DS222" s="1">
        <v>7.4190581059546803</v>
      </c>
      <c r="DT222" s="1">
        <v>4.0352873640176101</v>
      </c>
      <c r="DU222" s="1">
        <v>5.1888791370700202</v>
      </c>
      <c r="DV222" s="1">
        <v>4.9386695302156296</v>
      </c>
      <c r="DW222" s="1">
        <v>5.5975293657335001</v>
      </c>
      <c r="DX222" s="1">
        <v>3.2110335147478102</v>
      </c>
      <c r="EL222"/>
      <c r="EZ222"/>
      <c r="FB222" s="1">
        <v>3.9818129466558201</v>
      </c>
      <c r="FC222" s="1">
        <v>8.4950680476188598</v>
      </c>
      <c r="FD222" s="1">
        <v>7.3439953909656603</v>
      </c>
      <c r="FE222" s="1" t="e">
        <v>#N/A</v>
      </c>
      <c r="FF222" s="1">
        <v>7.4618253480714101</v>
      </c>
      <c r="FG222" s="1">
        <v>6.0531521079368504</v>
      </c>
      <c r="FH222" s="1">
        <v>3.4454420742938399</v>
      </c>
      <c r="FI222" s="1">
        <v>5.7367542949608499</v>
      </c>
      <c r="FJ222" s="1">
        <v>5.4324354468562701</v>
      </c>
      <c r="FK222" s="1">
        <v>6.3663519840338596</v>
      </c>
      <c r="FL222" s="1">
        <v>5.5917047232205404</v>
      </c>
      <c r="FM222" s="1">
        <v>5.8514010139187302</v>
      </c>
      <c r="FN222" s="1">
        <v>8.3707633628311608</v>
      </c>
      <c r="GB222"/>
      <c r="GP222"/>
      <c r="GR222" s="1">
        <v>0.618778178596054</v>
      </c>
      <c r="GS222" s="1">
        <v>0.81215011290468497</v>
      </c>
      <c r="GT222" s="1">
        <v>1.19127844772305</v>
      </c>
      <c r="GU222" s="1">
        <v>0.74827196659525597</v>
      </c>
      <c r="GV222" s="1">
        <v>2.2576103802645799</v>
      </c>
      <c r="GW222" s="1">
        <v>0.459687131641556</v>
      </c>
      <c r="GX222" s="1">
        <v>0.51448173116720997</v>
      </c>
      <c r="GY222" s="1">
        <v>0.85666029132751598</v>
      </c>
      <c r="GZ222" s="1">
        <v>1.0524715931901201</v>
      </c>
      <c r="HA222" s="1">
        <v>0.79396996242636997</v>
      </c>
      <c r="HB222" s="1">
        <v>0.41448311783106401</v>
      </c>
      <c r="HC222" s="1">
        <v>0.86834706231881498</v>
      </c>
      <c r="HD222" s="1">
        <v>0.30593762992948298</v>
      </c>
      <c r="HR222"/>
      <c r="IF222"/>
      <c r="JH222"/>
    </row>
    <row r="223" spans="1:268">
      <c r="A223" s="13">
        <f t="shared" si="3"/>
        <v>39752</v>
      </c>
      <c r="O223"/>
      <c r="AD223"/>
      <c r="AE223" s="4">
        <v>39752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T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DJ223"/>
      <c r="DL223" s="1">
        <v>3.8386916185175801</v>
      </c>
      <c r="DM223" s="1">
        <v>7.54160020781128</v>
      </c>
      <c r="DN223" s="1">
        <v>8.3987091323768901</v>
      </c>
      <c r="DO223" s="1" t="e">
        <v>#N/A</v>
      </c>
      <c r="DP223" s="1">
        <v>9.5277766905241794</v>
      </c>
      <c r="DQ223" s="1">
        <v>4.5929659861549803</v>
      </c>
      <c r="DR223" s="1">
        <v>4.1541962814038698</v>
      </c>
      <c r="DS223" s="1">
        <v>7.4373059644081998</v>
      </c>
      <c r="DT223" s="1">
        <v>3.8040108503019798</v>
      </c>
      <c r="DU223" s="1">
        <v>5.44155586315736</v>
      </c>
      <c r="DV223" s="1">
        <v>4.7949987191102297</v>
      </c>
      <c r="DW223" s="1">
        <v>5.4812210459855804</v>
      </c>
      <c r="DX223" s="1">
        <v>4.4670295199043597</v>
      </c>
      <c r="EL223"/>
      <c r="EZ223"/>
      <c r="FB223" s="1">
        <v>3.6088966974756</v>
      </c>
      <c r="FC223" s="1">
        <v>8.89216927293851</v>
      </c>
      <c r="FD223" s="1">
        <v>7.5733857331696601</v>
      </c>
      <c r="FE223" s="1" t="e">
        <v>#N/A</v>
      </c>
      <c r="FF223" s="1">
        <v>7.9187542790368504</v>
      </c>
      <c r="FG223" s="1">
        <v>5.8989428533516302</v>
      </c>
      <c r="FH223" s="1">
        <v>3.2759133364448898</v>
      </c>
      <c r="FI223" s="1">
        <v>5.3918214951163597</v>
      </c>
      <c r="FJ223" s="1">
        <v>5.3109026536855399</v>
      </c>
      <c r="FK223" s="1">
        <v>6.5049397916036096</v>
      </c>
      <c r="FL223" s="1">
        <v>5.1825105004324197</v>
      </c>
      <c r="FM223" s="1">
        <v>5.8461071516044001</v>
      </c>
      <c r="FN223" s="1">
        <v>8.9801893535668391</v>
      </c>
      <c r="GB223"/>
      <c r="GP223"/>
      <c r="GR223" s="1">
        <v>0.63791900006240598</v>
      </c>
      <c r="GS223" s="1">
        <v>0.895871283309986</v>
      </c>
      <c r="GT223" s="1">
        <v>1.2621870520368601</v>
      </c>
      <c r="GU223" s="1">
        <v>0.81315583503117395</v>
      </c>
      <c r="GV223" s="1">
        <v>2.4564877229189599</v>
      </c>
      <c r="GW223" s="1">
        <v>0.45458296366672002</v>
      </c>
      <c r="GX223" s="1">
        <v>0.51151384442289305</v>
      </c>
      <c r="GY223" s="1">
        <v>0.87133879993151697</v>
      </c>
      <c r="GZ223" s="1">
        <v>0.99911649082245901</v>
      </c>
      <c r="HA223" s="1">
        <v>0.83943676275081403</v>
      </c>
      <c r="HB223" s="1">
        <v>0.40674548210559702</v>
      </c>
      <c r="HC223" s="1">
        <v>0.85268434394765202</v>
      </c>
      <c r="HD223" s="1">
        <v>0.43130642147613502</v>
      </c>
      <c r="HR223"/>
      <c r="IF223"/>
      <c r="JH223"/>
    </row>
    <row r="224" spans="1:268">
      <c r="A224" s="13">
        <f t="shared" si="3"/>
        <v>39721</v>
      </c>
      <c r="O224"/>
      <c r="AD224"/>
      <c r="AE224" s="4">
        <v>39721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T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DJ224"/>
      <c r="DL224" s="1">
        <v>4.5115596273897003</v>
      </c>
      <c r="DM224" s="1">
        <v>7.5019562456827398</v>
      </c>
      <c r="DN224" s="1">
        <v>9.9632967143087701</v>
      </c>
      <c r="DO224" s="1" t="e">
        <v>#N/A</v>
      </c>
      <c r="DP224" s="1">
        <v>9.7661190198224705</v>
      </c>
      <c r="DQ224" s="1">
        <v>5.5537945995436298</v>
      </c>
      <c r="DR224" s="1">
        <v>4.0841699268176601</v>
      </c>
      <c r="DS224" s="1">
        <v>8.2519854435112308</v>
      </c>
      <c r="DT224" s="1">
        <v>4.1234672997906996</v>
      </c>
      <c r="DU224" s="1">
        <v>6.1936415827166504</v>
      </c>
      <c r="DV224" s="1">
        <v>5.7727574171724303</v>
      </c>
      <c r="DW224" s="1">
        <v>5.9244888663093302</v>
      </c>
      <c r="DX224" s="1">
        <v>3.5883406687902402</v>
      </c>
      <c r="EL224"/>
      <c r="EZ224"/>
      <c r="FB224" s="1">
        <v>3.9847948161633702</v>
      </c>
      <c r="FC224" s="1">
        <v>8.6961060732929205</v>
      </c>
      <c r="FD224" s="1">
        <v>8.7438607810118807</v>
      </c>
      <c r="FE224" s="1" t="e">
        <v>#N/A</v>
      </c>
      <c r="FF224" s="1">
        <v>8.2181489268122796</v>
      </c>
      <c r="FG224" s="1">
        <v>6.3620669509807302</v>
      </c>
      <c r="FH224" s="1">
        <v>3.08326690760263</v>
      </c>
      <c r="FI224" s="1">
        <v>5.99326197987775</v>
      </c>
      <c r="FJ224" s="1">
        <v>5.4426548157219301</v>
      </c>
      <c r="FK224" s="1">
        <v>6.9591191521219198</v>
      </c>
      <c r="FL224" s="1">
        <v>5.75138013674239</v>
      </c>
      <c r="FM224" s="1">
        <v>6.0813397716781497</v>
      </c>
      <c r="FN224" s="1">
        <v>7.1416473280878501</v>
      </c>
      <c r="GB224"/>
      <c r="GP224"/>
      <c r="GR224" s="1">
        <v>0.79063355118091105</v>
      </c>
      <c r="GS224" s="1">
        <v>0.92036910925800297</v>
      </c>
      <c r="GT224" s="1">
        <v>1.6194004103751301</v>
      </c>
      <c r="GU224" s="1">
        <v>1.0785513176394901</v>
      </c>
      <c r="GV224" s="1">
        <v>2.5210073420870698</v>
      </c>
      <c r="GW224" s="1">
        <v>0.56343340332357195</v>
      </c>
      <c r="GX224" s="1">
        <v>0.49083420922132098</v>
      </c>
      <c r="GY224" s="1">
        <v>1.0100563237292099</v>
      </c>
      <c r="GZ224" s="1">
        <v>1.0861068669220599</v>
      </c>
      <c r="HA224" s="1">
        <v>0.95913438501249204</v>
      </c>
      <c r="HB224" s="1">
        <v>0.46766607408746202</v>
      </c>
      <c r="HC224" s="1">
        <v>0.95160117855420101</v>
      </c>
      <c r="HD224" s="1">
        <v>0.37898492465164801</v>
      </c>
      <c r="HR224"/>
      <c r="IF224"/>
      <c r="JH224"/>
    </row>
    <row r="225" spans="1:268">
      <c r="A225" s="13">
        <f t="shared" si="3"/>
        <v>39689</v>
      </c>
      <c r="O225"/>
      <c r="AD225"/>
      <c r="AE225" s="4">
        <v>39689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T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DJ225"/>
      <c r="DL225" s="1">
        <v>6.2797355702516198</v>
      </c>
      <c r="DM225" s="1">
        <v>7.6018926723129399</v>
      </c>
      <c r="DN225" s="1">
        <v>11.112279058831501</v>
      </c>
      <c r="DO225" s="1" t="e">
        <v>#N/A</v>
      </c>
      <c r="DP225" s="1">
        <v>10.5866632012719</v>
      </c>
      <c r="DQ225" s="1">
        <v>6.6163799551263303</v>
      </c>
      <c r="DR225" s="1">
        <v>4.8873461758895704</v>
      </c>
      <c r="DS225" s="1">
        <v>10.0273338479663</v>
      </c>
      <c r="DT225" s="1">
        <v>4.4110989367334303</v>
      </c>
      <c r="DU225" s="1">
        <v>6.9196548457203804</v>
      </c>
      <c r="DV225" s="1">
        <v>5.6078449658534497</v>
      </c>
      <c r="DW225" s="1">
        <v>6.6639126339926102</v>
      </c>
      <c r="DX225" s="1">
        <v>3.7162380526758301</v>
      </c>
      <c r="EL225"/>
      <c r="EZ225"/>
      <c r="FB225" s="1">
        <v>5.1545816946604202</v>
      </c>
      <c r="FC225" s="1">
        <v>8.8041876086359903</v>
      </c>
      <c r="FD225" s="1">
        <v>9.6298373636020393</v>
      </c>
      <c r="FE225" s="1" t="e">
        <v>#N/A</v>
      </c>
      <c r="FF225" s="1">
        <v>8.8251288000241406</v>
      </c>
      <c r="FG225" s="1">
        <v>7.0237326325391098</v>
      </c>
      <c r="FH225" s="1">
        <v>3.52526949370198</v>
      </c>
      <c r="FI225" s="1">
        <v>7.2383474712718003</v>
      </c>
      <c r="FJ225" s="1">
        <v>5.5966572146708797</v>
      </c>
      <c r="FK225" s="1">
        <v>7.4149647497688997</v>
      </c>
      <c r="FL225" s="1">
        <v>6.5571814985157104</v>
      </c>
      <c r="FM225" s="1">
        <v>6.51292002906637</v>
      </c>
      <c r="FN225" s="1">
        <v>6.9795262878676301</v>
      </c>
      <c r="GB225"/>
      <c r="GP225"/>
      <c r="GR225" s="1">
        <v>1.0814441129500201</v>
      </c>
      <c r="GS225" s="1">
        <v>0.92916391185512803</v>
      </c>
      <c r="GT225" s="1">
        <v>1.8074258032803701</v>
      </c>
      <c r="GU225" s="1">
        <v>1.1925401651740899</v>
      </c>
      <c r="GV225" s="1">
        <v>2.7262444140947202</v>
      </c>
      <c r="GW225" s="1">
        <v>0.664275713365854</v>
      </c>
      <c r="GX225" s="1">
        <v>0.601696335253738</v>
      </c>
      <c r="GY225" s="1">
        <v>1.21547916481569</v>
      </c>
      <c r="GZ225" s="1">
        <v>1.16352763678473</v>
      </c>
      <c r="HA225" s="1">
        <v>1.05416321735824</v>
      </c>
      <c r="HB225" s="1">
        <v>0.53754945971562795</v>
      </c>
      <c r="HC225" s="1">
        <v>1.0184654520993499</v>
      </c>
      <c r="HD225" s="1">
        <v>0.39807002005011</v>
      </c>
      <c r="HR225"/>
      <c r="IF225"/>
      <c r="JH225"/>
    </row>
    <row r="226" spans="1:268">
      <c r="A226" s="13">
        <f t="shared" si="3"/>
        <v>39660</v>
      </c>
      <c r="O226"/>
      <c r="AD226"/>
      <c r="AE226" s="4">
        <v>39660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T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DJ226"/>
      <c r="DL226" s="1">
        <v>6.7657609230152902</v>
      </c>
      <c r="DM226" s="1">
        <v>7.3159914417305796</v>
      </c>
      <c r="DN226" s="1">
        <v>10.874318643391399</v>
      </c>
      <c r="DO226" s="1" t="e">
        <v>#N/A</v>
      </c>
      <c r="DP226" s="1">
        <v>10.5924596315204</v>
      </c>
      <c r="DQ226" s="1">
        <v>6.4923768225448102</v>
      </c>
      <c r="DR226" s="1">
        <v>5.0696665281692601</v>
      </c>
      <c r="DS226" s="1">
        <v>9.9154410223210707</v>
      </c>
      <c r="DT226" s="1">
        <v>4.3443162795835004</v>
      </c>
      <c r="DU226" s="1">
        <v>6.9862810335922703</v>
      </c>
      <c r="DV226" s="1">
        <v>5.4306671239689397</v>
      </c>
      <c r="DW226" s="1">
        <v>6.3768577339966601</v>
      </c>
      <c r="DX226" s="1">
        <v>3.6166089360725699</v>
      </c>
      <c r="EL226"/>
      <c r="EZ226"/>
      <c r="FB226" s="1">
        <v>5.4520421450239001</v>
      </c>
      <c r="FC226" s="1">
        <v>8.0374323429564392</v>
      </c>
      <c r="FD226" s="1">
        <v>9.1931527846722396</v>
      </c>
      <c r="FE226" s="1" t="e">
        <v>#N/A</v>
      </c>
      <c r="FF226" s="1">
        <v>8.6908801478089792</v>
      </c>
      <c r="FG226" s="1">
        <v>6.6230274506133897</v>
      </c>
      <c r="FH226" s="1">
        <v>3.6296328503497302</v>
      </c>
      <c r="FI226" s="1">
        <v>6.9342639253615399</v>
      </c>
      <c r="FJ226" s="1">
        <v>5.3239469123487098</v>
      </c>
      <c r="FK226" s="1">
        <v>7.1480280393135303</v>
      </c>
      <c r="FL226" s="1">
        <v>6.3427018081273596</v>
      </c>
      <c r="FM226" s="1">
        <v>5.5027888975228096</v>
      </c>
      <c r="FN226" s="1">
        <v>6.2715611856398699</v>
      </c>
      <c r="GB226"/>
      <c r="GP226"/>
      <c r="GR226" s="1">
        <v>1.1544853786298399</v>
      </c>
      <c r="GS226" s="1">
        <v>0.890634929528622</v>
      </c>
      <c r="GT226" s="1">
        <v>1.78077295294811</v>
      </c>
      <c r="GU226" s="1">
        <v>1.17963925779822</v>
      </c>
      <c r="GV226" s="1">
        <v>2.71678000799416</v>
      </c>
      <c r="GW226" s="1">
        <v>0.65765031692239495</v>
      </c>
      <c r="GX226" s="1">
        <v>0.63901067598884098</v>
      </c>
      <c r="GY226" s="1">
        <v>1.1859707066954599</v>
      </c>
      <c r="GZ226" s="1">
        <v>1.1501979507849101</v>
      </c>
      <c r="HA226" s="1">
        <v>1.1010103775109901</v>
      </c>
      <c r="HB226" s="1">
        <v>0.52790574094637599</v>
      </c>
      <c r="HC226" s="1">
        <v>0.98509757099152995</v>
      </c>
      <c r="HD226" s="1">
        <v>0.38656576709563001</v>
      </c>
      <c r="HR226"/>
      <c r="IF226"/>
      <c r="JH226"/>
    </row>
    <row r="227" spans="1:268">
      <c r="A227" s="13">
        <f t="shared" si="3"/>
        <v>39629</v>
      </c>
      <c r="O227"/>
      <c r="AD227"/>
      <c r="AE227" s="4">
        <v>39629</v>
      </c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T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DJ227"/>
      <c r="DL227" s="1">
        <v>7.9283708978441796</v>
      </c>
      <c r="DM227" s="1">
        <v>7.1182108695844599</v>
      </c>
      <c r="DN227" s="1">
        <v>10.544366285321701</v>
      </c>
      <c r="DO227" s="1" t="e">
        <v>#N/A</v>
      </c>
      <c r="DP227" s="1">
        <v>10.3149445755147</v>
      </c>
      <c r="DQ227" s="1">
        <v>6.5872963814326502</v>
      </c>
      <c r="DR227" s="1">
        <v>5.9091108503857601</v>
      </c>
      <c r="DS227" s="1">
        <v>9.2557230751841804</v>
      </c>
      <c r="DT227" s="1">
        <v>4.4761936958170399</v>
      </c>
      <c r="DU227" s="1">
        <v>7.2885448472881702</v>
      </c>
      <c r="DV227" s="1">
        <v>5.2619710312631698</v>
      </c>
      <c r="DW227" s="1">
        <v>6.1278899813927099</v>
      </c>
      <c r="DX227" s="1">
        <v>3.34314531847297</v>
      </c>
      <c r="EL227"/>
      <c r="EZ227"/>
      <c r="FB227" s="1">
        <v>6.10711702664325</v>
      </c>
      <c r="FC227" s="1">
        <v>7.8778388111726301</v>
      </c>
      <c r="FD227" s="1">
        <v>8.9937207356793394</v>
      </c>
      <c r="FE227" s="1" t="e">
        <v>#N/A</v>
      </c>
      <c r="FF227" s="1">
        <v>8.4437805726940809</v>
      </c>
      <c r="FG227" s="1">
        <v>6.65700032217143</v>
      </c>
      <c r="FH227" s="1">
        <v>4.1265421434340501</v>
      </c>
      <c r="FI227" s="1">
        <v>6.4002983270021101</v>
      </c>
      <c r="FJ227" s="1">
        <v>5.4169681051546998</v>
      </c>
      <c r="FK227" s="1">
        <v>7.5132627746578304</v>
      </c>
      <c r="FL227" s="1">
        <v>6.2372988913139</v>
      </c>
      <c r="FM227" s="1">
        <v>5.4036917171448797</v>
      </c>
      <c r="FN227" s="1">
        <v>5.8823784186267103</v>
      </c>
      <c r="GB227"/>
      <c r="GP227"/>
      <c r="GR227" s="1">
        <v>1.30708802698893</v>
      </c>
      <c r="GS227" s="1">
        <v>0.88664897700477097</v>
      </c>
      <c r="GT227" s="1">
        <v>1.7528363019425299</v>
      </c>
      <c r="GU227" s="1">
        <v>1.15873916225419</v>
      </c>
      <c r="GV227" s="1">
        <v>2.6358184478195699</v>
      </c>
      <c r="GW227" s="1">
        <v>0.67544969102063601</v>
      </c>
      <c r="GX227" s="1">
        <v>0.75673334926017199</v>
      </c>
      <c r="GY227" s="1">
        <v>1.0997695906805001</v>
      </c>
      <c r="GZ227" s="1">
        <v>1.1877401070751299</v>
      </c>
      <c r="HA227" s="1">
        <v>1.1227840953038599</v>
      </c>
      <c r="HB227" s="1">
        <v>0.52828509056400097</v>
      </c>
      <c r="HC227" s="1">
        <v>0.96899890859232096</v>
      </c>
      <c r="HD227" s="1">
        <v>0.37550849107869499</v>
      </c>
      <c r="HR227"/>
      <c r="IF227"/>
      <c r="JH227"/>
    </row>
    <row r="228" spans="1:268">
      <c r="A228" s="13">
        <f t="shared" si="3"/>
        <v>39598</v>
      </c>
      <c r="O228"/>
      <c r="AD228"/>
      <c r="AE228" s="4">
        <v>39598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T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DJ228"/>
      <c r="DL228" s="1">
        <v>8.47412532464765</v>
      </c>
      <c r="DM228" s="1">
        <v>8.0863335032174604</v>
      </c>
      <c r="DN228" s="1">
        <v>11.917498340647899</v>
      </c>
      <c r="DO228" s="1" t="e">
        <v>#N/A</v>
      </c>
      <c r="DP228" s="1">
        <v>10.365525495888599</v>
      </c>
      <c r="DQ228" s="1">
        <v>7.6353209131363204</v>
      </c>
      <c r="DR228" s="1">
        <v>6.4797531832700397</v>
      </c>
      <c r="DS228" s="1">
        <v>11.091505640740699</v>
      </c>
      <c r="DT228" s="1">
        <v>4.9224848395534497</v>
      </c>
      <c r="DU228" s="1">
        <v>7.9405460901320204</v>
      </c>
      <c r="DV228" s="1">
        <v>5.8930937082994204</v>
      </c>
      <c r="DW228" s="1">
        <v>7.2268706771947899</v>
      </c>
      <c r="DX228" s="1">
        <v>3.8922736946909802</v>
      </c>
      <c r="EL228"/>
      <c r="EZ228"/>
      <c r="FB228" s="1">
        <v>6.3514064142451403</v>
      </c>
      <c r="FC228" s="1">
        <v>8.7546682816358103</v>
      </c>
      <c r="FD228" s="1">
        <v>10.146112549999399</v>
      </c>
      <c r="FE228" s="1" t="e">
        <v>#N/A</v>
      </c>
      <c r="FF228" s="1">
        <v>8.5283974057685796</v>
      </c>
      <c r="FG228" s="1">
        <v>7.4914556272575101</v>
      </c>
      <c r="FH228" s="1">
        <v>4.5794925140844098</v>
      </c>
      <c r="FI228" s="1">
        <v>7.6751165713621097</v>
      </c>
      <c r="FJ228" s="1">
        <v>5.7923630091109803</v>
      </c>
      <c r="FK228" s="1">
        <v>8.0881411553837292</v>
      </c>
      <c r="FL228" s="1">
        <v>6.7160071923583704</v>
      </c>
      <c r="FM228" s="1">
        <v>6.1628755140751004</v>
      </c>
      <c r="FN228" s="1">
        <v>6.4841550210685996</v>
      </c>
      <c r="GB228"/>
      <c r="GP228"/>
      <c r="GR228" s="1">
        <v>1.3614696020663899</v>
      </c>
      <c r="GS228" s="1">
        <v>1.0071461070480701</v>
      </c>
      <c r="GT228" s="1">
        <v>1.9912798276738799</v>
      </c>
      <c r="GU228" s="1">
        <v>1.35713341995473</v>
      </c>
      <c r="GV228" s="1">
        <v>2.65949383739515</v>
      </c>
      <c r="GW228" s="1">
        <v>0.78251636971097305</v>
      </c>
      <c r="GX228" s="1">
        <v>0.81894372547970495</v>
      </c>
      <c r="GY228" s="1">
        <v>1.3026935560044299</v>
      </c>
      <c r="GZ228" s="1">
        <v>1.2993165781765901</v>
      </c>
      <c r="HA228" s="1">
        <v>1.2423335714750801</v>
      </c>
      <c r="HB228" s="1">
        <v>0.60576853030509503</v>
      </c>
      <c r="HC228" s="1">
        <v>1.14079235246009</v>
      </c>
      <c r="HD228" s="1">
        <v>0.43863649974457902</v>
      </c>
      <c r="HR228"/>
      <c r="IF228"/>
      <c r="JH228"/>
    </row>
    <row r="229" spans="1:268">
      <c r="A229" s="13">
        <f t="shared" si="3"/>
        <v>39568</v>
      </c>
      <c r="O229"/>
      <c r="AD229"/>
      <c r="AE229" s="4">
        <v>39568</v>
      </c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T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DJ229"/>
      <c r="DL229" s="1">
        <v>8.1047869242525792</v>
      </c>
      <c r="DM229" s="1">
        <v>8.1217565612791596</v>
      </c>
      <c r="DN229" s="1">
        <v>11.7574859247531</v>
      </c>
      <c r="DO229" s="1" t="e">
        <v>#N/A</v>
      </c>
      <c r="DP229" s="1">
        <v>10.401001020972901</v>
      </c>
      <c r="DQ229" s="1">
        <v>7.3560658969772499</v>
      </c>
      <c r="DR229" s="1">
        <v>6.4231463452913804</v>
      </c>
      <c r="DS229" s="1">
        <v>10.918917927907399</v>
      </c>
      <c r="DT229" s="1">
        <v>4.9553620997959902</v>
      </c>
      <c r="DU229" s="1">
        <v>7.74024233494558</v>
      </c>
      <c r="DV229" s="1">
        <v>5.7698411295879204</v>
      </c>
      <c r="DW229" s="1">
        <v>7.5651220039240297</v>
      </c>
      <c r="DX229" s="1">
        <v>3.98949172753575</v>
      </c>
      <c r="EL229"/>
      <c r="EZ229"/>
      <c r="FB229" s="1">
        <v>6.1231743230075999</v>
      </c>
      <c r="FC229" s="1">
        <v>8.4536810334579595</v>
      </c>
      <c r="FD229" s="1">
        <v>9.8511178848516998</v>
      </c>
      <c r="FE229" s="1" t="e">
        <v>#N/A</v>
      </c>
      <c r="FF229" s="1">
        <v>8.5365525141531595</v>
      </c>
      <c r="FG229" s="1">
        <v>7.5331965548897601</v>
      </c>
      <c r="FH229" s="1">
        <v>4.6726813843714403</v>
      </c>
      <c r="FI229" s="1">
        <v>7.5693376703614197</v>
      </c>
      <c r="FJ229" s="1">
        <v>5.70075274614649</v>
      </c>
      <c r="FK229" s="1">
        <v>7.9902718471307397</v>
      </c>
      <c r="FL229" s="1">
        <v>6.5666161770675897</v>
      </c>
      <c r="FM229" s="1">
        <v>6.3424791292347704</v>
      </c>
      <c r="FN229" s="1">
        <v>6.3992611613732304</v>
      </c>
      <c r="GB229"/>
      <c r="GP229"/>
      <c r="GR229" s="1">
        <v>1.33407466022278</v>
      </c>
      <c r="GS229" s="1">
        <v>1.0096787510984699</v>
      </c>
      <c r="GT229" s="1">
        <v>1.9239280578442</v>
      </c>
      <c r="GU229" s="1">
        <v>1.4129297095940601</v>
      </c>
      <c r="GV229" s="1">
        <v>2.6772073336489099</v>
      </c>
      <c r="GW229" s="1">
        <v>0.76054088831961997</v>
      </c>
      <c r="GX229" s="1">
        <v>0.81609472452305298</v>
      </c>
      <c r="GY229" s="1">
        <v>1.2644746183964299</v>
      </c>
      <c r="GZ229" s="1">
        <v>1.3050711979234699</v>
      </c>
      <c r="HA229" s="1">
        <v>1.20684202539126</v>
      </c>
      <c r="HB229" s="1">
        <v>0.61171766552741602</v>
      </c>
      <c r="HC229" s="1">
        <v>1.2016587467345901</v>
      </c>
      <c r="HD229" s="1">
        <v>0.44960474231240699</v>
      </c>
      <c r="HR229"/>
      <c r="IF229"/>
      <c r="JH229"/>
    </row>
    <row r="230" spans="1:268">
      <c r="A230" s="13">
        <f t="shared" si="3"/>
        <v>39538</v>
      </c>
      <c r="O230"/>
      <c r="AD230"/>
      <c r="AE230" s="4">
        <v>39538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T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DJ230"/>
      <c r="DL230" s="1">
        <v>7.7654276467092398</v>
      </c>
      <c r="DM230" s="1">
        <v>8.1067704736814505</v>
      </c>
      <c r="DN230" s="1">
        <v>11.569576413620499</v>
      </c>
      <c r="DO230" s="1" t="e">
        <v>#N/A</v>
      </c>
      <c r="DP230" s="1">
        <v>10.3734705998293</v>
      </c>
      <c r="DQ230" s="1">
        <v>7.1691805881077597</v>
      </c>
      <c r="DR230" s="1">
        <v>5.8047854233951099</v>
      </c>
      <c r="DS230" s="1">
        <v>10.0271368995449</v>
      </c>
      <c r="DT230" s="1">
        <v>4.7261403844033598</v>
      </c>
      <c r="DU230" s="1">
        <v>7.4307264324827296</v>
      </c>
      <c r="DV230" s="1">
        <v>5.4886930782460501</v>
      </c>
      <c r="DW230" s="1">
        <v>7.4902293973558498</v>
      </c>
      <c r="DX230" s="1">
        <v>4.0284501722712296</v>
      </c>
      <c r="EL230"/>
      <c r="EZ230"/>
      <c r="FB230" s="1">
        <v>5.9266955618689696</v>
      </c>
      <c r="FC230" s="1">
        <v>8.3299793971709803</v>
      </c>
      <c r="FD230" s="1">
        <v>9.5945548014507107</v>
      </c>
      <c r="FE230" s="1" t="e">
        <v>#N/A</v>
      </c>
      <c r="FF230" s="1">
        <v>8.4289059473277792</v>
      </c>
      <c r="FG230" s="1">
        <v>7.3151291211966702</v>
      </c>
      <c r="FH230" s="1">
        <v>4.2825156618824201</v>
      </c>
      <c r="FI230" s="1">
        <v>7.0027409800507598</v>
      </c>
      <c r="FJ230" s="1">
        <v>5.4579300499360404</v>
      </c>
      <c r="FK230" s="1">
        <v>7.6791735179521199</v>
      </c>
      <c r="FL230" s="1">
        <v>6.1808357772891398</v>
      </c>
      <c r="FM230" s="1">
        <v>6.6012707073758801</v>
      </c>
      <c r="FN230" s="1">
        <v>6.2452110935383001</v>
      </c>
      <c r="GB230"/>
      <c r="GP230"/>
      <c r="GR230" s="1">
        <v>1.22897974941035</v>
      </c>
      <c r="GS230" s="1">
        <v>1.0096429803804701</v>
      </c>
      <c r="GT230" s="1">
        <v>1.87426524254796</v>
      </c>
      <c r="GU230" s="1">
        <v>1.33314981233346</v>
      </c>
      <c r="GV230" s="1">
        <v>2.6367205093212598</v>
      </c>
      <c r="GW230" s="1">
        <v>0.73390146972896297</v>
      </c>
      <c r="GX230" s="1">
        <v>0.73109018131640202</v>
      </c>
      <c r="GY230" s="1">
        <v>1.16480815925183</v>
      </c>
      <c r="GZ230" s="1">
        <v>1.24449137704461</v>
      </c>
      <c r="HA230" s="1">
        <v>1.1520898199726299</v>
      </c>
      <c r="HB230" s="1">
        <v>0.58030637665235496</v>
      </c>
      <c r="HC230" s="1">
        <v>1.23861455891129</v>
      </c>
      <c r="HD230" s="1">
        <v>0.457811479349578</v>
      </c>
      <c r="HR230"/>
      <c r="IF230"/>
      <c r="JH230"/>
    </row>
    <row r="231" spans="1:268">
      <c r="A231" s="13">
        <f t="shared" si="3"/>
        <v>39507</v>
      </c>
      <c r="O231"/>
      <c r="AD231"/>
      <c r="AE231" s="4">
        <v>39507</v>
      </c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T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DJ231"/>
      <c r="DL231" s="1">
        <v>8.2462177475713094</v>
      </c>
      <c r="DM231" s="1">
        <v>8.2137821999544993</v>
      </c>
      <c r="DN231" s="1">
        <v>11.9578399206704</v>
      </c>
      <c r="DO231" s="1" t="e">
        <v>#N/A</v>
      </c>
      <c r="DP231" s="1">
        <v>10.711325184977399</v>
      </c>
      <c r="DQ231" s="1">
        <v>7.46701069981484</v>
      </c>
      <c r="DR231" s="1">
        <v>6.1793349074494799</v>
      </c>
      <c r="DS231" s="1">
        <v>10.557237496180299</v>
      </c>
      <c r="DT231" s="1">
        <v>5.2715659407841597</v>
      </c>
      <c r="DU231" s="1">
        <v>7.7665312772583404</v>
      </c>
      <c r="DV231" s="1">
        <v>5.6920053971199502</v>
      </c>
      <c r="DW231" s="1">
        <v>7.9941320841815697</v>
      </c>
      <c r="DX231" s="1">
        <v>3.9513665106178801</v>
      </c>
      <c r="EL231"/>
      <c r="EZ231"/>
      <c r="FB231" s="1">
        <v>6.3012081050376203</v>
      </c>
      <c r="FC231" s="1">
        <v>8.4359960789256601</v>
      </c>
      <c r="FD231" s="1">
        <v>9.7320902180846893</v>
      </c>
      <c r="FE231" s="1" t="e">
        <v>#N/A</v>
      </c>
      <c r="FF231" s="1">
        <v>8.7420025584454493</v>
      </c>
      <c r="FG231" s="1">
        <v>7.5266186704669797</v>
      </c>
      <c r="FH231" s="1">
        <v>4.6199544947382796</v>
      </c>
      <c r="FI231" s="1">
        <v>7.9217886859134001</v>
      </c>
      <c r="FJ231" s="1">
        <v>5.8706100064952302</v>
      </c>
      <c r="FK231" s="1">
        <v>7.9312426937623304</v>
      </c>
      <c r="FL231" s="1">
        <v>6.3855507843070498</v>
      </c>
      <c r="FM231" s="1">
        <v>6.9579574267118298</v>
      </c>
      <c r="FN231" s="1">
        <v>6.2390602789093004</v>
      </c>
      <c r="GB231"/>
      <c r="GP231"/>
      <c r="GR231" s="1">
        <v>1.3065247475005399</v>
      </c>
      <c r="GS231" s="1">
        <v>1.01686028248659</v>
      </c>
      <c r="GT231" s="1">
        <v>1.9022380969094099</v>
      </c>
      <c r="GU231" s="1">
        <v>1.33537436524456</v>
      </c>
      <c r="GV231" s="1">
        <v>2.747375595227</v>
      </c>
      <c r="GW231" s="1">
        <v>0.76332654160068503</v>
      </c>
      <c r="GX231" s="1">
        <v>0.78375610673787499</v>
      </c>
      <c r="GY231" s="1">
        <v>1.3162741790353001</v>
      </c>
      <c r="GZ231" s="1">
        <v>1.37257038818551</v>
      </c>
      <c r="HA231" s="1">
        <v>1.2169212781574901</v>
      </c>
      <c r="HB231" s="1">
        <v>0.60907898090690005</v>
      </c>
      <c r="HC231" s="1">
        <v>1.3192038285060299</v>
      </c>
      <c r="HD231" s="1">
        <v>0.44225238620241802</v>
      </c>
      <c r="HR231"/>
      <c r="IF231"/>
      <c r="JH231"/>
    </row>
    <row r="232" spans="1:268">
      <c r="A232" s="13">
        <f t="shared" si="3"/>
        <v>39478</v>
      </c>
      <c r="O232"/>
      <c r="AD232"/>
      <c r="AE232" s="4">
        <v>39478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T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DJ232"/>
      <c r="DL232" s="1">
        <v>7.6757631148229999</v>
      </c>
      <c r="DM232" s="1">
        <v>8.2506533227181809</v>
      </c>
      <c r="DN232" s="1">
        <v>11.9838888796235</v>
      </c>
      <c r="DO232" s="1" t="e">
        <v>#N/A</v>
      </c>
      <c r="DP232" s="1">
        <v>10.8213198260728</v>
      </c>
      <c r="DQ232" s="1">
        <v>7.3326318643424901</v>
      </c>
      <c r="DR232" s="1">
        <v>5.90072374357218</v>
      </c>
      <c r="DS232" s="1">
        <v>10.664484055960299</v>
      </c>
      <c r="DT232" s="1">
        <v>5.7467129272945598</v>
      </c>
      <c r="DU232" s="1">
        <v>7.79853538148196</v>
      </c>
      <c r="DV232" s="1">
        <v>5.8409604741735697</v>
      </c>
      <c r="DW232" s="1">
        <v>8.2150744860765705</v>
      </c>
      <c r="DX232" s="1">
        <v>3.9791938178431501</v>
      </c>
      <c r="EL232"/>
      <c r="EZ232"/>
      <c r="FB232" s="1">
        <v>5.8875514107593601</v>
      </c>
      <c r="FC232" s="1">
        <v>8.4670881865831706</v>
      </c>
      <c r="FD232" s="1">
        <v>9.6931493579084407</v>
      </c>
      <c r="FE232" s="1" t="e">
        <v>#N/A</v>
      </c>
      <c r="FF232" s="1">
        <v>8.7941648383083493</v>
      </c>
      <c r="FG232" s="1">
        <v>7.2387550705706696</v>
      </c>
      <c r="FH232" s="1">
        <v>4.3793037369485397</v>
      </c>
      <c r="FI232" s="1">
        <v>8.0549445772768902</v>
      </c>
      <c r="FJ232" s="1">
        <v>6.2811049580993403</v>
      </c>
      <c r="FK232" s="1">
        <v>7.61010014381384</v>
      </c>
      <c r="FL232" s="1">
        <v>6.6221397490992899</v>
      </c>
      <c r="FM232" s="1">
        <v>7.5859802271378003</v>
      </c>
      <c r="FN232" s="1">
        <v>6.2949870723180501</v>
      </c>
      <c r="GB232"/>
      <c r="GP232"/>
      <c r="GR232" s="1">
        <v>1.2333772077612299</v>
      </c>
      <c r="GS232" s="1">
        <v>1.02493056524893</v>
      </c>
      <c r="GT232" s="1">
        <v>1.9028582280956401</v>
      </c>
      <c r="GU232" s="1">
        <v>1.3410093545159101</v>
      </c>
      <c r="GV232" s="1">
        <v>2.81228063091458</v>
      </c>
      <c r="GW232" s="1">
        <v>0.75110707645718899</v>
      </c>
      <c r="GX232" s="1">
        <v>0.77055679989827996</v>
      </c>
      <c r="GY232" s="1">
        <v>1.3557739664391599</v>
      </c>
      <c r="GZ232" s="1">
        <v>1.48088183593359</v>
      </c>
      <c r="HA232" s="1">
        <v>1.2466601486265001</v>
      </c>
      <c r="HB232" s="1">
        <v>0.64333528256216899</v>
      </c>
      <c r="HC232" s="1">
        <v>1.3601960153975201</v>
      </c>
      <c r="HD232" s="1">
        <v>0.44523754645590902</v>
      </c>
      <c r="HR232"/>
      <c r="IF232"/>
      <c r="JH232"/>
    </row>
    <row r="233" spans="1:268">
      <c r="A233" s="13">
        <f t="shared" si="3"/>
        <v>39447</v>
      </c>
      <c r="O233"/>
      <c r="AD233"/>
      <c r="AE233" s="4">
        <v>39447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T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DJ233"/>
      <c r="DL233" s="1">
        <v>8.3987108209065902</v>
      </c>
      <c r="DM233" s="1">
        <v>9.4963295904724898</v>
      </c>
      <c r="DN233" s="1">
        <v>14.299974555354201</v>
      </c>
      <c r="DO233" s="1" t="e">
        <v>#N/A</v>
      </c>
      <c r="DP233" s="1">
        <v>11.723839979371199</v>
      </c>
      <c r="DQ233" s="1">
        <v>8.4357010525023099</v>
      </c>
      <c r="DR233" s="1">
        <v>6.9384543041358304</v>
      </c>
      <c r="DS233" s="1">
        <v>11.6510617544825</v>
      </c>
      <c r="DT233" s="1">
        <v>6.2918602951245397</v>
      </c>
      <c r="DU233" s="1">
        <v>8.4069567359549104</v>
      </c>
      <c r="DV233" s="1">
        <v>6.3253749529045997</v>
      </c>
      <c r="DW233" s="1">
        <v>9.2859485421809307</v>
      </c>
      <c r="DX233" s="1">
        <v>4.6643358237418999</v>
      </c>
      <c r="EL233"/>
      <c r="EZ233"/>
      <c r="FB233" s="1">
        <v>6.4167310789985201</v>
      </c>
      <c r="FC233" s="1">
        <v>9.4752615791500894</v>
      </c>
      <c r="FD233" s="1">
        <v>11.481881695981</v>
      </c>
      <c r="FE233" s="1" t="e">
        <v>#N/A</v>
      </c>
      <c r="FF233" s="1">
        <v>9.3728761594712697</v>
      </c>
      <c r="FG233" s="1">
        <v>8.0659157007651405</v>
      </c>
      <c r="FH233" s="1">
        <v>5.15592065502506</v>
      </c>
      <c r="FI233" s="1">
        <v>8.8685836021307392</v>
      </c>
      <c r="FJ233" s="1">
        <v>6.65254859196002</v>
      </c>
      <c r="FK233" s="1">
        <v>8.3129223596595896</v>
      </c>
      <c r="FL233" s="1">
        <v>7.00679382150431</v>
      </c>
      <c r="FM233" s="1">
        <v>8.39380127205912</v>
      </c>
      <c r="FN233" s="1">
        <v>7.0078629168119004</v>
      </c>
      <c r="GB233"/>
      <c r="GP233"/>
      <c r="GR233" s="1">
        <v>1.3867925231581899</v>
      </c>
      <c r="GS233" s="1">
        <v>1.17921816930709</v>
      </c>
      <c r="GT233" s="1">
        <v>2.2843938468585399</v>
      </c>
      <c r="GU233" s="1">
        <v>1.5274820838289001</v>
      </c>
      <c r="GV233" s="1">
        <v>2.9960289746139601</v>
      </c>
      <c r="GW233" s="1">
        <v>0.87144093929641397</v>
      </c>
      <c r="GX233" s="1">
        <v>0.92774347274898095</v>
      </c>
      <c r="GY233" s="1">
        <v>1.5020697482980301</v>
      </c>
      <c r="GZ233" s="1">
        <v>1.6074480569590499</v>
      </c>
      <c r="HA233" s="1">
        <v>1.40200601079934</v>
      </c>
      <c r="HB233" s="1">
        <v>0.71346642388252901</v>
      </c>
      <c r="HC233" s="1">
        <v>1.55142712842543</v>
      </c>
      <c r="HD233" s="1">
        <v>0.52237406893008898</v>
      </c>
      <c r="HR233"/>
      <c r="IF233"/>
      <c r="JH233"/>
    </row>
    <row r="234" spans="1:268">
      <c r="A234" s="13">
        <f t="shared" si="3"/>
        <v>39416</v>
      </c>
      <c r="O234"/>
      <c r="AD234"/>
      <c r="AE234" s="4">
        <v>39416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T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DJ234"/>
      <c r="DL234" s="1">
        <v>8.5284172520274097</v>
      </c>
      <c r="DM234" s="1">
        <v>9.50677145353513</v>
      </c>
      <c r="DN234" s="1">
        <v>14.122880375088499</v>
      </c>
      <c r="DO234" s="1" t="e">
        <v>#N/A</v>
      </c>
      <c r="DP234" s="1">
        <v>12.2548738532019</v>
      </c>
      <c r="DQ234" s="1">
        <v>8.6199658151175598</v>
      </c>
      <c r="DR234" s="1">
        <v>6.80891524309195</v>
      </c>
      <c r="DS234" s="1">
        <v>12.1399604303678</v>
      </c>
      <c r="DT234" s="1">
        <v>6.4436291173997304</v>
      </c>
      <c r="DU234" s="1">
        <v>8.6563338378850592</v>
      </c>
      <c r="DV234" s="1">
        <v>6.5968985758485204</v>
      </c>
      <c r="DW234" s="1">
        <v>9.1236914550851491</v>
      </c>
      <c r="DX234" s="1">
        <v>4.8487229876635904</v>
      </c>
      <c r="EL234"/>
      <c r="EZ234"/>
      <c r="FB234" s="1">
        <v>6.5464384513060399</v>
      </c>
      <c r="FC234" s="1">
        <v>9.5137965196223409</v>
      </c>
      <c r="FD234" s="1">
        <v>11.372577304179</v>
      </c>
      <c r="FE234" s="1" t="e">
        <v>#N/A</v>
      </c>
      <c r="FF234" s="1">
        <v>9.7536622570083509</v>
      </c>
      <c r="FG234" s="1">
        <v>8.1717236318096091</v>
      </c>
      <c r="FH234" s="1">
        <v>5.0545821231757797</v>
      </c>
      <c r="FI234" s="1">
        <v>9.2391171911592807</v>
      </c>
      <c r="FJ234" s="1">
        <v>6.7332894175448299</v>
      </c>
      <c r="FK234" s="1">
        <v>8.2879750407915207</v>
      </c>
      <c r="FL234" s="1">
        <v>7.2567938059921797</v>
      </c>
      <c r="FM234" s="1">
        <v>8.2474358825591594</v>
      </c>
      <c r="FN234" s="1">
        <v>7.1332072794895396</v>
      </c>
      <c r="GB234"/>
      <c r="GP234"/>
      <c r="GR234" s="1">
        <v>1.42335863387102</v>
      </c>
      <c r="GS234" s="1">
        <v>1.2015254415423799</v>
      </c>
      <c r="GT234" s="1">
        <v>2.2629411491689901</v>
      </c>
      <c r="GU234" s="1">
        <v>1.58193958812747</v>
      </c>
      <c r="GV234" s="1">
        <v>3.1302580726684801</v>
      </c>
      <c r="GW234" s="1">
        <v>0.88684349822821695</v>
      </c>
      <c r="GX234" s="1">
        <v>0.912882963009366</v>
      </c>
      <c r="GY234" s="1">
        <v>1.5387628279357399</v>
      </c>
      <c r="GZ234" s="1">
        <v>1.65108374728575</v>
      </c>
      <c r="HA234" s="1">
        <v>1.40911306536601</v>
      </c>
      <c r="HB234" s="1">
        <v>0.75222910764790496</v>
      </c>
      <c r="HC234" s="1">
        <v>1.5274107575826501</v>
      </c>
      <c r="HD234" s="1">
        <v>0.55375527331677099</v>
      </c>
      <c r="HR234"/>
      <c r="IF234"/>
      <c r="JH234"/>
    </row>
    <row r="235" spans="1:268">
      <c r="A235" s="13">
        <f t="shared" si="3"/>
        <v>39386</v>
      </c>
      <c r="O235"/>
      <c r="AD235"/>
      <c r="AE235" s="4">
        <v>39386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T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DJ235"/>
      <c r="DL235" s="1">
        <v>8.9060656900677593</v>
      </c>
      <c r="DM235" s="1">
        <v>10.075594343271</v>
      </c>
      <c r="DN235" s="1">
        <v>14.6024461967934</v>
      </c>
      <c r="DO235" s="1" t="e">
        <v>#N/A</v>
      </c>
      <c r="DP235" s="1">
        <v>11.854265247459599</v>
      </c>
      <c r="DQ235" s="1">
        <v>9.0019950518083807</v>
      </c>
      <c r="DR235" s="1">
        <v>7.2053360785561296</v>
      </c>
      <c r="DS235" s="1">
        <v>12.6716141101919</v>
      </c>
      <c r="DT235" s="1">
        <v>6.6416702326929604</v>
      </c>
      <c r="DU235" s="1">
        <v>8.7536519402708297</v>
      </c>
      <c r="DV235" s="1">
        <v>7.5699183838663302</v>
      </c>
      <c r="DW235" s="1">
        <v>9.7468043506551805</v>
      </c>
      <c r="DX235" s="1">
        <v>5.6752250456856297</v>
      </c>
      <c r="EL235"/>
      <c r="EZ235"/>
      <c r="FB235" s="1">
        <v>6.9022835330974202</v>
      </c>
      <c r="FC235" s="1">
        <v>10.0918061926498</v>
      </c>
      <c r="FD235" s="1">
        <v>12.148999369057799</v>
      </c>
      <c r="FE235" s="1" t="e">
        <v>#N/A</v>
      </c>
      <c r="FF235" s="1">
        <v>9.5916253843820893</v>
      </c>
      <c r="FG235" s="1">
        <v>8.4561580386227693</v>
      </c>
      <c r="FH235" s="1">
        <v>5.2151730760789698</v>
      </c>
      <c r="FI235" s="1">
        <v>9.7092039964707801</v>
      </c>
      <c r="FJ235" s="1">
        <v>6.8030664551340099</v>
      </c>
      <c r="FK235" s="1">
        <v>7.9842860239612303</v>
      </c>
      <c r="FL235" s="1">
        <v>8.0656044538895593</v>
      </c>
      <c r="FM235" s="1">
        <v>8.4482462159219605</v>
      </c>
      <c r="FN235" s="1">
        <v>8.2204688402601302</v>
      </c>
      <c r="GB235"/>
      <c r="GP235"/>
      <c r="GR235" s="1">
        <v>1.5324571097633299</v>
      </c>
      <c r="GS235" s="1">
        <v>1.25825875553726</v>
      </c>
      <c r="GT235" s="1">
        <v>2.3653212354483002</v>
      </c>
      <c r="GU235" s="1">
        <v>1.73169811580911</v>
      </c>
      <c r="GV235" s="1">
        <v>3.0310920691455401</v>
      </c>
      <c r="GW235" s="1">
        <v>0.92477519678893705</v>
      </c>
      <c r="GX235" s="1">
        <v>0.96326237322048303</v>
      </c>
      <c r="GY235" s="1">
        <v>1.6375208579889899</v>
      </c>
      <c r="GZ235" s="1">
        <v>1.69526966962371</v>
      </c>
      <c r="HA235" s="1">
        <v>1.4162039454750499</v>
      </c>
      <c r="HB235" s="1">
        <v>0.87904530830584804</v>
      </c>
      <c r="HC235" s="1">
        <v>1.6202546477111699</v>
      </c>
      <c r="HD235" s="1">
        <v>0.63330404334957702</v>
      </c>
      <c r="HR235"/>
      <c r="IF235"/>
      <c r="JH235"/>
    </row>
    <row r="236" spans="1:268">
      <c r="A236" s="13">
        <f t="shared" si="3"/>
        <v>39353</v>
      </c>
      <c r="O236"/>
      <c r="AD236"/>
      <c r="AE236" s="4">
        <v>39353</v>
      </c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T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DJ236"/>
      <c r="DL236" s="1">
        <v>8.8220511312717793</v>
      </c>
      <c r="DM236" s="1">
        <v>9.7243119484540497</v>
      </c>
      <c r="DN236" s="1">
        <v>14.2703923148171</v>
      </c>
      <c r="DO236" s="1" t="e">
        <v>#N/A</v>
      </c>
      <c r="DP236" s="1">
        <v>12.120266393401099</v>
      </c>
      <c r="DQ236" s="1">
        <v>8.7985009638688307</v>
      </c>
      <c r="DR236" s="1">
        <v>7.0040619608519696</v>
      </c>
      <c r="DS236" s="1">
        <v>13.261659224697</v>
      </c>
      <c r="DT236" s="1">
        <v>6.1794454084486503</v>
      </c>
      <c r="DU236" s="1">
        <v>8.5440908764670702</v>
      </c>
      <c r="DV236" s="1">
        <v>7.1786284269499303</v>
      </c>
      <c r="DW236" s="1">
        <v>9.5868412315720892</v>
      </c>
      <c r="DX236" s="1">
        <v>5.1972950993469098</v>
      </c>
      <c r="EL236"/>
      <c r="EZ236"/>
      <c r="FB236" s="1">
        <v>6.8210673871772602</v>
      </c>
      <c r="FC236" s="1">
        <v>9.8954326134986896</v>
      </c>
      <c r="FD236" s="1">
        <v>11.955236056306299</v>
      </c>
      <c r="FE236" s="1" t="e">
        <v>#N/A</v>
      </c>
      <c r="FF236" s="1">
        <v>9.8757527477211795</v>
      </c>
      <c r="FG236" s="1">
        <v>8.3527971754563399</v>
      </c>
      <c r="FH236" s="1">
        <v>5.2298076757860104</v>
      </c>
      <c r="FI236" s="1">
        <v>10.0244212873544</v>
      </c>
      <c r="FJ236" s="1">
        <v>6.5524979794698401</v>
      </c>
      <c r="FK236" s="1">
        <v>8.0278829631077997</v>
      </c>
      <c r="FL236" s="1">
        <v>7.9373111185604399</v>
      </c>
      <c r="FM236" s="1">
        <v>8.3788103813527997</v>
      </c>
      <c r="FN236" s="1">
        <v>7.98355901780109</v>
      </c>
      <c r="GB236"/>
      <c r="GP236"/>
      <c r="GR236" s="1">
        <v>1.49842968151189</v>
      </c>
      <c r="GS236" s="1">
        <v>1.2236496207766601</v>
      </c>
      <c r="GT236" s="1">
        <v>2.31399458656673</v>
      </c>
      <c r="GU236" s="1">
        <v>1.7055311693358799</v>
      </c>
      <c r="GV236" s="1">
        <v>3.1023027907023901</v>
      </c>
      <c r="GW236" s="1">
        <v>0.89579619844667602</v>
      </c>
      <c r="GX236" s="1">
        <v>0.95918881338111095</v>
      </c>
      <c r="GY236" s="1">
        <v>1.7286217409585201</v>
      </c>
      <c r="GZ236" s="1">
        <v>1.58085521127957</v>
      </c>
      <c r="HA236" s="1">
        <v>1.39016669361348</v>
      </c>
      <c r="HB236" s="1">
        <v>0.83963689474478798</v>
      </c>
      <c r="HC236" s="1">
        <v>1.5832231654817399</v>
      </c>
      <c r="HD236" s="1">
        <v>0.58286300386793299</v>
      </c>
      <c r="HR236"/>
      <c r="IF236"/>
      <c r="JH236"/>
    </row>
    <row r="237" spans="1:268">
      <c r="A237" s="13">
        <f t="shared" si="3"/>
        <v>39325</v>
      </c>
      <c r="O237"/>
      <c r="AD237"/>
      <c r="AE237" s="4">
        <v>39325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T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DJ237"/>
      <c r="DL237" s="1">
        <v>8.1020363287648198</v>
      </c>
      <c r="DM237" s="1">
        <v>9.6073237339283803</v>
      </c>
      <c r="DN237" s="1">
        <v>13.797590406908901</v>
      </c>
      <c r="DO237" s="1" t="e">
        <v>#N/A</v>
      </c>
      <c r="DP237" s="1">
        <v>12.115080519033301</v>
      </c>
      <c r="DQ237" s="1">
        <v>8.9301717015695807</v>
      </c>
      <c r="DR237" s="1">
        <v>6.6486520148463102</v>
      </c>
      <c r="DS237" s="1">
        <v>12.7682885110061</v>
      </c>
      <c r="DT237" s="1">
        <v>5.9433930603410099</v>
      </c>
      <c r="DU237" s="1">
        <v>8.3085826334918593</v>
      </c>
      <c r="DV237" s="1">
        <v>8.4281514879522597</v>
      </c>
      <c r="DW237" s="1">
        <v>9.9873132695264495</v>
      </c>
      <c r="DX237" s="1">
        <v>4.9898971276464099</v>
      </c>
      <c r="EL237"/>
      <c r="EZ237"/>
      <c r="FB237" s="1">
        <v>6.4951068197252901</v>
      </c>
      <c r="FC237" s="1">
        <v>9.8146650736296106</v>
      </c>
      <c r="FD237" s="1">
        <v>11.702239422184199</v>
      </c>
      <c r="FE237" s="1" t="e">
        <v>#N/A</v>
      </c>
      <c r="FF237" s="1">
        <v>9.8471417234333405</v>
      </c>
      <c r="FG237" s="1">
        <v>8.5449430841350704</v>
      </c>
      <c r="FH237" s="1">
        <v>4.9570743793151903</v>
      </c>
      <c r="FI237" s="1">
        <v>9.6264182845976691</v>
      </c>
      <c r="FJ237" s="1">
        <v>6.4207387262821403</v>
      </c>
      <c r="FK237" s="1">
        <v>7.8829522893423301</v>
      </c>
      <c r="FL237" s="1">
        <v>8.0876037636676905</v>
      </c>
      <c r="FM237" s="1">
        <v>8.6045022710896202</v>
      </c>
      <c r="FN237" s="1">
        <v>7.8234303243662504</v>
      </c>
      <c r="GB237"/>
      <c r="GP237"/>
      <c r="GR237" s="1">
        <v>1.4422761569314899</v>
      </c>
      <c r="GS237" s="1">
        <v>1.19563391248359</v>
      </c>
      <c r="GT237" s="1">
        <v>2.2470624962276999</v>
      </c>
      <c r="GU237" s="1">
        <v>1.7353123546848599</v>
      </c>
      <c r="GV237" s="1">
        <v>3.0847271235284199</v>
      </c>
      <c r="GW237" s="1">
        <v>0.91389865762189804</v>
      </c>
      <c r="GX237" s="1">
        <v>0.91381727116684597</v>
      </c>
      <c r="GY237" s="1">
        <v>1.6756723631764801</v>
      </c>
      <c r="GZ237" s="1">
        <v>1.51057676921845</v>
      </c>
      <c r="HA237" s="1">
        <v>1.3560997491758899</v>
      </c>
      <c r="HB237" s="1">
        <v>0.88141185351163098</v>
      </c>
      <c r="HC237" s="1">
        <v>1.62416104171228</v>
      </c>
      <c r="HD237" s="1">
        <v>0.54712415033651296</v>
      </c>
      <c r="HR237"/>
      <c r="IF237"/>
      <c r="JH237"/>
    </row>
    <row r="238" spans="1:268">
      <c r="A238" s="13">
        <f t="shared" si="3"/>
        <v>39294</v>
      </c>
      <c r="O238"/>
      <c r="AD238"/>
      <c r="AE238" s="4">
        <v>39294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T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DJ238"/>
      <c r="DL238" s="1">
        <v>8.2935713916804801</v>
      </c>
      <c r="DM238" s="1">
        <v>9.6309707363478392</v>
      </c>
      <c r="DN238" s="1">
        <v>13.980261083462199</v>
      </c>
      <c r="DO238" s="1" t="e">
        <v>#N/A</v>
      </c>
      <c r="DP238" s="1">
        <v>12.222375204256499</v>
      </c>
      <c r="DQ238" s="1">
        <v>9.2602301454732796</v>
      </c>
      <c r="DR238" s="1">
        <v>6.8911274002289602</v>
      </c>
      <c r="DS238" s="1">
        <v>12.6449499528986</v>
      </c>
      <c r="DT238" s="1">
        <v>5.6435695084092501</v>
      </c>
      <c r="DU238" s="1">
        <v>8.1495842704675603</v>
      </c>
      <c r="DV238" s="1">
        <v>8.5622978205255098</v>
      </c>
      <c r="DW238" s="1">
        <v>10.447835116163199</v>
      </c>
      <c r="DX238" s="1">
        <v>5.1705630555788096</v>
      </c>
      <c r="EL238"/>
      <c r="EZ238"/>
      <c r="FB238" s="1">
        <v>6.5217347205563403</v>
      </c>
      <c r="FC238" s="1">
        <v>9.8743191553163605</v>
      </c>
      <c r="FD238" s="1">
        <v>11.5636370253105</v>
      </c>
      <c r="FE238" s="1" t="e">
        <v>#N/A</v>
      </c>
      <c r="FF238" s="1">
        <v>9.7170120717991804</v>
      </c>
      <c r="FG238" s="1">
        <v>8.5744793437654891</v>
      </c>
      <c r="FH238" s="1">
        <v>5.2417160989602802</v>
      </c>
      <c r="FI238" s="1">
        <v>9.3474818335308605</v>
      </c>
      <c r="FJ238" s="1">
        <v>6.1738613304933398</v>
      </c>
      <c r="FK238" s="1">
        <v>7.7625727484765203</v>
      </c>
      <c r="FL238" s="1">
        <v>8.1950093156078303</v>
      </c>
      <c r="FM238" s="1">
        <v>8.5419849877797596</v>
      </c>
      <c r="FN238" s="1">
        <v>8.3324937583884306</v>
      </c>
      <c r="GB238"/>
      <c r="GP238"/>
      <c r="GR238" s="1">
        <v>1.4845783967250801</v>
      </c>
      <c r="GS238" s="1">
        <v>1.16327076023126</v>
      </c>
      <c r="GT238" s="1">
        <v>2.2857473503780401</v>
      </c>
      <c r="GU238" s="1">
        <v>1.8054866145902799</v>
      </c>
      <c r="GV238" s="1">
        <v>3.1288296266595199</v>
      </c>
      <c r="GW238" s="1">
        <v>0.94238173461903996</v>
      </c>
      <c r="GX238" s="1">
        <v>0.94909767286562796</v>
      </c>
      <c r="GY238" s="1">
        <v>1.61974367998417</v>
      </c>
      <c r="GZ238" s="1">
        <v>1.44250911189081</v>
      </c>
      <c r="HA238" s="1">
        <v>1.32370933961404</v>
      </c>
      <c r="HB238" s="1">
        <v>0.885340670268286</v>
      </c>
      <c r="HC238" s="1">
        <v>1.6401244829833299</v>
      </c>
      <c r="HD238" s="1">
        <v>0.53795815449133999</v>
      </c>
      <c r="HR238"/>
      <c r="IF238"/>
      <c r="JH238"/>
    </row>
    <row r="239" spans="1:268">
      <c r="A239" s="13">
        <f t="shared" si="3"/>
        <v>39262</v>
      </c>
      <c r="O239"/>
      <c r="AD239"/>
      <c r="AE239" s="4">
        <v>39262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T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DJ239"/>
      <c r="DL239" s="1">
        <v>8.5922900709573202</v>
      </c>
      <c r="DM239" s="1">
        <v>9.9208937020301402</v>
      </c>
      <c r="DN239" s="1">
        <v>14.5640111574402</v>
      </c>
      <c r="DO239" s="1" t="e">
        <v>#N/A</v>
      </c>
      <c r="DP239" s="1">
        <v>12.588821459547299</v>
      </c>
      <c r="DQ239" s="1">
        <v>9.8976109170873201</v>
      </c>
      <c r="DR239" s="1">
        <v>7.2622951540915697</v>
      </c>
      <c r="DS239" s="1">
        <v>12.862878641751999</v>
      </c>
      <c r="DT239" s="1">
        <v>6.0029498365692397</v>
      </c>
      <c r="DU239" s="1">
        <v>8.6232215514136801</v>
      </c>
      <c r="DV239" s="1">
        <v>9.0575124091796297</v>
      </c>
      <c r="DW239" s="1">
        <v>10.8105124484768</v>
      </c>
      <c r="DX239" s="1">
        <v>5.2957875742489797</v>
      </c>
      <c r="EL239"/>
      <c r="EZ239"/>
      <c r="FB239" s="1">
        <v>6.7646552910997002</v>
      </c>
      <c r="FC239" s="1">
        <v>10.275113655762</v>
      </c>
      <c r="FD239" s="1">
        <v>11.964984285406601</v>
      </c>
      <c r="FE239" s="1" t="e">
        <v>#N/A</v>
      </c>
      <c r="FF239" s="1">
        <v>10.0007171633697</v>
      </c>
      <c r="FG239" s="1">
        <v>9.06780917536177</v>
      </c>
      <c r="FH239" s="1">
        <v>5.4471247781395</v>
      </c>
      <c r="FI239" s="1">
        <v>9.5534588236717006</v>
      </c>
      <c r="FJ239" s="1">
        <v>6.4616415312148003</v>
      </c>
      <c r="FK239" s="1">
        <v>8.0644031400178999</v>
      </c>
      <c r="FL239" s="1">
        <v>8.5316931862191705</v>
      </c>
      <c r="FM239" s="1">
        <v>8.8621913518144897</v>
      </c>
      <c r="FN239" s="1">
        <v>8.7255286589323902</v>
      </c>
      <c r="GB239"/>
      <c r="GP239"/>
      <c r="GR239" s="1">
        <v>1.5602360495104699</v>
      </c>
      <c r="GS239" s="1">
        <v>1.1926176980221901</v>
      </c>
      <c r="GT239" s="1">
        <v>2.3578424076978899</v>
      </c>
      <c r="GU239" s="1">
        <v>1.8850749138129901</v>
      </c>
      <c r="GV239" s="1">
        <v>3.2196989099553401</v>
      </c>
      <c r="GW239" s="1">
        <v>0.99287413952028303</v>
      </c>
      <c r="GX239" s="1">
        <v>1.0018126076957501</v>
      </c>
      <c r="GY239" s="1">
        <v>1.6685526509978299</v>
      </c>
      <c r="GZ239" s="1">
        <v>1.5182542798427301</v>
      </c>
      <c r="HA239" s="1">
        <v>1.3621026851354601</v>
      </c>
      <c r="HB239" s="1">
        <v>0.91286486470724504</v>
      </c>
      <c r="HC239" s="1">
        <v>1.69523566213417</v>
      </c>
      <c r="HD239" s="1">
        <v>0.54124624972325996</v>
      </c>
      <c r="HR239"/>
      <c r="IF239"/>
      <c r="JH239"/>
    </row>
    <row r="240" spans="1:268">
      <c r="A240" s="13">
        <f t="shared" si="3"/>
        <v>39233</v>
      </c>
      <c r="O240"/>
      <c r="AD240"/>
      <c r="AE240" s="4">
        <v>39233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T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DJ240"/>
      <c r="DL240" s="1">
        <v>8.3081858793985894</v>
      </c>
      <c r="DM240" s="1">
        <v>9.9598112834091506</v>
      </c>
      <c r="DN240" s="1">
        <v>15.044083770241601</v>
      </c>
      <c r="DO240" s="1" t="e">
        <v>#N/A</v>
      </c>
      <c r="DP240" s="1">
        <v>12.971508995270399</v>
      </c>
      <c r="DQ240" s="1">
        <v>10.084809499056099</v>
      </c>
      <c r="DR240" s="1">
        <v>6.8066213212093798</v>
      </c>
      <c r="DS240" s="1">
        <v>12.7548931014039</v>
      </c>
      <c r="DT240" s="1">
        <v>6.0320596774103503</v>
      </c>
      <c r="DU240" s="1">
        <v>8.8680417674289806</v>
      </c>
      <c r="DV240" s="1">
        <v>9.65148516538558</v>
      </c>
      <c r="DW240" s="1">
        <v>11.1434089777271</v>
      </c>
      <c r="DX240" s="1">
        <v>5.18067866050822</v>
      </c>
      <c r="EL240"/>
      <c r="EZ240"/>
      <c r="FB240" s="1">
        <v>6.58513498966449</v>
      </c>
      <c r="FC240" s="1">
        <v>10.429348126107501</v>
      </c>
      <c r="FD240" s="1">
        <v>12.3360622806811</v>
      </c>
      <c r="FE240" s="1" t="e">
        <v>#N/A</v>
      </c>
      <c r="FF240" s="1">
        <v>10.291202824760401</v>
      </c>
      <c r="FG240" s="1">
        <v>9.2220918365340498</v>
      </c>
      <c r="FH240" s="1">
        <v>5.1306443697224999</v>
      </c>
      <c r="FI240" s="1">
        <v>9.3209077204296005</v>
      </c>
      <c r="FJ240" s="1">
        <v>6.4991568001728801</v>
      </c>
      <c r="FK240" s="1">
        <v>8.2392459390865191</v>
      </c>
      <c r="FL240" s="1">
        <v>8.9240420256872994</v>
      </c>
      <c r="FM240" s="1">
        <v>9.1246107931238996</v>
      </c>
      <c r="FN240" s="1">
        <v>8.7160716317253897</v>
      </c>
      <c r="GB240"/>
      <c r="GP240"/>
      <c r="GR240" s="1">
        <v>1.50048879847914</v>
      </c>
      <c r="GS240" s="1">
        <v>1.1938931688914001</v>
      </c>
      <c r="GT240" s="1">
        <v>2.4272479019640198</v>
      </c>
      <c r="GU240" s="1">
        <v>1.9698531000042301</v>
      </c>
      <c r="GV240" s="1">
        <v>3.3185480180423501</v>
      </c>
      <c r="GW240" s="1">
        <v>1.00435503645334</v>
      </c>
      <c r="GX240" s="1">
        <v>0.930447550706893</v>
      </c>
      <c r="GY240" s="1">
        <v>1.63335039250794</v>
      </c>
      <c r="GZ240" s="1">
        <v>1.5398181991101501</v>
      </c>
      <c r="HA240" s="1">
        <v>1.42032011001553</v>
      </c>
      <c r="HB240" s="1">
        <v>0.97970967936435704</v>
      </c>
      <c r="HC240" s="1">
        <v>1.7466390139029999</v>
      </c>
      <c r="HD240" s="1">
        <v>0.52207617594433797</v>
      </c>
      <c r="HR240"/>
      <c r="IF240"/>
      <c r="JH240"/>
    </row>
    <row r="241" spans="1:268">
      <c r="A241" s="13">
        <f t="shared" si="3"/>
        <v>39202</v>
      </c>
      <c r="O241"/>
      <c r="AD241"/>
      <c r="AE241" s="4">
        <v>39202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T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DJ241"/>
      <c r="DL241" s="1">
        <v>7.7810038530436101</v>
      </c>
      <c r="DM241" s="1">
        <v>9.9073411049042104</v>
      </c>
      <c r="DN241" s="1">
        <v>14.9348458116314</v>
      </c>
      <c r="DO241" s="1" t="e">
        <v>#N/A</v>
      </c>
      <c r="DP241" s="1">
        <v>13.469198421623499</v>
      </c>
      <c r="DQ241" s="1">
        <v>9.7522154770281304</v>
      </c>
      <c r="DR241" s="1">
        <v>6.59812679434018</v>
      </c>
      <c r="DS241" s="1">
        <v>12.604265012378001</v>
      </c>
      <c r="DT241" s="1">
        <v>5.7832251695549797</v>
      </c>
      <c r="DU241" s="1">
        <v>8.5379537922672597</v>
      </c>
      <c r="DV241" s="1">
        <v>9.6020994181767492</v>
      </c>
      <c r="DW241" s="1">
        <v>10.454262980530199</v>
      </c>
      <c r="DX241" s="1">
        <v>5.0215945109086402</v>
      </c>
      <c r="EL241"/>
      <c r="EZ241"/>
      <c r="FB241" s="1">
        <v>6.32507199163555</v>
      </c>
      <c r="FC241" s="1">
        <v>10.172987660415901</v>
      </c>
      <c r="FD241" s="1">
        <v>12.5997349146889</v>
      </c>
      <c r="FE241" s="1">
        <v>35.384953283826597</v>
      </c>
      <c r="FF241" s="1">
        <v>10.502715695253301</v>
      </c>
      <c r="FG241" s="1">
        <v>9.2959534164831705</v>
      </c>
      <c r="FH241" s="1">
        <v>5.0688419147779404</v>
      </c>
      <c r="FI241" s="1">
        <v>9.1970526369380607</v>
      </c>
      <c r="FJ241" s="1">
        <v>6.3597678496711101</v>
      </c>
      <c r="FK241" s="1">
        <v>7.9977660942158204</v>
      </c>
      <c r="FL241" s="1">
        <v>8.8117074296610607</v>
      </c>
      <c r="FM241" s="1">
        <v>8.6004055784302995</v>
      </c>
      <c r="FN241" s="1">
        <v>8.1260089007595493</v>
      </c>
      <c r="GB241"/>
      <c r="GP241"/>
      <c r="GR241" s="1">
        <v>1.3986151617224301</v>
      </c>
      <c r="GS241" s="1">
        <v>1.13600929503309</v>
      </c>
      <c r="GT241" s="1">
        <v>2.4089574728752301</v>
      </c>
      <c r="GU241" s="1">
        <v>1.9920371301895401</v>
      </c>
      <c r="GV241" s="1">
        <v>3.39074127749041</v>
      </c>
      <c r="GW241" s="1">
        <v>0.96906486705972095</v>
      </c>
      <c r="GX241" s="1">
        <v>0.90230374046666295</v>
      </c>
      <c r="GY241" s="1">
        <v>1.5931396575446299</v>
      </c>
      <c r="GZ241" s="1">
        <v>1.4804067136033801</v>
      </c>
      <c r="HA241" s="1">
        <v>1.3709625500531899</v>
      </c>
      <c r="HB241" s="1">
        <v>0.96026445193162902</v>
      </c>
      <c r="HC241" s="1">
        <v>1.6449855210257001</v>
      </c>
      <c r="HD241" s="1">
        <v>0.46628616640302001</v>
      </c>
      <c r="HR241"/>
      <c r="IF241"/>
      <c r="JH241"/>
    </row>
    <row r="242" spans="1:268">
      <c r="A242" s="13">
        <f t="shared" si="3"/>
        <v>39171</v>
      </c>
      <c r="O242"/>
      <c r="AD242"/>
      <c r="AE242" s="4">
        <v>39171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T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DJ242"/>
      <c r="DL242" s="1">
        <v>7.6332058750002103</v>
      </c>
      <c r="DM242" s="1">
        <v>9.7901830633486693</v>
      </c>
      <c r="DN242" s="1">
        <v>14.2358690129054</v>
      </c>
      <c r="DO242" s="1" t="e">
        <v>#N/A</v>
      </c>
      <c r="DP242" s="1">
        <v>13.117407020336501</v>
      </c>
      <c r="DQ242" s="1">
        <v>9.3797885757822392</v>
      </c>
      <c r="DR242" s="1">
        <v>6.3774854578225</v>
      </c>
      <c r="DS242" s="1">
        <v>12.4503882174736</v>
      </c>
      <c r="DT242" s="1">
        <v>5.5546808248726904</v>
      </c>
      <c r="DU242" s="1">
        <v>8.3160146408310194</v>
      </c>
      <c r="DV242" s="1">
        <v>9.6050392049029494</v>
      </c>
      <c r="DW242" s="1">
        <v>10.5994821025237</v>
      </c>
      <c r="DX242" s="1">
        <v>4.9546191729162796</v>
      </c>
      <c r="EL242"/>
      <c r="EZ242"/>
      <c r="FB242" s="1">
        <v>6.2580372566180404</v>
      </c>
      <c r="FC242" s="1">
        <v>10.0632584479642</v>
      </c>
      <c r="FD242" s="1">
        <v>12.0798116042427</v>
      </c>
      <c r="FE242" s="1">
        <v>35.2982185601007</v>
      </c>
      <c r="FF242" s="1">
        <v>10.178011811797001</v>
      </c>
      <c r="FG242" s="1">
        <v>9.0788253570684603</v>
      </c>
      <c r="FH242" s="1">
        <v>4.9541647175161696</v>
      </c>
      <c r="FI242" s="1">
        <v>8.8808201080324505</v>
      </c>
      <c r="FJ242" s="1">
        <v>6.2208889045482199</v>
      </c>
      <c r="FK242" s="1">
        <v>7.8031683802745597</v>
      </c>
      <c r="FL242" s="1">
        <v>8.6844150318513709</v>
      </c>
      <c r="FM242" s="1">
        <v>8.5651973839000402</v>
      </c>
      <c r="FN242" s="1">
        <v>8.1263961120704007</v>
      </c>
      <c r="GB242"/>
      <c r="GP242"/>
      <c r="GR242" s="1">
        <v>1.37170177430104</v>
      </c>
      <c r="GS242" s="1">
        <v>1.11664339121191</v>
      </c>
      <c r="GT242" s="1">
        <v>2.2834770557760402</v>
      </c>
      <c r="GU242" s="1">
        <v>1.93631121923701</v>
      </c>
      <c r="GV242" s="1">
        <v>3.2856819646747901</v>
      </c>
      <c r="GW242" s="1">
        <v>0.92321049486056195</v>
      </c>
      <c r="GX242" s="1">
        <v>0.86714365007199601</v>
      </c>
      <c r="GY242" s="1">
        <v>1.5345453013447801</v>
      </c>
      <c r="GZ242" s="1">
        <v>1.4281428879213001</v>
      </c>
      <c r="HA242" s="1">
        <v>1.3234132649413399</v>
      </c>
      <c r="HB242" s="1">
        <v>0.940691556211109</v>
      </c>
      <c r="HC242" s="1">
        <v>1.60994681563951</v>
      </c>
      <c r="HD242" s="1">
        <v>0.45326374155177201</v>
      </c>
      <c r="HR242"/>
      <c r="IF242"/>
      <c r="JH242"/>
    </row>
    <row r="243" spans="1:268">
      <c r="A243" s="13">
        <f t="shared" si="3"/>
        <v>39141</v>
      </c>
      <c r="O243"/>
      <c r="AD243"/>
      <c r="AE243" s="4">
        <v>39141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T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DJ243"/>
      <c r="DL243" s="1">
        <v>7.2064313396222204</v>
      </c>
      <c r="DM243" s="1">
        <v>9.3432074939506204</v>
      </c>
      <c r="DN243" s="1">
        <v>14.0984080627442</v>
      </c>
      <c r="DO243" s="1" t="e">
        <v>#N/A</v>
      </c>
      <c r="DP243" s="1">
        <v>13.1721188640353</v>
      </c>
      <c r="DQ243" s="1">
        <v>8.9746410921103106</v>
      </c>
      <c r="DR243" s="1">
        <v>6.0749215251571798</v>
      </c>
      <c r="DS243" s="1">
        <v>12.0818752297873</v>
      </c>
      <c r="DT243" s="1">
        <v>5.62910809082467</v>
      </c>
      <c r="DU243" s="1">
        <v>8.0525368349380209</v>
      </c>
      <c r="DV243" s="1">
        <v>9.3388481827933791</v>
      </c>
      <c r="DW243" s="1">
        <v>10.3070833115904</v>
      </c>
      <c r="DX243" s="1">
        <v>4.5704064245249398</v>
      </c>
      <c r="EL243"/>
      <c r="EZ243"/>
      <c r="FB243" s="1">
        <v>5.8052723549932903</v>
      </c>
      <c r="FC243" s="1">
        <v>9.7003789711828894</v>
      </c>
      <c r="FD243" s="1">
        <v>11.909708021915</v>
      </c>
      <c r="FE243" s="1">
        <v>35.215983046102203</v>
      </c>
      <c r="FF243" s="1">
        <v>10.2144689452912</v>
      </c>
      <c r="FG243" s="1">
        <v>8.8091968321125194</v>
      </c>
      <c r="FH243" s="1">
        <v>4.7545864839383603</v>
      </c>
      <c r="FI243" s="1">
        <v>8.8336156319594892</v>
      </c>
      <c r="FJ243" s="1">
        <v>6.3190227649766397</v>
      </c>
      <c r="FK243" s="1">
        <v>7.6017757032931899</v>
      </c>
      <c r="FL243" s="1">
        <v>8.5347611591150407</v>
      </c>
      <c r="FM243" s="1">
        <v>8.3608114301820997</v>
      </c>
      <c r="FN243" s="1">
        <v>7.8293783612195202</v>
      </c>
      <c r="GB243"/>
      <c r="GP243"/>
      <c r="GR243" s="1">
        <v>1.2399182325060101</v>
      </c>
      <c r="GS243" s="1">
        <v>1.0563474231144401</v>
      </c>
      <c r="GT243" s="1">
        <v>2.2367859573296598</v>
      </c>
      <c r="GU243" s="1">
        <v>1.9244451492949399</v>
      </c>
      <c r="GV243" s="1">
        <v>3.2929491329891798</v>
      </c>
      <c r="GW243" s="1">
        <v>0.89376227230099703</v>
      </c>
      <c r="GX243" s="1">
        <v>0.81742654050462105</v>
      </c>
      <c r="GY243" s="1">
        <v>1.5277746136619399</v>
      </c>
      <c r="GZ243" s="1">
        <v>1.4709603527414901</v>
      </c>
      <c r="HA243" s="1">
        <v>1.2694445503835501</v>
      </c>
      <c r="HB243" s="1">
        <v>0.84066251243538503</v>
      </c>
      <c r="HC243" s="1">
        <v>1.5559959117554001</v>
      </c>
      <c r="HD243" s="1">
        <v>0.40810969648469297</v>
      </c>
      <c r="HR243"/>
      <c r="IF243"/>
      <c r="JH243"/>
    </row>
    <row r="244" spans="1:268">
      <c r="A244" s="13">
        <f t="shared" si="3"/>
        <v>39113</v>
      </c>
      <c r="O244"/>
      <c r="AD244"/>
      <c r="AE244" s="4">
        <v>39113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T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DJ244"/>
      <c r="DL244" s="1">
        <v>7.2521542025733199</v>
      </c>
      <c r="DM244" s="1">
        <v>9.4063608790121105</v>
      </c>
      <c r="DN244" s="1">
        <v>14.105054752068</v>
      </c>
      <c r="DO244" s="1" t="e">
        <v>#N/A</v>
      </c>
      <c r="DP244" s="1">
        <v>13.5334876966939</v>
      </c>
      <c r="DQ244" s="1">
        <v>9.2526155579594604</v>
      </c>
      <c r="DR244" s="1">
        <v>6.1586111739504901</v>
      </c>
      <c r="DS244" s="1">
        <v>12.062007442303701</v>
      </c>
      <c r="DT244" s="1">
        <v>5.8512881699949997</v>
      </c>
      <c r="DU244" s="1">
        <v>8.1936145369554296</v>
      </c>
      <c r="DV244" s="1">
        <v>9.5959496979610108</v>
      </c>
      <c r="DW244" s="1">
        <v>10.354747536639501</v>
      </c>
      <c r="DX244" s="1">
        <v>4.38236682653198</v>
      </c>
      <c r="EL244"/>
      <c r="EZ244"/>
      <c r="FB244" s="1">
        <v>5.8007064057091302</v>
      </c>
      <c r="FC244" s="1">
        <v>9.8695189112437909</v>
      </c>
      <c r="FD244" s="1">
        <v>12.2145845727925</v>
      </c>
      <c r="FE244" s="1">
        <v>36.271522138989901</v>
      </c>
      <c r="FF244" s="1">
        <v>10.4794136199408</v>
      </c>
      <c r="FG244" s="1">
        <v>8.6686973371460496</v>
      </c>
      <c r="FH244" s="1">
        <v>4.7156471494147496</v>
      </c>
      <c r="FI244" s="1">
        <v>9.1212707046912307</v>
      </c>
      <c r="FJ244" s="1">
        <v>6.5651582385262</v>
      </c>
      <c r="FK244" s="1">
        <v>7.8583156656325501</v>
      </c>
      <c r="FL244" s="1">
        <v>8.7723930739836398</v>
      </c>
      <c r="FM244" s="1">
        <v>8.57286986526249</v>
      </c>
      <c r="FN244" s="1">
        <v>7.8526164587766596</v>
      </c>
      <c r="GB244"/>
      <c r="GP244"/>
      <c r="GR244" s="1">
        <v>1.2456784915072301</v>
      </c>
      <c r="GS244" s="1">
        <v>1.0581072702880601</v>
      </c>
      <c r="GT244" s="1">
        <v>2.25585159748324</v>
      </c>
      <c r="GU244" s="1">
        <v>1.97679936291609</v>
      </c>
      <c r="GV244" s="1">
        <v>3.3505327244451601</v>
      </c>
      <c r="GW244" s="1">
        <v>0.91419762812357597</v>
      </c>
      <c r="GX244" s="1">
        <v>0.82348538873743904</v>
      </c>
      <c r="GY244" s="1">
        <v>1.57504353519458</v>
      </c>
      <c r="GZ244" s="1">
        <v>1.51795436782699</v>
      </c>
      <c r="HA244" s="1">
        <v>1.28470586655554</v>
      </c>
      <c r="HB244" s="1">
        <v>0.92583645216589605</v>
      </c>
      <c r="HC244" s="1">
        <v>1.5682733566959599</v>
      </c>
      <c r="HD244" s="1">
        <v>0.38974254193638003</v>
      </c>
      <c r="HR244"/>
      <c r="IF244"/>
      <c r="JH244"/>
    </row>
    <row r="245" spans="1:268">
      <c r="A245" s="13">
        <f t="shared" si="3"/>
        <v>39080</v>
      </c>
      <c r="O245"/>
      <c r="AD245"/>
      <c r="AE245" s="4">
        <v>39080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T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DJ245"/>
      <c r="DL245" s="1">
        <v>7.2897050469689901</v>
      </c>
      <c r="DM245" s="1">
        <v>9.2330090284131998</v>
      </c>
      <c r="DN245" s="1">
        <v>13.947280539926901</v>
      </c>
      <c r="DO245" s="1" t="e">
        <v>#N/A</v>
      </c>
      <c r="DP245" s="1">
        <v>13.285530588157</v>
      </c>
      <c r="DQ245" s="1">
        <v>8.86597349317036</v>
      </c>
      <c r="DR245" s="1">
        <v>6.3846103323658401</v>
      </c>
      <c r="DS245" s="1">
        <v>12.4373588159105</v>
      </c>
      <c r="DT245" s="1">
        <v>5.6761434617210904</v>
      </c>
      <c r="DU245" s="1">
        <v>8.2494451302921998</v>
      </c>
      <c r="DV245" s="1">
        <v>9.3338525626470403</v>
      </c>
      <c r="DW245" s="1">
        <v>10.095604178877799</v>
      </c>
      <c r="DX245" s="1">
        <v>4.3046730173766603</v>
      </c>
      <c r="EL245"/>
      <c r="EZ245"/>
      <c r="FB245" s="1">
        <v>5.7679195418605396</v>
      </c>
      <c r="FC245" s="1">
        <v>9.6488234100864094</v>
      </c>
      <c r="FD245" s="1">
        <v>12.016018605088799</v>
      </c>
      <c r="FE245" s="1">
        <v>35.107691705763102</v>
      </c>
      <c r="FF245" s="1">
        <v>10.3971182847284</v>
      </c>
      <c r="FG245" s="1">
        <v>8.3458320432861104</v>
      </c>
      <c r="FH245" s="1">
        <v>4.8468329625343802</v>
      </c>
      <c r="FI245" s="1">
        <v>9.3376933513279194</v>
      </c>
      <c r="FJ245" s="1">
        <v>6.3587098006235703</v>
      </c>
      <c r="FK245" s="1">
        <v>7.7573965895035002</v>
      </c>
      <c r="FL245" s="1">
        <v>8.5802263655176603</v>
      </c>
      <c r="FM245" s="1">
        <v>8.2384672041926397</v>
      </c>
      <c r="FN245" s="1">
        <v>7.6156390456860397</v>
      </c>
      <c r="GB245"/>
      <c r="GP245"/>
      <c r="GR245" s="1">
        <v>1.2293544530359899</v>
      </c>
      <c r="GS245" s="1">
        <v>1.0320344135219901</v>
      </c>
      <c r="GT245" s="1">
        <v>2.22963091228781</v>
      </c>
      <c r="GU245" s="1">
        <v>1.9481812619461101</v>
      </c>
      <c r="GV245" s="1">
        <v>3.3078901477664702</v>
      </c>
      <c r="GW245" s="1">
        <v>0.87586228052341797</v>
      </c>
      <c r="GX245" s="1">
        <v>0.85746499365100104</v>
      </c>
      <c r="GY245" s="1">
        <v>1.6291128094055201</v>
      </c>
      <c r="GZ245" s="1">
        <v>1.48421094427308</v>
      </c>
      <c r="HA245" s="1">
        <v>1.2830616491722799</v>
      </c>
      <c r="HB245" s="1">
        <v>0.80326602571934902</v>
      </c>
      <c r="HC245" s="1">
        <v>1.5103785508480001</v>
      </c>
      <c r="HD245" s="1">
        <v>0.37621852028798602</v>
      </c>
      <c r="HR245"/>
      <c r="IF245"/>
      <c r="JH245"/>
    </row>
    <row r="246" spans="1:268">
      <c r="A246" s="13">
        <f t="shared" si="3"/>
        <v>39051</v>
      </c>
      <c r="O246"/>
      <c r="AD246"/>
      <c r="AE246" s="4">
        <v>39051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T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DJ246"/>
      <c r="DL246" s="1">
        <v>7.1287160689762397</v>
      </c>
      <c r="DM246" s="1">
        <v>8.9893880224214193</v>
      </c>
      <c r="DN246" s="1">
        <v>13.9120269951308</v>
      </c>
      <c r="DO246" s="1" t="e">
        <v>#N/A</v>
      </c>
      <c r="DP246" s="1">
        <v>13.280529781446401</v>
      </c>
      <c r="DQ246" s="1">
        <v>8.4231195028350605</v>
      </c>
      <c r="DR246" s="1">
        <v>6.3101900539156599</v>
      </c>
      <c r="DS246" s="1">
        <v>12.0574829993281</v>
      </c>
      <c r="DT246" s="1">
        <v>5.42098732649937</v>
      </c>
      <c r="DU246" s="1">
        <v>8.0335385738602199</v>
      </c>
      <c r="DV246" s="1">
        <v>8.7807609102845898</v>
      </c>
      <c r="DW246" s="1">
        <v>10.1063867047495</v>
      </c>
      <c r="DX246" s="1">
        <v>4.1072911911082004</v>
      </c>
      <c r="EL246"/>
      <c r="EZ246"/>
      <c r="FB246" s="1">
        <v>5.6783477172171102</v>
      </c>
      <c r="FC246" s="1">
        <v>9.43387368816785</v>
      </c>
      <c r="FD246" s="1">
        <v>11.706864619763101</v>
      </c>
      <c r="FE246" s="1">
        <v>34.027183849936598</v>
      </c>
      <c r="FF246" s="1">
        <v>10.392659004381001</v>
      </c>
      <c r="FG246" s="1">
        <v>8.0239954186034605</v>
      </c>
      <c r="FH246" s="1">
        <v>4.8206293718957998</v>
      </c>
      <c r="FI246" s="1">
        <v>8.6702106351981492</v>
      </c>
      <c r="FJ246" s="1">
        <v>6.1738276627151301</v>
      </c>
      <c r="FK246" s="1">
        <v>7.5286518999638599</v>
      </c>
      <c r="FL246" s="1">
        <v>8.1387894433965897</v>
      </c>
      <c r="FM246" s="1">
        <v>8.1556830580278206</v>
      </c>
      <c r="FN246" s="1">
        <v>7.4367468314632301</v>
      </c>
      <c r="GB246"/>
      <c r="GP246"/>
      <c r="GR246" s="1">
        <v>1.19558889087144</v>
      </c>
      <c r="GS246" s="1">
        <v>1.00277980694196</v>
      </c>
      <c r="GT246" s="1">
        <v>2.1608339690987202</v>
      </c>
      <c r="GU246" s="1">
        <v>1.8755556426533999</v>
      </c>
      <c r="GV246" s="1">
        <v>3.3061039815703102</v>
      </c>
      <c r="GW246" s="1">
        <v>0.82954498735704396</v>
      </c>
      <c r="GX246" s="1">
        <v>0.84867987238446396</v>
      </c>
      <c r="GY246" s="1">
        <v>1.5353674547526901</v>
      </c>
      <c r="GZ246" s="1">
        <v>1.4307012012246401</v>
      </c>
      <c r="HA246" s="1">
        <v>1.2315410100369699</v>
      </c>
      <c r="HB246" s="1">
        <v>0.75633215561618405</v>
      </c>
      <c r="HC246" s="1">
        <v>1.4930554931161399</v>
      </c>
      <c r="HD246" s="1">
        <v>0.35949217669656902</v>
      </c>
      <c r="HR246"/>
      <c r="IF246"/>
      <c r="JH246"/>
    </row>
    <row r="247" spans="1:268">
      <c r="A247" s="13">
        <f t="shared" si="3"/>
        <v>39021</v>
      </c>
      <c r="O247"/>
      <c r="AD247"/>
      <c r="AE247" s="4">
        <v>39021</v>
      </c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T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DJ247"/>
      <c r="DL247" s="1">
        <v>7.2399007536523197</v>
      </c>
      <c r="DM247" s="1">
        <v>8.8982661937231899</v>
      </c>
      <c r="DN247" s="1">
        <v>13.894206457781801</v>
      </c>
      <c r="DO247" s="1" t="e">
        <v>#N/A</v>
      </c>
      <c r="DP247" s="1">
        <v>13.635294914761699</v>
      </c>
      <c r="DQ247" s="1">
        <v>8.4430597071757205</v>
      </c>
      <c r="DR247" s="1">
        <v>6.2035231235213102</v>
      </c>
      <c r="DS247" s="1">
        <v>12.124001148615701</v>
      </c>
      <c r="DT247" s="1">
        <v>5.6525851667964702</v>
      </c>
      <c r="DU247" s="1">
        <v>7.8591418156814097</v>
      </c>
      <c r="DV247" s="1">
        <v>8.4752455801331497</v>
      </c>
      <c r="DW247" s="1">
        <v>10.3677011008553</v>
      </c>
      <c r="DX247" s="1">
        <v>4.1385343621131998</v>
      </c>
      <c r="EL247"/>
      <c r="EZ247"/>
      <c r="FB247" s="1">
        <v>5.8455843929721096</v>
      </c>
      <c r="FC247" s="1">
        <v>9.5740055017082106</v>
      </c>
      <c r="FD247" s="1">
        <v>11.959645557701201</v>
      </c>
      <c r="FE247" s="1">
        <v>33.507814934763601</v>
      </c>
      <c r="FF247" s="1">
        <v>10.671748850852</v>
      </c>
      <c r="FG247" s="1">
        <v>7.8883657217499499</v>
      </c>
      <c r="FH247" s="1">
        <v>4.6502629406631097</v>
      </c>
      <c r="FI247" s="1">
        <v>8.8558920654090691</v>
      </c>
      <c r="FJ247" s="1">
        <v>6.31113974493491</v>
      </c>
      <c r="FK247" s="1">
        <v>7.5212714040678703</v>
      </c>
      <c r="FL247" s="1">
        <v>8.2097981016878094</v>
      </c>
      <c r="FM247" s="1">
        <v>8.3704508659775794</v>
      </c>
      <c r="FN247" s="1">
        <v>7.61877021538427</v>
      </c>
      <c r="GB247"/>
      <c r="GP247"/>
      <c r="GR247" s="1">
        <v>1.2141894047362001</v>
      </c>
      <c r="GS247" s="1">
        <v>0.99728588587796696</v>
      </c>
      <c r="GT247" s="1">
        <v>2.1938801992691799</v>
      </c>
      <c r="GU247" s="1">
        <v>1.9010820552205201</v>
      </c>
      <c r="GV247" s="1">
        <v>3.40234914007848</v>
      </c>
      <c r="GW247" s="1">
        <v>0.81491981547325298</v>
      </c>
      <c r="GX247" s="1">
        <v>0.82834522570058999</v>
      </c>
      <c r="GY247" s="1">
        <v>1.6000420322142199</v>
      </c>
      <c r="GZ247" s="1">
        <v>1.44209897293335</v>
      </c>
      <c r="HA247" s="1">
        <v>1.2093759224490499</v>
      </c>
      <c r="HB247" s="1">
        <v>0.62822656311969904</v>
      </c>
      <c r="HC247" s="1">
        <v>1.5124970743930199</v>
      </c>
      <c r="HD247" s="1">
        <v>0.36264396029496299</v>
      </c>
      <c r="HR247"/>
      <c r="IF247"/>
      <c r="JH247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tabColor theme="9" tint="0.39997558519241921"/>
  </sheetPr>
  <dimension ref="A1:GB5228"/>
  <sheetViews>
    <sheetView zoomScale="90" zoomScaleNormal="90" workbookViewId="0">
      <selection activeCell="A6" sqref="A6:GB7"/>
    </sheetView>
  </sheetViews>
  <sheetFormatPr defaultColWidth="9.1796875" defaultRowHeight="14.5"/>
  <cols>
    <col min="1" max="1" width="12" bestFit="1" customWidth="1"/>
    <col min="2" max="2" width="11.453125" hidden="1" customWidth="1"/>
    <col min="3" max="14" width="0" hidden="1" customWidth="1"/>
    <col min="15" max="15" width="3.453125" style="7" hidden="1" customWidth="1"/>
    <col min="16" max="16" width="13.81640625" hidden="1" customWidth="1"/>
    <col min="17" max="29" width="8.54296875" hidden="1" customWidth="1"/>
    <col min="30" max="30" width="3.54296875" style="6" hidden="1" customWidth="1"/>
    <col min="31" max="31" width="12.54296875" style="12" hidden="1" customWidth="1"/>
    <col min="32" max="44" width="6.54296875" hidden="1" customWidth="1"/>
    <col min="45" max="45" width="12.54296875" customWidth="1"/>
    <col min="46" max="58" width="8.54296875" customWidth="1"/>
    <col min="59" max="59" width="13.1796875" style="12" hidden="1" customWidth="1"/>
    <col min="60" max="65" width="8.54296875" hidden="1" customWidth="1"/>
    <col min="66" max="66" width="9.54296875" hidden="1" customWidth="1"/>
    <col min="67" max="72" width="8.54296875" hidden="1" customWidth="1"/>
    <col min="73" max="73" width="3.54296875" style="6" hidden="1" customWidth="1"/>
    <col min="74" max="86" width="6.54296875" hidden="1" customWidth="1"/>
    <col min="87" max="87" width="13.1796875" style="12" hidden="1" customWidth="1"/>
    <col min="88" max="93" width="8.54296875" hidden="1" customWidth="1"/>
    <col min="94" max="94" width="9.54296875" hidden="1" customWidth="1"/>
    <col min="95" max="100" width="8.54296875" hidden="1" customWidth="1"/>
    <col min="101" max="101" width="3.54296875" style="6" hidden="1" customWidth="1"/>
    <col min="102" max="114" width="6.54296875" hidden="1" customWidth="1"/>
    <col min="115" max="115" width="12.54296875" hidden="1" customWidth="1"/>
    <col min="116" max="128" width="6.54296875" style="1" customWidth="1"/>
    <col min="129" max="129" width="12.54296875" hidden="1" customWidth="1"/>
    <col min="130" max="142" width="6.54296875" style="1" customWidth="1"/>
    <col min="143" max="143" width="12.54296875" hidden="1" customWidth="1"/>
    <col min="144" max="156" width="8.54296875" customWidth="1"/>
    <col min="157" max="157" width="13.1796875" style="12" hidden="1" customWidth="1"/>
    <col min="158" max="170" width="8.54296875" hidden="1" customWidth="1"/>
    <col min="171" max="171" width="3.54296875" style="6" hidden="1" customWidth="1"/>
    <col min="172" max="184" width="6.54296875" hidden="1" customWidth="1"/>
    <col min="185" max="16384" width="9.1796875" style="7"/>
  </cols>
  <sheetData>
    <row r="1" spans="1:184" customFormat="1">
      <c r="AT1" t="s">
        <v>142</v>
      </c>
      <c r="DL1" t="s">
        <v>143</v>
      </c>
      <c r="DZ1" t="s">
        <v>144</v>
      </c>
      <c r="EN1" t="s">
        <v>145</v>
      </c>
    </row>
    <row r="2" spans="1:184" customFormat="1">
      <c r="AT2" t="s">
        <v>146</v>
      </c>
      <c r="DL2" t="s">
        <v>147</v>
      </c>
      <c r="DZ2" t="s">
        <v>148</v>
      </c>
      <c r="EN2" t="s">
        <v>149</v>
      </c>
    </row>
    <row r="3" spans="1:184" customFormat="1">
      <c r="AT3" t="s">
        <v>141</v>
      </c>
      <c r="DL3" t="s">
        <v>36</v>
      </c>
      <c r="DZ3" t="s">
        <v>36</v>
      </c>
      <c r="EN3" t="s">
        <v>36</v>
      </c>
    </row>
    <row r="4" spans="1:184" customFormat="1"/>
    <row r="5" spans="1:184" customFormat="1"/>
    <row r="6" spans="1:184" ht="30" customHeight="1">
      <c r="A6" s="8"/>
      <c r="B6" s="14" t="s">
        <v>1</v>
      </c>
      <c r="C6" s="14" t="s">
        <v>43</v>
      </c>
      <c r="D6" s="14" t="s">
        <v>63</v>
      </c>
      <c r="E6" s="14" t="s">
        <v>2</v>
      </c>
      <c r="F6" s="14" t="s">
        <v>23</v>
      </c>
      <c r="G6" s="14" t="s">
        <v>24</v>
      </c>
      <c r="H6" s="14" t="s">
        <v>25</v>
      </c>
      <c r="I6" s="14" t="s">
        <v>3</v>
      </c>
      <c r="J6" s="14" t="s">
        <v>4</v>
      </c>
      <c r="K6" s="14" t="s">
        <v>5</v>
      </c>
      <c r="L6" s="14" t="s">
        <v>45</v>
      </c>
      <c r="M6" s="14" t="s">
        <v>47</v>
      </c>
      <c r="N6" s="14" t="s">
        <v>62</v>
      </c>
      <c r="P6" s="8"/>
      <c r="Q6" s="14" t="s">
        <v>1</v>
      </c>
      <c r="R6" s="14" t="s">
        <v>43</v>
      </c>
      <c r="S6" s="14" t="s">
        <v>63</v>
      </c>
      <c r="T6" s="14" t="s">
        <v>2</v>
      </c>
      <c r="U6" s="14" t="s">
        <v>23</v>
      </c>
      <c r="V6" s="14" t="s">
        <v>24</v>
      </c>
      <c r="W6" s="14" t="s">
        <v>25</v>
      </c>
      <c r="X6" s="14" t="s">
        <v>3</v>
      </c>
      <c r="Y6" s="14" t="s">
        <v>4</v>
      </c>
      <c r="Z6" s="14" t="s">
        <v>5</v>
      </c>
      <c r="AA6" s="14" t="s">
        <v>45</v>
      </c>
      <c r="AB6" s="14" t="s">
        <v>47</v>
      </c>
      <c r="AC6" s="14" t="s">
        <v>62</v>
      </c>
      <c r="AF6" s="21" t="s">
        <v>1</v>
      </c>
      <c r="AG6" s="21" t="s">
        <v>43</v>
      </c>
      <c r="AH6" s="21" t="s">
        <v>63</v>
      </c>
      <c r="AI6" s="21" t="s">
        <v>2</v>
      </c>
      <c r="AJ6" s="21" t="s">
        <v>23</v>
      </c>
      <c r="AK6" s="21" t="s">
        <v>24</v>
      </c>
      <c r="AL6" s="21" t="s">
        <v>25</v>
      </c>
      <c r="AM6" s="21" t="s">
        <v>3</v>
      </c>
      <c r="AN6" s="21" t="s">
        <v>4</v>
      </c>
      <c r="AO6" s="21" t="s">
        <v>5</v>
      </c>
      <c r="AP6" s="21" t="s">
        <v>45</v>
      </c>
      <c r="AQ6" s="21" t="s">
        <v>47</v>
      </c>
      <c r="AR6" s="21" t="s">
        <v>62</v>
      </c>
      <c r="AS6" s="8"/>
      <c r="AT6" s="10" t="s">
        <v>1</v>
      </c>
      <c r="AU6" s="10" t="s">
        <v>43</v>
      </c>
      <c r="AV6" s="10" t="s">
        <v>63</v>
      </c>
      <c r="AW6" s="10" t="s">
        <v>2</v>
      </c>
      <c r="AX6" s="10" t="s">
        <v>23</v>
      </c>
      <c r="AY6" s="10" t="s">
        <v>24</v>
      </c>
      <c r="AZ6" s="10" t="s">
        <v>25</v>
      </c>
      <c r="BA6" s="10" t="s">
        <v>3</v>
      </c>
      <c r="BB6" s="10" t="s">
        <v>4</v>
      </c>
      <c r="BC6" s="10" t="s">
        <v>5</v>
      </c>
      <c r="BD6" s="10" t="s">
        <v>45</v>
      </c>
      <c r="BE6" s="10" t="s">
        <v>47</v>
      </c>
      <c r="BF6" s="10" t="s">
        <v>62</v>
      </c>
      <c r="BH6" s="15" t="s">
        <v>1</v>
      </c>
      <c r="BI6" s="15" t="s">
        <v>43</v>
      </c>
      <c r="BJ6" s="15" t="s">
        <v>63</v>
      </c>
      <c r="BK6" s="15" t="s">
        <v>2</v>
      </c>
      <c r="BL6" s="15" t="s">
        <v>23</v>
      </c>
      <c r="BM6" s="15" t="s">
        <v>24</v>
      </c>
      <c r="BN6" s="15" t="s">
        <v>25</v>
      </c>
      <c r="BO6" s="15" t="s">
        <v>3</v>
      </c>
      <c r="BP6" s="15" t="s">
        <v>4</v>
      </c>
      <c r="BQ6" s="15" t="s">
        <v>5</v>
      </c>
      <c r="BR6" s="15" t="s">
        <v>45</v>
      </c>
      <c r="BS6" s="15" t="s">
        <v>47</v>
      </c>
      <c r="BT6" s="15" t="s">
        <v>62</v>
      </c>
      <c r="BV6" s="15" t="s">
        <v>1</v>
      </c>
      <c r="BW6" s="15" t="s">
        <v>43</v>
      </c>
      <c r="BX6" s="15" t="s">
        <v>63</v>
      </c>
      <c r="BY6" s="15" t="s">
        <v>2</v>
      </c>
      <c r="BZ6" s="15" t="s">
        <v>23</v>
      </c>
      <c r="CA6" s="15" t="s">
        <v>24</v>
      </c>
      <c r="CB6" s="15" t="s">
        <v>25</v>
      </c>
      <c r="CC6" s="15" t="s">
        <v>3</v>
      </c>
      <c r="CD6" s="15" t="s">
        <v>4</v>
      </c>
      <c r="CE6" s="15" t="s">
        <v>5</v>
      </c>
      <c r="CF6" s="15" t="s">
        <v>45</v>
      </c>
      <c r="CG6" s="15" t="s">
        <v>47</v>
      </c>
      <c r="CH6" s="15" t="s">
        <v>62</v>
      </c>
      <c r="CJ6" s="15" t="s">
        <v>1</v>
      </c>
      <c r="CK6" s="15" t="s">
        <v>43</v>
      </c>
      <c r="CL6" s="15" t="s">
        <v>63</v>
      </c>
      <c r="CM6" s="15" t="s">
        <v>2</v>
      </c>
      <c r="CN6" s="15" t="s">
        <v>23</v>
      </c>
      <c r="CO6" s="15" t="s">
        <v>24</v>
      </c>
      <c r="CP6" s="15" t="s">
        <v>25</v>
      </c>
      <c r="CQ6" s="15" t="s">
        <v>3</v>
      </c>
      <c r="CR6" s="15" t="s">
        <v>4</v>
      </c>
      <c r="CS6" s="15" t="s">
        <v>5</v>
      </c>
      <c r="CT6" s="15" t="s">
        <v>45</v>
      </c>
      <c r="CU6" s="15" t="s">
        <v>47</v>
      </c>
      <c r="CV6" s="15" t="s">
        <v>62</v>
      </c>
      <c r="CX6" s="15" t="s">
        <v>1</v>
      </c>
      <c r="CY6" s="15" t="s">
        <v>43</v>
      </c>
      <c r="CZ6" s="15" t="s">
        <v>63</v>
      </c>
      <c r="DA6" s="15" t="s">
        <v>2</v>
      </c>
      <c r="DB6" s="15" t="s">
        <v>23</v>
      </c>
      <c r="DC6" s="15" t="s">
        <v>24</v>
      </c>
      <c r="DD6" s="15" t="s">
        <v>25</v>
      </c>
      <c r="DE6" s="15" t="s">
        <v>3</v>
      </c>
      <c r="DF6" s="15" t="s">
        <v>4</v>
      </c>
      <c r="DG6" s="15" t="s">
        <v>5</v>
      </c>
      <c r="DH6" s="15" t="s">
        <v>45</v>
      </c>
      <c r="DI6" s="15" t="s">
        <v>47</v>
      </c>
      <c r="DJ6" s="15" t="s">
        <v>62</v>
      </c>
      <c r="DK6" s="8"/>
      <c r="DL6" s="21" t="s">
        <v>1</v>
      </c>
      <c r="DM6" s="21" t="s">
        <v>43</v>
      </c>
      <c r="DN6" s="21" t="s">
        <v>63</v>
      </c>
      <c r="DO6" s="21" t="s">
        <v>2</v>
      </c>
      <c r="DP6" s="21" t="s">
        <v>23</v>
      </c>
      <c r="DQ6" s="21" t="s">
        <v>24</v>
      </c>
      <c r="DR6" s="21" t="s">
        <v>25</v>
      </c>
      <c r="DS6" s="21" t="s">
        <v>3</v>
      </c>
      <c r="DT6" s="21" t="s">
        <v>4</v>
      </c>
      <c r="DU6" s="21" t="s">
        <v>5</v>
      </c>
      <c r="DV6" s="21" t="s">
        <v>45</v>
      </c>
      <c r="DW6" s="21" t="s">
        <v>47</v>
      </c>
      <c r="DX6" s="21" t="s">
        <v>62</v>
      </c>
      <c r="DY6" s="8"/>
      <c r="DZ6" s="21" t="s">
        <v>1</v>
      </c>
      <c r="EA6" s="21" t="s">
        <v>43</v>
      </c>
      <c r="EB6" s="21" t="s">
        <v>63</v>
      </c>
      <c r="EC6" s="21" t="s">
        <v>2</v>
      </c>
      <c r="ED6" s="21" t="s">
        <v>23</v>
      </c>
      <c r="EE6" s="21" t="s">
        <v>24</v>
      </c>
      <c r="EF6" s="21" t="s">
        <v>25</v>
      </c>
      <c r="EG6" s="21" t="s">
        <v>3</v>
      </c>
      <c r="EH6" s="21" t="s">
        <v>4</v>
      </c>
      <c r="EI6" s="21" t="s">
        <v>5</v>
      </c>
      <c r="EJ6" s="21" t="s">
        <v>45</v>
      </c>
      <c r="EK6" s="21" t="s">
        <v>47</v>
      </c>
      <c r="EL6" s="21" t="s">
        <v>62</v>
      </c>
      <c r="EM6" s="8"/>
      <c r="EN6" s="10" t="s">
        <v>1</v>
      </c>
      <c r="EO6" s="10" t="s">
        <v>43</v>
      </c>
      <c r="EP6" s="10" t="s">
        <v>63</v>
      </c>
      <c r="EQ6" s="10" t="s">
        <v>2</v>
      </c>
      <c r="ER6" s="10" t="s">
        <v>23</v>
      </c>
      <c r="ES6" s="10" t="s">
        <v>24</v>
      </c>
      <c r="ET6" s="10" t="s">
        <v>25</v>
      </c>
      <c r="EU6" s="10" t="s">
        <v>3</v>
      </c>
      <c r="EV6" s="10" t="s">
        <v>4</v>
      </c>
      <c r="EW6" s="10" t="s">
        <v>5</v>
      </c>
      <c r="EX6" s="10" t="s">
        <v>45</v>
      </c>
      <c r="EY6" s="10" t="s">
        <v>47</v>
      </c>
      <c r="EZ6" s="10" t="s">
        <v>62</v>
      </c>
      <c r="FB6" s="15" t="s">
        <v>1</v>
      </c>
      <c r="FC6" s="15" t="s">
        <v>43</v>
      </c>
      <c r="FD6" s="15" t="s">
        <v>63</v>
      </c>
      <c r="FE6" s="15" t="s">
        <v>2</v>
      </c>
      <c r="FF6" s="15" t="s">
        <v>23</v>
      </c>
      <c r="FG6" s="15" t="s">
        <v>24</v>
      </c>
      <c r="FH6" s="15" t="s">
        <v>25</v>
      </c>
      <c r="FI6" s="15" t="s">
        <v>3</v>
      </c>
      <c r="FJ6" s="15" t="s">
        <v>4</v>
      </c>
      <c r="FK6" s="15" t="s">
        <v>5</v>
      </c>
      <c r="FL6" s="15" t="s">
        <v>45</v>
      </c>
      <c r="FM6" s="15" t="s">
        <v>47</v>
      </c>
      <c r="FN6" s="15" t="s">
        <v>62</v>
      </c>
      <c r="FP6" s="15" t="s">
        <v>1</v>
      </c>
      <c r="FQ6" s="15" t="s">
        <v>43</v>
      </c>
      <c r="FR6" s="15" t="s">
        <v>63</v>
      </c>
      <c r="FS6" s="15" t="s">
        <v>2</v>
      </c>
      <c r="FT6" s="15" t="s">
        <v>23</v>
      </c>
      <c r="FU6" s="15" t="s">
        <v>24</v>
      </c>
      <c r="FV6" s="15" t="s">
        <v>25</v>
      </c>
      <c r="FW6" s="15" t="s">
        <v>3</v>
      </c>
      <c r="FX6" s="15" t="s">
        <v>4</v>
      </c>
      <c r="FY6" s="15" t="s">
        <v>5</v>
      </c>
      <c r="FZ6" s="15" t="s">
        <v>45</v>
      </c>
      <c r="GA6" s="15" t="s">
        <v>47</v>
      </c>
      <c r="GB6" s="15" t="s">
        <v>62</v>
      </c>
    </row>
    <row r="7" spans="1:18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F7" s="22" t="s">
        <v>48</v>
      </c>
      <c r="AG7" s="22" t="s">
        <v>49</v>
      </c>
      <c r="AH7" s="22" t="s">
        <v>50</v>
      </c>
      <c r="AI7" s="22" t="s">
        <v>51</v>
      </c>
      <c r="AJ7" s="22" t="s">
        <v>52</v>
      </c>
      <c r="AK7" s="22" t="s">
        <v>53</v>
      </c>
      <c r="AL7" s="22" t="s">
        <v>54</v>
      </c>
      <c r="AM7" s="22" t="s">
        <v>55</v>
      </c>
      <c r="AN7" s="22" t="s">
        <v>56</v>
      </c>
      <c r="AO7" s="22" t="s">
        <v>57</v>
      </c>
      <c r="AP7" s="22" t="s">
        <v>58</v>
      </c>
      <c r="AQ7" s="22" t="s">
        <v>59</v>
      </c>
      <c r="AR7" s="22" t="s">
        <v>60</v>
      </c>
      <c r="AS7" s="8"/>
      <c r="AT7" s="22" t="s">
        <v>48</v>
      </c>
      <c r="AU7" s="22" t="s">
        <v>49</v>
      </c>
      <c r="AV7" s="22" t="s">
        <v>50</v>
      </c>
      <c r="AW7" s="22" t="s">
        <v>51</v>
      </c>
      <c r="AX7" s="22" t="s">
        <v>52</v>
      </c>
      <c r="AY7" s="22" t="s">
        <v>53</v>
      </c>
      <c r="AZ7" s="22" t="s">
        <v>54</v>
      </c>
      <c r="BA7" s="22" t="s">
        <v>55</v>
      </c>
      <c r="BB7" s="22" t="s">
        <v>56</v>
      </c>
      <c r="BC7" s="22" t="s">
        <v>57</v>
      </c>
      <c r="BD7" s="22" t="s">
        <v>58</v>
      </c>
      <c r="BE7" s="22" t="s">
        <v>59</v>
      </c>
      <c r="BF7" s="22" t="s">
        <v>60</v>
      </c>
      <c r="BH7" s="9"/>
      <c r="BI7" s="8"/>
      <c r="BJ7" s="8"/>
      <c r="BK7" s="9"/>
      <c r="BL7" s="8"/>
      <c r="BM7" s="8"/>
      <c r="BN7" s="8"/>
      <c r="BO7" s="8"/>
      <c r="BP7" s="8"/>
      <c r="BQ7" s="8"/>
      <c r="BR7" s="8"/>
      <c r="BS7" s="8"/>
      <c r="BT7" s="8"/>
      <c r="BV7" s="9"/>
      <c r="BW7" s="8"/>
      <c r="BX7" s="8"/>
      <c r="BY7" s="9"/>
      <c r="BZ7" s="8"/>
      <c r="CA7" s="8"/>
      <c r="CB7" s="8"/>
      <c r="CC7" s="8"/>
      <c r="CD7" s="8"/>
      <c r="CE7" s="8"/>
      <c r="CF7" s="8"/>
      <c r="CG7" s="8"/>
      <c r="CH7" s="8"/>
      <c r="CJ7" s="9"/>
      <c r="CK7" s="8"/>
      <c r="CL7" s="8"/>
      <c r="CM7" s="9"/>
      <c r="CN7" s="8"/>
      <c r="CO7" s="8"/>
      <c r="CP7" s="8"/>
      <c r="CQ7" s="8"/>
      <c r="CR7" s="8"/>
      <c r="CS7" s="8"/>
      <c r="CT7" s="8"/>
      <c r="CU7" s="8"/>
      <c r="CV7" s="8"/>
      <c r="CX7" s="9"/>
      <c r="CY7" s="8"/>
      <c r="CZ7" s="8"/>
      <c r="DA7" s="9"/>
      <c r="DB7" s="8"/>
      <c r="DC7" s="8"/>
      <c r="DD7" s="8"/>
      <c r="DE7" s="8"/>
      <c r="DF7" s="8"/>
      <c r="DG7" s="8"/>
      <c r="DH7" s="8"/>
      <c r="DI7" s="8"/>
      <c r="DJ7" s="8"/>
      <c r="DK7" s="8"/>
      <c r="DL7" s="22" t="s">
        <v>48</v>
      </c>
      <c r="DM7" s="22" t="s">
        <v>49</v>
      </c>
      <c r="DN7" s="22" t="s">
        <v>50</v>
      </c>
      <c r="DO7" s="22" t="s">
        <v>51</v>
      </c>
      <c r="DP7" s="22" t="s">
        <v>52</v>
      </c>
      <c r="DQ7" s="22" t="s">
        <v>53</v>
      </c>
      <c r="DR7" s="22" t="s">
        <v>54</v>
      </c>
      <c r="DS7" s="22" t="s">
        <v>55</v>
      </c>
      <c r="DT7" s="22" t="s">
        <v>56</v>
      </c>
      <c r="DU7" s="22" t="s">
        <v>57</v>
      </c>
      <c r="DV7" s="22" t="s">
        <v>58</v>
      </c>
      <c r="DW7" s="22" t="s">
        <v>59</v>
      </c>
      <c r="DX7" s="22" t="s">
        <v>60</v>
      </c>
      <c r="DY7" s="8"/>
      <c r="DZ7" s="22" t="s">
        <v>48</v>
      </c>
      <c r="EA7" s="22" t="s">
        <v>49</v>
      </c>
      <c r="EB7" s="22" t="s">
        <v>50</v>
      </c>
      <c r="EC7" s="22" t="s">
        <v>51</v>
      </c>
      <c r="ED7" s="22" t="s">
        <v>52</v>
      </c>
      <c r="EE7" s="22" t="s">
        <v>53</v>
      </c>
      <c r="EF7" s="22" t="s">
        <v>54</v>
      </c>
      <c r="EG7" s="22" t="s">
        <v>55</v>
      </c>
      <c r="EH7" s="22" t="s">
        <v>56</v>
      </c>
      <c r="EI7" s="22" t="s">
        <v>57</v>
      </c>
      <c r="EJ7" s="22" t="s">
        <v>58</v>
      </c>
      <c r="EK7" s="22" t="s">
        <v>59</v>
      </c>
      <c r="EL7" s="22" t="s">
        <v>60</v>
      </c>
      <c r="EM7" s="8"/>
      <c r="EN7" s="11" t="s">
        <v>48</v>
      </c>
      <c r="EO7" s="11" t="s">
        <v>49</v>
      </c>
      <c r="EP7" s="11" t="s">
        <v>50</v>
      </c>
      <c r="EQ7" s="11" t="s">
        <v>51</v>
      </c>
      <c r="ER7" s="11" t="s">
        <v>52</v>
      </c>
      <c r="ES7" s="11" t="s">
        <v>53</v>
      </c>
      <c r="ET7" s="11" t="s">
        <v>54</v>
      </c>
      <c r="EU7" s="11" t="s">
        <v>55</v>
      </c>
      <c r="EV7" s="11" t="s">
        <v>56</v>
      </c>
      <c r="EW7" s="11" t="s">
        <v>57</v>
      </c>
      <c r="EX7" s="11" t="s">
        <v>58</v>
      </c>
      <c r="EY7" s="11" t="s">
        <v>59</v>
      </c>
      <c r="EZ7" s="11" t="s">
        <v>60</v>
      </c>
      <c r="FB7" s="9"/>
      <c r="FC7" s="8"/>
      <c r="FD7" s="8"/>
      <c r="FE7" s="9"/>
      <c r="FF7" s="8"/>
      <c r="FG7" s="8"/>
      <c r="FH7" s="8"/>
      <c r="FI7" s="8"/>
      <c r="FJ7" s="8"/>
      <c r="FK7" s="8"/>
      <c r="FL7" s="8"/>
      <c r="FM7" s="8"/>
      <c r="FN7" s="8"/>
      <c r="FP7" s="9"/>
      <c r="FQ7" s="8"/>
      <c r="FR7" s="8"/>
      <c r="FS7" s="9"/>
      <c r="FT7" s="8"/>
      <c r="FU7" s="8"/>
      <c r="FV7" s="8"/>
      <c r="FW7" s="8"/>
      <c r="FX7" s="8"/>
      <c r="FY7" s="8"/>
      <c r="FZ7" s="8"/>
      <c r="GA7" s="8"/>
      <c r="GB7" s="8"/>
    </row>
    <row r="8" spans="1:184">
      <c r="A8" s="13">
        <f t="shared" ref="A8:A71" si="0">AS8</f>
        <v>46295</v>
      </c>
      <c r="O8"/>
      <c r="AD8"/>
      <c r="AE8"/>
      <c r="AS8" s="4">
        <f t="array" ref="AS8:AS247">_xll.FDS(AT7,"JULIAN(FG_PRICE(0,-20AY,M,EUR).dates)")</f>
        <v>46295</v>
      </c>
      <c r="AT8" s="1">
        <f t="array" ref="AT8:AT247">_xll.FDS(AT7,"FG_PRICE(0,-20AY,M,EUR)")</f>
        <v>851.49162152999997</v>
      </c>
      <c r="AU8" s="1">
        <f t="array" ref="AU8:AU247">_xll.FDS(AU7,"FG_PRICE(0,-20AY,M,EUR)")</f>
        <v>1239.1731595399999</v>
      </c>
      <c r="AV8" s="1">
        <f t="array" ref="AV8:AV247">_xll.FDS(AV7,"FG_PRICE(0,-20AY,M,EUR)")</f>
        <v>6027.65455802</v>
      </c>
      <c r="AW8" s="1">
        <f t="array" ref="AW8:AW247">_xll.FDS(AW7,"FG_PRICE(0,-20AY,M,EUR)")</f>
        <v>468.27469303999999</v>
      </c>
      <c r="AX8" s="1">
        <f t="array" ref="AX8:AX247">_xll.FDS(AX7,"FG_PRICE(0,-20AY,M,EUR)")</f>
        <v>1228.9124909499999</v>
      </c>
      <c r="AY8" s="1">
        <f t="array" ref="AY8:AY247">_xll.FDS(AY7,"FG_PRICE(0,-20AY,M,EUR)")</f>
        <v>1318.5877817200001</v>
      </c>
      <c r="AZ8" s="1">
        <f t="array" ref="AZ8:AZ247">_xll.FDS(AZ7,"FG_PRICE(0,-20AY,M,EUR)")</f>
        <v>1001.4129933200001</v>
      </c>
      <c r="BA8" s="1">
        <f t="array" ref="BA8:BA247">_xll.FDS(BA7,"FG_PRICE(0,-20AY,M,EUR)")</f>
        <v>294.15411374000001</v>
      </c>
      <c r="BB8" s="1">
        <f t="array" ref="BB8:BB247">_xll.FDS(BB7,"FG_PRICE(0,-20AY,M,EUR)")</f>
        <v>248.00231123</v>
      </c>
      <c r="BC8" s="1">
        <f t="array" ref="BC8:BC247">_xll.FDS(BC7,"FG_PRICE(0,-20AY,M,EUR)")</f>
        <v>1182.98364756</v>
      </c>
      <c r="BD8" s="1">
        <f t="array" ref="BD8:BD247">_xll.FDS(BD7,"FG_PRICE(0,-20AY,M,EUR)")</f>
        <v>546.79081669000004</v>
      </c>
      <c r="BE8" s="1">
        <f t="array" ref="BE8:BE247">_xll.FDS(BE7,"FG_PRICE(0,-20AY,M,EUR)")</f>
        <v>506.83952045000001</v>
      </c>
      <c r="BF8" s="1">
        <f t="array" ref="BF8:BF247">_xll.FDS(BF7,"FG_PRICE(0,-20AY,M,EUR)")</f>
        <v>266.83720708999999</v>
      </c>
      <c r="BG8"/>
      <c r="BU8"/>
      <c r="CI8"/>
      <c r="CW8"/>
      <c r="DL8" s="1">
        <f t="array" ref="DL8:DL247">_xll.FDS(DL7,"FMA_COS_UP(""EPS"",""1M"",+1,0,-20AY,M,""PORTAGG"",""MEANR"")")</f>
        <v>16</v>
      </c>
      <c r="DM8" s="1">
        <f t="array" ref="DM8:DM247">_xll.FDS(DM7,"FMA_COS_UP(""EPS"",""1M"",+1,0,-20AY,M,""PORTAGG"",""MEANR"")")</f>
        <v>15</v>
      </c>
      <c r="DN8" s="1">
        <f t="array" ref="DN8:DN247">_xll.FDS(DN7,"FMA_COS_UP(""EPS"",""1M"",+1,0,-20AY,M,""PORTAGG"",""MEANR"")")</f>
        <v>4</v>
      </c>
      <c r="DO8" s="1">
        <f t="array" ref="DO8:DO247">_xll.FDS(DO7,"FMA_COS_UP(""EPS"",""1M"",+1,0,-20AY,M,""PORTAGG"",""MEANR"")")</f>
        <v>53</v>
      </c>
      <c r="DP8" s="1">
        <f t="array" ref="DP8:DP247">_xll.FDS(DP7,"FMA_COS_UP(""EPS"",""1M"",+1,0,-20AY,M,""PORTAGG"",""MEANR"")")</f>
        <v>28</v>
      </c>
      <c r="DQ8" s="1">
        <f t="array" ref="DQ8:DQ247">_xll.FDS(DQ7,"FMA_COS_UP(""EPS"",""1M"",+1,0,-20AY,M,""PORTAGG"",""MEANR"")")</f>
        <v>62</v>
      </c>
      <c r="DR8" s="1">
        <f t="array" ref="DR8:DR247">_xll.FDS(DR7,"FMA_COS_UP(""EPS"",""1M"",+1,0,-20AY,M,""PORTAGG"",""MEANR"")")</f>
        <v>18</v>
      </c>
      <c r="DS8" s="1">
        <f t="array" ref="DS8:DS247">_xll.FDS(DS7,"FMA_COS_UP(""EPS"",""1M"",+1,0,-20AY,M,""PORTAGG"",""MEANR"")")</f>
        <v>8</v>
      </c>
      <c r="DT8" s="1">
        <f t="array" ref="DT8:DT247">_xll.FDS(DT7,"FMA_COS_UP(""EPS"",""1M"",+1,0,-20AY,M,""PORTAGG"",""MEANR"")")</f>
        <v>6</v>
      </c>
      <c r="DU8" s="1">
        <f t="array" ref="DU8:DU247">_xll.FDS(DU7,"FMA_COS_UP(""EPS"",""1M"",+1,0,-20AY,M,""PORTAGG"",""MEANR"")")</f>
        <v>17</v>
      </c>
      <c r="DV8" s="1">
        <f t="array" ref="DV8:DV247">_xll.FDS(DV7,"FMA_COS_UP(""EPS"",""1M"",+1,0,-20AY,M,""PORTAGG"",""MEANR"")")</f>
        <v>3</v>
      </c>
      <c r="DW8" s="1">
        <f t="array" ref="DW8:DW247">_xll.FDS(DW7,"FMA_COS_UP(""EPS"",""1M"",+1,0,-20AY,M,""PORTAGG"",""MEANR"")")</f>
        <v>1</v>
      </c>
      <c r="DX8" s="1">
        <f t="array" ref="DX8:DX247">_xll.FDS(DX7,"FMA_COS_UP(""EPS"",""1M"",+1,0,-20AY,M,""PORTAGG"",""MEANR"")")</f>
        <v>3</v>
      </c>
      <c r="DZ8" s="1">
        <f t="array" ref="DZ8:DZ247">_xll.FDS(DZ7,"FMA_COS_DOWN(""EPS"",""1M"",+1,0,-20AY,M,""PORTAGG"",""MEANR"")")</f>
        <v>14</v>
      </c>
      <c r="EA8" s="1">
        <f t="array" ref="EA8:EA247">_xll.FDS(EA7,"FMA_COS_DOWN(""EPS"",""1M"",+1,0,-20AY,M,""PORTAGG"",""MEANR"")")</f>
        <v>20</v>
      </c>
      <c r="EB8" s="1">
        <f t="array" ref="EB8:EB247">_xll.FDS(EB7,"FMA_COS_DOWN(""EPS"",""1M"",+1,0,-20AY,M,""PORTAGG"",""MEANR"")")</f>
        <v>9</v>
      </c>
      <c r="EC8" s="1">
        <f t="array" ref="EC8:EC247">_xll.FDS(EC7,"FMA_COS_DOWN(""EPS"",""1M"",+1,0,-20AY,M,""PORTAGG"",""MEANR"")")</f>
        <v>33</v>
      </c>
      <c r="ED8" s="1">
        <f t="array" ref="ED8:ED247">_xll.FDS(ED7,"FMA_COS_DOWN(""EPS"",""1M"",+1,0,-20AY,M,""PORTAGG"",""MEANR"")")</f>
        <v>12</v>
      </c>
      <c r="EE8" s="1">
        <f t="array" ref="EE8:EE247">_xll.FDS(EE7,"FMA_COS_DOWN(""EPS"",""1M"",+1,0,-20AY,M,""PORTAGG"",""MEANR"")")</f>
        <v>35</v>
      </c>
      <c r="EF8" s="1">
        <f t="array" ref="EF8:EF247">_xll.FDS(EF7,"FMA_COS_DOWN(""EPS"",""1M"",+1,0,-20AY,M,""PORTAGG"",""MEANR"")")</f>
        <v>1</v>
      </c>
      <c r="EG8" s="1">
        <f t="array" ref="EG8:EG247">_xll.FDS(EG7,"FMA_COS_DOWN(""EPS"",""1M"",+1,0,-20AY,M,""PORTAGG"",""MEANR"")")</f>
        <v>9</v>
      </c>
      <c r="EH8" s="1">
        <f t="array" ref="EH8:EH247">_xll.FDS(EH7,"FMA_COS_DOWN(""EPS"",""1M"",+1,0,-20AY,M,""PORTAGG"",""MEANR"")")</f>
        <v>8</v>
      </c>
      <c r="EI8" s="1">
        <f t="array" ref="EI8:EI247">_xll.FDS(EI7,"FMA_COS_DOWN(""EPS"",""1M"",+1,0,-20AY,M,""PORTAGG"",""MEANR"")")</f>
        <v>5</v>
      </c>
      <c r="EJ8" s="1">
        <f t="array" ref="EJ8:EJ247">_xll.FDS(EJ7,"FMA_COS_DOWN(""EPS"",""1M"",+1,0,-20AY,M,""PORTAGG"",""MEANR"")")</f>
        <v>5</v>
      </c>
      <c r="EK8" s="1">
        <f t="array" ref="EK8:EK247">_xll.FDS(EK7,"FMA_COS_DOWN(""EPS"",""1M"",+1,0,-20AY,M,""PORTAGG"",""MEANR"")")</f>
        <v>5</v>
      </c>
      <c r="EL8" s="1">
        <f t="array" ref="EL8:EL247">_xll.FDS(EL7,"FMA_COS_DOWN(""EPS"",""1M"",+1,0,-20AY,M,""PORTAGG"",""MEANR"")")</f>
        <v>10</v>
      </c>
      <c r="EN8" s="1">
        <f t="array" ref="EN8:EN247">_xll.FDS(EN7,"FMA_COS_UNCH(""EPS"",""1M"",+1,0,-20AY,M,""PORTAGG"",""MEANR"")")</f>
        <v>5</v>
      </c>
      <c r="EO8" s="1">
        <f t="array" ref="EO8:EO247">_xll.FDS(EO7,"FMA_COS_UNCH(""EPS"",""1M"",+1,0,-20AY,M,""PORTAGG"",""MEANR"")")</f>
        <v>9</v>
      </c>
      <c r="EP8" s="1">
        <f t="array" ref="EP8:EP247">_xll.FDS(EP7,"FMA_COS_UNCH(""EPS"",""1M"",+1,0,-20AY,M,""PORTAGG"",""MEANR"")")</f>
        <v>0</v>
      </c>
      <c r="EQ8" s="1">
        <f t="array" ref="EQ8:EQ247">_xll.FDS(EQ7,"FMA_COS_UNCH(""EPS"",""1M"",+1,0,-20AY,M,""PORTAGG"",""MEANR"")")</f>
        <v>31</v>
      </c>
      <c r="ER8" s="1">
        <f t="array" ref="ER8:ER247">_xll.FDS(ER7,"FMA_COS_UNCH(""EPS"",""1M"",+1,0,-20AY,M,""PORTAGG"",""MEANR"")")</f>
        <v>5</v>
      </c>
      <c r="ES8" s="1">
        <f t="array" ref="ES8:ES247">_xll.FDS(ES7,"FMA_COS_UNCH(""EPS"",""1M"",+1,0,-20AY,M,""PORTAGG"",""MEANR"")")</f>
        <v>18</v>
      </c>
      <c r="ET8" s="1">
        <f t="array" ref="ET8:ET247">_xll.FDS(ET7,"FMA_COS_UNCH(""EPS"",""1M"",+1,0,-20AY,M,""PORTAGG"",""MEANR"")")</f>
        <v>3</v>
      </c>
      <c r="EU8" s="1">
        <f t="array" ref="EU8:EU247">_xll.FDS(EU7,"FMA_COS_UNCH(""EPS"",""1M"",+1,0,-20AY,M,""PORTAGG"",""MEANR"")")</f>
        <v>5</v>
      </c>
      <c r="EV8" s="1">
        <f t="array" ref="EV8:EV247">_xll.FDS(EV7,"FMA_COS_UNCH(""EPS"",""1M"",+1,0,-20AY,M,""PORTAGG"",""MEANR"")")</f>
        <v>8</v>
      </c>
      <c r="EW8" s="1">
        <f t="array" ref="EW8:EW247">_xll.FDS(EW7,"FMA_COS_UNCH(""EPS"",""1M"",+1,0,-20AY,M,""PORTAGG"",""MEANR"")")</f>
        <v>8</v>
      </c>
      <c r="EX8" s="1">
        <f t="array" ref="EX8:EX247">_xll.FDS(EX7,"FMA_COS_UNCH(""EPS"",""1M"",+1,0,-20AY,M,""PORTAGG"",""MEANR"")")</f>
        <v>5</v>
      </c>
      <c r="EY8" s="1">
        <f t="array" ref="EY8:EY247">_xll.FDS(EY7,"FMA_COS_UNCH(""EPS"",""1M"",+1,0,-20AY,M,""PORTAGG"",""MEANR"")")</f>
        <v>1</v>
      </c>
      <c r="EZ8" s="1">
        <f t="array" ref="EZ8:EZ247">_xll.FDS(EZ7,"FMA_COS_UNCH(""EPS"",""1M"",+1,0,-20AY,M,""PORTAGG"",""MEANR"")")</f>
        <v>2</v>
      </c>
      <c r="FA8"/>
      <c r="FO8"/>
    </row>
    <row r="9" spans="1:184">
      <c r="A9" s="13">
        <f t="shared" si="0"/>
        <v>46265</v>
      </c>
      <c r="O9"/>
      <c r="AD9"/>
      <c r="AE9"/>
      <c r="AS9" s="4">
        <v>46265</v>
      </c>
      <c r="AT9" s="5">
        <v>890.87387538999997</v>
      </c>
      <c r="AU9" s="5">
        <v>1280.44043655</v>
      </c>
      <c r="AV9" s="5">
        <v>6579.7404889700001</v>
      </c>
      <c r="AW9" s="5">
        <v>483.2818843</v>
      </c>
      <c r="AX9" s="5">
        <v>1266.99874383</v>
      </c>
      <c r="AY9" s="5">
        <v>1370.7043001300001</v>
      </c>
      <c r="AZ9" s="5">
        <v>972.27578611000001</v>
      </c>
      <c r="BA9" s="5">
        <v>282.83316366000003</v>
      </c>
      <c r="BB9" s="5">
        <v>261.56357026000001</v>
      </c>
      <c r="BC9" s="5">
        <v>1203.07502507</v>
      </c>
      <c r="BD9" s="5">
        <v>557.54869230999998</v>
      </c>
      <c r="BE9" s="5">
        <v>530.62616176999995</v>
      </c>
      <c r="BF9" s="5">
        <v>293.20105919000002</v>
      </c>
      <c r="BG9"/>
      <c r="BU9"/>
      <c r="CI9"/>
      <c r="CW9"/>
      <c r="DL9" s="5">
        <v>16</v>
      </c>
      <c r="DM9" s="5">
        <v>24</v>
      </c>
      <c r="DN9" s="5">
        <v>6</v>
      </c>
      <c r="DO9" s="5">
        <v>70</v>
      </c>
      <c r="DP9" s="5">
        <v>25</v>
      </c>
      <c r="DQ9" s="5">
        <v>69</v>
      </c>
      <c r="DR9" s="5">
        <v>16</v>
      </c>
      <c r="DS9" s="5">
        <v>9</v>
      </c>
      <c r="DT9" s="5">
        <v>8</v>
      </c>
      <c r="DU9" s="5">
        <v>19</v>
      </c>
      <c r="DV9" s="5">
        <v>4</v>
      </c>
      <c r="DW9" s="5">
        <v>3</v>
      </c>
      <c r="DX9" s="5">
        <v>5</v>
      </c>
      <c r="DZ9" s="5">
        <v>12</v>
      </c>
      <c r="EA9" s="5">
        <v>17</v>
      </c>
      <c r="EB9" s="5">
        <v>5</v>
      </c>
      <c r="EC9" s="5">
        <v>22</v>
      </c>
      <c r="ED9" s="5">
        <v>9</v>
      </c>
      <c r="EE9" s="5">
        <v>34</v>
      </c>
      <c r="EF9" s="5">
        <v>2</v>
      </c>
      <c r="EG9" s="5">
        <v>7</v>
      </c>
      <c r="EH9" s="5">
        <v>8</v>
      </c>
      <c r="EI9" s="5">
        <v>5</v>
      </c>
      <c r="EJ9" s="5">
        <v>9</v>
      </c>
      <c r="EK9" s="5">
        <v>3</v>
      </c>
      <c r="EL9" s="5">
        <v>8</v>
      </c>
      <c r="EN9" s="5">
        <v>9</v>
      </c>
      <c r="EO9" s="5">
        <v>4</v>
      </c>
      <c r="EP9" s="5">
        <v>2</v>
      </c>
      <c r="EQ9" s="5">
        <v>28</v>
      </c>
      <c r="ER9" s="5">
        <v>11</v>
      </c>
      <c r="ES9" s="5">
        <v>23</v>
      </c>
      <c r="ET9" s="5">
        <v>3</v>
      </c>
      <c r="EU9" s="5">
        <v>8</v>
      </c>
      <c r="EV9" s="5">
        <v>7</v>
      </c>
      <c r="EW9" s="5">
        <v>6</v>
      </c>
      <c r="EX9" s="5">
        <v>3</v>
      </c>
      <c r="EY9" s="5">
        <v>1</v>
      </c>
      <c r="EZ9" s="5">
        <v>3</v>
      </c>
      <c r="FA9"/>
      <c r="FO9"/>
    </row>
    <row r="10" spans="1:184">
      <c r="A10" s="13">
        <f t="shared" si="0"/>
        <v>46234</v>
      </c>
      <c r="O10"/>
      <c r="AD10"/>
      <c r="AE10"/>
      <c r="AS10" s="4">
        <v>46234</v>
      </c>
      <c r="AT10" s="1">
        <v>838.93124596999996</v>
      </c>
      <c r="AU10" s="1">
        <v>1333.5562816700001</v>
      </c>
      <c r="AV10" s="1">
        <v>6699.7834922700004</v>
      </c>
      <c r="AW10" s="1">
        <v>479.49023738</v>
      </c>
      <c r="AX10" s="1">
        <v>1281.3020193899999</v>
      </c>
      <c r="AY10" s="1">
        <v>1366.53912307</v>
      </c>
      <c r="AZ10" s="1">
        <v>976.58628796000005</v>
      </c>
      <c r="BA10" s="1">
        <v>272.87895646999999</v>
      </c>
      <c r="BB10" s="1">
        <v>255.45578037999999</v>
      </c>
      <c r="BC10" s="1">
        <v>1225.0643106800001</v>
      </c>
      <c r="BD10" s="1">
        <v>556.80306322000001</v>
      </c>
      <c r="BE10" s="1">
        <v>513.84608177999996</v>
      </c>
      <c r="BF10" s="1">
        <v>285.63605805999998</v>
      </c>
      <c r="BG10"/>
      <c r="BU10"/>
      <c r="CI10"/>
      <c r="CW10"/>
      <c r="DL10" s="1">
        <v>16</v>
      </c>
      <c r="DM10" s="1">
        <v>24</v>
      </c>
      <c r="DN10" s="1">
        <v>8</v>
      </c>
      <c r="DO10" s="1">
        <v>73</v>
      </c>
      <c r="DP10" s="1">
        <v>34</v>
      </c>
      <c r="DQ10" s="1">
        <v>69</v>
      </c>
      <c r="DR10" s="1">
        <v>18</v>
      </c>
      <c r="DS10" s="1">
        <v>15</v>
      </c>
      <c r="DT10" s="1">
        <v>11</v>
      </c>
      <c r="DU10" s="1">
        <v>18</v>
      </c>
      <c r="DV10" s="1">
        <v>7</v>
      </c>
      <c r="DW10" s="1">
        <v>4</v>
      </c>
      <c r="DX10" s="1">
        <v>2</v>
      </c>
      <c r="DZ10" s="1">
        <v>15</v>
      </c>
      <c r="EA10" s="1">
        <v>19</v>
      </c>
      <c r="EB10" s="1">
        <v>5</v>
      </c>
      <c r="EC10" s="1">
        <v>36</v>
      </c>
      <c r="ED10" s="1">
        <v>9</v>
      </c>
      <c r="EE10" s="1">
        <v>43</v>
      </c>
      <c r="EF10" s="1">
        <v>1</v>
      </c>
      <c r="EG10" s="1">
        <v>7</v>
      </c>
      <c r="EH10" s="1">
        <v>10</v>
      </c>
      <c r="EI10" s="1">
        <v>11</v>
      </c>
      <c r="EJ10" s="1">
        <v>9</v>
      </c>
      <c r="EK10" s="1">
        <v>2</v>
      </c>
      <c r="EL10" s="1">
        <v>14</v>
      </c>
      <c r="EN10" s="1">
        <v>6</v>
      </c>
      <c r="EO10" s="1">
        <v>3</v>
      </c>
      <c r="EP10" s="1">
        <v>0</v>
      </c>
      <c r="EQ10" s="1">
        <v>11</v>
      </c>
      <c r="ER10" s="1">
        <v>2</v>
      </c>
      <c r="ES10" s="1">
        <v>15</v>
      </c>
      <c r="ET10" s="1">
        <v>2</v>
      </c>
      <c r="EU10" s="1">
        <v>2</v>
      </c>
      <c r="EV10" s="1">
        <v>2</v>
      </c>
      <c r="EW10" s="1">
        <v>1</v>
      </c>
      <c r="EX10" s="1">
        <v>0</v>
      </c>
      <c r="EY10" s="1">
        <v>1</v>
      </c>
      <c r="EZ10" s="1">
        <v>0</v>
      </c>
      <c r="FA10"/>
      <c r="FO10"/>
    </row>
    <row r="11" spans="1:184">
      <c r="A11" s="13">
        <f t="shared" si="0"/>
        <v>46203</v>
      </c>
      <c r="O11"/>
      <c r="AD11"/>
      <c r="AE11"/>
      <c r="AS11" s="4">
        <v>46203</v>
      </c>
      <c r="AT11" s="1">
        <v>820.74851378000005</v>
      </c>
      <c r="AU11" s="1">
        <v>1309.04651352</v>
      </c>
      <c r="AV11" s="1">
        <v>6723.4913202400003</v>
      </c>
      <c r="AW11" s="1">
        <v>453.96910199000001</v>
      </c>
      <c r="AX11" s="1">
        <v>1299.5637625300001</v>
      </c>
      <c r="AY11" s="1">
        <v>1358.09218758</v>
      </c>
      <c r="AZ11" s="1">
        <v>886.86961976999999</v>
      </c>
      <c r="BA11" s="1">
        <v>302.66881181999997</v>
      </c>
      <c r="BB11" s="1">
        <v>261.92321384000002</v>
      </c>
      <c r="BC11" s="1">
        <v>1246.02441071</v>
      </c>
      <c r="BD11" s="1">
        <v>585.23411111999997</v>
      </c>
      <c r="BE11" s="1">
        <v>528.52797854999994</v>
      </c>
      <c r="BF11" s="1">
        <v>274.22126960000003</v>
      </c>
      <c r="BG11"/>
      <c r="BU11"/>
      <c r="CI11"/>
      <c r="CW11"/>
      <c r="DL11" s="1">
        <v>21</v>
      </c>
      <c r="DM11" s="1">
        <v>14</v>
      </c>
      <c r="DN11" s="1">
        <v>8</v>
      </c>
      <c r="DO11" s="1">
        <v>52</v>
      </c>
      <c r="DP11" s="1">
        <v>19</v>
      </c>
      <c r="DQ11" s="1">
        <v>65</v>
      </c>
      <c r="DR11" s="1">
        <v>13</v>
      </c>
      <c r="DS11" s="1">
        <v>13</v>
      </c>
      <c r="DT11" s="1">
        <v>5</v>
      </c>
      <c r="DU11" s="1">
        <v>13</v>
      </c>
      <c r="DV11" s="1">
        <v>6</v>
      </c>
      <c r="DW11" s="1">
        <v>4</v>
      </c>
      <c r="DX11" s="1">
        <v>7</v>
      </c>
      <c r="DZ11" s="1">
        <v>9</v>
      </c>
      <c r="EA11" s="1">
        <v>21</v>
      </c>
      <c r="EB11" s="1">
        <v>5</v>
      </c>
      <c r="EC11" s="1">
        <v>38</v>
      </c>
      <c r="ED11" s="1">
        <v>23</v>
      </c>
      <c r="EE11" s="1">
        <v>46</v>
      </c>
      <c r="EF11" s="1">
        <v>3</v>
      </c>
      <c r="EG11" s="1">
        <v>7</v>
      </c>
      <c r="EH11" s="1">
        <v>13</v>
      </c>
      <c r="EI11" s="1">
        <v>12</v>
      </c>
      <c r="EJ11" s="1">
        <v>7</v>
      </c>
      <c r="EK11" s="1">
        <v>1</v>
      </c>
      <c r="EL11" s="1">
        <v>8</v>
      </c>
      <c r="EN11" s="1">
        <v>7</v>
      </c>
      <c r="EO11" s="1">
        <v>11</v>
      </c>
      <c r="EP11" s="1">
        <v>0</v>
      </c>
      <c r="EQ11" s="1">
        <v>29</v>
      </c>
      <c r="ER11" s="1">
        <v>3</v>
      </c>
      <c r="ES11" s="1">
        <v>13</v>
      </c>
      <c r="ET11" s="1">
        <v>4</v>
      </c>
      <c r="EU11" s="1">
        <v>3</v>
      </c>
      <c r="EV11" s="1">
        <v>5</v>
      </c>
      <c r="EW11" s="1">
        <v>7</v>
      </c>
      <c r="EX11" s="1">
        <v>3</v>
      </c>
      <c r="EY11" s="1">
        <v>2</v>
      </c>
      <c r="EZ11" s="1">
        <v>2</v>
      </c>
      <c r="FA11"/>
      <c r="FO11"/>
    </row>
    <row r="12" spans="1:184">
      <c r="A12" s="13">
        <f t="shared" si="0"/>
        <v>46171</v>
      </c>
      <c r="O12"/>
      <c r="AD12"/>
      <c r="AE12"/>
      <c r="AS12" s="4">
        <v>46171</v>
      </c>
      <c r="AT12" s="1">
        <v>859.14176762</v>
      </c>
      <c r="AU12" s="1">
        <v>1252.5729464399999</v>
      </c>
      <c r="AV12" s="1">
        <v>6562.2413920199997</v>
      </c>
      <c r="AW12" s="1">
        <v>429.90612270999998</v>
      </c>
      <c r="AX12" s="1">
        <v>1243.6052141600001</v>
      </c>
      <c r="AY12" s="1">
        <v>1342.73889106</v>
      </c>
      <c r="AZ12" s="1">
        <v>939.12137753000002</v>
      </c>
      <c r="BA12" s="1">
        <v>277.02886783999998</v>
      </c>
      <c r="BB12" s="1">
        <v>290.51653727000001</v>
      </c>
      <c r="BC12" s="1">
        <v>1191.7092085700001</v>
      </c>
      <c r="BD12" s="1">
        <v>541.58269562999999</v>
      </c>
      <c r="BE12" s="1">
        <v>520.58755354000004</v>
      </c>
      <c r="BF12" s="1">
        <v>304.01496952999997</v>
      </c>
      <c r="BG12"/>
      <c r="BU12"/>
      <c r="CI12"/>
      <c r="CW12"/>
      <c r="DL12" s="1">
        <v>22</v>
      </c>
      <c r="DM12" s="1">
        <v>13</v>
      </c>
      <c r="DN12" s="1">
        <v>4</v>
      </c>
      <c r="DO12" s="1">
        <v>63</v>
      </c>
      <c r="DP12" s="1">
        <v>24</v>
      </c>
      <c r="DQ12" s="1">
        <v>51</v>
      </c>
      <c r="DR12" s="1">
        <v>17</v>
      </c>
      <c r="DS12" s="1">
        <v>16</v>
      </c>
      <c r="DT12" s="1">
        <v>14</v>
      </c>
      <c r="DU12" s="1">
        <v>16</v>
      </c>
      <c r="DV12" s="1">
        <v>1</v>
      </c>
      <c r="DW12" s="1">
        <v>2</v>
      </c>
      <c r="DX12" s="1">
        <v>6</v>
      </c>
      <c r="DZ12" s="1">
        <v>9</v>
      </c>
      <c r="EA12" s="1">
        <v>20</v>
      </c>
      <c r="EB12" s="1">
        <v>7</v>
      </c>
      <c r="EC12" s="1">
        <v>35</v>
      </c>
      <c r="ED12" s="1">
        <v>16</v>
      </c>
      <c r="EE12" s="1">
        <v>56</v>
      </c>
      <c r="EF12" s="1">
        <v>1</v>
      </c>
      <c r="EG12" s="1">
        <v>3</v>
      </c>
      <c r="EH12" s="1">
        <v>7</v>
      </c>
      <c r="EI12" s="1">
        <v>9</v>
      </c>
      <c r="EJ12" s="1">
        <v>9</v>
      </c>
      <c r="EK12" s="1">
        <v>4</v>
      </c>
      <c r="EL12" s="1">
        <v>10</v>
      </c>
      <c r="EN12" s="1">
        <v>7</v>
      </c>
      <c r="EO12" s="1">
        <v>13</v>
      </c>
      <c r="EP12" s="1">
        <v>2</v>
      </c>
      <c r="EQ12" s="1">
        <v>21</v>
      </c>
      <c r="ER12" s="1">
        <v>5</v>
      </c>
      <c r="ES12" s="1">
        <v>16</v>
      </c>
      <c r="ET12" s="1">
        <v>2</v>
      </c>
      <c r="EU12" s="1">
        <v>4</v>
      </c>
      <c r="EV12" s="1">
        <v>2</v>
      </c>
      <c r="EW12" s="1">
        <v>7</v>
      </c>
      <c r="EX12" s="1">
        <v>6</v>
      </c>
      <c r="EY12" s="1">
        <v>1</v>
      </c>
      <c r="EZ12" s="1">
        <v>1</v>
      </c>
      <c r="FA12"/>
      <c r="FO12"/>
    </row>
    <row r="13" spans="1:184">
      <c r="A13" s="13">
        <f t="shared" si="0"/>
        <v>46142</v>
      </c>
      <c r="O13"/>
      <c r="AD13"/>
      <c r="AE13"/>
      <c r="AS13" s="4">
        <v>46142</v>
      </c>
      <c r="AT13" s="1">
        <v>824.83255856999995</v>
      </c>
      <c r="AU13" s="1">
        <v>1253.5881081299999</v>
      </c>
      <c r="AV13" s="1">
        <v>6118.1384889399997</v>
      </c>
      <c r="AW13" s="1">
        <v>419.67551765000002</v>
      </c>
      <c r="AX13" s="1">
        <v>1224.5922027900001</v>
      </c>
      <c r="AY13" s="1">
        <v>1304.6076725600001</v>
      </c>
      <c r="AZ13" s="1">
        <v>1008.2731387699999</v>
      </c>
      <c r="BA13" s="1">
        <v>248.06154982999999</v>
      </c>
      <c r="BB13" s="1">
        <v>278.62440229999999</v>
      </c>
      <c r="BC13" s="1">
        <v>1255.85873668</v>
      </c>
      <c r="BD13" s="1">
        <v>499.00455813999997</v>
      </c>
      <c r="BE13" s="1">
        <v>494.03062750999999</v>
      </c>
      <c r="BF13" s="1">
        <v>294.50544997999998</v>
      </c>
      <c r="BG13"/>
      <c r="BU13"/>
      <c r="CI13"/>
      <c r="CW13"/>
      <c r="DL13" s="1">
        <v>20</v>
      </c>
      <c r="DM13" s="1">
        <v>14</v>
      </c>
      <c r="DN13" s="1">
        <v>5</v>
      </c>
      <c r="DO13" s="1">
        <v>48</v>
      </c>
      <c r="DP13" s="1">
        <v>18</v>
      </c>
      <c r="DQ13" s="1">
        <v>46</v>
      </c>
      <c r="DR13" s="1">
        <v>16</v>
      </c>
      <c r="DS13" s="1">
        <v>13</v>
      </c>
      <c r="DT13" s="1">
        <v>10</v>
      </c>
      <c r="DU13" s="1">
        <v>14</v>
      </c>
      <c r="DV13" s="1">
        <v>1</v>
      </c>
      <c r="DW13" s="1">
        <v>3</v>
      </c>
      <c r="DX13" s="1">
        <v>5</v>
      </c>
      <c r="DZ13" s="1">
        <v>15</v>
      </c>
      <c r="EA13" s="1">
        <v>30</v>
      </c>
      <c r="EB13" s="1">
        <v>5</v>
      </c>
      <c r="EC13" s="1">
        <v>53</v>
      </c>
      <c r="ED13" s="1">
        <v>22</v>
      </c>
      <c r="EE13" s="1">
        <v>64</v>
      </c>
      <c r="EF13" s="1">
        <v>5</v>
      </c>
      <c r="EG13" s="1">
        <v>9</v>
      </c>
      <c r="EH13" s="1">
        <v>8</v>
      </c>
      <c r="EI13" s="1">
        <v>11</v>
      </c>
      <c r="EJ13" s="1">
        <v>12</v>
      </c>
      <c r="EK13" s="1">
        <v>4</v>
      </c>
      <c r="EL13" s="1">
        <v>11</v>
      </c>
      <c r="EN13" s="1">
        <v>3</v>
      </c>
      <c r="EO13" s="1">
        <v>2</v>
      </c>
      <c r="EP13" s="1">
        <v>3</v>
      </c>
      <c r="EQ13" s="1">
        <v>17</v>
      </c>
      <c r="ER13" s="1">
        <v>5</v>
      </c>
      <c r="ES13" s="1">
        <v>11</v>
      </c>
      <c r="ET13" s="1">
        <v>0</v>
      </c>
      <c r="EU13" s="1">
        <v>1</v>
      </c>
      <c r="EV13" s="1">
        <v>6</v>
      </c>
      <c r="EW13" s="1">
        <v>9</v>
      </c>
      <c r="EX13" s="1">
        <v>3</v>
      </c>
      <c r="EY13" s="1">
        <v>0</v>
      </c>
      <c r="EZ13" s="1">
        <v>1</v>
      </c>
      <c r="FA13"/>
      <c r="FO13"/>
    </row>
    <row r="14" spans="1:184">
      <c r="A14" s="13">
        <f t="shared" si="0"/>
        <v>46112</v>
      </c>
      <c r="O14"/>
      <c r="AD14"/>
      <c r="AE14"/>
      <c r="AS14" s="4">
        <v>46112</v>
      </c>
      <c r="AT14" s="1">
        <v>788.11748940999996</v>
      </c>
      <c r="AU14" s="1">
        <v>1243.15311505</v>
      </c>
      <c r="AV14" s="1">
        <v>5985.1280170800001</v>
      </c>
      <c r="AW14" s="1">
        <v>390.11477912999999</v>
      </c>
      <c r="AX14" s="1">
        <v>1236.98943433</v>
      </c>
      <c r="AY14" s="1">
        <v>1209.5976739</v>
      </c>
      <c r="AZ14" s="1">
        <v>1002.45125592</v>
      </c>
      <c r="BA14" s="1">
        <v>222.81190086000001</v>
      </c>
      <c r="BB14" s="1">
        <v>271.86893571000002</v>
      </c>
      <c r="BC14" s="1">
        <v>1213.0122995700001</v>
      </c>
      <c r="BD14" s="1">
        <v>483.39871216</v>
      </c>
      <c r="BE14" s="1">
        <v>451.96079146</v>
      </c>
      <c r="BF14" s="1">
        <v>292.74114859999997</v>
      </c>
      <c r="BG14"/>
      <c r="BU14"/>
      <c r="CI14"/>
      <c r="CW14"/>
      <c r="DL14" s="1">
        <v>11</v>
      </c>
      <c r="DM14" s="1">
        <v>9</v>
      </c>
      <c r="DN14" s="1">
        <v>2</v>
      </c>
      <c r="DO14" s="1">
        <v>51</v>
      </c>
      <c r="DP14" s="1">
        <v>17</v>
      </c>
      <c r="DQ14" s="1">
        <v>41</v>
      </c>
      <c r="DR14" s="1">
        <v>18</v>
      </c>
      <c r="DS14" s="1">
        <v>14</v>
      </c>
      <c r="DT14" s="1">
        <v>7</v>
      </c>
      <c r="DU14" s="1">
        <v>17</v>
      </c>
      <c r="DV14" s="1">
        <v>3</v>
      </c>
      <c r="DW14" s="1">
        <v>3</v>
      </c>
      <c r="DX14" s="1">
        <v>4</v>
      </c>
      <c r="DZ14" s="1">
        <v>21</v>
      </c>
      <c r="EA14" s="1">
        <v>27</v>
      </c>
      <c r="EB14" s="1">
        <v>11</v>
      </c>
      <c r="EC14" s="1">
        <v>43</v>
      </c>
      <c r="ED14" s="1">
        <v>27</v>
      </c>
      <c r="EE14" s="1">
        <v>66</v>
      </c>
      <c r="EF14" s="1">
        <v>0</v>
      </c>
      <c r="EG14" s="1">
        <v>7</v>
      </c>
      <c r="EH14" s="1">
        <v>9</v>
      </c>
      <c r="EI14" s="1">
        <v>10</v>
      </c>
      <c r="EJ14" s="1">
        <v>12</v>
      </c>
      <c r="EK14" s="1">
        <v>3</v>
      </c>
      <c r="EL14" s="1">
        <v>13</v>
      </c>
      <c r="EN14" s="1">
        <v>6</v>
      </c>
      <c r="EO14" s="1">
        <v>11</v>
      </c>
      <c r="EP14" s="1">
        <v>0</v>
      </c>
      <c r="EQ14" s="1">
        <v>24</v>
      </c>
      <c r="ER14" s="1">
        <v>1</v>
      </c>
      <c r="ES14" s="1">
        <v>15</v>
      </c>
      <c r="ET14" s="1">
        <v>3</v>
      </c>
      <c r="EU14" s="1">
        <v>3</v>
      </c>
      <c r="EV14" s="1">
        <v>8</v>
      </c>
      <c r="EW14" s="1">
        <v>6</v>
      </c>
      <c r="EX14" s="1">
        <v>1</v>
      </c>
      <c r="EY14" s="1">
        <v>1</v>
      </c>
      <c r="EZ14" s="1">
        <v>0</v>
      </c>
      <c r="FA14"/>
      <c r="FO14"/>
    </row>
    <row r="15" spans="1:184">
      <c r="A15" s="13">
        <f t="shared" si="0"/>
        <v>46080</v>
      </c>
      <c r="O15"/>
      <c r="AD15"/>
      <c r="AE15"/>
      <c r="AS15" s="4">
        <v>46080</v>
      </c>
      <c r="AT15" s="1">
        <v>838.07211606999999</v>
      </c>
      <c r="AU15" s="1">
        <v>1399.0790030200001</v>
      </c>
      <c r="AV15" s="1">
        <v>6978.67311617</v>
      </c>
      <c r="AW15" s="1">
        <v>427.55702884999999</v>
      </c>
      <c r="AX15" s="1">
        <v>1348.9625280099999</v>
      </c>
      <c r="AY15" s="1">
        <v>1374.4660251800001</v>
      </c>
      <c r="AZ15" s="1">
        <v>873.60622311999998</v>
      </c>
      <c r="BA15" s="1">
        <v>247.20596155000001</v>
      </c>
      <c r="BB15" s="1">
        <v>282.74997665000001</v>
      </c>
      <c r="BC15" s="1">
        <v>1252.58700363</v>
      </c>
      <c r="BD15" s="1">
        <v>533.25283939999997</v>
      </c>
      <c r="BE15" s="1">
        <v>497.58810639000001</v>
      </c>
      <c r="BF15" s="1">
        <v>334.78801379999999</v>
      </c>
      <c r="BG15"/>
      <c r="BU15"/>
      <c r="CI15"/>
      <c r="CW15"/>
      <c r="DL15" s="1">
        <v>16</v>
      </c>
      <c r="DM15" s="1">
        <v>18</v>
      </c>
      <c r="DN15" s="1">
        <v>4</v>
      </c>
      <c r="DO15" s="1">
        <v>67</v>
      </c>
      <c r="DP15" s="1">
        <v>22</v>
      </c>
      <c r="DQ15" s="1">
        <v>50</v>
      </c>
      <c r="DR15" s="1">
        <v>10</v>
      </c>
      <c r="DS15" s="1">
        <v>14</v>
      </c>
      <c r="DT15" s="1">
        <v>10</v>
      </c>
      <c r="DU15" s="1">
        <v>11</v>
      </c>
      <c r="DV15" s="1">
        <v>9</v>
      </c>
      <c r="DW15" s="1">
        <v>3</v>
      </c>
      <c r="DX15" s="1">
        <v>6</v>
      </c>
      <c r="DZ15" s="1">
        <v>15</v>
      </c>
      <c r="EA15" s="1">
        <v>22</v>
      </c>
      <c r="EB15" s="1">
        <v>6</v>
      </c>
      <c r="EC15" s="1">
        <v>36</v>
      </c>
      <c r="ED15" s="1">
        <v>23</v>
      </c>
      <c r="EE15" s="1">
        <v>65</v>
      </c>
      <c r="EF15" s="1">
        <v>11</v>
      </c>
      <c r="EG15" s="1">
        <v>7</v>
      </c>
      <c r="EH15" s="1">
        <v>9</v>
      </c>
      <c r="EI15" s="1">
        <v>15</v>
      </c>
      <c r="EJ15" s="1">
        <v>4</v>
      </c>
      <c r="EK15" s="1">
        <v>1</v>
      </c>
      <c r="EL15" s="1">
        <v>10</v>
      </c>
      <c r="EN15" s="1">
        <v>9</v>
      </c>
      <c r="EO15" s="1">
        <v>8</v>
      </c>
      <c r="EP15" s="1">
        <v>3</v>
      </c>
      <c r="EQ15" s="1">
        <v>15</v>
      </c>
      <c r="ER15" s="1">
        <v>3</v>
      </c>
      <c r="ES15" s="1">
        <v>9</v>
      </c>
      <c r="ET15" s="1">
        <v>1</v>
      </c>
      <c r="EU15" s="1">
        <v>1</v>
      </c>
      <c r="EV15" s="1">
        <v>4</v>
      </c>
      <c r="EW15" s="1">
        <v>5</v>
      </c>
      <c r="EX15" s="1">
        <v>3</v>
      </c>
      <c r="EY15" s="1">
        <v>4</v>
      </c>
      <c r="EZ15" s="1">
        <v>0</v>
      </c>
      <c r="FA15"/>
      <c r="FO15"/>
    </row>
    <row r="16" spans="1:184">
      <c r="A16" s="13">
        <f t="shared" si="0"/>
        <v>46052</v>
      </c>
      <c r="O16"/>
      <c r="AD16"/>
      <c r="AE16"/>
      <c r="AS16" s="4">
        <v>46052</v>
      </c>
      <c r="AT16" s="1">
        <v>769.55521276000002</v>
      </c>
      <c r="AU16" s="1">
        <v>1272.84991904</v>
      </c>
      <c r="AV16" s="1">
        <v>6777.1343804500002</v>
      </c>
      <c r="AW16" s="1">
        <v>427.13880750999999</v>
      </c>
      <c r="AX16" s="1">
        <v>1316.8674772899999</v>
      </c>
      <c r="AY16" s="1">
        <v>1319.78396875</v>
      </c>
      <c r="AZ16" s="1">
        <v>807.11276664000002</v>
      </c>
      <c r="BA16" s="1">
        <v>247.46025218</v>
      </c>
      <c r="BB16" s="1">
        <v>244.24148527</v>
      </c>
      <c r="BC16" s="1">
        <v>1161.3984236700001</v>
      </c>
      <c r="BD16" s="1">
        <v>529.65864556999998</v>
      </c>
      <c r="BE16" s="1">
        <v>532.87986951000005</v>
      </c>
      <c r="BF16" s="1">
        <v>325.57346686</v>
      </c>
      <c r="BG16"/>
      <c r="BU16"/>
      <c r="CI16"/>
      <c r="CW16"/>
      <c r="DL16" s="1">
        <v>17</v>
      </c>
      <c r="DM16" s="1">
        <v>12</v>
      </c>
      <c r="DN16" s="1">
        <v>6</v>
      </c>
      <c r="DO16" s="1">
        <v>55</v>
      </c>
      <c r="DP16" s="1">
        <v>21</v>
      </c>
      <c r="DQ16" s="1">
        <v>53</v>
      </c>
      <c r="DR16" s="1">
        <v>9</v>
      </c>
      <c r="DS16" s="1">
        <v>10</v>
      </c>
      <c r="DT16" s="1">
        <v>6</v>
      </c>
      <c r="DU16" s="1">
        <v>11</v>
      </c>
      <c r="DV16" s="1">
        <v>7</v>
      </c>
      <c r="DW16" s="1">
        <v>1</v>
      </c>
      <c r="DX16" s="1">
        <v>9</v>
      </c>
      <c r="DZ16" s="1">
        <v>17</v>
      </c>
      <c r="EA16" s="1">
        <v>31</v>
      </c>
      <c r="EB16" s="1">
        <v>7</v>
      </c>
      <c r="EC16" s="1">
        <v>46</v>
      </c>
      <c r="ED16" s="1">
        <v>21</v>
      </c>
      <c r="EE16" s="1">
        <v>53</v>
      </c>
      <c r="EF16" s="1">
        <v>11</v>
      </c>
      <c r="EG16" s="1">
        <v>6</v>
      </c>
      <c r="EH16" s="1">
        <v>9</v>
      </c>
      <c r="EI16" s="1">
        <v>14</v>
      </c>
      <c r="EJ16" s="1">
        <v>7</v>
      </c>
      <c r="EK16" s="1">
        <v>6</v>
      </c>
      <c r="EL16" s="1">
        <v>5</v>
      </c>
      <c r="EN16" s="1">
        <v>7</v>
      </c>
      <c r="EO16" s="1">
        <v>5</v>
      </c>
      <c r="EP16" s="1">
        <v>0</v>
      </c>
      <c r="EQ16" s="1">
        <v>17</v>
      </c>
      <c r="ER16" s="1">
        <v>6</v>
      </c>
      <c r="ES16" s="1">
        <v>18</v>
      </c>
      <c r="ET16" s="1">
        <v>2</v>
      </c>
      <c r="EU16" s="1">
        <v>5</v>
      </c>
      <c r="EV16" s="1">
        <v>8</v>
      </c>
      <c r="EW16" s="1">
        <v>6</v>
      </c>
      <c r="EX16" s="1">
        <v>2</v>
      </c>
      <c r="EY16" s="1">
        <v>1</v>
      </c>
      <c r="EZ16" s="1">
        <v>2</v>
      </c>
      <c r="FA16"/>
      <c r="FO16"/>
    </row>
    <row r="17" spans="1:171">
      <c r="A17" s="13">
        <f t="shared" si="0"/>
        <v>46022</v>
      </c>
      <c r="O17"/>
      <c r="AD17"/>
      <c r="AE17"/>
      <c r="AS17" s="4">
        <v>46022</v>
      </c>
      <c r="AT17" s="1">
        <v>715.67750381999997</v>
      </c>
      <c r="AU17" s="1">
        <v>1275.70341024</v>
      </c>
      <c r="AV17" s="1">
        <v>7436.6832162800001</v>
      </c>
      <c r="AW17" s="1">
        <v>416.65341589000002</v>
      </c>
      <c r="AX17" s="1">
        <v>1271.96644769</v>
      </c>
      <c r="AY17" s="1">
        <v>1253.9642979600001</v>
      </c>
      <c r="AZ17" s="1">
        <v>740.01046432999999</v>
      </c>
      <c r="BA17" s="1">
        <v>230.859443</v>
      </c>
      <c r="BB17" s="1">
        <v>234.57731745999999</v>
      </c>
      <c r="BC17" s="1">
        <v>1083.56791389</v>
      </c>
      <c r="BD17" s="1">
        <v>546.46604397999999</v>
      </c>
      <c r="BE17" s="1">
        <v>561.32980211999995</v>
      </c>
      <c r="BF17" s="1">
        <v>339.55873726999999</v>
      </c>
      <c r="BG17"/>
      <c r="BU17"/>
      <c r="CI17"/>
      <c r="CW17"/>
      <c r="DL17" s="1">
        <v>14</v>
      </c>
      <c r="DM17" s="1">
        <v>15</v>
      </c>
      <c r="DN17" s="1">
        <v>4</v>
      </c>
      <c r="DO17" s="1">
        <v>41</v>
      </c>
      <c r="DP17" s="1">
        <v>17</v>
      </c>
      <c r="DQ17" s="1">
        <v>40</v>
      </c>
      <c r="DR17" s="1">
        <v>8</v>
      </c>
      <c r="DS17" s="1">
        <v>9</v>
      </c>
      <c r="DT17" s="1">
        <v>10</v>
      </c>
      <c r="DU17" s="1">
        <v>10</v>
      </c>
      <c r="DV17" s="1">
        <v>10</v>
      </c>
      <c r="DW17" s="1">
        <v>3</v>
      </c>
      <c r="DX17" s="1">
        <v>7</v>
      </c>
      <c r="DZ17" s="1">
        <v>18</v>
      </c>
      <c r="EA17" s="1">
        <v>21</v>
      </c>
      <c r="EB17" s="1">
        <v>8</v>
      </c>
      <c r="EC17" s="1">
        <v>39</v>
      </c>
      <c r="ED17" s="1">
        <v>22</v>
      </c>
      <c r="EE17" s="1">
        <v>50</v>
      </c>
      <c r="EF17" s="1">
        <v>8</v>
      </c>
      <c r="EG17" s="1">
        <v>6</v>
      </c>
      <c r="EH17" s="1">
        <v>4</v>
      </c>
      <c r="EI17" s="1">
        <v>11</v>
      </c>
      <c r="EJ17" s="1">
        <v>4</v>
      </c>
      <c r="EK17" s="1">
        <v>4</v>
      </c>
      <c r="EL17" s="1">
        <v>7</v>
      </c>
      <c r="EN17" s="1">
        <v>9</v>
      </c>
      <c r="EO17" s="1">
        <v>11</v>
      </c>
      <c r="EP17" s="1">
        <v>1</v>
      </c>
      <c r="EQ17" s="1">
        <v>39</v>
      </c>
      <c r="ER17" s="1">
        <v>9</v>
      </c>
      <c r="ES17" s="1">
        <v>35</v>
      </c>
      <c r="ET17" s="1">
        <v>6</v>
      </c>
      <c r="EU17" s="1">
        <v>6</v>
      </c>
      <c r="EV17" s="1">
        <v>9</v>
      </c>
      <c r="EW17" s="1">
        <v>10</v>
      </c>
      <c r="EX17" s="1">
        <v>2</v>
      </c>
      <c r="EY17" s="1">
        <v>1</v>
      </c>
      <c r="EZ17" s="1">
        <v>2</v>
      </c>
      <c r="FA17"/>
      <c r="FO17"/>
    </row>
    <row r="18" spans="1:171">
      <c r="A18" s="13">
        <f t="shared" si="0"/>
        <v>45989</v>
      </c>
      <c r="O18"/>
      <c r="AD18"/>
      <c r="AE18"/>
      <c r="AS18" s="4">
        <v>45989</v>
      </c>
      <c r="AT18" s="1">
        <v>684.40146978999996</v>
      </c>
      <c r="AU18" s="1">
        <v>1286.56132693</v>
      </c>
      <c r="AV18" s="1">
        <v>7361.9089122400001</v>
      </c>
      <c r="AW18" s="1">
        <v>391.73046017000001</v>
      </c>
      <c r="AX18" s="1">
        <v>1256.2408797000001</v>
      </c>
      <c r="AY18" s="1">
        <v>1217.97537801</v>
      </c>
      <c r="AZ18" s="1">
        <v>742.96581111</v>
      </c>
      <c r="BA18" s="1">
        <v>228.44871348999999</v>
      </c>
      <c r="BB18" s="1">
        <v>231.21286234999999</v>
      </c>
      <c r="BC18" s="1">
        <v>1074.37406994</v>
      </c>
      <c r="BD18" s="1">
        <v>535.07979721000004</v>
      </c>
      <c r="BE18" s="1">
        <v>556.59373357000004</v>
      </c>
      <c r="BF18" s="1">
        <v>332.96269644</v>
      </c>
      <c r="BG18"/>
      <c r="BU18"/>
      <c r="CI18"/>
      <c r="CW18"/>
      <c r="DL18" s="1">
        <v>15</v>
      </c>
      <c r="DM18" s="1">
        <v>26</v>
      </c>
      <c r="DN18" s="1">
        <v>5</v>
      </c>
      <c r="DO18" s="1">
        <v>72</v>
      </c>
      <c r="DP18" s="1">
        <v>24</v>
      </c>
      <c r="DQ18" s="1">
        <v>44</v>
      </c>
      <c r="DR18" s="1">
        <v>15</v>
      </c>
      <c r="DS18" s="1">
        <v>14</v>
      </c>
      <c r="DT18" s="1">
        <v>8</v>
      </c>
      <c r="DU18" s="1">
        <v>16</v>
      </c>
      <c r="DV18" s="1">
        <v>6</v>
      </c>
      <c r="DW18" s="1">
        <v>0</v>
      </c>
      <c r="DX18" s="1">
        <v>7</v>
      </c>
      <c r="DZ18" s="1">
        <v>19</v>
      </c>
      <c r="EA18" s="1">
        <v>13</v>
      </c>
      <c r="EB18" s="1">
        <v>4</v>
      </c>
      <c r="EC18" s="1">
        <v>36</v>
      </c>
      <c r="ED18" s="1">
        <v>19</v>
      </c>
      <c r="EE18" s="1">
        <v>67</v>
      </c>
      <c r="EF18" s="1">
        <v>7</v>
      </c>
      <c r="EG18" s="1">
        <v>6</v>
      </c>
      <c r="EH18" s="1">
        <v>11</v>
      </c>
      <c r="EI18" s="1">
        <v>11</v>
      </c>
      <c r="EJ18" s="1">
        <v>6</v>
      </c>
      <c r="EK18" s="1">
        <v>6</v>
      </c>
      <c r="EL18" s="1">
        <v>6</v>
      </c>
      <c r="EN18" s="1">
        <v>5</v>
      </c>
      <c r="EO18" s="1">
        <v>8</v>
      </c>
      <c r="EP18" s="1">
        <v>4</v>
      </c>
      <c r="EQ18" s="1">
        <v>12</v>
      </c>
      <c r="ER18" s="1">
        <v>5</v>
      </c>
      <c r="ES18" s="1">
        <v>11</v>
      </c>
      <c r="ET18" s="1">
        <v>0</v>
      </c>
      <c r="EU18" s="1">
        <v>1</v>
      </c>
      <c r="EV18" s="1">
        <v>4</v>
      </c>
      <c r="EW18" s="1">
        <v>4</v>
      </c>
      <c r="EX18" s="1">
        <v>3</v>
      </c>
      <c r="EY18" s="1">
        <v>2</v>
      </c>
      <c r="EZ18" s="1">
        <v>3</v>
      </c>
      <c r="FA18"/>
      <c r="FO18"/>
    </row>
    <row r="19" spans="1:171">
      <c r="A19" s="13">
        <f t="shared" si="0"/>
        <v>45961</v>
      </c>
      <c r="O19"/>
      <c r="AD19"/>
      <c r="AE19"/>
      <c r="AS19" s="4">
        <v>45961</v>
      </c>
      <c r="AT19" s="1">
        <v>679.76519069000005</v>
      </c>
      <c r="AU19" s="1">
        <v>1261.23685492</v>
      </c>
      <c r="AV19" s="1">
        <v>7195.4119420200004</v>
      </c>
      <c r="AW19" s="1">
        <v>381.19974162</v>
      </c>
      <c r="AX19" s="1">
        <v>1193.77579573</v>
      </c>
      <c r="AY19" s="1">
        <v>1257.1537017000001</v>
      </c>
      <c r="AZ19" s="1">
        <v>729.87627225000006</v>
      </c>
      <c r="BA19" s="1">
        <v>239.93521841</v>
      </c>
      <c r="BB19" s="1">
        <v>235.24079143</v>
      </c>
      <c r="BC19" s="1">
        <v>1052.9587261900001</v>
      </c>
      <c r="BD19" s="1">
        <v>531.70056628999998</v>
      </c>
      <c r="BE19" s="1">
        <v>569.20489215999999</v>
      </c>
      <c r="BF19" s="1">
        <v>323.80697679000002</v>
      </c>
      <c r="BG19"/>
      <c r="BU19"/>
      <c r="CI19"/>
      <c r="CW19"/>
      <c r="DL19" s="1">
        <v>11</v>
      </c>
      <c r="DM19" s="1">
        <v>16</v>
      </c>
      <c r="DN19" s="1">
        <v>5</v>
      </c>
      <c r="DO19" s="1">
        <v>73</v>
      </c>
      <c r="DP19" s="1">
        <v>24</v>
      </c>
      <c r="DQ19" s="1">
        <v>48</v>
      </c>
      <c r="DR19" s="1">
        <v>16</v>
      </c>
      <c r="DS19" s="1">
        <v>12</v>
      </c>
      <c r="DT19" s="1">
        <v>8</v>
      </c>
      <c r="DU19" s="1">
        <v>20</v>
      </c>
      <c r="DV19" s="1">
        <v>8</v>
      </c>
      <c r="DW19" s="1">
        <v>2</v>
      </c>
      <c r="DX19" s="1">
        <v>4</v>
      </c>
      <c r="DZ19" s="1">
        <v>26</v>
      </c>
      <c r="EA19" s="1">
        <v>23</v>
      </c>
      <c r="EB19" s="1">
        <v>7</v>
      </c>
      <c r="EC19" s="1">
        <v>37</v>
      </c>
      <c r="ED19" s="1">
        <v>21</v>
      </c>
      <c r="EE19" s="1">
        <v>63</v>
      </c>
      <c r="EF19" s="1">
        <v>5</v>
      </c>
      <c r="EG19" s="1">
        <v>8</v>
      </c>
      <c r="EH19" s="1">
        <v>13</v>
      </c>
      <c r="EI19" s="1">
        <v>4</v>
      </c>
      <c r="EJ19" s="1">
        <v>6</v>
      </c>
      <c r="EK19" s="1">
        <v>5</v>
      </c>
      <c r="EL19" s="1">
        <v>10</v>
      </c>
      <c r="EN19" s="1">
        <v>2</v>
      </c>
      <c r="EO19" s="1">
        <v>8</v>
      </c>
      <c r="EP19" s="1">
        <v>1</v>
      </c>
      <c r="EQ19" s="1">
        <v>9</v>
      </c>
      <c r="ER19" s="1">
        <v>3</v>
      </c>
      <c r="ES19" s="1">
        <v>13</v>
      </c>
      <c r="ET19" s="1">
        <v>1</v>
      </c>
      <c r="EU19" s="1">
        <v>1</v>
      </c>
      <c r="EV19" s="1">
        <v>2</v>
      </c>
      <c r="EW19" s="1">
        <v>6</v>
      </c>
      <c r="EX19" s="1">
        <v>1</v>
      </c>
      <c r="EY19" s="1">
        <v>1</v>
      </c>
      <c r="EZ19" s="1">
        <v>2</v>
      </c>
      <c r="FA19"/>
      <c r="FO19"/>
    </row>
    <row r="20" spans="1:171">
      <c r="A20" s="13">
        <f t="shared" si="0"/>
        <v>45930</v>
      </c>
      <c r="O20"/>
      <c r="AD20"/>
      <c r="AE20"/>
      <c r="AS20" s="4">
        <v>45930</v>
      </c>
      <c r="AT20" s="1">
        <v>665.01058827999998</v>
      </c>
      <c r="AU20" s="1">
        <v>1228.45080639</v>
      </c>
      <c r="AV20" s="1">
        <v>6756.7277476899999</v>
      </c>
      <c r="AW20" s="1">
        <v>379.03513292000002</v>
      </c>
      <c r="AX20" s="1">
        <v>1145.2969673099999</v>
      </c>
      <c r="AY20" s="1">
        <v>1238.11655483</v>
      </c>
      <c r="AZ20" s="1">
        <v>687.95858730999998</v>
      </c>
      <c r="BA20" s="1">
        <v>232.03718472</v>
      </c>
      <c r="BB20" s="1">
        <v>230.90887135</v>
      </c>
      <c r="BC20" s="1">
        <v>981.50509112999998</v>
      </c>
      <c r="BD20" s="1">
        <v>547.11995138999998</v>
      </c>
      <c r="BE20" s="1">
        <v>575.21878823999998</v>
      </c>
      <c r="BF20" s="1">
        <v>333.37758958000001</v>
      </c>
      <c r="BG20"/>
      <c r="BU20"/>
      <c r="CI20"/>
      <c r="CW20"/>
      <c r="DL20" s="1">
        <v>10</v>
      </c>
      <c r="DM20" s="1">
        <v>15</v>
      </c>
      <c r="DN20" s="1">
        <v>3</v>
      </c>
      <c r="DO20" s="1">
        <v>61</v>
      </c>
      <c r="DP20" s="1">
        <v>14</v>
      </c>
      <c r="DQ20" s="1">
        <v>41</v>
      </c>
      <c r="DR20" s="1">
        <v>14</v>
      </c>
      <c r="DS20" s="1">
        <v>9</v>
      </c>
      <c r="DT20" s="1">
        <v>10</v>
      </c>
      <c r="DU20" s="1">
        <v>14</v>
      </c>
      <c r="DV20" s="1">
        <v>8</v>
      </c>
      <c r="DW20" s="1">
        <v>1</v>
      </c>
      <c r="DX20" s="1">
        <v>4</v>
      </c>
      <c r="DZ20" s="1">
        <v>23</v>
      </c>
      <c r="EA20" s="1">
        <v>23</v>
      </c>
      <c r="EB20" s="1">
        <v>9</v>
      </c>
      <c r="EC20" s="1">
        <v>27</v>
      </c>
      <c r="ED20" s="1">
        <v>28</v>
      </c>
      <c r="EE20" s="1">
        <v>45</v>
      </c>
      <c r="EF20" s="1">
        <v>7</v>
      </c>
      <c r="EG20" s="1">
        <v>9</v>
      </c>
      <c r="EH20" s="1">
        <v>8</v>
      </c>
      <c r="EI20" s="1">
        <v>10</v>
      </c>
      <c r="EJ20" s="1">
        <v>6</v>
      </c>
      <c r="EK20" s="1">
        <v>7</v>
      </c>
      <c r="EL20" s="1">
        <v>6</v>
      </c>
      <c r="EN20" s="1">
        <v>8</v>
      </c>
      <c r="EO20" s="1">
        <v>7</v>
      </c>
      <c r="EP20" s="1">
        <v>1</v>
      </c>
      <c r="EQ20" s="1">
        <v>32</v>
      </c>
      <c r="ER20" s="1">
        <v>6</v>
      </c>
      <c r="ES20" s="1">
        <v>42</v>
      </c>
      <c r="ET20" s="1">
        <v>1</v>
      </c>
      <c r="EU20" s="1">
        <v>4</v>
      </c>
      <c r="EV20" s="1">
        <v>5</v>
      </c>
      <c r="EW20" s="1">
        <v>7</v>
      </c>
      <c r="EX20" s="1">
        <v>1</v>
      </c>
      <c r="EY20" s="1">
        <v>0</v>
      </c>
      <c r="EZ20" s="1">
        <v>5</v>
      </c>
      <c r="FA20"/>
      <c r="FO20"/>
    </row>
    <row r="21" spans="1:171">
      <c r="A21" s="13">
        <f t="shared" si="0"/>
        <v>45898</v>
      </c>
      <c r="O21"/>
      <c r="AD21"/>
      <c r="AE21"/>
      <c r="AS21" s="4">
        <v>45898</v>
      </c>
      <c r="AT21" s="1">
        <v>647.32045415000005</v>
      </c>
      <c r="AU21" s="1">
        <v>1274.54842003</v>
      </c>
      <c r="AV21" s="1">
        <v>6626.1439128599995</v>
      </c>
      <c r="AW21" s="1">
        <v>371.70343263000001</v>
      </c>
      <c r="AX21" s="1">
        <v>1165.62810042</v>
      </c>
      <c r="AY21" s="1">
        <v>1202.49415636</v>
      </c>
      <c r="AZ21" s="1">
        <v>696.21456787</v>
      </c>
      <c r="BA21" s="1">
        <v>211.1038417</v>
      </c>
      <c r="BB21" s="1">
        <v>237.01265932000001</v>
      </c>
      <c r="BC21" s="1">
        <v>961.67298384000003</v>
      </c>
      <c r="BD21" s="1">
        <v>557.17881639999996</v>
      </c>
      <c r="BE21" s="1">
        <v>566.43409897000004</v>
      </c>
      <c r="BF21" s="1">
        <v>340.15711083999997</v>
      </c>
      <c r="BG21"/>
      <c r="BU21"/>
      <c r="CI21"/>
      <c r="CW21"/>
      <c r="DL21" s="1">
        <v>8</v>
      </c>
      <c r="DM21" s="1">
        <v>20</v>
      </c>
      <c r="DN21" s="1">
        <v>2</v>
      </c>
      <c r="DO21" s="1">
        <v>69</v>
      </c>
      <c r="DP21" s="1">
        <v>21</v>
      </c>
      <c r="DQ21" s="1">
        <v>43</v>
      </c>
      <c r="DR21" s="1">
        <v>11</v>
      </c>
      <c r="DS21" s="1">
        <v>13</v>
      </c>
      <c r="DT21" s="1">
        <v>9</v>
      </c>
      <c r="DU21" s="1">
        <v>13</v>
      </c>
      <c r="DV21" s="1">
        <v>5</v>
      </c>
      <c r="DW21" s="1">
        <v>3</v>
      </c>
      <c r="DX21" s="1">
        <v>3</v>
      </c>
      <c r="DZ21" s="1">
        <v>28</v>
      </c>
      <c r="EA21" s="1">
        <v>21</v>
      </c>
      <c r="EB21" s="1">
        <v>12</v>
      </c>
      <c r="EC21" s="1">
        <v>27</v>
      </c>
      <c r="ED21" s="1">
        <v>21</v>
      </c>
      <c r="EE21" s="1">
        <v>67</v>
      </c>
      <c r="EF21" s="1">
        <v>10</v>
      </c>
      <c r="EG21" s="1">
        <v>6</v>
      </c>
      <c r="EH21" s="1">
        <v>11</v>
      </c>
      <c r="EI21" s="1">
        <v>11</v>
      </c>
      <c r="EJ21" s="1">
        <v>5</v>
      </c>
      <c r="EK21" s="1">
        <v>4</v>
      </c>
      <c r="EL21" s="1">
        <v>11</v>
      </c>
      <c r="EN21" s="1">
        <v>4</v>
      </c>
      <c r="EO21" s="1">
        <v>4</v>
      </c>
      <c r="EP21" s="1">
        <v>0</v>
      </c>
      <c r="EQ21" s="1">
        <v>22</v>
      </c>
      <c r="ER21" s="1">
        <v>8</v>
      </c>
      <c r="ES21" s="1">
        <v>18</v>
      </c>
      <c r="ET21" s="1">
        <v>0</v>
      </c>
      <c r="EU21" s="1">
        <v>3</v>
      </c>
      <c r="EV21" s="1">
        <v>3</v>
      </c>
      <c r="EW21" s="1">
        <v>8</v>
      </c>
      <c r="EX21" s="1">
        <v>4</v>
      </c>
      <c r="EY21" s="1">
        <v>1</v>
      </c>
      <c r="EZ21" s="1">
        <v>1</v>
      </c>
      <c r="FA21"/>
      <c r="FO21"/>
    </row>
    <row r="22" spans="1:171">
      <c r="A22" s="13">
        <f t="shared" si="0"/>
        <v>45869</v>
      </c>
      <c r="O22"/>
      <c r="AD22"/>
      <c r="AE22"/>
      <c r="AS22" s="4">
        <v>45869</v>
      </c>
      <c r="AT22" s="1">
        <v>630.20944398999995</v>
      </c>
      <c r="AU22" s="1">
        <v>1239.7435559600001</v>
      </c>
      <c r="AV22" s="1">
        <v>6472.0646121899999</v>
      </c>
      <c r="AW22" s="1">
        <v>367.38761194</v>
      </c>
      <c r="AX22" s="1">
        <v>1124.52324877</v>
      </c>
      <c r="AY22" s="1">
        <v>1214.2855718400001</v>
      </c>
      <c r="AZ22" s="1">
        <v>692.61160282000003</v>
      </c>
      <c r="BA22" s="1">
        <v>216.78966746</v>
      </c>
      <c r="BB22" s="1">
        <v>232.23915134000001</v>
      </c>
      <c r="BC22" s="1">
        <v>973.72575178</v>
      </c>
      <c r="BD22" s="1">
        <v>564.68810864</v>
      </c>
      <c r="BE22" s="1">
        <v>587.41909455999996</v>
      </c>
      <c r="BF22" s="1">
        <v>323.67221927999998</v>
      </c>
      <c r="BG22"/>
      <c r="BU22"/>
      <c r="CI22"/>
      <c r="CW22"/>
      <c r="DL22" s="1">
        <v>9</v>
      </c>
      <c r="DM22" s="1">
        <v>19</v>
      </c>
      <c r="DN22" s="1">
        <v>2</v>
      </c>
      <c r="DO22" s="1">
        <v>65</v>
      </c>
      <c r="DP22" s="1">
        <v>20</v>
      </c>
      <c r="DQ22" s="1">
        <v>43</v>
      </c>
      <c r="DR22" s="1">
        <v>10</v>
      </c>
      <c r="DS22" s="1">
        <v>9</v>
      </c>
      <c r="DT22" s="1">
        <v>9</v>
      </c>
      <c r="DU22" s="1">
        <v>16</v>
      </c>
      <c r="DV22" s="1">
        <v>3</v>
      </c>
      <c r="DW22" s="1">
        <v>2</v>
      </c>
      <c r="DX22" s="1">
        <v>1</v>
      </c>
      <c r="DZ22" s="1">
        <v>26</v>
      </c>
      <c r="EA22" s="1">
        <v>23</v>
      </c>
      <c r="EB22" s="1">
        <v>12</v>
      </c>
      <c r="EC22" s="1">
        <v>39</v>
      </c>
      <c r="ED22" s="1">
        <v>25</v>
      </c>
      <c r="EE22" s="1">
        <v>74</v>
      </c>
      <c r="EF22" s="1">
        <v>9</v>
      </c>
      <c r="EG22" s="1">
        <v>13</v>
      </c>
      <c r="EH22" s="1">
        <v>13</v>
      </c>
      <c r="EI22" s="1">
        <v>11</v>
      </c>
      <c r="EJ22" s="1">
        <v>10</v>
      </c>
      <c r="EK22" s="1">
        <v>5</v>
      </c>
      <c r="EL22" s="1">
        <v>13</v>
      </c>
      <c r="EN22" s="1">
        <v>3</v>
      </c>
      <c r="EO22" s="1">
        <v>5</v>
      </c>
      <c r="EP22" s="1">
        <v>0</v>
      </c>
      <c r="EQ22" s="1">
        <v>12</v>
      </c>
      <c r="ER22" s="1">
        <v>5</v>
      </c>
      <c r="ES22" s="1">
        <v>5</v>
      </c>
      <c r="ET22" s="1">
        <v>1</v>
      </c>
      <c r="EU22" s="1">
        <v>1</v>
      </c>
      <c r="EV22" s="1">
        <v>1</v>
      </c>
      <c r="EW22" s="1">
        <v>5</v>
      </c>
      <c r="EX22" s="1">
        <v>0</v>
      </c>
      <c r="EY22" s="1">
        <v>1</v>
      </c>
      <c r="EZ22" s="1">
        <v>1</v>
      </c>
      <c r="FA22"/>
      <c r="FO22"/>
    </row>
    <row r="23" spans="1:171">
      <c r="A23" s="13">
        <f t="shared" si="0"/>
        <v>45838</v>
      </c>
      <c r="O23"/>
      <c r="AD23"/>
      <c r="AE23"/>
      <c r="AS23" s="4">
        <v>45838</v>
      </c>
      <c r="AT23" s="1">
        <v>632.29576606000001</v>
      </c>
      <c r="AU23" s="1">
        <v>1257.1823092</v>
      </c>
      <c r="AV23" s="1">
        <v>6515.0746626600003</v>
      </c>
      <c r="AW23" s="1">
        <v>349.87118069000002</v>
      </c>
      <c r="AX23" s="1">
        <v>1136.9535928099999</v>
      </c>
      <c r="AY23" s="1">
        <v>1188.59540133</v>
      </c>
      <c r="AZ23" s="1">
        <v>658.99382619000005</v>
      </c>
      <c r="BA23" s="1">
        <v>226.39465408999999</v>
      </c>
      <c r="BB23" s="1">
        <v>234.73852539000001</v>
      </c>
      <c r="BC23" s="1">
        <v>985.41500193000002</v>
      </c>
      <c r="BD23" s="1">
        <v>535.33587055999999</v>
      </c>
      <c r="BE23" s="1">
        <v>637.32426754999995</v>
      </c>
      <c r="BF23" s="1">
        <v>328.18039834000001</v>
      </c>
      <c r="BG23"/>
      <c r="BU23"/>
      <c r="CI23"/>
      <c r="CW23"/>
      <c r="DL23" s="1">
        <v>7</v>
      </c>
      <c r="DM23" s="1">
        <v>12</v>
      </c>
      <c r="DN23" s="1">
        <v>1</v>
      </c>
      <c r="DO23" s="1">
        <v>51</v>
      </c>
      <c r="DP23" s="1">
        <v>17</v>
      </c>
      <c r="DQ23" s="1">
        <v>33</v>
      </c>
      <c r="DR23" s="1">
        <v>12</v>
      </c>
      <c r="DS23" s="1">
        <v>7</v>
      </c>
      <c r="DT23" s="1">
        <v>12</v>
      </c>
      <c r="DU23" s="1">
        <v>9</v>
      </c>
      <c r="DV23" s="1">
        <v>4</v>
      </c>
      <c r="DW23" s="1">
        <v>4</v>
      </c>
      <c r="DX23" s="1">
        <v>1</v>
      </c>
      <c r="DZ23" s="1">
        <v>28</v>
      </c>
      <c r="EA23" s="1">
        <v>28</v>
      </c>
      <c r="EB23" s="1">
        <v>12</v>
      </c>
      <c r="EC23" s="1">
        <v>35</v>
      </c>
      <c r="ED23" s="1">
        <v>27</v>
      </c>
      <c r="EE23" s="1">
        <v>73</v>
      </c>
      <c r="EF23" s="1">
        <v>7</v>
      </c>
      <c r="EG23" s="1">
        <v>12</v>
      </c>
      <c r="EH23" s="1">
        <v>9</v>
      </c>
      <c r="EI23" s="1">
        <v>16</v>
      </c>
      <c r="EJ23" s="1">
        <v>4</v>
      </c>
      <c r="EK23" s="1">
        <v>3</v>
      </c>
      <c r="EL23" s="1">
        <v>11</v>
      </c>
      <c r="EN23" s="1">
        <v>3</v>
      </c>
      <c r="EO23" s="1">
        <v>7</v>
      </c>
      <c r="EP23" s="1">
        <v>1</v>
      </c>
      <c r="EQ23" s="1">
        <v>29</v>
      </c>
      <c r="ER23" s="1">
        <v>6</v>
      </c>
      <c r="ES23" s="1">
        <v>15</v>
      </c>
      <c r="ET23" s="1">
        <v>1</v>
      </c>
      <c r="EU23" s="1">
        <v>4</v>
      </c>
      <c r="EV23" s="1">
        <v>2</v>
      </c>
      <c r="EW23" s="1">
        <v>7</v>
      </c>
      <c r="EX23" s="1">
        <v>5</v>
      </c>
      <c r="EY23" s="1">
        <v>1</v>
      </c>
      <c r="EZ23" s="1">
        <v>3</v>
      </c>
      <c r="FA23"/>
      <c r="FO23"/>
    </row>
    <row r="24" spans="1:171">
      <c r="A24" s="13">
        <f t="shared" si="0"/>
        <v>45807</v>
      </c>
      <c r="O24"/>
      <c r="AD24"/>
      <c r="AE24"/>
      <c r="AS24" s="4">
        <v>45807</v>
      </c>
      <c r="AT24" s="1">
        <v>655.48277344999997</v>
      </c>
      <c r="AU24" s="1">
        <v>1337.54630735</v>
      </c>
      <c r="AV24" s="1">
        <v>6854.1689759299998</v>
      </c>
      <c r="AW24" s="1">
        <v>353.09780126999999</v>
      </c>
      <c r="AX24" s="1">
        <v>1172.0564437</v>
      </c>
      <c r="AY24" s="1">
        <v>1176.8292243599999</v>
      </c>
      <c r="AZ24" s="1">
        <v>636.62893622000001</v>
      </c>
      <c r="BA24" s="1">
        <v>224.57489211000001</v>
      </c>
      <c r="BB24" s="1">
        <v>243.08257771000001</v>
      </c>
      <c r="BC24" s="1">
        <v>973.28599104</v>
      </c>
      <c r="BD24" s="1">
        <v>532.81990207000001</v>
      </c>
      <c r="BE24" s="1">
        <v>665.85132135000003</v>
      </c>
      <c r="BF24" s="1">
        <v>343.24474772000002</v>
      </c>
      <c r="BG24"/>
      <c r="BU24"/>
      <c r="CI24"/>
      <c r="CW24"/>
      <c r="DL24" s="1">
        <v>11</v>
      </c>
      <c r="DM24" s="1">
        <v>7</v>
      </c>
      <c r="DN24" s="1">
        <v>3</v>
      </c>
      <c r="DO24" s="1">
        <v>70</v>
      </c>
      <c r="DP24" s="1">
        <v>17</v>
      </c>
      <c r="DQ24" s="1">
        <v>32</v>
      </c>
      <c r="DR24" s="1">
        <v>5</v>
      </c>
      <c r="DS24" s="1">
        <v>6</v>
      </c>
      <c r="DT24" s="1">
        <v>13</v>
      </c>
      <c r="DU24" s="1">
        <v>15</v>
      </c>
      <c r="DV24" s="1">
        <v>9</v>
      </c>
      <c r="DW24" s="1">
        <v>2</v>
      </c>
      <c r="DX24" s="1">
        <v>7</v>
      </c>
      <c r="DZ24" s="1">
        <v>25</v>
      </c>
      <c r="EA24" s="1">
        <v>35</v>
      </c>
      <c r="EB24" s="1">
        <v>8</v>
      </c>
      <c r="EC24" s="1">
        <v>28</v>
      </c>
      <c r="ED24" s="1">
        <v>32</v>
      </c>
      <c r="EE24" s="1">
        <v>74</v>
      </c>
      <c r="EF24" s="1">
        <v>15</v>
      </c>
      <c r="EG24" s="1">
        <v>14</v>
      </c>
      <c r="EH24" s="1">
        <v>6</v>
      </c>
      <c r="EI24" s="1">
        <v>13</v>
      </c>
      <c r="EJ24" s="1">
        <v>4</v>
      </c>
      <c r="EK24" s="1">
        <v>8</v>
      </c>
      <c r="EL24" s="1">
        <v>8</v>
      </c>
      <c r="EN24" s="1">
        <v>3</v>
      </c>
      <c r="EO24" s="1">
        <v>5</v>
      </c>
      <c r="EP24" s="1">
        <v>3</v>
      </c>
      <c r="EQ24" s="1">
        <v>16</v>
      </c>
      <c r="ER24" s="1">
        <v>3</v>
      </c>
      <c r="ES24" s="1">
        <v>18</v>
      </c>
      <c r="ET24" s="1">
        <v>0</v>
      </c>
      <c r="EU24" s="1">
        <v>2</v>
      </c>
      <c r="EV24" s="1">
        <v>4</v>
      </c>
      <c r="EW24" s="1">
        <v>8</v>
      </c>
      <c r="EX24" s="1">
        <v>1</v>
      </c>
      <c r="EY24" s="1">
        <v>2</v>
      </c>
      <c r="EZ24" s="1">
        <v>0</v>
      </c>
      <c r="FA24"/>
      <c r="FO24"/>
    </row>
    <row r="25" spans="1:171">
      <c r="A25" s="13">
        <f t="shared" si="0"/>
        <v>45777</v>
      </c>
      <c r="O25"/>
      <c r="AD25"/>
      <c r="AE25"/>
      <c r="AS25" s="4">
        <v>45777</v>
      </c>
      <c r="AT25" s="1">
        <v>634.00669704999996</v>
      </c>
      <c r="AU25" s="1">
        <v>1318.96207757</v>
      </c>
      <c r="AV25" s="1">
        <v>6737.8604366999998</v>
      </c>
      <c r="AW25" s="1">
        <v>337.13104895999999</v>
      </c>
      <c r="AX25" s="1">
        <v>1171.1412573699999</v>
      </c>
      <c r="AY25" s="1">
        <v>1097.21171325</v>
      </c>
      <c r="AZ25" s="1">
        <v>607.16297337000003</v>
      </c>
      <c r="BA25" s="1">
        <v>209.74994799000001</v>
      </c>
      <c r="BB25" s="1">
        <v>235.54651229999999</v>
      </c>
      <c r="BC25" s="1">
        <v>960.48598397000001</v>
      </c>
      <c r="BD25" s="1">
        <v>491.62178354000002</v>
      </c>
      <c r="BE25" s="1">
        <v>636.63627794000001</v>
      </c>
      <c r="BF25" s="1">
        <v>330.92353121999997</v>
      </c>
      <c r="BG25"/>
      <c r="BU25"/>
      <c r="CI25"/>
      <c r="CW25"/>
      <c r="DL25" s="1">
        <v>7</v>
      </c>
      <c r="DM25" s="1">
        <v>8</v>
      </c>
      <c r="DN25" s="1">
        <v>0</v>
      </c>
      <c r="DO25" s="1">
        <v>42</v>
      </c>
      <c r="DP25" s="1">
        <v>17</v>
      </c>
      <c r="DQ25" s="1">
        <v>21</v>
      </c>
      <c r="DR25" s="1">
        <v>3</v>
      </c>
      <c r="DS25" s="1">
        <v>1</v>
      </c>
      <c r="DT25" s="1">
        <v>8</v>
      </c>
      <c r="DU25" s="1">
        <v>15</v>
      </c>
      <c r="DV25" s="1">
        <v>4</v>
      </c>
      <c r="DW25" s="1">
        <v>2</v>
      </c>
      <c r="DX25" s="1">
        <v>1</v>
      </c>
      <c r="DZ25" s="1">
        <v>31</v>
      </c>
      <c r="EA25" s="1">
        <v>35</v>
      </c>
      <c r="EB25" s="1">
        <v>14</v>
      </c>
      <c r="EC25" s="1">
        <v>57</v>
      </c>
      <c r="ED25" s="1">
        <v>30</v>
      </c>
      <c r="EE25" s="1">
        <v>91</v>
      </c>
      <c r="EF25" s="1">
        <v>15</v>
      </c>
      <c r="EG25" s="1">
        <v>20</v>
      </c>
      <c r="EH25" s="1">
        <v>13</v>
      </c>
      <c r="EI25" s="1">
        <v>13</v>
      </c>
      <c r="EJ25" s="1">
        <v>7</v>
      </c>
      <c r="EK25" s="1">
        <v>8</v>
      </c>
      <c r="EL25" s="1">
        <v>13</v>
      </c>
      <c r="EN25" s="1">
        <v>1</v>
      </c>
      <c r="EO25" s="1">
        <v>4</v>
      </c>
      <c r="EP25" s="1">
        <v>0</v>
      </c>
      <c r="EQ25" s="1">
        <v>15</v>
      </c>
      <c r="ER25" s="1">
        <v>5</v>
      </c>
      <c r="ES25" s="1">
        <v>14</v>
      </c>
      <c r="ET25" s="1">
        <v>3</v>
      </c>
      <c r="EU25" s="1">
        <v>1</v>
      </c>
      <c r="EV25" s="1">
        <v>2</v>
      </c>
      <c r="EW25" s="1">
        <v>8</v>
      </c>
      <c r="EX25" s="1">
        <v>3</v>
      </c>
      <c r="EY25" s="1">
        <v>2</v>
      </c>
      <c r="EZ25" s="1">
        <v>1</v>
      </c>
      <c r="FA25"/>
      <c r="FO25"/>
    </row>
    <row r="26" spans="1:171">
      <c r="A26" s="13">
        <f t="shared" si="0"/>
        <v>45747</v>
      </c>
      <c r="O26"/>
      <c r="AD26"/>
      <c r="AE26"/>
      <c r="AS26" s="4">
        <v>45747</v>
      </c>
      <c r="AT26" s="1">
        <v>649.61772460999998</v>
      </c>
      <c r="AU26" s="1">
        <v>1299.0606904900001</v>
      </c>
      <c r="AV26" s="1">
        <v>7028.5192179699998</v>
      </c>
      <c r="AW26" s="1">
        <v>339.8116263</v>
      </c>
      <c r="AX26" s="1">
        <v>1208.9601712799999</v>
      </c>
      <c r="AY26" s="1">
        <v>1108.4259194900001</v>
      </c>
      <c r="AZ26" s="1">
        <v>689.91867545000002</v>
      </c>
      <c r="BA26" s="1">
        <v>210.22151959999999</v>
      </c>
      <c r="BB26" s="1">
        <v>237.52381821</v>
      </c>
      <c r="BC26" s="1">
        <v>919.05040380000003</v>
      </c>
      <c r="BD26" s="1">
        <v>506.68452991999999</v>
      </c>
      <c r="BE26" s="1">
        <v>620.51020047999998</v>
      </c>
      <c r="BF26" s="1">
        <v>337.27149555</v>
      </c>
      <c r="BG26"/>
      <c r="BU26"/>
      <c r="CI26"/>
      <c r="CW26"/>
      <c r="DL26" s="1">
        <v>8</v>
      </c>
      <c r="DM26" s="1">
        <v>13</v>
      </c>
      <c r="DN26" s="1">
        <v>0</v>
      </c>
      <c r="DO26" s="1">
        <v>66</v>
      </c>
      <c r="DP26" s="1">
        <v>18</v>
      </c>
      <c r="DQ26" s="1">
        <v>42</v>
      </c>
      <c r="DR26" s="1">
        <v>5</v>
      </c>
      <c r="DS26" s="1">
        <v>5</v>
      </c>
      <c r="DT26" s="1">
        <v>12</v>
      </c>
      <c r="DU26" s="1">
        <v>18</v>
      </c>
      <c r="DV26" s="1">
        <v>7</v>
      </c>
      <c r="DW26" s="1">
        <v>1</v>
      </c>
      <c r="DX26" s="1">
        <v>0</v>
      </c>
      <c r="DZ26" s="1">
        <v>30</v>
      </c>
      <c r="EA26" s="1">
        <v>30</v>
      </c>
      <c r="EB26" s="1">
        <v>14</v>
      </c>
      <c r="EC26" s="1">
        <v>30</v>
      </c>
      <c r="ED26" s="1">
        <v>30</v>
      </c>
      <c r="EE26" s="1">
        <v>72</v>
      </c>
      <c r="EF26" s="1">
        <v>13</v>
      </c>
      <c r="EG26" s="1">
        <v>14</v>
      </c>
      <c r="EH26" s="1">
        <v>10</v>
      </c>
      <c r="EI26" s="1">
        <v>12</v>
      </c>
      <c r="EJ26" s="1">
        <v>7</v>
      </c>
      <c r="EK26" s="1">
        <v>11</v>
      </c>
      <c r="EL26" s="1">
        <v>14</v>
      </c>
      <c r="EN26" s="1">
        <v>1</v>
      </c>
      <c r="EO26" s="1">
        <v>4</v>
      </c>
      <c r="EP26" s="1">
        <v>0</v>
      </c>
      <c r="EQ26" s="1">
        <v>18</v>
      </c>
      <c r="ER26" s="1">
        <v>4</v>
      </c>
      <c r="ES26" s="1">
        <v>12</v>
      </c>
      <c r="ET26" s="1">
        <v>3</v>
      </c>
      <c r="EU26" s="1">
        <v>4</v>
      </c>
      <c r="EV26" s="1">
        <v>1</v>
      </c>
      <c r="EW26" s="1">
        <v>9</v>
      </c>
      <c r="EX26" s="1">
        <v>0</v>
      </c>
      <c r="EY26" s="1">
        <v>0</v>
      </c>
      <c r="EZ26" s="1">
        <v>1</v>
      </c>
      <c r="FA26"/>
      <c r="FO26"/>
    </row>
    <row r="27" spans="1:171">
      <c r="A27" s="13">
        <f t="shared" si="0"/>
        <v>45716</v>
      </c>
      <c r="O27"/>
      <c r="AD27"/>
      <c r="AE27"/>
      <c r="AS27" s="4">
        <v>45716</v>
      </c>
      <c r="AT27" s="1">
        <v>689.91135781000003</v>
      </c>
      <c r="AU27" s="1">
        <v>1317.7185363599999</v>
      </c>
      <c r="AV27" s="1">
        <v>8221.4519997000007</v>
      </c>
      <c r="AW27" s="1">
        <v>343.01411383999999</v>
      </c>
      <c r="AX27" s="1">
        <v>1323.7119737200001</v>
      </c>
      <c r="AY27" s="1">
        <v>1156.47080742</v>
      </c>
      <c r="AZ27" s="1">
        <v>669.54936650000002</v>
      </c>
      <c r="BA27" s="1">
        <v>229.15231163000001</v>
      </c>
      <c r="BB27" s="1">
        <v>236.91486979999999</v>
      </c>
      <c r="BC27" s="1">
        <v>871.60896228000001</v>
      </c>
      <c r="BD27" s="1">
        <v>603.10841516999994</v>
      </c>
      <c r="BE27" s="1">
        <v>651.56041121999999</v>
      </c>
      <c r="BF27" s="1">
        <v>377.11477081999999</v>
      </c>
      <c r="BG27"/>
      <c r="BU27"/>
      <c r="CI27"/>
      <c r="CW27"/>
      <c r="DL27" s="1">
        <v>6</v>
      </c>
      <c r="DM27" s="1">
        <v>20</v>
      </c>
      <c r="DN27" s="1">
        <v>6</v>
      </c>
      <c r="DO27" s="1">
        <v>63</v>
      </c>
      <c r="DP27" s="1">
        <v>25</v>
      </c>
      <c r="DQ27" s="1">
        <v>52</v>
      </c>
      <c r="DR27" s="1">
        <v>11</v>
      </c>
      <c r="DS27" s="1">
        <v>14</v>
      </c>
      <c r="DT27" s="1">
        <v>8</v>
      </c>
      <c r="DU27" s="1">
        <v>15</v>
      </c>
      <c r="DV27" s="1">
        <v>6</v>
      </c>
      <c r="DW27" s="1">
        <v>4</v>
      </c>
      <c r="DX27" s="1">
        <v>4</v>
      </c>
      <c r="DZ27" s="1">
        <v>18</v>
      </c>
      <c r="EA27" s="1">
        <v>17</v>
      </c>
      <c r="EB27" s="1">
        <v>6</v>
      </c>
      <c r="EC27" s="1">
        <v>33</v>
      </c>
      <c r="ED27" s="1">
        <v>14</v>
      </c>
      <c r="EE27" s="1">
        <v>49</v>
      </c>
      <c r="EF27" s="1">
        <v>9</v>
      </c>
      <c r="EG27" s="1">
        <v>2</v>
      </c>
      <c r="EH27" s="1">
        <v>10</v>
      </c>
      <c r="EI27" s="1">
        <v>14</v>
      </c>
      <c r="EJ27" s="1">
        <v>4</v>
      </c>
      <c r="EK27" s="1">
        <v>6</v>
      </c>
      <c r="EL27" s="1">
        <v>10</v>
      </c>
      <c r="EN27" s="1">
        <v>18</v>
      </c>
      <c r="EO27" s="1">
        <v>10</v>
      </c>
      <c r="EP27" s="1">
        <v>2</v>
      </c>
      <c r="EQ27" s="1">
        <v>17</v>
      </c>
      <c r="ER27" s="1">
        <v>14</v>
      </c>
      <c r="ES27" s="1">
        <v>27</v>
      </c>
      <c r="ET27" s="1">
        <v>2</v>
      </c>
      <c r="EU27" s="1">
        <v>7</v>
      </c>
      <c r="EV27" s="1">
        <v>5</v>
      </c>
      <c r="EW27" s="1">
        <v>11</v>
      </c>
      <c r="EX27" s="1">
        <v>6</v>
      </c>
      <c r="EY27" s="1">
        <v>3</v>
      </c>
      <c r="EZ27" s="1">
        <v>2</v>
      </c>
      <c r="FA27"/>
      <c r="FO27"/>
    </row>
    <row r="28" spans="1:171">
      <c r="A28" s="13">
        <f t="shared" si="0"/>
        <v>45688</v>
      </c>
      <c r="O28"/>
      <c r="AD28"/>
      <c r="AE28"/>
      <c r="AS28" s="4">
        <v>45688</v>
      </c>
      <c r="AT28" s="1">
        <v>679.83169033000001</v>
      </c>
      <c r="AU28" s="1">
        <v>1264.56796313</v>
      </c>
      <c r="AV28" s="1">
        <v>8202.7706715599998</v>
      </c>
      <c r="AW28" s="1">
        <v>318.20002922999998</v>
      </c>
      <c r="AX28" s="1">
        <v>1286.2570432499999</v>
      </c>
      <c r="AY28" s="1">
        <v>1113.40554466</v>
      </c>
      <c r="AZ28" s="1">
        <v>664.19371790000002</v>
      </c>
      <c r="BA28" s="1">
        <v>234.14608494000001</v>
      </c>
      <c r="BB28" s="1">
        <v>222.45759794</v>
      </c>
      <c r="BC28" s="1">
        <v>850.7071866</v>
      </c>
      <c r="BD28" s="1">
        <v>604.18387616999996</v>
      </c>
      <c r="BE28" s="1">
        <v>690.60698248999995</v>
      </c>
      <c r="BF28" s="1">
        <v>366.39866033999999</v>
      </c>
      <c r="BG28"/>
      <c r="BU28"/>
      <c r="CI28"/>
      <c r="CW28"/>
      <c r="DL28" s="1">
        <v>13</v>
      </c>
      <c r="DM28" s="1">
        <v>18</v>
      </c>
      <c r="DN28" s="1">
        <v>8</v>
      </c>
      <c r="DO28" s="1">
        <v>50</v>
      </c>
      <c r="DP28" s="1">
        <v>25</v>
      </c>
      <c r="DQ28" s="1">
        <v>46</v>
      </c>
      <c r="DR28" s="1">
        <v>5</v>
      </c>
      <c r="DS28" s="1">
        <v>12</v>
      </c>
      <c r="DT28" s="1">
        <v>8</v>
      </c>
      <c r="DU28" s="1">
        <v>11</v>
      </c>
      <c r="DV28" s="1">
        <v>7</v>
      </c>
      <c r="DW28" s="1">
        <v>5</v>
      </c>
      <c r="DX28" s="1">
        <v>7</v>
      </c>
      <c r="DZ28" s="1">
        <v>22</v>
      </c>
      <c r="EA28" s="1">
        <v>21</v>
      </c>
      <c r="EB28" s="1">
        <v>6</v>
      </c>
      <c r="EC28" s="1">
        <v>46</v>
      </c>
      <c r="ED28" s="1">
        <v>27</v>
      </c>
      <c r="EE28" s="1">
        <v>69</v>
      </c>
      <c r="EF28" s="1">
        <v>16</v>
      </c>
      <c r="EG28" s="1">
        <v>6</v>
      </c>
      <c r="EH28" s="1">
        <v>11</v>
      </c>
      <c r="EI28" s="1">
        <v>20</v>
      </c>
      <c r="EJ28" s="1">
        <v>7</v>
      </c>
      <c r="EK28" s="1">
        <v>5</v>
      </c>
      <c r="EL28" s="1">
        <v>8</v>
      </c>
      <c r="EN28" s="1">
        <v>7</v>
      </c>
      <c r="EO28" s="1">
        <v>7</v>
      </c>
      <c r="EP28" s="1">
        <v>0</v>
      </c>
      <c r="EQ28" s="1">
        <v>17</v>
      </c>
      <c r="ER28" s="1">
        <v>1</v>
      </c>
      <c r="ES28" s="1">
        <v>14</v>
      </c>
      <c r="ET28" s="1">
        <v>1</v>
      </c>
      <c r="EU28" s="1">
        <v>5</v>
      </c>
      <c r="EV28" s="1">
        <v>4</v>
      </c>
      <c r="EW28" s="1">
        <v>7</v>
      </c>
      <c r="EX28" s="1">
        <v>2</v>
      </c>
      <c r="EY28" s="1">
        <v>3</v>
      </c>
      <c r="EZ28" s="1">
        <v>1</v>
      </c>
      <c r="FA28"/>
      <c r="FO28"/>
    </row>
    <row r="29" spans="1:171">
      <c r="A29" s="13">
        <f t="shared" si="0"/>
        <v>45657</v>
      </c>
      <c r="O29"/>
      <c r="AD29"/>
      <c r="AE29"/>
      <c r="AS29" s="4">
        <v>45657</v>
      </c>
      <c r="AT29" s="1">
        <v>654.85079938000001</v>
      </c>
      <c r="AU29" s="1">
        <v>1237.92419625</v>
      </c>
      <c r="AV29" s="1">
        <v>7276.5889420599997</v>
      </c>
      <c r="AW29" s="1">
        <v>293.17917592999999</v>
      </c>
      <c r="AX29" s="1">
        <v>1210.17442579</v>
      </c>
      <c r="AY29" s="1">
        <v>1048.54002029</v>
      </c>
      <c r="AZ29" s="1">
        <v>626.63138192999998</v>
      </c>
      <c r="BA29" s="1">
        <v>216.72801745999999</v>
      </c>
      <c r="BB29" s="1">
        <v>210.50283762000001</v>
      </c>
      <c r="BC29" s="1">
        <v>835.38307433</v>
      </c>
      <c r="BD29" s="1">
        <v>584.12401763000003</v>
      </c>
      <c r="BE29" s="1">
        <v>645.60538713000005</v>
      </c>
      <c r="BF29" s="1">
        <v>350.16836131000002</v>
      </c>
      <c r="BG29"/>
      <c r="BU29"/>
      <c r="CI29"/>
      <c r="CW29"/>
      <c r="DL29" s="1">
        <v>4</v>
      </c>
      <c r="DM29" s="1">
        <v>14</v>
      </c>
      <c r="DN29" s="1">
        <v>1</v>
      </c>
      <c r="DO29" s="1">
        <v>43</v>
      </c>
      <c r="DP29" s="1">
        <v>15</v>
      </c>
      <c r="DQ29" s="1">
        <v>48</v>
      </c>
      <c r="DR29" s="1">
        <v>6</v>
      </c>
      <c r="DS29" s="1">
        <v>5</v>
      </c>
      <c r="DT29" s="1">
        <v>9</v>
      </c>
      <c r="DU29" s="1">
        <v>9</v>
      </c>
      <c r="DV29" s="1">
        <v>7</v>
      </c>
      <c r="DW29" s="1">
        <v>2</v>
      </c>
      <c r="DX29" s="1">
        <v>2</v>
      </c>
      <c r="DZ29" s="1">
        <v>20</v>
      </c>
      <c r="EA29" s="1">
        <v>20</v>
      </c>
      <c r="EB29" s="1">
        <v>9</v>
      </c>
      <c r="EC29" s="1">
        <v>34</v>
      </c>
      <c r="ED29" s="1">
        <v>24</v>
      </c>
      <c r="EE29" s="1">
        <v>43</v>
      </c>
      <c r="EF29" s="1">
        <v>9</v>
      </c>
      <c r="EG29" s="1">
        <v>7</v>
      </c>
      <c r="EH29" s="1">
        <v>6</v>
      </c>
      <c r="EI29" s="1">
        <v>16</v>
      </c>
      <c r="EJ29" s="1">
        <v>7</v>
      </c>
      <c r="EK29" s="1">
        <v>3</v>
      </c>
      <c r="EL29" s="1">
        <v>8</v>
      </c>
      <c r="EN29" s="1">
        <v>17</v>
      </c>
      <c r="EO29" s="1">
        <v>12</v>
      </c>
      <c r="EP29" s="1">
        <v>4</v>
      </c>
      <c r="EQ29" s="1">
        <v>37</v>
      </c>
      <c r="ER29" s="1">
        <v>14</v>
      </c>
      <c r="ES29" s="1">
        <v>37</v>
      </c>
      <c r="ET29" s="1">
        <v>7</v>
      </c>
      <c r="EU29" s="1">
        <v>10</v>
      </c>
      <c r="EV29" s="1">
        <v>8</v>
      </c>
      <c r="EW29" s="1">
        <v>13</v>
      </c>
      <c r="EX29" s="1">
        <v>2</v>
      </c>
      <c r="EY29" s="1">
        <v>6</v>
      </c>
      <c r="EZ29" s="1">
        <v>5</v>
      </c>
      <c r="FA29"/>
      <c r="FO29"/>
    </row>
    <row r="30" spans="1:171">
      <c r="A30" s="13">
        <f t="shared" si="0"/>
        <v>45625</v>
      </c>
      <c r="O30"/>
      <c r="AD30"/>
      <c r="AE30"/>
      <c r="AS30" s="4">
        <v>45625</v>
      </c>
      <c r="AT30" s="1">
        <v>669.51962977000005</v>
      </c>
      <c r="AU30" s="1">
        <v>1255.21126899</v>
      </c>
      <c r="AV30" s="1">
        <v>6724.3262839600002</v>
      </c>
      <c r="AW30" s="1">
        <v>287.96920772999999</v>
      </c>
      <c r="AX30" s="1">
        <v>1263.68397125</v>
      </c>
      <c r="AY30" s="1">
        <v>1061.74107512</v>
      </c>
      <c r="AZ30" s="1">
        <v>638.35318084000005</v>
      </c>
      <c r="BA30" s="1">
        <v>209.15173018999999</v>
      </c>
      <c r="BB30" s="1">
        <v>217.57108965</v>
      </c>
      <c r="BC30" s="1">
        <v>864.20060574000001</v>
      </c>
      <c r="BD30" s="1">
        <v>590.27479231999996</v>
      </c>
      <c r="BE30" s="1">
        <v>646.83473760000004</v>
      </c>
      <c r="BF30" s="1">
        <v>335.75299911000002</v>
      </c>
      <c r="BG30"/>
      <c r="BU30"/>
      <c r="CI30"/>
      <c r="CW30"/>
      <c r="DL30" s="1">
        <v>15</v>
      </c>
      <c r="DM30" s="1">
        <v>22</v>
      </c>
      <c r="DN30" s="1">
        <v>3</v>
      </c>
      <c r="DO30" s="1">
        <v>54</v>
      </c>
      <c r="DP30" s="1">
        <v>22</v>
      </c>
      <c r="DQ30" s="1">
        <v>34</v>
      </c>
      <c r="DR30" s="1">
        <v>8</v>
      </c>
      <c r="DS30" s="1">
        <v>7</v>
      </c>
      <c r="DT30" s="1">
        <v>10</v>
      </c>
      <c r="DU30" s="1">
        <v>17</v>
      </c>
      <c r="DV30" s="1">
        <v>8</v>
      </c>
      <c r="DW30" s="1">
        <v>1</v>
      </c>
      <c r="DX30" s="1">
        <v>2</v>
      </c>
      <c r="DZ30" s="1">
        <v>18</v>
      </c>
      <c r="EA30" s="1">
        <v>14</v>
      </c>
      <c r="EB30" s="1">
        <v>9</v>
      </c>
      <c r="EC30" s="1">
        <v>35</v>
      </c>
      <c r="ED30" s="1">
        <v>24</v>
      </c>
      <c r="EE30" s="1">
        <v>75</v>
      </c>
      <c r="EF30" s="1">
        <v>9</v>
      </c>
      <c r="EG30" s="1">
        <v>11</v>
      </c>
      <c r="EH30" s="1">
        <v>11</v>
      </c>
      <c r="EI30" s="1">
        <v>12</v>
      </c>
      <c r="EJ30" s="1">
        <v>6</v>
      </c>
      <c r="EK30" s="1">
        <v>8</v>
      </c>
      <c r="EL30" s="1">
        <v>10</v>
      </c>
      <c r="EN30" s="1">
        <v>8</v>
      </c>
      <c r="EO30" s="1">
        <v>11</v>
      </c>
      <c r="EP30" s="1">
        <v>2</v>
      </c>
      <c r="EQ30" s="1">
        <v>24</v>
      </c>
      <c r="ER30" s="1">
        <v>7</v>
      </c>
      <c r="ES30" s="1">
        <v>21</v>
      </c>
      <c r="ET30" s="1">
        <v>5</v>
      </c>
      <c r="EU30" s="1">
        <v>4</v>
      </c>
      <c r="EV30" s="1">
        <v>2</v>
      </c>
      <c r="EW30" s="1">
        <v>8</v>
      </c>
      <c r="EX30" s="1">
        <v>2</v>
      </c>
      <c r="EY30" s="1">
        <v>2</v>
      </c>
      <c r="EZ30" s="1">
        <v>3</v>
      </c>
      <c r="FA30"/>
      <c r="FO30"/>
    </row>
    <row r="31" spans="1:171">
      <c r="A31" s="13">
        <f t="shared" si="0"/>
        <v>45596</v>
      </c>
      <c r="O31"/>
      <c r="AD31"/>
      <c r="AE31"/>
      <c r="AS31" s="4">
        <v>45596</v>
      </c>
      <c r="AT31" s="1">
        <v>687.18996879999997</v>
      </c>
      <c r="AU31" s="1">
        <v>1257.1413481699999</v>
      </c>
      <c r="AV31" s="1">
        <v>6846.6689681999997</v>
      </c>
      <c r="AW31" s="1">
        <v>281.56032750999998</v>
      </c>
      <c r="AX31" s="1">
        <v>1277.0561290999999</v>
      </c>
      <c r="AY31" s="1">
        <v>1030.95262613</v>
      </c>
      <c r="AZ31" s="1">
        <v>631.99848028999997</v>
      </c>
      <c r="BA31" s="1">
        <v>200.68628072999999</v>
      </c>
      <c r="BB31" s="1">
        <v>211.38745132</v>
      </c>
      <c r="BC31" s="1">
        <v>860.29536043999997</v>
      </c>
      <c r="BD31" s="1">
        <v>536.75662702</v>
      </c>
      <c r="BE31" s="1">
        <v>625.29513940000004</v>
      </c>
      <c r="BF31" s="1">
        <v>348.81325218000001</v>
      </c>
      <c r="BG31"/>
      <c r="BU31"/>
      <c r="CI31"/>
      <c r="CW31"/>
      <c r="DL31" s="1">
        <v>9</v>
      </c>
      <c r="DM31" s="1">
        <v>12</v>
      </c>
      <c r="DN31" s="1">
        <v>2</v>
      </c>
      <c r="DO31" s="1">
        <v>51</v>
      </c>
      <c r="DP31" s="1">
        <v>17</v>
      </c>
      <c r="DQ31" s="1">
        <v>34</v>
      </c>
      <c r="DR31" s="1">
        <v>4</v>
      </c>
      <c r="DS31" s="1">
        <v>8</v>
      </c>
      <c r="DT31" s="1">
        <v>4</v>
      </c>
      <c r="DU31" s="1">
        <v>15</v>
      </c>
      <c r="DV31" s="1">
        <v>7</v>
      </c>
      <c r="DW31" s="1">
        <v>2</v>
      </c>
      <c r="DX31" s="1">
        <v>1</v>
      </c>
      <c r="DZ31" s="1">
        <v>29</v>
      </c>
      <c r="EA31" s="1">
        <v>28</v>
      </c>
      <c r="EB31" s="1">
        <v>11</v>
      </c>
      <c r="EC31" s="1">
        <v>47</v>
      </c>
      <c r="ED31" s="1">
        <v>32</v>
      </c>
      <c r="EE31" s="1">
        <v>79</v>
      </c>
      <c r="EF31" s="1">
        <v>15</v>
      </c>
      <c r="EG31" s="1">
        <v>13</v>
      </c>
      <c r="EH31" s="1">
        <v>15</v>
      </c>
      <c r="EI31" s="1">
        <v>10</v>
      </c>
      <c r="EJ31" s="1">
        <v>4</v>
      </c>
      <c r="EK31" s="1">
        <v>9</v>
      </c>
      <c r="EL31" s="1">
        <v>14</v>
      </c>
      <c r="EN31" s="1">
        <v>3</v>
      </c>
      <c r="EO31" s="1">
        <v>7</v>
      </c>
      <c r="EP31" s="1">
        <v>1</v>
      </c>
      <c r="EQ31" s="1">
        <v>13</v>
      </c>
      <c r="ER31" s="1">
        <v>4</v>
      </c>
      <c r="ES31" s="1">
        <v>17</v>
      </c>
      <c r="ET31" s="1">
        <v>3</v>
      </c>
      <c r="EU31" s="1">
        <v>1</v>
      </c>
      <c r="EV31" s="1">
        <v>3</v>
      </c>
      <c r="EW31" s="1">
        <v>12</v>
      </c>
      <c r="EX31" s="1">
        <v>5</v>
      </c>
      <c r="EY31" s="1">
        <v>0</v>
      </c>
      <c r="EZ31" s="1">
        <v>0</v>
      </c>
      <c r="FA31"/>
      <c r="FO31"/>
    </row>
    <row r="32" spans="1:171">
      <c r="A32" s="13">
        <f t="shared" si="0"/>
        <v>45565</v>
      </c>
      <c r="O32"/>
      <c r="AD32"/>
      <c r="AE32"/>
      <c r="AS32" s="4">
        <v>45565</v>
      </c>
      <c r="AT32" s="1">
        <v>735.14953130000004</v>
      </c>
      <c r="AU32" s="1">
        <v>1315.9916183099999</v>
      </c>
      <c r="AV32" s="1">
        <v>7564.1822103300001</v>
      </c>
      <c r="AW32" s="1">
        <v>284.53513140000001</v>
      </c>
      <c r="AX32" s="1">
        <v>1329.6996947800001</v>
      </c>
      <c r="AY32" s="1">
        <v>1049.4307320400001</v>
      </c>
      <c r="AZ32" s="1">
        <v>632.46996668999998</v>
      </c>
      <c r="BA32" s="1">
        <v>216.13083498</v>
      </c>
      <c r="BB32" s="1">
        <v>210.26329698000001</v>
      </c>
      <c r="BC32" s="1">
        <v>899.33233757999994</v>
      </c>
      <c r="BD32" s="1">
        <v>530.44889467999997</v>
      </c>
      <c r="BE32" s="1">
        <v>622.48398135000002</v>
      </c>
      <c r="BF32" s="1">
        <v>359.48279193000002</v>
      </c>
      <c r="BG32"/>
      <c r="BU32"/>
      <c r="CI32"/>
      <c r="CW32"/>
      <c r="DL32" s="1">
        <v>9</v>
      </c>
      <c r="DM32" s="1">
        <v>12</v>
      </c>
      <c r="DN32" s="1">
        <v>1</v>
      </c>
      <c r="DO32" s="1">
        <v>51</v>
      </c>
      <c r="DP32" s="1">
        <v>16</v>
      </c>
      <c r="DQ32" s="1">
        <v>35</v>
      </c>
      <c r="DR32" s="1">
        <v>2</v>
      </c>
      <c r="DS32" s="1">
        <v>7</v>
      </c>
      <c r="DT32" s="1">
        <v>8</v>
      </c>
      <c r="DU32" s="1">
        <v>11</v>
      </c>
      <c r="DV32" s="1">
        <v>7</v>
      </c>
      <c r="DW32" s="1">
        <v>2</v>
      </c>
      <c r="DX32" s="1">
        <v>3</v>
      </c>
      <c r="DZ32" s="1">
        <v>26</v>
      </c>
      <c r="EA32" s="1">
        <v>27</v>
      </c>
      <c r="EB32" s="1">
        <v>13</v>
      </c>
      <c r="EC32" s="1">
        <v>33</v>
      </c>
      <c r="ED32" s="1">
        <v>27</v>
      </c>
      <c r="EE32" s="1">
        <v>64</v>
      </c>
      <c r="EF32" s="1">
        <v>17</v>
      </c>
      <c r="EG32" s="1">
        <v>10</v>
      </c>
      <c r="EH32" s="1">
        <v>10</v>
      </c>
      <c r="EI32" s="1">
        <v>16</v>
      </c>
      <c r="EJ32" s="1">
        <v>9</v>
      </c>
      <c r="EK32" s="1">
        <v>5</v>
      </c>
      <c r="EL32" s="1">
        <v>11</v>
      </c>
      <c r="EN32" s="1">
        <v>5</v>
      </c>
      <c r="EO32" s="1">
        <v>8</v>
      </c>
      <c r="EP32" s="1">
        <v>0</v>
      </c>
      <c r="EQ32" s="1">
        <v>27</v>
      </c>
      <c r="ER32" s="1">
        <v>9</v>
      </c>
      <c r="ES32" s="1">
        <v>27</v>
      </c>
      <c r="ET32" s="1">
        <v>3</v>
      </c>
      <c r="EU32" s="1">
        <v>5</v>
      </c>
      <c r="EV32" s="1">
        <v>4</v>
      </c>
      <c r="EW32" s="1">
        <v>8</v>
      </c>
      <c r="EX32" s="1">
        <v>0</v>
      </c>
      <c r="EY32" s="1">
        <v>4</v>
      </c>
      <c r="EZ32" s="1">
        <v>1</v>
      </c>
      <c r="FA32"/>
      <c r="FO32"/>
    </row>
    <row r="33" spans="1:171">
      <c r="A33" s="13">
        <f t="shared" si="0"/>
        <v>45534</v>
      </c>
      <c r="O33"/>
      <c r="AD33"/>
      <c r="AE33"/>
      <c r="AS33" s="4">
        <v>45534</v>
      </c>
      <c r="AT33" s="1">
        <v>693.48413586000004</v>
      </c>
      <c r="AU33" s="1">
        <v>1321.6635344900001</v>
      </c>
      <c r="AV33" s="1">
        <v>7463.3916124199995</v>
      </c>
      <c r="AW33" s="1">
        <v>280.12656750999997</v>
      </c>
      <c r="AX33" s="1">
        <v>1421.93802749</v>
      </c>
      <c r="AY33" s="1">
        <v>1032.11289207</v>
      </c>
      <c r="AZ33" s="1">
        <v>674.57310782000002</v>
      </c>
      <c r="BA33" s="1">
        <v>219.13800164</v>
      </c>
      <c r="BB33" s="1">
        <v>205.34070360000001</v>
      </c>
      <c r="BC33" s="1">
        <v>867.95889347000002</v>
      </c>
      <c r="BD33" s="1">
        <v>505.76731842999999</v>
      </c>
      <c r="BE33" s="1">
        <v>621.46035128999995</v>
      </c>
      <c r="BF33" s="1">
        <v>384.53649118999999</v>
      </c>
      <c r="BG33"/>
      <c r="BU33"/>
      <c r="CI33"/>
      <c r="CW33"/>
      <c r="DL33" s="1">
        <v>12</v>
      </c>
      <c r="DM33" s="1">
        <v>17</v>
      </c>
      <c r="DN33" s="1">
        <v>2</v>
      </c>
      <c r="DO33" s="1">
        <v>67</v>
      </c>
      <c r="DP33" s="1">
        <v>24</v>
      </c>
      <c r="DQ33" s="1">
        <v>49</v>
      </c>
      <c r="DR33" s="1">
        <v>5</v>
      </c>
      <c r="DS33" s="1">
        <v>6</v>
      </c>
      <c r="DT33" s="1">
        <v>11</v>
      </c>
      <c r="DU33" s="1">
        <v>14</v>
      </c>
      <c r="DV33" s="1">
        <v>5</v>
      </c>
      <c r="DW33" s="1">
        <v>3</v>
      </c>
      <c r="DX33" s="1">
        <v>4</v>
      </c>
      <c r="DZ33" s="1">
        <v>27</v>
      </c>
      <c r="EA33" s="1">
        <v>23</v>
      </c>
      <c r="EB33" s="1">
        <v>11</v>
      </c>
      <c r="EC33" s="1">
        <v>26</v>
      </c>
      <c r="ED33" s="1">
        <v>22</v>
      </c>
      <c r="EE33" s="1">
        <v>56</v>
      </c>
      <c r="EF33" s="1">
        <v>16</v>
      </c>
      <c r="EG33" s="1">
        <v>7</v>
      </c>
      <c r="EH33" s="1">
        <v>5</v>
      </c>
      <c r="EI33" s="1">
        <v>8</v>
      </c>
      <c r="EJ33" s="1">
        <v>8</v>
      </c>
      <c r="EK33" s="1">
        <v>3</v>
      </c>
      <c r="EL33" s="1">
        <v>8</v>
      </c>
      <c r="EN33" s="1">
        <v>3</v>
      </c>
      <c r="EO33" s="1">
        <v>7</v>
      </c>
      <c r="EP33" s="1">
        <v>1</v>
      </c>
      <c r="EQ33" s="1">
        <v>17</v>
      </c>
      <c r="ER33" s="1">
        <v>4</v>
      </c>
      <c r="ES33" s="1">
        <v>25</v>
      </c>
      <c r="ET33" s="1">
        <v>1</v>
      </c>
      <c r="EU33" s="1">
        <v>9</v>
      </c>
      <c r="EV33" s="1">
        <v>6</v>
      </c>
      <c r="EW33" s="1">
        <v>13</v>
      </c>
      <c r="EX33" s="1">
        <v>2</v>
      </c>
      <c r="EY33" s="1">
        <v>5</v>
      </c>
      <c r="EZ33" s="1">
        <v>4</v>
      </c>
      <c r="FA33"/>
      <c r="FO33"/>
    </row>
    <row r="34" spans="1:171">
      <c r="A34" s="13">
        <f t="shared" si="0"/>
        <v>45504</v>
      </c>
      <c r="O34"/>
      <c r="AD34"/>
      <c r="AE34"/>
      <c r="AS34" s="4">
        <v>45504</v>
      </c>
      <c r="AT34" s="1">
        <v>703.12652104999995</v>
      </c>
      <c r="AU34" s="1">
        <v>1288.66736887</v>
      </c>
      <c r="AV34" s="1">
        <v>7338.20668105</v>
      </c>
      <c r="AW34" s="1">
        <v>278.47498684999999</v>
      </c>
      <c r="AX34" s="1">
        <v>1368.1476453099999</v>
      </c>
      <c r="AY34" s="1">
        <v>1024.6255753200001</v>
      </c>
      <c r="AZ34" s="1">
        <v>701.29371018999996</v>
      </c>
      <c r="BA34" s="1">
        <v>222.10528471999999</v>
      </c>
      <c r="BB34" s="1">
        <v>197.33648281000001</v>
      </c>
      <c r="BC34" s="1">
        <v>850.94527937999999</v>
      </c>
      <c r="BD34" s="1">
        <v>491.00186305</v>
      </c>
      <c r="BE34" s="1">
        <v>627.18749584</v>
      </c>
      <c r="BF34" s="1">
        <v>376.70530669999999</v>
      </c>
      <c r="BG34"/>
      <c r="BU34"/>
      <c r="CI34"/>
      <c r="CW34"/>
      <c r="DL34" s="1">
        <v>12</v>
      </c>
      <c r="DM34" s="1">
        <v>17</v>
      </c>
      <c r="DN34" s="1">
        <v>3</v>
      </c>
      <c r="DO34" s="1">
        <v>55</v>
      </c>
      <c r="DP34" s="1">
        <v>20</v>
      </c>
      <c r="DQ34" s="1">
        <v>46</v>
      </c>
      <c r="DR34" s="1">
        <v>7</v>
      </c>
      <c r="DS34" s="1">
        <v>7</v>
      </c>
      <c r="DT34" s="1">
        <v>7</v>
      </c>
      <c r="DU34" s="1">
        <v>15</v>
      </c>
      <c r="DV34" s="1">
        <v>4</v>
      </c>
      <c r="DW34" s="1">
        <v>5</v>
      </c>
      <c r="DX34" s="1">
        <v>2</v>
      </c>
      <c r="DZ34" s="1">
        <v>27</v>
      </c>
      <c r="EA34" s="1">
        <v>22</v>
      </c>
      <c r="EB34" s="1">
        <v>11</v>
      </c>
      <c r="EC34" s="1">
        <v>46</v>
      </c>
      <c r="ED34" s="1">
        <v>28</v>
      </c>
      <c r="EE34" s="1">
        <v>75</v>
      </c>
      <c r="EF34" s="1">
        <v>14</v>
      </c>
      <c r="EG34" s="1">
        <v>13</v>
      </c>
      <c r="EH34" s="1">
        <v>13</v>
      </c>
      <c r="EI34" s="1">
        <v>7</v>
      </c>
      <c r="EJ34" s="1">
        <v>8</v>
      </c>
      <c r="EK34" s="1">
        <v>6</v>
      </c>
      <c r="EL34" s="1">
        <v>14</v>
      </c>
      <c r="EN34" s="1">
        <v>4</v>
      </c>
      <c r="EO34" s="1">
        <v>8</v>
      </c>
      <c r="EP34" s="1">
        <v>0</v>
      </c>
      <c r="EQ34" s="1">
        <v>7</v>
      </c>
      <c r="ER34" s="1">
        <v>2</v>
      </c>
      <c r="ES34" s="1">
        <v>11</v>
      </c>
      <c r="ET34" s="1">
        <v>1</v>
      </c>
      <c r="EU34" s="1">
        <v>2</v>
      </c>
      <c r="EV34" s="1">
        <v>3</v>
      </c>
      <c r="EW34" s="1">
        <v>12</v>
      </c>
      <c r="EX34" s="1">
        <v>2</v>
      </c>
      <c r="EY34" s="1">
        <v>0</v>
      </c>
      <c r="EZ34" s="1">
        <v>0</v>
      </c>
      <c r="FA34"/>
      <c r="FO34"/>
    </row>
    <row r="35" spans="1:171">
      <c r="A35" s="13">
        <f t="shared" si="0"/>
        <v>45471</v>
      </c>
      <c r="O35"/>
      <c r="AD35"/>
      <c r="AE35"/>
      <c r="AS35" s="4">
        <v>45471</v>
      </c>
      <c r="AT35" s="1">
        <v>714.87370322000004</v>
      </c>
      <c r="AU35" s="1">
        <v>1250.4407067300001</v>
      </c>
      <c r="AV35" s="1">
        <v>7736.9637101999997</v>
      </c>
      <c r="AW35" s="1">
        <v>268.80482834999998</v>
      </c>
      <c r="AX35" s="1">
        <v>1332.2843205199999</v>
      </c>
      <c r="AY35" s="1">
        <v>993.06480438000006</v>
      </c>
      <c r="AZ35" s="1">
        <v>702.67506023999999</v>
      </c>
      <c r="BA35" s="1">
        <v>237.24789611</v>
      </c>
      <c r="BB35" s="1">
        <v>189.20770325000001</v>
      </c>
      <c r="BC35" s="1">
        <v>805.03615089000004</v>
      </c>
      <c r="BD35" s="1">
        <v>493.01413754999999</v>
      </c>
      <c r="BE35" s="1">
        <v>633.32521512000005</v>
      </c>
      <c r="BF35" s="1">
        <v>393.79290377000001</v>
      </c>
      <c r="BG35"/>
      <c r="BU35"/>
      <c r="CI35"/>
      <c r="CW35"/>
      <c r="DL35" s="1">
        <v>17</v>
      </c>
      <c r="DM35" s="1">
        <v>16</v>
      </c>
      <c r="DN35" s="1">
        <v>4</v>
      </c>
      <c r="DO35" s="1">
        <v>57</v>
      </c>
      <c r="DP35" s="1">
        <v>23</v>
      </c>
      <c r="DQ35" s="1">
        <v>47</v>
      </c>
      <c r="DR35" s="1">
        <v>10</v>
      </c>
      <c r="DS35" s="1">
        <v>12</v>
      </c>
      <c r="DT35" s="1">
        <v>7</v>
      </c>
      <c r="DU35" s="1">
        <v>15</v>
      </c>
      <c r="DV35" s="1">
        <v>7</v>
      </c>
      <c r="DW35" s="1">
        <v>9</v>
      </c>
      <c r="DX35" s="1">
        <v>7</v>
      </c>
      <c r="DZ35" s="1">
        <v>23</v>
      </c>
      <c r="EA35" s="1">
        <v>26</v>
      </c>
      <c r="EB35" s="1">
        <v>9</v>
      </c>
      <c r="EC35" s="1">
        <v>27</v>
      </c>
      <c r="ED35" s="1">
        <v>20</v>
      </c>
      <c r="EE35" s="1">
        <v>61</v>
      </c>
      <c r="EF35" s="1">
        <v>8</v>
      </c>
      <c r="EG35" s="1">
        <v>7</v>
      </c>
      <c r="EH35" s="1">
        <v>13</v>
      </c>
      <c r="EI35" s="1">
        <v>8</v>
      </c>
      <c r="EJ35" s="1">
        <v>7</v>
      </c>
      <c r="EK35" s="1">
        <v>0</v>
      </c>
      <c r="EL35" s="1">
        <v>8</v>
      </c>
      <c r="EN35" s="1">
        <v>3</v>
      </c>
      <c r="EO35" s="1">
        <v>5</v>
      </c>
      <c r="EP35" s="1">
        <v>1</v>
      </c>
      <c r="EQ35" s="1">
        <v>24</v>
      </c>
      <c r="ER35" s="1">
        <v>7</v>
      </c>
      <c r="ES35" s="1">
        <v>22</v>
      </c>
      <c r="ET35" s="1">
        <v>4</v>
      </c>
      <c r="EU35" s="1">
        <v>4</v>
      </c>
      <c r="EV35" s="1">
        <v>3</v>
      </c>
      <c r="EW35" s="1">
        <v>10</v>
      </c>
      <c r="EX35" s="1">
        <v>0</v>
      </c>
      <c r="EY35" s="1">
        <v>2</v>
      </c>
      <c r="EZ35" s="1">
        <v>1</v>
      </c>
      <c r="FA35"/>
      <c r="FO35"/>
    </row>
    <row r="36" spans="1:171">
      <c r="A36" s="13">
        <f t="shared" si="0"/>
        <v>45443</v>
      </c>
      <c r="O36"/>
      <c r="AD36"/>
      <c r="AE36"/>
      <c r="AS36" s="4">
        <v>45443</v>
      </c>
      <c r="AT36" s="1">
        <v>743.41133548000005</v>
      </c>
      <c r="AU36" s="1">
        <v>1277.0850204000001</v>
      </c>
      <c r="AV36" s="1">
        <v>8027.57679396</v>
      </c>
      <c r="AW36" s="1">
        <v>275.98976597000001</v>
      </c>
      <c r="AX36" s="1">
        <v>1295.4261011900001</v>
      </c>
      <c r="AY36" s="1">
        <v>1031.3925595000001</v>
      </c>
      <c r="AZ36" s="1">
        <v>721.13601162999998</v>
      </c>
      <c r="BA36" s="1">
        <v>220.79896274999999</v>
      </c>
      <c r="BB36" s="1">
        <v>190.24436022</v>
      </c>
      <c r="BC36" s="1">
        <v>832.61158762000002</v>
      </c>
      <c r="BD36" s="1">
        <v>498.48330811</v>
      </c>
      <c r="BE36" s="1">
        <v>617.88685733</v>
      </c>
      <c r="BF36" s="1">
        <v>413.52946168</v>
      </c>
      <c r="BG36"/>
      <c r="BU36"/>
      <c r="CI36"/>
      <c r="CW36"/>
      <c r="DL36" s="1">
        <v>20</v>
      </c>
      <c r="DM36" s="1">
        <v>23</v>
      </c>
      <c r="DN36" s="1">
        <v>5</v>
      </c>
      <c r="DO36" s="1">
        <v>64</v>
      </c>
      <c r="DP36" s="1">
        <v>21</v>
      </c>
      <c r="DQ36" s="1">
        <v>54</v>
      </c>
      <c r="DR36" s="1">
        <v>9</v>
      </c>
      <c r="DS36" s="1">
        <v>11</v>
      </c>
      <c r="DT36" s="1">
        <v>8</v>
      </c>
      <c r="DU36" s="1">
        <v>15</v>
      </c>
      <c r="DV36" s="1">
        <v>8</v>
      </c>
      <c r="DW36" s="1">
        <v>7</v>
      </c>
      <c r="DX36" s="1">
        <v>5</v>
      </c>
      <c r="DZ36" s="1">
        <v>19</v>
      </c>
      <c r="EA36" s="1">
        <v>17</v>
      </c>
      <c r="EB36" s="1">
        <v>6</v>
      </c>
      <c r="EC36" s="1">
        <v>29</v>
      </c>
      <c r="ED36" s="1">
        <v>24</v>
      </c>
      <c r="EE36" s="1">
        <v>47</v>
      </c>
      <c r="EF36" s="1">
        <v>11</v>
      </c>
      <c r="EG36" s="1">
        <v>6</v>
      </c>
      <c r="EH36" s="1">
        <v>9</v>
      </c>
      <c r="EI36" s="1">
        <v>11</v>
      </c>
      <c r="EJ36" s="1">
        <v>4</v>
      </c>
      <c r="EK36" s="1">
        <v>2</v>
      </c>
      <c r="EL36" s="1">
        <v>9</v>
      </c>
      <c r="EN36" s="1">
        <v>6</v>
      </c>
      <c r="EO36" s="1">
        <v>6</v>
      </c>
      <c r="EP36" s="1">
        <v>3</v>
      </c>
      <c r="EQ36" s="1">
        <v>15</v>
      </c>
      <c r="ER36" s="1">
        <v>5</v>
      </c>
      <c r="ES36" s="1">
        <v>29</v>
      </c>
      <c r="ET36" s="1">
        <v>2</v>
      </c>
      <c r="EU36" s="1">
        <v>6</v>
      </c>
      <c r="EV36" s="1">
        <v>6</v>
      </c>
      <c r="EW36" s="1">
        <v>7</v>
      </c>
      <c r="EX36" s="1">
        <v>2</v>
      </c>
      <c r="EY36" s="1">
        <v>2</v>
      </c>
      <c r="EZ36" s="1">
        <v>2</v>
      </c>
      <c r="FA36"/>
      <c r="FO36"/>
    </row>
    <row r="37" spans="1:171">
      <c r="A37" s="13">
        <f t="shared" si="0"/>
        <v>45412</v>
      </c>
      <c r="O37"/>
      <c r="AD37"/>
      <c r="AE37"/>
      <c r="AS37" s="4">
        <v>45412</v>
      </c>
      <c r="AT37" s="1">
        <v>736.42269532</v>
      </c>
      <c r="AU37" s="1">
        <v>1253.0881099200001</v>
      </c>
      <c r="AV37" s="1">
        <v>8029.0350655900002</v>
      </c>
      <c r="AW37" s="1">
        <v>264.02146089000001</v>
      </c>
      <c r="AX37" s="1">
        <v>1265.69007571</v>
      </c>
      <c r="AY37" s="1">
        <v>991.74541567999995</v>
      </c>
      <c r="AZ37" s="1">
        <v>733.18001061999996</v>
      </c>
      <c r="BA37" s="1">
        <v>213.96324455000001</v>
      </c>
      <c r="BB37" s="1">
        <v>179.77825558999999</v>
      </c>
      <c r="BC37" s="1">
        <v>810.86066112000003</v>
      </c>
      <c r="BD37" s="1">
        <v>513.97780768999996</v>
      </c>
      <c r="BE37" s="1">
        <v>601.17692031000001</v>
      </c>
      <c r="BF37" s="1">
        <v>426.06736584999999</v>
      </c>
      <c r="BG37"/>
      <c r="BU37"/>
      <c r="CI37"/>
      <c r="CW37"/>
      <c r="DL37" s="1">
        <v>25</v>
      </c>
      <c r="DM37" s="1">
        <v>16</v>
      </c>
      <c r="DN37" s="1">
        <v>5</v>
      </c>
      <c r="DO37" s="1">
        <v>60</v>
      </c>
      <c r="DP37" s="1">
        <v>21</v>
      </c>
      <c r="DQ37" s="1">
        <v>59</v>
      </c>
      <c r="DR37" s="1">
        <v>14</v>
      </c>
      <c r="DS37" s="1">
        <v>7</v>
      </c>
      <c r="DT37" s="1">
        <v>9</v>
      </c>
      <c r="DU37" s="1">
        <v>16</v>
      </c>
      <c r="DV37" s="1">
        <v>7</v>
      </c>
      <c r="DW37" s="1">
        <v>4</v>
      </c>
      <c r="DX37" s="1">
        <v>3</v>
      </c>
      <c r="DZ37" s="1">
        <v>15</v>
      </c>
      <c r="EA37" s="1">
        <v>23</v>
      </c>
      <c r="EB37" s="1">
        <v>9</v>
      </c>
      <c r="EC37" s="1">
        <v>33</v>
      </c>
      <c r="ED37" s="1">
        <v>24</v>
      </c>
      <c r="EE37" s="1">
        <v>57</v>
      </c>
      <c r="EF37" s="1">
        <v>8</v>
      </c>
      <c r="EG37" s="1">
        <v>16</v>
      </c>
      <c r="EH37" s="1">
        <v>9</v>
      </c>
      <c r="EI37" s="1">
        <v>11</v>
      </c>
      <c r="EJ37" s="1">
        <v>7</v>
      </c>
      <c r="EK37" s="1">
        <v>3</v>
      </c>
      <c r="EL37" s="1">
        <v>10</v>
      </c>
      <c r="EN37" s="1">
        <v>5</v>
      </c>
      <c r="EO37" s="1">
        <v>7</v>
      </c>
      <c r="EP37" s="1">
        <v>0</v>
      </c>
      <c r="EQ37" s="1">
        <v>16</v>
      </c>
      <c r="ER37" s="1">
        <v>5</v>
      </c>
      <c r="ES37" s="1">
        <v>16</v>
      </c>
      <c r="ET37" s="1">
        <v>0</v>
      </c>
      <c r="EU37" s="1">
        <v>0</v>
      </c>
      <c r="EV37" s="1">
        <v>5</v>
      </c>
      <c r="EW37" s="1">
        <v>6</v>
      </c>
      <c r="EX37" s="1">
        <v>0</v>
      </c>
      <c r="EY37" s="1">
        <v>4</v>
      </c>
      <c r="EZ37" s="1">
        <v>3</v>
      </c>
      <c r="FA37"/>
      <c r="FO37"/>
    </row>
    <row r="38" spans="1:171">
      <c r="A38" s="13">
        <f t="shared" si="0"/>
        <v>45379</v>
      </c>
      <c r="O38"/>
      <c r="AD38"/>
      <c r="AE38"/>
      <c r="AS38" s="4">
        <v>45379</v>
      </c>
      <c r="AT38" s="1">
        <v>723.27497609</v>
      </c>
      <c r="AU38" s="1">
        <v>1267.10627666</v>
      </c>
      <c r="AV38" s="1">
        <v>8410.7607344299995</v>
      </c>
      <c r="AW38" s="1">
        <v>267.17974938999998</v>
      </c>
      <c r="AX38" s="1">
        <v>1254.5171146299999</v>
      </c>
      <c r="AY38" s="1">
        <v>1023.88375907</v>
      </c>
      <c r="AZ38" s="1">
        <v>692.48517558000003</v>
      </c>
      <c r="BA38" s="1">
        <v>225.06800064999999</v>
      </c>
      <c r="BB38" s="1">
        <v>184.14083453000001</v>
      </c>
      <c r="BC38" s="1">
        <v>806.37852284999997</v>
      </c>
      <c r="BD38" s="1">
        <v>536.45196309000005</v>
      </c>
      <c r="BE38" s="1">
        <v>613.00712081999995</v>
      </c>
      <c r="BF38" s="1">
        <v>456.88301532000003</v>
      </c>
      <c r="BG38"/>
      <c r="BU38"/>
      <c r="CI38"/>
      <c r="CW38"/>
      <c r="DL38" s="1">
        <v>15</v>
      </c>
      <c r="DM38" s="1">
        <v>17</v>
      </c>
      <c r="DN38" s="1">
        <v>4</v>
      </c>
      <c r="DO38" s="1">
        <v>51</v>
      </c>
      <c r="DP38" s="1">
        <v>18</v>
      </c>
      <c r="DQ38" s="1">
        <v>57</v>
      </c>
      <c r="DR38" s="1">
        <v>7</v>
      </c>
      <c r="DS38" s="1">
        <v>5</v>
      </c>
      <c r="DT38" s="1">
        <v>9</v>
      </c>
      <c r="DU38" s="1">
        <v>13</v>
      </c>
      <c r="DV38" s="1">
        <v>7</v>
      </c>
      <c r="DW38" s="1">
        <v>5</v>
      </c>
      <c r="DX38" s="1">
        <v>9</v>
      </c>
      <c r="DZ38" s="1">
        <v>21</v>
      </c>
      <c r="EA38" s="1">
        <v>20</v>
      </c>
      <c r="EB38" s="1">
        <v>7</v>
      </c>
      <c r="EC38" s="1">
        <v>38</v>
      </c>
      <c r="ED38" s="1">
        <v>26</v>
      </c>
      <c r="EE38" s="1">
        <v>49</v>
      </c>
      <c r="EF38" s="1">
        <v>11</v>
      </c>
      <c r="EG38" s="1">
        <v>15</v>
      </c>
      <c r="EH38" s="1">
        <v>10</v>
      </c>
      <c r="EI38" s="1">
        <v>14</v>
      </c>
      <c r="EJ38" s="1">
        <v>5</v>
      </c>
      <c r="EK38" s="1">
        <v>5</v>
      </c>
      <c r="EL38" s="1">
        <v>7</v>
      </c>
      <c r="EN38" s="1">
        <v>9</v>
      </c>
      <c r="EO38" s="1">
        <v>10</v>
      </c>
      <c r="EP38" s="1">
        <v>3</v>
      </c>
      <c r="EQ38" s="1">
        <v>19</v>
      </c>
      <c r="ER38" s="1">
        <v>7</v>
      </c>
      <c r="ES38" s="1">
        <v>27</v>
      </c>
      <c r="ET38" s="1">
        <v>4</v>
      </c>
      <c r="EU38" s="1">
        <v>3</v>
      </c>
      <c r="EV38" s="1">
        <v>4</v>
      </c>
      <c r="EW38" s="1">
        <v>8</v>
      </c>
      <c r="EX38" s="1">
        <v>2</v>
      </c>
      <c r="EY38" s="1">
        <v>1</v>
      </c>
      <c r="EZ38" s="1">
        <v>0</v>
      </c>
      <c r="FA38"/>
      <c r="FO38"/>
    </row>
    <row r="39" spans="1:171">
      <c r="A39" s="13">
        <f t="shared" si="0"/>
        <v>45351</v>
      </c>
      <c r="O39"/>
      <c r="AD39"/>
      <c r="AE39"/>
      <c r="AS39" s="4">
        <v>45351</v>
      </c>
      <c r="AT39" s="1">
        <v>683.16812259000005</v>
      </c>
      <c r="AU39" s="1">
        <v>1256.6279464900001</v>
      </c>
      <c r="AV39" s="1">
        <v>8497.9779465200008</v>
      </c>
      <c r="AW39" s="1">
        <v>250.90741186</v>
      </c>
      <c r="AX39" s="1">
        <v>1218.4922999099999</v>
      </c>
      <c r="AY39" s="1">
        <v>992.01479474999996</v>
      </c>
      <c r="AZ39" s="1">
        <v>650.19462957999997</v>
      </c>
      <c r="BA39" s="1">
        <v>221.47664161</v>
      </c>
      <c r="BB39" s="1">
        <v>180.42569947000001</v>
      </c>
      <c r="BC39" s="1">
        <v>776.14393163</v>
      </c>
      <c r="BD39" s="1">
        <v>550.45128566999995</v>
      </c>
      <c r="BE39" s="1">
        <v>605.79300173000001</v>
      </c>
      <c r="BF39" s="1">
        <v>444.3967705</v>
      </c>
      <c r="BG39"/>
      <c r="BU39"/>
      <c r="CI39"/>
      <c r="CW39"/>
      <c r="DL39" s="1">
        <v>13</v>
      </c>
      <c r="DM39" s="1">
        <v>21</v>
      </c>
      <c r="DN39" s="1">
        <v>3</v>
      </c>
      <c r="DO39" s="1">
        <v>40</v>
      </c>
      <c r="DP39" s="1">
        <v>18</v>
      </c>
      <c r="DQ39" s="1">
        <v>56</v>
      </c>
      <c r="DR39" s="1">
        <v>14</v>
      </c>
      <c r="DS39" s="1">
        <v>7</v>
      </c>
      <c r="DT39" s="1">
        <v>8</v>
      </c>
      <c r="DU39" s="1">
        <v>11</v>
      </c>
      <c r="DV39" s="1">
        <v>7</v>
      </c>
      <c r="DW39" s="1">
        <v>7</v>
      </c>
      <c r="DX39" s="1">
        <v>8</v>
      </c>
      <c r="DZ39" s="1">
        <v>20</v>
      </c>
      <c r="EA39" s="1">
        <v>21</v>
      </c>
      <c r="EB39" s="1">
        <v>6</v>
      </c>
      <c r="EC39" s="1">
        <v>47</v>
      </c>
      <c r="ED39" s="1">
        <v>17</v>
      </c>
      <c r="EE39" s="1">
        <v>45</v>
      </c>
      <c r="EF39" s="1">
        <v>5</v>
      </c>
      <c r="EG39" s="1">
        <v>8</v>
      </c>
      <c r="EH39" s="1">
        <v>11</v>
      </c>
      <c r="EI39" s="1">
        <v>11</v>
      </c>
      <c r="EJ39" s="1">
        <v>3</v>
      </c>
      <c r="EK39" s="1">
        <v>3</v>
      </c>
      <c r="EL39" s="1">
        <v>8</v>
      </c>
      <c r="EN39" s="1">
        <v>12</v>
      </c>
      <c r="EO39" s="1">
        <v>7</v>
      </c>
      <c r="EP39" s="1">
        <v>4</v>
      </c>
      <c r="EQ39" s="1">
        <v>23</v>
      </c>
      <c r="ER39" s="1">
        <v>15</v>
      </c>
      <c r="ES39" s="1">
        <v>27</v>
      </c>
      <c r="ET39" s="1">
        <v>3</v>
      </c>
      <c r="EU39" s="1">
        <v>8</v>
      </c>
      <c r="EV39" s="1">
        <v>6</v>
      </c>
      <c r="EW39" s="1">
        <v>13</v>
      </c>
      <c r="EX39" s="1">
        <v>4</v>
      </c>
      <c r="EY39" s="1">
        <v>2</v>
      </c>
      <c r="EZ39" s="1">
        <v>1</v>
      </c>
      <c r="FA39"/>
      <c r="FO39"/>
    </row>
    <row r="40" spans="1:171">
      <c r="A40" s="13">
        <f t="shared" si="0"/>
        <v>45322</v>
      </c>
      <c r="O40"/>
      <c r="AD40"/>
      <c r="AE40"/>
      <c r="AS40" s="4">
        <v>45322</v>
      </c>
      <c r="AT40" s="1">
        <v>696.75686875999997</v>
      </c>
      <c r="AU40" s="1">
        <v>1303.3603215200001</v>
      </c>
      <c r="AV40" s="1">
        <v>7875.9906269900002</v>
      </c>
      <c r="AW40" s="1">
        <v>245.35070544000001</v>
      </c>
      <c r="AX40" s="1">
        <v>1217.95537468</v>
      </c>
      <c r="AY40" s="1">
        <v>932.95003700999996</v>
      </c>
      <c r="AZ40" s="1">
        <v>660.72403181000004</v>
      </c>
      <c r="BA40" s="1">
        <v>210.97074588999999</v>
      </c>
      <c r="BB40" s="1">
        <v>185.17807991000001</v>
      </c>
      <c r="BC40" s="1">
        <v>822.33387402000005</v>
      </c>
      <c r="BD40" s="1">
        <v>530.25920730999997</v>
      </c>
      <c r="BE40" s="1">
        <v>582.46221205999996</v>
      </c>
      <c r="BF40" s="1">
        <v>390.90330010000002</v>
      </c>
      <c r="BG40"/>
      <c r="BU40"/>
      <c r="CI40"/>
      <c r="CW40"/>
      <c r="DL40" s="1">
        <v>17</v>
      </c>
      <c r="DM40" s="1">
        <v>18</v>
      </c>
      <c r="DN40" s="1">
        <v>5</v>
      </c>
      <c r="DO40" s="1">
        <v>47</v>
      </c>
      <c r="DP40" s="1">
        <v>16</v>
      </c>
      <c r="DQ40" s="1">
        <v>43</v>
      </c>
      <c r="DR40" s="1">
        <v>7</v>
      </c>
      <c r="DS40" s="1">
        <v>8</v>
      </c>
      <c r="DT40" s="1">
        <v>11</v>
      </c>
      <c r="DU40" s="1">
        <v>13</v>
      </c>
      <c r="DV40" s="1">
        <v>7</v>
      </c>
      <c r="DW40" s="1">
        <v>6</v>
      </c>
      <c r="DX40" s="1">
        <v>12</v>
      </c>
      <c r="DZ40" s="1">
        <v>23</v>
      </c>
      <c r="EA40" s="1">
        <v>24</v>
      </c>
      <c r="EB40" s="1">
        <v>8</v>
      </c>
      <c r="EC40" s="1">
        <v>47</v>
      </c>
      <c r="ED40" s="1">
        <v>27</v>
      </c>
      <c r="EE40" s="1">
        <v>71</v>
      </c>
      <c r="EF40" s="1">
        <v>14</v>
      </c>
      <c r="EG40" s="1">
        <v>10</v>
      </c>
      <c r="EH40" s="1">
        <v>13</v>
      </c>
      <c r="EI40" s="1">
        <v>11</v>
      </c>
      <c r="EJ40" s="1">
        <v>4</v>
      </c>
      <c r="EK40" s="1">
        <v>4</v>
      </c>
      <c r="EL40" s="1">
        <v>4</v>
      </c>
      <c r="EN40" s="1">
        <v>5</v>
      </c>
      <c r="EO40" s="1">
        <v>7</v>
      </c>
      <c r="EP40" s="1">
        <v>0</v>
      </c>
      <c r="EQ40" s="1">
        <v>14</v>
      </c>
      <c r="ER40" s="1">
        <v>9</v>
      </c>
      <c r="ES40" s="1">
        <v>15</v>
      </c>
      <c r="ET40" s="1">
        <v>1</v>
      </c>
      <c r="EU40" s="1">
        <v>4</v>
      </c>
      <c r="EV40" s="1">
        <v>1</v>
      </c>
      <c r="EW40" s="1">
        <v>9</v>
      </c>
      <c r="EX40" s="1">
        <v>3</v>
      </c>
      <c r="EY40" s="1">
        <v>2</v>
      </c>
      <c r="EZ40" s="1">
        <v>1</v>
      </c>
      <c r="FA40"/>
      <c r="FO40"/>
    </row>
    <row r="41" spans="1:171">
      <c r="A41" s="13">
        <f t="shared" si="0"/>
        <v>45289</v>
      </c>
      <c r="O41"/>
      <c r="AD41"/>
      <c r="AE41"/>
      <c r="AS41" s="4">
        <v>45289</v>
      </c>
      <c r="AT41" s="1">
        <v>728.14295497000001</v>
      </c>
      <c r="AU41" s="1">
        <v>1285.3295098900001</v>
      </c>
      <c r="AV41" s="1">
        <v>7686.10421589</v>
      </c>
      <c r="AW41" s="1">
        <v>241.80128501999999</v>
      </c>
      <c r="AX41" s="1">
        <v>1175.11200624</v>
      </c>
      <c r="AY41" s="1">
        <v>931.43260239000006</v>
      </c>
      <c r="AZ41" s="1">
        <v>675.20356274000005</v>
      </c>
      <c r="BA41" s="1">
        <v>193.09267148000001</v>
      </c>
      <c r="BB41" s="1">
        <v>181.05594647000001</v>
      </c>
      <c r="BC41" s="1">
        <v>851.67958757999997</v>
      </c>
      <c r="BD41" s="1">
        <v>492.55459791999999</v>
      </c>
      <c r="BE41" s="1">
        <v>549.90953482999998</v>
      </c>
      <c r="BF41" s="1">
        <v>390.42001547000001</v>
      </c>
      <c r="BG41"/>
      <c r="BU41"/>
      <c r="CI41"/>
      <c r="CW41"/>
      <c r="DL41" s="1">
        <v>15</v>
      </c>
      <c r="DM41" s="1">
        <v>17</v>
      </c>
      <c r="DN41" s="1">
        <v>2</v>
      </c>
      <c r="DO41" s="1">
        <v>52</v>
      </c>
      <c r="DP41" s="1">
        <v>13</v>
      </c>
      <c r="DQ41" s="1">
        <v>43</v>
      </c>
      <c r="DR41" s="1">
        <v>8</v>
      </c>
      <c r="DS41" s="1">
        <v>12</v>
      </c>
      <c r="DT41" s="1">
        <v>12</v>
      </c>
      <c r="DU41" s="1">
        <v>18</v>
      </c>
      <c r="DV41" s="1">
        <v>5</v>
      </c>
      <c r="DW41" s="1">
        <v>4</v>
      </c>
      <c r="DX41" s="1">
        <v>4</v>
      </c>
      <c r="DZ41" s="1">
        <v>18</v>
      </c>
      <c r="EA41" s="1">
        <v>15</v>
      </c>
      <c r="EB41" s="1">
        <v>8</v>
      </c>
      <c r="EC41" s="1">
        <v>32</v>
      </c>
      <c r="ED41" s="1">
        <v>25</v>
      </c>
      <c r="EE41" s="1">
        <v>43</v>
      </c>
      <c r="EF41" s="1">
        <v>10</v>
      </c>
      <c r="EG41" s="1">
        <v>4</v>
      </c>
      <c r="EH41" s="1">
        <v>7</v>
      </c>
      <c r="EI41" s="1">
        <v>6</v>
      </c>
      <c r="EJ41" s="1">
        <v>8</v>
      </c>
      <c r="EK41" s="1">
        <v>4</v>
      </c>
      <c r="EL41" s="1">
        <v>6</v>
      </c>
      <c r="EN41" s="1">
        <v>11</v>
      </c>
      <c r="EO41" s="1">
        <v>17</v>
      </c>
      <c r="EP41" s="1">
        <v>3</v>
      </c>
      <c r="EQ41" s="1">
        <v>22</v>
      </c>
      <c r="ER41" s="1">
        <v>15</v>
      </c>
      <c r="ES41" s="1">
        <v>44</v>
      </c>
      <c r="ET41" s="1">
        <v>4</v>
      </c>
      <c r="EU41" s="1">
        <v>6</v>
      </c>
      <c r="EV41" s="1">
        <v>7</v>
      </c>
      <c r="EW41" s="1">
        <v>12</v>
      </c>
      <c r="EX41" s="1">
        <v>1</v>
      </c>
      <c r="EY41" s="1">
        <v>4</v>
      </c>
      <c r="EZ41" s="1">
        <v>8</v>
      </c>
      <c r="FA41"/>
      <c r="FO41"/>
    </row>
    <row r="42" spans="1:171">
      <c r="A42" s="13">
        <f t="shared" si="0"/>
        <v>45260</v>
      </c>
      <c r="O42"/>
      <c r="AD42"/>
      <c r="AE42"/>
      <c r="AS42" s="4">
        <v>45260</v>
      </c>
      <c r="AT42" s="1">
        <v>691.87365703</v>
      </c>
      <c r="AU42" s="1">
        <v>1281.6408588100001</v>
      </c>
      <c r="AV42" s="1">
        <v>7434.1022104100002</v>
      </c>
      <c r="AW42" s="1">
        <v>233.14969352</v>
      </c>
      <c r="AX42" s="1">
        <v>1141.05342898</v>
      </c>
      <c r="AY42" s="1">
        <v>866.52107404000003</v>
      </c>
      <c r="AZ42" s="1">
        <v>678.88709246999997</v>
      </c>
      <c r="BA42" s="1">
        <v>186.98610300999999</v>
      </c>
      <c r="BB42" s="1">
        <v>181.72975467000001</v>
      </c>
      <c r="BC42" s="1">
        <v>833.62331916000005</v>
      </c>
      <c r="BD42" s="1">
        <v>448.08558827000002</v>
      </c>
      <c r="BE42" s="1">
        <v>530.28702201999999</v>
      </c>
      <c r="BF42" s="1">
        <v>379.10217353000002</v>
      </c>
      <c r="BG42"/>
      <c r="BU42"/>
      <c r="CI42"/>
      <c r="CW42"/>
      <c r="DL42" s="1">
        <v>17</v>
      </c>
      <c r="DM42" s="1">
        <v>20</v>
      </c>
      <c r="DN42" s="1">
        <v>2</v>
      </c>
      <c r="DO42" s="1">
        <v>58</v>
      </c>
      <c r="DP42" s="1">
        <v>26</v>
      </c>
      <c r="DQ42" s="1">
        <v>62</v>
      </c>
      <c r="DR42" s="1">
        <v>9</v>
      </c>
      <c r="DS42" s="1">
        <v>11</v>
      </c>
      <c r="DT42" s="1">
        <v>11</v>
      </c>
      <c r="DU42" s="1">
        <v>20</v>
      </c>
      <c r="DV42" s="1">
        <v>9</v>
      </c>
      <c r="DW42" s="1">
        <v>4</v>
      </c>
      <c r="DX42" s="1">
        <v>8</v>
      </c>
      <c r="DZ42" s="1">
        <v>21</v>
      </c>
      <c r="EA42" s="1">
        <v>21</v>
      </c>
      <c r="EB42" s="1">
        <v>10</v>
      </c>
      <c r="EC42" s="1">
        <v>37</v>
      </c>
      <c r="ED42" s="1">
        <v>20</v>
      </c>
      <c r="EE42" s="1">
        <v>47</v>
      </c>
      <c r="EF42" s="1">
        <v>9</v>
      </c>
      <c r="EG42" s="1">
        <v>4</v>
      </c>
      <c r="EH42" s="1">
        <v>8</v>
      </c>
      <c r="EI42" s="1">
        <v>7</v>
      </c>
      <c r="EJ42" s="1">
        <v>5</v>
      </c>
      <c r="EK42" s="1">
        <v>8</v>
      </c>
      <c r="EL42" s="1">
        <v>7</v>
      </c>
      <c r="EN42" s="1">
        <v>5</v>
      </c>
      <c r="EO42" s="1">
        <v>8</v>
      </c>
      <c r="EP42" s="1">
        <v>1</v>
      </c>
      <c r="EQ42" s="1">
        <v>12</v>
      </c>
      <c r="ER42" s="1">
        <v>7</v>
      </c>
      <c r="ES42" s="1">
        <v>23</v>
      </c>
      <c r="ET42" s="1">
        <v>4</v>
      </c>
      <c r="EU42" s="1">
        <v>7</v>
      </c>
      <c r="EV42" s="1">
        <v>7</v>
      </c>
      <c r="EW42" s="1">
        <v>8</v>
      </c>
      <c r="EX42" s="1">
        <v>0</v>
      </c>
      <c r="EY42" s="1">
        <v>0</v>
      </c>
      <c r="EZ42" s="1">
        <v>4</v>
      </c>
      <c r="FA42"/>
      <c r="FO42"/>
    </row>
    <row r="43" spans="1:171">
      <c r="A43" s="13">
        <f t="shared" si="0"/>
        <v>45230</v>
      </c>
      <c r="O43"/>
      <c r="AD43"/>
      <c r="AE43"/>
      <c r="AS43" s="4">
        <v>45230</v>
      </c>
      <c r="AT43" s="1">
        <v>659.01870558999997</v>
      </c>
      <c r="AU43" s="1">
        <v>1264.7826940499999</v>
      </c>
      <c r="AV43" s="1">
        <v>7008.7418537800004</v>
      </c>
      <c r="AW43" s="1">
        <v>217.52027602999999</v>
      </c>
      <c r="AX43" s="1">
        <v>1114.70189082</v>
      </c>
      <c r="AY43" s="1">
        <v>776.34081567999999</v>
      </c>
      <c r="AZ43" s="1">
        <v>684.28533258000004</v>
      </c>
      <c r="BA43" s="1">
        <v>163.23843689</v>
      </c>
      <c r="BB43" s="1">
        <v>171.50440799</v>
      </c>
      <c r="BC43" s="1">
        <v>779.44155020000005</v>
      </c>
      <c r="BD43" s="1">
        <v>438.37858911000001</v>
      </c>
      <c r="BE43" s="1">
        <v>502.77892458000002</v>
      </c>
      <c r="BF43" s="1">
        <v>343.97179421999999</v>
      </c>
      <c r="BG43"/>
      <c r="BU43"/>
      <c r="CI43"/>
      <c r="CW43"/>
      <c r="DL43" s="1">
        <v>13</v>
      </c>
      <c r="DM43" s="1">
        <v>13</v>
      </c>
      <c r="DN43" s="1">
        <v>2</v>
      </c>
      <c r="DO43" s="1">
        <v>56</v>
      </c>
      <c r="DP43" s="1">
        <v>20</v>
      </c>
      <c r="DQ43" s="1">
        <v>61</v>
      </c>
      <c r="DR43" s="1">
        <v>13</v>
      </c>
      <c r="DS43" s="1">
        <v>12</v>
      </c>
      <c r="DT43" s="1">
        <v>10</v>
      </c>
      <c r="DU43" s="1">
        <v>14</v>
      </c>
      <c r="DV43" s="1">
        <v>9</v>
      </c>
      <c r="DW43" s="1">
        <v>7</v>
      </c>
      <c r="DX43" s="1">
        <v>10</v>
      </c>
      <c r="DZ43" s="1">
        <v>27</v>
      </c>
      <c r="EA43" s="1">
        <v>33</v>
      </c>
      <c r="EB43" s="1">
        <v>11</v>
      </c>
      <c r="EC43" s="1">
        <v>42</v>
      </c>
      <c r="ED43" s="1">
        <v>26</v>
      </c>
      <c r="EE43" s="1">
        <v>61</v>
      </c>
      <c r="EF43" s="1">
        <v>8</v>
      </c>
      <c r="EG43" s="1">
        <v>8</v>
      </c>
      <c r="EH43" s="1">
        <v>14</v>
      </c>
      <c r="EI43" s="1">
        <v>9</v>
      </c>
      <c r="EJ43" s="1">
        <v>5</v>
      </c>
      <c r="EK43" s="1">
        <v>5</v>
      </c>
      <c r="EL43" s="1">
        <v>7</v>
      </c>
      <c r="EN43" s="1">
        <v>4</v>
      </c>
      <c r="EO43" s="1">
        <v>3</v>
      </c>
      <c r="EP43" s="1">
        <v>0</v>
      </c>
      <c r="EQ43" s="1">
        <v>10</v>
      </c>
      <c r="ER43" s="1">
        <v>6</v>
      </c>
      <c r="ES43" s="1">
        <v>11</v>
      </c>
      <c r="ET43" s="1">
        <v>1</v>
      </c>
      <c r="EU43" s="1">
        <v>2</v>
      </c>
      <c r="EV43" s="1">
        <v>1</v>
      </c>
      <c r="EW43" s="1">
        <v>13</v>
      </c>
      <c r="EX43" s="1">
        <v>0</v>
      </c>
      <c r="EY43" s="1">
        <v>0</v>
      </c>
      <c r="EZ43" s="1">
        <v>2</v>
      </c>
      <c r="FA43"/>
      <c r="FO43"/>
    </row>
    <row r="44" spans="1:171">
      <c r="A44" s="13">
        <f t="shared" si="0"/>
        <v>45198</v>
      </c>
      <c r="O44"/>
      <c r="AD44"/>
      <c r="AE44"/>
      <c r="AS44" s="4">
        <v>45198</v>
      </c>
      <c r="AT44" s="1">
        <v>680.26889322</v>
      </c>
      <c r="AU44" s="1">
        <v>1294.7654472300001</v>
      </c>
      <c r="AV44" s="1">
        <v>7248.59001549</v>
      </c>
      <c r="AW44" s="1">
        <v>226.38606376999999</v>
      </c>
      <c r="AX44" s="1">
        <v>1176.6052757699999</v>
      </c>
      <c r="AY44" s="1">
        <v>826.01121907000004</v>
      </c>
      <c r="AZ44" s="1">
        <v>689.87607806000005</v>
      </c>
      <c r="BA44" s="1">
        <v>164.20310277999999</v>
      </c>
      <c r="BB44" s="1">
        <v>177.70070953999999</v>
      </c>
      <c r="BC44" s="1">
        <v>776.33876909000003</v>
      </c>
      <c r="BD44" s="1">
        <v>464.33173763000002</v>
      </c>
      <c r="BE44" s="1">
        <v>497.75736857999999</v>
      </c>
      <c r="BF44" s="1">
        <v>374.4119579</v>
      </c>
      <c r="BG44"/>
      <c r="BU44"/>
      <c r="CI44"/>
      <c r="CW44"/>
      <c r="DL44" s="1">
        <v>12</v>
      </c>
      <c r="DM44" s="1">
        <v>13</v>
      </c>
      <c r="DN44" s="1">
        <v>4</v>
      </c>
      <c r="DO44" s="1">
        <v>54</v>
      </c>
      <c r="DP44" s="1">
        <v>26</v>
      </c>
      <c r="DQ44" s="1">
        <v>55</v>
      </c>
      <c r="DR44" s="1">
        <v>13</v>
      </c>
      <c r="DS44" s="1">
        <v>8</v>
      </c>
      <c r="DT44" s="1">
        <v>9</v>
      </c>
      <c r="DU44" s="1">
        <v>12</v>
      </c>
      <c r="DV44" s="1">
        <v>6</v>
      </c>
      <c r="DW44" s="1">
        <v>8</v>
      </c>
      <c r="DX44" s="1">
        <v>7</v>
      </c>
      <c r="DZ44" s="1">
        <v>25</v>
      </c>
      <c r="EA44" s="1">
        <v>26</v>
      </c>
      <c r="EB44" s="1">
        <v>9</v>
      </c>
      <c r="EC44" s="1">
        <v>40</v>
      </c>
      <c r="ED44" s="1">
        <v>21</v>
      </c>
      <c r="EE44" s="1">
        <v>45</v>
      </c>
      <c r="EF44" s="1">
        <v>8</v>
      </c>
      <c r="EG44" s="1">
        <v>9</v>
      </c>
      <c r="EH44" s="1">
        <v>10</v>
      </c>
      <c r="EI44" s="1">
        <v>9</v>
      </c>
      <c r="EJ44" s="1">
        <v>5</v>
      </c>
      <c r="EK44" s="1">
        <v>3</v>
      </c>
      <c r="EL44" s="1">
        <v>6</v>
      </c>
      <c r="EN44" s="1">
        <v>7</v>
      </c>
      <c r="EO44" s="1">
        <v>9</v>
      </c>
      <c r="EP44" s="1">
        <v>0</v>
      </c>
      <c r="EQ44" s="1">
        <v>14</v>
      </c>
      <c r="ER44" s="1">
        <v>5</v>
      </c>
      <c r="ES44" s="1">
        <v>34</v>
      </c>
      <c r="ET44" s="1">
        <v>1</v>
      </c>
      <c r="EU44" s="1">
        <v>5</v>
      </c>
      <c r="EV44" s="1">
        <v>5</v>
      </c>
      <c r="EW44" s="1">
        <v>12</v>
      </c>
      <c r="EX44" s="1">
        <v>3</v>
      </c>
      <c r="EY44" s="1">
        <v>1</v>
      </c>
      <c r="EZ44" s="1">
        <v>5</v>
      </c>
      <c r="FA44"/>
      <c r="FO44"/>
    </row>
    <row r="45" spans="1:171">
      <c r="A45" s="13">
        <f t="shared" si="0"/>
        <v>45169</v>
      </c>
      <c r="O45"/>
      <c r="AD45"/>
      <c r="AE45"/>
      <c r="AS45" s="4">
        <v>45169</v>
      </c>
      <c r="AT45" s="1">
        <v>676.64487512000005</v>
      </c>
      <c r="AU45" s="1">
        <v>1348.66666889</v>
      </c>
      <c r="AV45" s="1">
        <v>7893.44815561</v>
      </c>
      <c r="AW45" s="1">
        <v>223.74956816</v>
      </c>
      <c r="AX45" s="1">
        <v>1189.3108102599999</v>
      </c>
      <c r="AY45" s="1">
        <v>848.67625494000004</v>
      </c>
      <c r="AZ45" s="1">
        <v>651.88629230000004</v>
      </c>
      <c r="BA45" s="1">
        <v>174.48715290000001</v>
      </c>
      <c r="BB45" s="1">
        <v>177.03148465000001</v>
      </c>
      <c r="BC45" s="1">
        <v>808.85713539000005</v>
      </c>
      <c r="BD45" s="1">
        <v>492.12729084</v>
      </c>
      <c r="BE45" s="1">
        <v>482.57738602000001</v>
      </c>
      <c r="BF45" s="1">
        <v>377.36472171999998</v>
      </c>
      <c r="BG45"/>
      <c r="BU45"/>
      <c r="CI45"/>
      <c r="CW45"/>
      <c r="DL45" s="1">
        <v>10</v>
      </c>
      <c r="DM45" s="1">
        <v>19</v>
      </c>
      <c r="DN45" s="1">
        <v>8</v>
      </c>
      <c r="DO45" s="1">
        <v>69</v>
      </c>
      <c r="DP45" s="1">
        <v>20</v>
      </c>
      <c r="DQ45" s="1">
        <v>55</v>
      </c>
      <c r="DR45" s="1">
        <v>10</v>
      </c>
      <c r="DS45" s="1">
        <v>7</v>
      </c>
      <c r="DT45" s="1">
        <v>5</v>
      </c>
      <c r="DU45" s="1">
        <v>14</v>
      </c>
      <c r="DV45" s="1">
        <v>12</v>
      </c>
      <c r="DW45" s="1">
        <v>5</v>
      </c>
      <c r="DX45" s="1">
        <v>15</v>
      </c>
      <c r="DZ45" s="1">
        <v>30</v>
      </c>
      <c r="EA45" s="1">
        <v>24</v>
      </c>
      <c r="EB45" s="1">
        <v>5</v>
      </c>
      <c r="EC45" s="1">
        <v>26</v>
      </c>
      <c r="ED45" s="1">
        <v>27</v>
      </c>
      <c r="EE45" s="1">
        <v>42</v>
      </c>
      <c r="EF45" s="1">
        <v>11</v>
      </c>
      <c r="EG45" s="1">
        <v>11</v>
      </c>
      <c r="EH45" s="1">
        <v>17</v>
      </c>
      <c r="EI45" s="1">
        <v>8</v>
      </c>
      <c r="EJ45" s="1">
        <v>2</v>
      </c>
      <c r="EK45" s="1">
        <v>3</v>
      </c>
      <c r="EL45" s="1">
        <v>1</v>
      </c>
      <c r="EN45" s="1">
        <v>4</v>
      </c>
      <c r="EO45" s="1">
        <v>7</v>
      </c>
      <c r="EP45" s="1">
        <v>0</v>
      </c>
      <c r="EQ45" s="1">
        <v>13</v>
      </c>
      <c r="ER45" s="1">
        <v>5</v>
      </c>
      <c r="ES45" s="1">
        <v>36</v>
      </c>
      <c r="ET45" s="1">
        <v>1</v>
      </c>
      <c r="EU45" s="1">
        <v>8</v>
      </c>
      <c r="EV45" s="1">
        <v>3</v>
      </c>
      <c r="EW45" s="1">
        <v>11</v>
      </c>
      <c r="EX45" s="1">
        <v>0</v>
      </c>
      <c r="EY45" s="1">
        <v>4</v>
      </c>
      <c r="EZ45" s="1">
        <v>2</v>
      </c>
      <c r="FA45"/>
      <c r="FO45"/>
    </row>
    <row r="46" spans="1:171">
      <c r="A46" s="13">
        <f t="shared" si="0"/>
        <v>45138</v>
      </c>
      <c r="O46"/>
      <c r="AD46"/>
      <c r="AE46"/>
      <c r="AS46" s="4">
        <v>45138</v>
      </c>
      <c r="AT46" s="1">
        <v>705.83612536999999</v>
      </c>
      <c r="AU46" s="1">
        <v>1376.87832611</v>
      </c>
      <c r="AV46" s="1">
        <v>8423.9625786199995</v>
      </c>
      <c r="AW46" s="1">
        <v>228.04747732999999</v>
      </c>
      <c r="AX46" s="1">
        <v>1185.91027609</v>
      </c>
      <c r="AY46" s="1">
        <v>891.57948806000002</v>
      </c>
      <c r="AZ46" s="1">
        <v>641.02805022999996</v>
      </c>
      <c r="BA46" s="1">
        <v>183.0044102</v>
      </c>
      <c r="BB46" s="1">
        <v>178.90356388999999</v>
      </c>
      <c r="BC46" s="1">
        <v>833.51039493999997</v>
      </c>
      <c r="BD46" s="1">
        <v>519.32149430000004</v>
      </c>
      <c r="BE46" s="1">
        <v>495.45417828000001</v>
      </c>
      <c r="BF46" s="1">
        <v>404.58633028000003</v>
      </c>
      <c r="BG46"/>
      <c r="BU46"/>
      <c r="CI46"/>
      <c r="CW46"/>
      <c r="DL46" s="1">
        <v>8</v>
      </c>
      <c r="DM46" s="1">
        <v>19</v>
      </c>
      <c r="DN46" s="1">
        <v>8</v>
      </c>
      <c r="DO46" s="1">
        <v>68</v>
      </c>
      <c r="DP46" s="1">
        <v>17</v>
      </c>
      <c r="DQ46" s="1">
        <v>59</v>
      </c>
      <c r="DR46" s="1">
        <v>7</v>
      </c>
      <c r="DS46" s="1">
        <v>9</v>
      </c>
      <c r="DT46" s="1">
        <v>4</v>
      </c>
      <c r="DU46" s="1">
        <v>16</v>
      </c>
      <c r="DV46" s="1">
        <v>10</v>
      </c>
      <c r="DW46" s="1">
        <v>6</v>
      </c>
      <c r="DX46" s="1">
        <v>11</v>
      </c>
      <c r="DZ46" s="1">
        <v>34</v>
      </c>
      <c r="EA46" s="1">
        <v>27</v>
      </c>
      <c r="EB46" s="1">
        <v>4</v>
      </c>
      <c r="EC46" s="1">
        <v>32</v>
      </c>
      <c r="ED46" s="1">
        <v>30</v>
      </c>
      <c r="EE46" s="1">
        <v>63</v>
      </c>
      <c r="EF46" s="1">
        <v>14</v>
      </c>
      <c r="EG46" s="1">
        <v>15</v>
      </c>
      <c r="EH46" s="1">
        <v>19</v>
      </c>
      <c r="EI46" s="1">
        <v>11</v>
      </c>
      <c r="EJ46" s="1">
        <v>3</v>
      </c>
      <c r="EK46" s="1">
        <v>4</v>
      </c>
      <c r="EL46" s="1">
        <v>5</v>
      </c>
      <c r="EN46" s="1">
        <v>2</v>
      </c>
      <c r="EO46" s="1">
        <v>4</v>
      </c>
      <c r="EP46" s="1">
        <v>1</v>
      </c>
      <c r="EQ46" s="1">
        <v>8</v>
      </c>
      <c r="ER46" s="1">
        <v>5</v>
      </c>
      <c r="ES46" s="1">
        <v>10</v>
      </c>
      <c r="ET46" s="1">
        <v>1</v>
      </c>
      <c r="EU46" s="1">
        <v>3</v>
      </c>
      <c r="EV46" s="1">
        <v>2</v>
      </c>
      <c r="EW46" s="1">
        <v>7</v>
      </c>
      <c r="EX46" s="1">
        <v>1</v>
      </c>
      <c r="EY46" s="1">
        <v>2</v>
      </c>
      <c r="EZ46" s="1">
        <v>2</v>
      </c>
      <c r="FA46"/>
      <c r="FO46"/>
    </row>
    <row r="47" spans="1:171">
      <c r="A47" s="13">
        <f t="shared" si="0"/>
        <v>45107</v>
      </c>
      <c r="O47"/>
      <c r="AD47"/>
      <c r="AE47"/>
      <c r="AS47" s="4">
        <v>45107</v>
      </c>
      <c r="AT47" s="1">
        <v>674.35164892</v>
      </c>
      <c r="AU47" s="1">
        <v>1362.4222555199999</v>
      </c>
      <c r="AV47" s="1">
        <v>8461.0821116700008</v>
      </c>
      <c r="AW47" s="1">
        <v>218.69706373</v>
      </c>
      <c r="AX47" s="1">
        <v>1165.2716178400001</v>
      </c>
      <c r="AY47" s="1">
        <v>869.86967435999998</v>
      </c>
      <c r="AZ47" s="1">
        <v>619.09372748999999</v>
      </c>
      <c r="BA47" s="1">
        <v>182.78299385</v>
      </c>
      <c r="BB47" s="1">
        <v>180.73578753999999</v>
      </c>
      <c r="BC47" s="1">
        <v>842.8545183</v>
      </c>
      <c r="BD47" s="1">
        <v>515.95461665000005</v>
      </c>
      <c r="BE47" s="1">
        <v>485.69837813999999</v>
      </c>
      <c r="BF47" s="1">
        <v>395.73360428000001</v>
      </c>
      <c r="BG47"/>
      <c r="BU47"/>
      <c r="CI47"/>
      <c r="CW47"/>
      <c r="DL47" s="1">
        <v>6</v>
      </c>
      <c r="DM47" s="1">
        <v>25</v>
      </c>
      <c r="DN47" s="1">
        <v>4</v>
      </c>
      <c r="DO47" s="1">
        <v>59</v>
      </c>
      <c r="DP47" s="1">
        <v>16</v>
      </c>
      <c r="DQ47" s="1">
        <v>69</v>
      </c>
      <c r="DR47" s="1">
        <v>6</v>
      </c>
      <c r="DS47" s="1">
        <v>15</v>
      </c>
      <c r="DT47" s="1">
        <v>7</v>
      </c>
      <c r="DU47" s="1">
        <v>13</v>
      </c>
      <c r="DV47" s="1">
        <v>10</v>
      </c>
      <c r="DW47" s="1">
        <v>4</v>
      </c>
      <c r="DX47" s="1">
        <v>12</v>
      </c>
      <c r="DZ47" s="1">
        <v>32</v>
      </c>
      <c r="EA47" s="1">
        <v>19</v>
      </c>
      <c r="EB47" s="1">
        <v>7</v>
      </c>
      <c r="EC47" s="1">
        <v>33</v>
      </c>
      <c r="ED47" s="1">
        <v>26</v>
      </c>
      <c r="EE47" s="1">
        <v>44</v>
      </c>
      <c r="EF47" s="1">
        <v>14</v>
      </c>
      <c r="EG47" s="1">
        <v>8</v>
      </c>
      <c r="EH47" s="1">
        <v>9</v>
      </c>
      <c r="EI47" s="1">
        <v>11</v>
      </c>
      <c r="EJ47" s="1">
        <v>2</v>
      </c>
      <c r="EK47" s="1">
        <v>5</v>
      </c>
      <c r="EL47" s="1">
        <v>4</v>
      </c>
      <c r="EN47" s="1">
        <v>6</v>
      </c>
      <c r="EO47" s="1">
        <v>7</v>
      </c>
      <c r="EP47" s="1">
        <v>2</v>
      </c>
      <c r="EQ47" s="1">
        <v>16</v>
      </c>
      <c r="ER47" s="1">
        <v>10</v>
      </c>
      <c r="ES47" s="1">
        <v>19</v>
      </c>
      <c r="ET47" s="1">
        <v>2</v>
      </c>
      <c r="EU47" s="1">
        <v>4</v>
      </c>
      <c r="EV47" s="1">
        <v>9</v>
      </c>
      <c r="EW47" s="1">
        <v>10</v>
      </c>
      <c r="EX47" s="1">
        <v>2</v>
      </c>
      <c r="EY47" s="1">
        <v>3</v>
      </c>
      <c r="EZ47" s="1">
        <v>2</v>
      </c>
      <c r="FA47"/>
      <c r="FO47"/>
    </row>
    <row r="48" spans="1:171">
      <c r="A48" s="13">
        <f t="shared" si="0"/>
        <v>45077</v>
      </c>
      <c r="O48"/>
      <c r="AD48"/>
      <c r="AE48"/>
      <c r="AS48" s="4">
        <v>45077</v>
      </c>
      <c r="AT48" s="1">
        <v>661.29455767000002</v>
      </c>
      <c r="AU48" s="1">
        <v>1354.9644669500001</v>
      </c>
      <c r="AV48" s="1">
        <v>7990.8925369299996</v>
      </c>
      <c r="AW48" s="1">
        <v>210.14956176000001</v>
      </c>
      <c r="AX48" s="1">
        <v>1174.89504607</v>
      </c>
      <c r="AY48" s="1">
        <v>841.01093171000002</v>
      </c>
      <c r="AZ48" s="1">
        <v>606.68561896999995</v>
      </c>
      <c r="BA48" s="1">
        <v>179.51318266999999</v>
      </c>
      <c r="BB48" s="1">
        <v>187.12108222000001</v>
      </c>
      <c r="BC48" s="1">
        <v>830.59791012000005</v>
      </c>
      <c r="BD48" s="1">
        <v>514.06832202999999</v>
      </c>
      <c r="BE48" s="1">
        <v>463.74297852000001</v>
      </c>
      <c r="BF48" s="1">
        <v>365.29706470999997</v>
      </c>
      <c r="BG48"/>
      <c r="BU48"/>
      <c r="CI48"/>
      <c r="CW48"/>
      <c r="DL48" s="1">
        <v>17</v>
      </c>
      <c r="DM48" s="1">
        <v>20</v>
      </c>
      <c r="DN48" s="1">
        <v>9</v>
      </c>
      <c r="DO48" s="1">
        <v>66</v>
      </c>
      <c r="DP48" s="1">
        <v>21</v>
      </c>
      <c r="DQ48" s="1">
        <v>76</v>
      </c>
      <c r="DR48" s="1">
        <v>11</v>
      </c>
      <c r="DS48" s="1">
        <v>11</v>
      </c>
      <c r="DT48" s="1">
        <v>9</v>
      </c>
      <c r="DU48" s="1">
        <v>20</v>
      </c>
      <c r="DV48" s="1">
        <v>10</v>
      </c>
      <c r="DW48" s="1">
        <v>3</v>
      </c>
      <c r="DX48" s="1">
        <v>15</v>
      </c>
      <c r="DZ48" s="1">
        <v>23</v>
      </c>
      <c r="EA48" s="1">
        <v>19</v>
      </c>
      <c r="EB48" s="1">
        <v>3</v>
      </c>
      <c r="EC48" s="1">
        <v>30</v>
      </c>
      <c r="ED48" s="1">
        <v>28</v>
      </c>
      <c r="EE48" s="1">
        <v>32</v>
      </c>
      <c r="EF48" s="1">
        <v>8</v>
      </c>
      <c r="EG48" s="1">
        <v>10</v>
      </c>
      <c r="EH48" s="1">
        <v>11</v>
      </c>
      <c r="EI48" s="1">
        <v>11</v>
      </c>
      <c r="EJ48" s="1">
        <v>1</v>
      </c>
      <c r="EK48" s="1">
        <v>6</v>
      </c>
      <c r="EL48" s="1">
        <v>3</v>
      </c>
      <c r="EN48" s="1">
        <v>4</v>
      </c>
      <c r="EO48" s="1">
        <v>13</v>
      </c>
      <c r="EP48" s="1">
        <v>1</v>
      </c>
      <c r="EQ48" s="1">
        <v>13</v>
      </c>
      <c r="ER48" s="1">
        <v>2</v>
      </c>
      <c r="ES48" s="1">
        <v>26</v>
      </c>
      <c r="ET48" s="1">
        <v>3</v>
      </c>
      <c r="EU48" s="1">
        <v>6</v>
      </c>
      <c r="EV48" s="1">
        <v>6</v>
      </c>
      <c r="EW48" s="1">
        <v>4</v>
      </c>
      <c r="EX48" s="1">
        <v>3</v>
      </c>
      <c r="EY48" s="1">
        <v>3</v>
      </c>
      <c r="EZ48" s="1">
        <v>0</v>
      </c>
      <c r="FA48"/>
      <c r="FO48"/>
    </row>
    <row r="49" spans="1:171">
      <c r="A49" s="13">
        <f t="shared" si="0"/>
        <v>45044</v>
      </c>
      <c r="O49"/>
      <c r="AD49"/>
      <c r="AE49"/>
      <c r="AS49" s="4">
        <v>45044</v>
      </c>
      <c r="AT49" s="1">
        <v>700.87868074999994</v>
      </c>
      <c r="AU49" s="1">
        <v>1446.5131633599999</v>
      </c>
      <c r="AV49" s="1">
        <v>8543.2371546699997</v>
      </c>
      <c r="AW49" s="1">
        <v>217.19807453999999</v>
      </c>
      <c r="AX49" s="1">
        <v>1195.4451148799999</v>
      </c>
      <c r="AY49" s="1">
        <v>851.52963513999998</v>
      </c>
      <c r="AZ49" s="1">
        <v>658.48567534999995</v>
      </c>
      <c r="BA49" s="1">
        <v>166.99106162999999</v>
      </c>
      <c r="BB49" s="1">
        <v>199.07542136000001</v>
      </c>
      <c r="BC49" s="1">
        <v>860.06612206</v>
      </c>
      <c r="BD49" s="1">
        <v>512.75223105999999</v>
      </c>
      <c r="BE49" s="1">
        <v>494.44423251000001</v>
      </c>
      <c r="BF49" s="1">
        <v>372.87635388000001</v>
      </c>
      <c r="BG49"/>
      <c r="BU49"/>
      <c r="CI49"/>
      <c r="CW49"/>
      <c r="DL49" s="1">
        <v>18</v>
      </c>
      <c r="DM49" s="1">
        <v>18</v>
      </c>
      <c r="DN49" s="1">
        <v>8</v>
      </c>
      <c r="DO49" s="1">
        <v>56</v>
      </c>
      <c r="DP49" s="1">
        <v>17</v>
      </c>
      <c r="DQ49" s="1">
        <v>78</v>
      </c>
      <c r="DR49" s="1">
        <v>4</v>
      </c>
      <c r="DS49" s="1">
        <v>10</v>
      </c>
      <c r="DT49" s="1">
        <v>6</v>
      </c>
      <c r="DU49" s="1">
        <v>13</v>
      </c>
      <c r="DV49" s="1">
        <v>9</v>
      </c>
      <c r="DW49" s="1">
        <v>4</v>
      </c>
      <c r="DX49" s="1">
        <v>10</v>
      </c>
      <c r="DZ49" s="1">
        <v>23</v>
      </c>
      <c r="EA49" s="1">
        <v>23</v>
      </c>
      <c r="EB49" s="1">
        <v>5</v>
      </c>
      <c r="EC49" s="1">
        <v>33</v>
      </c>
      <c r="ED49" s="1">
        <v>29</v>
      </c>
      <c r="EE49" s="1">
        <v>38</v>
      </c>
      <c r="EF49" s="1">
        <v>16</v>
      </c>
      <c r="EG49" s="1">
        <v>11</v>
      </c>
      <c r="EH49" s="1">
        <v>14</v>
      </c>
      <c r="EI49" s="1">
        <v>10</v>
      </c>
      <c r="EJ49" s="1">
        <v>2</v>
      </c>
      <c r="EK49" s="1">
        <v>6</v>
      </c>
      <c r="EL49" s="1">
        <v>6</v>
      </c>
      <c r="EN49" s="1">
        <v>4</v>
      </c>
      <c r="EO49" s="1">
        <v>10</v>
      </c>
      <c r="EP49" s="1">
        <v>0</v>
      </c>
      <c r="EQ49" s="1">
        <v>21</v>
      </c>
      <c r="ER49" s="1">
        <v>5</v>
      </c>
      <c r="ES49" s="1">
        <v>18</v>
      </c>
      <c r="ET49" s="1">
        <v>2</v>
      </c>
      <c r="EU49" s="1">
        <v>6</v>
      </c>
      <c r="EV49" s="1">
        <v>6</v>
      </c>
      <c r="EW49" s="1">
        <v>12</v>
      </c>
      <c r="EX49" s="1">
        <v>3</v>
      </c>
      <c r="EY49" s="1">
        <v>2</v>
      </c>
      <c r="EZ49" s="1">
        <v>1</v>
      </c>
      <c r="FA49"/>
      <c r="FO49"/>
    </row>
    <row r="50" spans="1:171">
      <c r="A50" s="13">
        <f t="shared" si="0"/>
        <v>45016</v>
      </c>
      <c r="O50"/>
      <c r="AD50"/>
      <c r="AE50"/>
      <c r="AS50" s="4">
        <v>45016</v>
      </c>
      <c r="AT50" s="1">
        <v>711.43286582999997</v>
      </c>
      <c r="AU50" s="1">
        <v>1403.24523881</v>
      </c>
      <c r="AV50" s="1">
        <v>8325.4152117800004</v>
      </c>
      <c r="AW50" s="1">
        <v>211.23317983999999</v>
      </c>
      <c r="AX50" s="1">
        <v>1140.5590863899999</v>
      </c>
      <c r="AY50" s="1">
        <v>844.48145752000005</v>
      </c>
      <c r="AZ50" s="1">
        <v>632.72212629000001</v>
      </c>
      <c r="BA50" s="1">
        <v>175.08736608999999</v>
      </c>
      <c r="BB50" s="1">
        <v>197.73532473</v>
      </c>
      <c r="BC50" s="1">
        <v>829.83907202</v>
      </c>
      <c r="BD50" s="1">
        <v>488.48730293</v>
      </c>
      <c r="BE50" s="1">
        <v>493.15806206000002</v>
      </c>
      <c r="BF50" s="1">
        <v>381.24797840000002</v>
      </c>
      <c r="BG50"/>
      <c r="BU50"/>
      <c r="CI50"/>
      <c r="CW50"/>
      <c r="DL50" s="1">
        <v>19</v>
      </c>
      <c r="DM50" s="1">
        <v>22</v>
      </c>
      <c r="DN50" s="1">
        <v>11</v>
      </c>
      <c r="DO50" s="1">
        <v>54</v>
      </c>
      <c r="DP50" s="1">
        <v>12</v>
      </c>
      <c r="DQ50" s="1">
        <v>73</v>
      </c>
      <c r="DR50" s="1">
        <v>7</v>
      </c>
      <c r="DS50" s="1">
        <v>8</v>
      </c>
      <c r="DT50" s="1">
        <v>9</v>
      </c>
      <c r="DU50" s="1">
        <v>19</v>
      </c>
      <c r="DV50" s="1">
        <v>8</v>
      </c>
      <c r="DW50" s="1">
        <v>7</v>
      </c>
      <c r="DX50" s="1">
        <v>11</v>
      </c>
      <c r="DZ50" s="1">
        <v>21</v>
      </c>
      <c r="EA50" s="1">
        <v>23</v>
      </c>
      <c r="EB50" s="1">
        <v>2</v>
      </c>
      <c r="EC50" s="1">
        <v>38</v>
      </c>
      <c r="ED50" s="1">
        <v>29</v>
      </c>
      <c r="EE50" s="1">
        <v>38</v>
      </c>
      <c r="EF50" s="1">
        <v>14</v>
      </c>
      <c r="EG50" s="1">
        <v>13</v>
      </c>
      <c r="EH50" s="1">
        <v>9</v>
      </c>
      <c r="EI50" s="1">
        <v>8</v>
      </c>
      <c r="EJ50" s="1">
        <v>5</v>
      </c>
      <c r="EK50" s="1">
        <v>5</v>
      </c>
      <c r="EL50" s="1">
        <v>3</v>
      </c>
      <c r="EN50" s="1">
        <v>6</v>
      </c>
      <c r="EO50" s="1">
        <v>5</v>
      </c>
      <c r="EP50" s="1">
        <v>0</v>
      </c>
      <c r="EQ50" s="1">
        <v>18</v>
      </c>
      <c r="ER50" s="1">
        <v>11</v>
      </c>
      <c r="ES50" s="1">
        <v>22</v>
      </c>
      <c r="ET50" s="1">
        <v>1</v>
      </c>
      <c r="EU50" s="1">
        <v>6</v>
      </c>
      <c r="EV50" s="1">
        <v>8</v>
      </c>
      <c r="EW50" s="1">
        <v>9</v>
      </c>
      <c r="EX50" s="1">
        <v>1</v>
      </c>
      <c r="EY50" s="1">
        <v>0</v>
      </c>
      <c r="EZ50" s="1">
        <v>3</v>
      </c>
      <c r="FA50"/>
      <c r="FO50"/>
    </row>
    <row r="51" spans="1:171">
      <c r="A51" s="13">
        <f t="shared" si="0"/>
        <v>44985</v>
      </c>
      <c r="O51"/>
      <c r="AD51"/>
      <c r="AE51"/>
      <c r="AS51" s="4">
        <v>44985</v>
      </c>
      <c r="AT51" s="1">
        <v>734.48450415000002</v>
      </c>
      <c r="AU51" s="1">
        <v>1367.36355632</v>
      </c>
      <c r="AV51" s="1">
        <v>7783.4354806600004</v>
      </c>
      <c r="AW51" s="1">
        <v>233.12912484</v>
      </c>
      <c r="AX51" s="1">
        <v>1106.5862180700001</v>
      </c>
      <c r="AY51" s="1">
        <v>842.1542809</v>
      </c>
      <c r="AZ51" s="1">
        <v>680.78387099999998</v>
      </c>
      <c r="BA51" s="1">
        <v>165.05322932999999</v>
      </c>
      <c r="BB51" s="1">
        <v>195.05717056</v>
      </c>
      <c r="BC51" s="1">
        <v>800.59017698000002</v>
      </c>
      <c r="BD51" s="1">
        <v>482.55046835000002</v>
      </c>
      <c r="BE51" s="1">
        <v>487.51108405000002</v>
      </c>
      <c r="BF51" s="1">
        <v>386.31720221</v>
      </c>
      <c r="BG51"/>
      <c r="BU51"/>
      <c r="CI51"/>
      <c r="CW51"/>
      <c r="DL51" s="1">
        <v>16</v>
      </c>
      <c r="DM51" s="1">
        <v>26</v>
      </c>
      <c r="DN51" s="1">
        <v>6</v>
      </c>
      <c r="DO51" s="1">
        <v>53</v>
      </c>
      <c r="DP51" s="1">
        <v>22</v>
      </c>
      <c r="DQ51" s="1">
        <v>63</v>
      </c>
      <c r="DR51" s="1">
        <v>10</v>
      </c>
      <c r="DS51" s="1">
        <v>13</v>
      </c>
      <c r="DT51" s="1">
        <v>8</v>
      </c>
      <c r="DU51" s="1">
        <v>17</v>
      </c>
      <c r="DV51" s="1">
        <v>10</v>
      </c>
      <c r="DW51" s="1">
        <v>9</v>
      </c>
      <c r="DX51" s="1">
        <v>12</v>
      </c>
      <c r="DZ51" s="1">
        <v>17</v>
      </c>
      <c r="EA51" s="1">
        <v>16</v>
      </c>
      <c r="EB51" s="1">
        <v>3</v>
      </c>
      <c r="EC51" s="1">
        <v>34</v>
      </c>
      <c r="ED51" s="1">
        <v>22</v>
      </c>
      <c r="EE51" s="1">
        <v>44</v>
      </c>
      <c r="EF51" s="1">
        <v>10</v>
      </c>
      <c r="EG51" s="1">
        <v>9</v>
      </c>
      <c r="EH51" s="1">
        <v>9</v>
      </c>
      <c r="EI51" s="1">
        <v>12</v>
      </c>
      <c r="EJ51" s="1">
        <v>2</v>
      </c>
      <c r="EK51" s="1">
        <v>2</v>
      </c>
      <c r="EL51" s="1">
        <v>5</v>
      </c>
      <c r="EN51" s="1">
        <v>13</v>
      </c>
      <c r="EO51" s="1">
        <v>8</v>
      </c>
      <c r="EP51" s="1">
        <v>5</v>
      </c>
      <c r="EQ51" s="1">
        <v>23</v>
      </c>
      <c r="ER51" s="1">
        <v>10</v>
      </c>
      <c r="ES51" s="1">
        <v>25</v>
      </c>
      <c r="ET51" s="1">
        <v>2</v>
      </c>
      <c r="EU51" s="1">
        <v>6</v>
      </c>
      <c r="EV51" s="1">
        <v>10</v>
      </c>
      <c r="EW51" s="1">
        <v>6</v>
      </c>
      <c r="EX51" s="1">
        <v>4</v>
      </c>
      <c r="EY51" s="1">
        <v>1</v>
      </c>
      <c r="EZ51" s="1">
        <v>1</v>
      </c>
      <c r="FA51"/>
      <c r="FO51"/>
    </row>
    <row r="52" spans="1:171">
      <c r="A52" s="13">
        <f t="shared" si="0"/>
        <v>44957</v>
      </c>
      <c r="O52"/>
      <c r="AD52"/>
      <c r="AE52"/>
      <c r="AS52" s="4">
        <v>44957</v>
      </c>
      <c r="AT52" s="1">
        <v>762.22688282000001</v>
      </c>
      <c r="AU52" s="1">
        <v>1361.50542101</v>
      </c>
      <c r="AV52" s="1">
        <v>7834.2071816500002</v>
      </c>
      <c r="AW52" s="1">
        <v>224.58556644999999</v>
      </c>
      <c r="AX52" s="1">
        <v>1106.82804517</v>
      </c>
      <c r="AY52" s="1">
        <v>814.69507467000005</v>
      </c>
      <c r="AZ52" s="1">
        <v>648.95798722999996</v>
      </c>
      <c r="BA52" s="1">
        <v>166.98678075999999</v>
      </c>
      <c r="BB52" s="1">
        <v>185.99737662999999</v>
      </c>
      <c r="BC52" s="1">
        <v>788.13012805000005</v>
      </c>
      <c r="BD52" s="1">
        <v>468.16722389</v>
      </c>
      <c r="BE52" s="1">
        <v>464.29204996999999</v>
      </c>
      <c r="BF52" s="1">
        <v>362.46696021000002</v>
      </c>
      <c r="BG52"/>
      <c r="BU52"/>
      <c r="CI52"/>
      <c r="CW52"/>
      <c r="DL52" s="1">
        <v>13</v>
      </c>
      <c r="DM52" s="1">
        <v>17</v>
      </c>
      <c r="DN52" s="1">
        <v>1</v>
      </c>
      <c r="DO52" s="1">
        <v>47</v>
      </c>
      <c r="DP52" s="1">
        <v>11</v>
      </c>
      <c r="DQ52" s="1">
        <v>64</v>
      </c>
      <c r="DR52" s="1">
        <v>7</v>
      </c>
      <c r="DS52" s="1">
        <v>11</v>
      </c>
      <c r="DT52" s="1">
        <v>17</v>
      </c>
      <c r="DU52" s="1">
        <v>17</v>
      </c>
      <c r="DV52" s="1">
        <v>11</v>
      </c>
      <c r="DW52" s="1">
        <v>6</v>
      </c>
      <c r="DX52" s="1">
        <v>9</v>
      </c>
      <c r="DZ52" s="1">
        <v>28</v>
      </c>
      <c r="EA52" s="1">
        <v>29</v>
      </c>
      <c r="EB52" s="1">
        <v>12</v>
      </c>
      <c r="EC52" s="1">
        <v>44</v>
      </c>
      <c r="ED52" s="1">
        <v>36</v>
      </c>
      <c r="EE52" s="1">
        <v>55</v>
      </c>
      <c r="EF52" s="1">
        <v>13</v>
      </c>
      <c r="EG52" s="1">
        <v>13</v>
      </c>
      <c r="EH52" s="1">
        <v>9</v>
      </c>
      <c r="EI52" s="1">
        <v>9</v>
      </c>
      <c r="EJ52" s="1">
        <v>5</v>
      </c>
      <c r="EK52" s="1">
        <v>5</v>
      </c>
      <c r="EL52" s="1">
        <v>9</v>
      </c>
      <c r="EN52" s="1">
        <v>4</v>
      </c>
      <c r="EO52" s="1">
        <v>4</v>
      </c>
      <c r="EP52" s="1">
        <v>1</v>
      </c>
      <c r="EQ52" s="1">
        <v>17</v>
      </c>
      <c r="ER52" s="1">
        <v>7</v>
      </c>
      <c r="ES52" s="1">
        <v>12</v>
      </c>
      <c r="ET52" s="1">
        <v>2</v>
      </c>
      <c r="EU52" s="1">
        <v>4</v>
      </c>
      <c r="EV52" s="1">
        <v>2</v>
      </c>
      <c r="EW52" s="1">
        <v>7</v>
      </c>
      <c r="EX52" s="1">
        <v>0</v>
      </c>
      <c r="EY52" s="1">
        <v>1</v>
      </c>
      <c r="EZ52" s="1">
        <v>0</v>
      </c>
      <c r="FA52"/>
      <c r="FO52"/>
    </row>
    <row r="53" spans="1:171">
      <c r="A53" s="13">
        <f t="shared" si="0"/>
        <v>44925</v>
      </c>
      <c r="O53"/>
      <c r="AD53"/>
      <c r="AE53"/>
      <c r="AS53" s="4">
        <v>44925</v>
      </c>
      <c r="AT53" s="1">
        <v>715.89078248999999</v>
      </c>
      <c r="AU53" s="1">
        <v>1345.08350036</v>
      </c>
      <c r="AV53" s="1">
        <v>6715.9219392000005</v>
      </c>
      <c r="AW53" s="1">
        <v>203.95661695000001</v>
      </c>
      <c r="AX53" s="1">
        <v>1105.44951595</v>
      </c>
      <c r="AY53" s="1">
        <v>750.17901876999997</v>
      </c>
      <c r="AZ53" s="1">
        <v>646.33104426</v>
      </c>
      <c r="BA53" s="1">
        <v>144.75114718</v>
      </c>
      <c r="BB53" s="1">
        <v>173.96003428</v>
      </c>
      <c r="BC53" s="1">
        <v>772.07469735999996</v>
      </c>
      <c r="BD53" s="1">
        <v>411.20494910000002</v>
      </c>
      <c r="BE53" s="1">
        <v>437.00323255000001</v>
      </c>
      <c r="BF53" s="1">
        <v>326.70012058999998</v>
      </c>
      <c r="BG53"/>
      <c r="BU53"/>
      <c r="CI53"/>
      <c r="CW53"/>
      <c r="DL53" s="1">
        <v>10</v>
      </c>
      <c r="DM53" s="1">
        <v>20</v>
      </c>
      <c r="DN53" s="1">
        <v>3</v>
      </c>
      <c r="DO53" s="1">
        <v>36</v>
      </c>
      <c r="DP53" s="1">
        <v>15</v>
      </c>
      <c r="DQ53" s="1">
        <v>41</v>
      </c>
      <c r="DR53" s="1">
        <v>9</v>
      </c>
      <c r="DS53" s="1">
        <v>7</v>
      </c>
      <c r="DT53" s="1">
        <v>9</v>
      </c>
      <c r="DU53" s="1">
        <v>14</v>
      </c>
      <c r="DV53" s="1">
        <v>10</v>
      </c>
      <c r="DW53" s="1">
        <v>7</v>
      </c>
      <c r="DX53" s="1">
        <v>9</v>
      </c>
      <c r="DZ53" s="1">
        <v>23</v>
      </c>
      <c r="EA53" s="1">
        <v>15</v>
      </c>
      <c r="EB53" s="1">
        <v>8</v>
      </c>
      <c r="EC53" s="1">
        <v>28</v>
      </c>
      <c r="ED53" s="1">
        <v>32</v>
      </c>
      <c r="EE53" s="1">
        <v>48</v>
      </c>
      <c r="EF53" s="1">
        <v>11</v>
      </c>
      <c r="EG53" s="1">
        <v>10</v>
      </c>
      <c r="EH53" s="1">
        <v>9</v>
      </c>
      <c r="EI53" s="1">
        <v>9</v>
      </c>
      <c r="EJ53" s="1">
        <v>2</v>
      </c>
      <c r="EK53" s="1">
        <v>3</v>
      </c>
      <c r="EL53" s="1">
        <v>8</v>
      </c>
      <c r="EN53" s="1">
        <v>12</v>
      </c>
      <c r="EO53" s="1">
        <v>16</v>
      </c>
      <c r="EP53" s="1">
        <v>3</v>
      </c>
      <c r="EQ53" s="1">
        <v>45</v>
      </c>
      <c r="ER53" s="1">
        <v>7</v>
      </c>
      <c r="ES53" s="1">
        <v>45</v>
      </c>
      <c r="ET53" s="1">
        <v>2</v>
      </c>
      <c r="EU53" s="1">
        <v>12</v>
      </c>
      <c r="EV53" s="1">
        <v>10</v>
      </c>
      <c r="EW53" s="1">
        <v>10</v>
      </c>
      <c r="EX53" s="1">
        <v>4</v>
      </c>
      <c r="EY53" s="1">
        <v>2</v>
      </c>
      <c r="EZ53" s="1">
        <v>1</v>
      </c>
      <c r="FA53"/>
      <c r="FO53"/>
    </row>
    <row r="54" spans="1:171">
      <c r="A54" s="13">
        <f t="shared" si="0"/>
        <v>44895</v>
      </c>
      <c r="O54"/>
      <c r="AD54"/>
      <c r="AE54"/>
      <c r="AS54" s="4">
        <v>44895</v>
      </c>
      <c r="AT54" s="1">
        <v>743.84517324000001</v>
      </c>
      <c r="AU54" s="1">
        <v>1398.3757057299999</v>
      </c>
      <c r="AV54" s="1">
        <v>7167.40270779</v>
      </c>
      <c r="AW54" s="1">
        <v>206.43858983000001</v>
      </c>
      <c r="AX54" s="1">
        <v>1126.1607063399999</v>
      </c>
      <c r="AY54" s="1">
        <v>775.80262528000003</v>
      </c>
      <c r="AZ54" s="1">
        <v>677.74995018000004</v>
      </c>
      <c r="BA54" s="1">
        <v>156.54383781999999</v>
      </c>
      <c r="BB54" s="1">
        <v>183.61546662999999</v>
      </c>
      <c r="BC54" s="1">
        <v>787.25433844999998</v>
      </c>
      <c r="BD54" s="1">
        <v>434.66254284000001</v>
      </c>
      <c r="BE54" s="1">
        <v>454.40158313000001</v>
      </c>
      <c r="BF54" s="1">
        <v>344.44233925999998</v>
      </c>
      <c r="BG54"/>
      <c r="BU54"/>
      <c r="CI54"/>
      <c r="CW54"/>
      <c r="DL54" s="1">
        <v>19</v>
      </c>
      <c r="DM54" s="1">
        <v>25</v>
      </c>
      <c r="DN54" s="1">
        <v>7</v>
      </c>
      <c r="DO54" s="1">
        <v>66</v>
      </c>
      <c r="DP54" s="1">
        <v>21</v>
      </c>
      <c r="DQ54" s="1">
        <v>60</v>
      </c>
      <c r="DR54" s="1">
        <v>14</v>
      </c>
      <c r="DS54" s="1">
        <v>14</v>
      </c>
      <c r="DT54" s="1">
        <v>6</v>
      </c>
      <c r="DU54" s="1">
        <v>18</v>
      </c>
      <c r="DV54" s="1">
        <v>12</v>
      </c>
      <c r="DW54" s="1">
        <v>6</v>
      </c>
      <c r="DX54" s="1">
        <v>10</v>
      </c>
      <c r="DZ54" s="1">
        <v>17</v>
      </c>
      <c r="EA54" s="1">
        <v>20</v>
      </c>
      <c r="EB54" s="1">
        <v>6</v>
      </c>
      <c r="EC54" s="1">
        <v>30</v>
      </c>
      <c r="ED54" s="1">
        <v>26</v>
      </c>
      <c r="EE54" s="1">
        <v>50</v>
      </c>
      <c r="EF54" s="1">
        <v>8</v>
      </c>
      <c r="EG54" s="1">
        <v>7</v>
      </c>
      <c r="EH54" s="1">
        <v>17</v>
      </c>
      <c r="EI54" s="1">
        <v>12</v>
      </c>
      <c r="EJ54" s="1">
        <v>4</v>
      </c>
      <c r="EK54" s="1">
        <v>3</v>
      </c>
      <c r="EL54" s="1">
        <v>5</v>
      </c>
      <c r="EN54" s="1">
        <v>8</v>
      </c>
      <c r="EO54" s="1">
        <v>7</v>
      </c>
      <c r="EP54" s="1">
        <v>1</v>
      </c>
      <c r="EQ54" s="1">
        <v>12</v>
      </c>
      <c r="ER54" s="1">
        <v>8</v>
      </c>
      <c r="ES54" s="1">
        <v>23</v>
      </c>
      <c r="ET54" s="1">
        <v>1</v>
      </c>
      <c r="EU54" s="1">
        <v>7</v>
      </c>
      <c r="EV54" s="1">
        <v>5</v>
      </c>
      <c r="EW54" s="1">
        <v>5</v>
      </c>
      <c r="EX54" s="1">
        <v>0</v>
      </c>
      <c r="EY54" s="1">
        <v>3</v>
      </c>
      <c r="EZ54" s="1">
        <v>3</v>
      </c>
      <c r="FA54"/>
      <c r="FO54"/>
    </row>
    <row r="55" spans="1:171">
      <c r="A55" s="13">
        <f t="shared" si="0"/>
        <v>44865</v>
      </c>
      <c r="O55"/>
      <c r="AD55"/>
      <c r="AE55"/>
      <c r="AS55" s="4">
        <v>44865</v>
      </c>
      <c r="AT55" s="1">
        <v>670.14205823999998</v>
      </c>
      <c r="AU55" s="1">
        <v>1349.91038678</v>
      </c>
      <c r="AV55" s="1">
        <v>6116.15776353</v>
      </c>
      <c r="AW55" s="1">
        <v>190.26291603999999</v>
      </c>
      <c r="AX55" s="1">
        <v>1093.6802713699999</v>
      </c>
      <c r="AY55" s="1">
        <v>732.40201076000005</v>
      </c>
      <c r="AZ55" s="1">
        <v>641.49831128000005</v>
      </c>
      <c r="BA55" s="1">
        <v>137.33065741999999</v>
      </c>
      <c r="BB55" s="1">
        <v>182.70140873</v>
      </c>
      <c r="BC55" s="1">
        <v>735.07065060000002</v>
      </c>
      <c r="BD55" s="1">
        <v>413.08439737999998</v>
      </c>
      <c r="BE55" s="1">
        <v>437.47906404000003</v>
      </c>
      <c r="BF55" s="1">
        <v>318.00632187999997</v>
      </c>
      <c r="BG55"/>
      <c r="BU55"/>
      <c r="CI55"/>
      <c r="CW55"/>
      <c r="DL55" s="1">
        <v>18</v>
      </c>
      <c r="DM55" s="1">
        <v>25</v>
      </c>
      <c r="DN55" s="1">
        <v>10</v>
      </c>
      <c r="DO55" s="1">
        <v>50</v>
      </c>
      <c r="DP55" s="1">
        <v>22</v>
      </c>
      <c r="DQ55" s="1">
        <v>68</v>
      </c>
      <c r="DR55" s="1">
        <v>11</v>
      </c>
      <c r="DS55" s="1">
        <v>13</v>
      </c>
      <c r="DT55" s="1">
        <v>9</v>
      </c>
      <c r="DU55" s="1">
        <v>19</v>
      </c>
      <c r="DV55" s="1">
        <v>11</v>
      </c>
      <c r="DW55" s="1">
        <v>5</v>
      </c>
      <c r="DX55" s="1">
        <v>5</v>
      </c>
      <c r="DZ55" s="1">
        <v>25</v>
      </c>
      <c r="EA55" s="1">
        <v>17</v>
      </c>
      <c r="EB55" s="1">
        <v>4</v>
      </c>
      <c r="EC55" s="1">
        <v>46</v>
      </c>
      <c r="ED55" s="1">
        <v>26</v>
      </c>
      <c r="EE55" s="1">
        <v>51</v>
      </c>
      <c r="EF55" s="1">
        <v>10</v>
      </c>
      <c r="EG55" s="1">
        <v>12</v>
      </c>
      <c r="EH55" s="1">
        <v>11</v>
      </c>
      <c r="EI55" s="1">
        <v>11</v>
      </c>
      <c r="EJ55" s="1">
        <v>4</v>
      </c>
      <c r="EK55" s="1">
        <v>4</v>
      </c>
      <c r="EL55" s="1">
        <v>13</v>
      </c>
      <c r="EN55" s="1">
        <v>2</v>
      </c>
      <c r="EO55" s="1">
        <v>10</v>
      </c>
      <c r="EP55" s="1">
        <v>0</v>
      </c>
      <c r="EQ55" s="1">
        <v>12</v>
      </c>
      <c r="ER55" s="1">
        <v>7</v>
      </c>
      <c r="ES55" s="1">
        <v>14</v>
      </c>
      <c r="ET55" s="1">
        <v>2</v>
      </c>
      <c r="EU55" s="1">
        <v>3</v>
      </c>
      <c r="EV55" s="1">
        <v>8</v>
      </c>
      <c r="EW55" s="1">
        <v>6</v>
      </c>
      <c r="EX55" s="1">
        <v>1</v>
      </c>
      <c r="EY55" s="1">
        <v>3</v>
      </c>
      <c r="EZ55" s="1">
        <v>1</v>
      </c>
      <c r="FA55"/>
      <c r="FO55"/>
    </row>
    <row r="56" spans="1:171">
      <c r="A56" s="13">
        <f t="shared" si="0"/>
        <v>44834</v>
      </c>
      <c r="O56"/>
      <c r="AD56"/>
      <c r="AE56"/>
      <c r="AS56" s="4">
        <v>44834</v>
      </c>
      <c r="AT56" s="1">
        <v>637.28272891999995</v>
      </c>
      <c r="AU56" s="1">
        <v>1330.3986309100001</v>
      </c>
      <c r="AV56" s="1">
        <v>6035.8147864700004</v>
      </c>
      <c r="AW56" s="1">
        <v>177.45148800000001</v>
      </c>
      <c r="AX56" s="1">
        <v>1038.2779298400001</v>
      </c>
      <c r="AY56" s="1">
        <v>665.84016066000004</v>
      </c>
      <c r="AZ56" s="1">
        <v>576.00828036999997</v>
      </c>
      <c r="BA56" s="1">
        <v>129.84649626999999</v>
      </c>
      <c r="BB56" s="1">
        <v>176.26454256</v>
      </c>
      <c r="BC56" s="1">
        <v>695.47621216000005</v>
      </c>
      <c r="BD56" s="1">
        <v>354.08899097</v>
      </c>
      <c r="BE56" s="1">
        <v>403.21341515</v>
      </c>
      <c r="BF56" s="1">
        <v>290.11442631</v>
      </c>
      <c r="BG56"/>
      <c r="BU56"/>
      <c r="CI56"/>
      <c r="CW56"/>
      <c r="DL56" s="1">
        <v>14</v>
      </c>
      <c r="DM56" s="1">
        <v>21</v>
      </c>
      <c r="DN56" s="1">
        <v>10</v>
      </c>
      <c r="DO56" s="1">
        <v>55</v>
      </c>
      <c r="DP56" s="1">
        <v>23</v>
      </c>
      <c r="DQ56" s="1">
        <v>57</v>
      </c>
      <c r="DR56" s="1">
        <v>13</v>
      </c>
      <c r="DS56" s="1">
        <v>9</v>
      </c>
      <c r="DT56" s="1">
        <v>12</v>
      </c>
      <c r="DU56" s="1">
        <v>12</v>
      </c>
      <c r="DV56" s="1">
        <v>7</v>
      </c>
      <c r="DW56" s="1">
        <v>6</v>
      </c>
      <c r="DX56" s="1">
        <v>8</v>
      </c>
      <c r="DZ56" s="1">
        <v>21</v>
      </c>
      <c r="EA56" s="1">
        <v>20</v>
      </c>
      <c r="EB56" s="1">
        <v>4</v>
      </c>
      <c r="EC56" s="1">
        <v>31</v>
      </c>
      <c r="ED56" s="1">
        <v>19</v>
      </c>
      <c r="EE56" s="1">
        <v>54</v>
      </c>
      <c r="EF56" s="1">
        <v>8</v>
      </c>
      <c r="EG56" s="1">
        <v>8</v>
      </c>
      <c r="EH56" s="1">
        <v>10</v>
      </c>
      <c r="EI56" s="1">
        <v>13</v>
      </c>
      <c r="EJ56" s="1">
        <v>7</v>
      </c>
      <c r="EK56" s="1">
        <v>4</v>
      </c>
      <c r="EL56" s="1">
        <v>8</v>
      </c>
      <c r="EN56" s="1">
        <v>10</v>
      </c>
      <c r="EO56" s="1">
        <v>11</v>
      </c>
      <c r="EP56" s="1">
        <v>0</v>
      </c>
      <c r="EQ56" s="1">
        <v>24</v>
      </c>
      <c r="ER56" s="1">
        <v>13</v>
      </c>
      <c r="ES56" s="1">
        <v>21</v>
      </c>
      <c r="ET56" s="1">
        <v>3</v>
      </c>
      <c r="EU56" s="1">
        <v>12</v>
      </c>
      <c r="EV56" s="1">
        <v>6</v>
      </c>
      <c r="EW56" s="1">
        <v>12</v>
      </c>
      <c r="EX56" s="1">
        <v>2</v>
      </c>
      <c r="EY56" s="1">
        <v>2</v>
      </c>
      <c r="EZ56" s="1">
        <v>3</v>
      </c>
      <c r="FA56"/>
      <c r="FO56"/>
    </row>
    <row r="57" spans="1:171">
      <c r="A57" s="13">
        <f t="shared" si="0"/>
        <v>44804</v>
      </c>
      <c r="O57"/>
      <c r="AD57"/>
      <c r="AE57"/>
      <c r="AS57" s="4">
        <v>44804</v>
      </c>
      <c r="AT57" s="1">
        <v>664.87614352000003</v>
      </c>
      <c r="AU57" s="1">
        <v>1410.1398200799999</v>
      </c>
      <c r="AV57" s="1">
        <v>6517.4898089999997</v>
      </c>
      <c r="AW57" s="1">
        <v>187.80109561</v>
      </c>
      <c r="AX57" s="1">
        <v>1086.80605135</v>
      </c>
      <c r="AY57" s="1">
        <v>718.07403395999995</v>
      </c>
      <c r="AZ57" s="1">
        <v>616.61550610999996</v>
      </c>
      <c r="BA57" s="1">
        <v>141.38724590999999</v>
      </c>
      <c r="BB57" s="1">
        <v>201.38053557999999</v>
      </c>
      <c r="BC57" s="1">
        <v>763.59142286999997</v>
      </c>
      <c r="BD57" s="1">
        <v>381.40753978999999</v>
      </c>
      <c r="BE57" s="1">
        <v>416.57985781000002</v>
      </c>
      <c r="BF57" s="1">
        <v>314.04653930000001</v>
      </c>
      <c r="BG57"/>
      <c r="BU57"/>
      <c r="CI57"/>
      <c r="CW57"/>
      <c r="DL57" s="1">
        <v>17</v>
      </c>
      <c r="DM57" s="1">
        <v>24</v>
      </c>
      <c r="DN57" s="1">
        <v>10</v>
      </c>
      <c r="DO57" s="1">
        <v>69</v>
      </c>
      <c r="DP57" s="1">
        <v>24</v>
      </c>
      <c r="DQ57" s="1">
        <v>52</v>
      </c>
      <c r="DR57" s="1">
        <v>16</v>
      </c>
      <c r="DS57" s="1">
        <v>11</v>
      </c>
      <c r="DT57" s="1">
        <v>10</v>
      </c>
      <c r="DU57" s="1">
        <v>15</v>
      </c>
      <c r="DV57" s="1">
        <v>8</v>
      </c>
      <c r="DW57" s="1">
        <v>7</v>
      </c>
      <c r="DX57" s="1">
        <v>17</v>
      </c>
      <c r="DZ57" s="1">
        <v>16</v>
      </c>
      <c r="EA57" s="1">
        <v>15</v>
      </c>
      <c r="EB57" s="1">
        <v>3</v>
      </c>
      <c r="EC57" s="1">
        <v>29</v>
      </c>
      <c r="ED57" s="1">
        <v>26</v>
      </c>
      <c r="EE57" s="1">
        <v>45</v>
      </c>
      <c r="EF57" s="1">
        <v>4</v>
      </c>
      <c r="EG57" s="1">
        <v>12</v>
      </c>
      <c r="EH57" s="1">
        <v>9</v>
      </c>
      <c r="EI57" s="1">
        <v>11</v>
      </c>
      <c r="EJ57" s="1">
        <v>3</v>
      </c>
      <c r="EK57" s="1">
        <v>4</v>
      </c>
      <c r="EL57" s="1">
        <v>3</v>
      </c>
      <c r="EN57" s="1">
        <v>6</v>
      </c>
      <c r="EO57" s="1">
        <v>9</v>
      </c>
      <c r="EP57" s="1">
        <v>1</v>
      </c>
      <c r="EQ57" s="1">
        <v>10</v>
      </c>
      <c r="ER57" s="1">
        <v>6</v>
      </c>
      <c r="ES57" s="1">
        <v>30</v>
      </c>
      <c r="ET57" s="1">
        <v>3</v>
      </c>
      <c r="EU57" s="1">
        <v>10</v>
      </c>
      <c r="EV57" s="1">
        <v>11</v>
      </c>
      <c r="EW57" s="1">
        <v>8</v>
      </c>
      <c r="EX57" s="1">
        <v>3</v>
      </c>
      <c r="EY57" s="1">
        <v>1</v>
      </c>
      <c r="EZ57" s="1">
        <v>1</v>
      </c>
      <c r="FA57"/>
      <c r="FO57"/>
    </row>
    <row r="58" spans="1:171">
      <c r="A58" s="13">
        <f t="shared" si="0"/>
        <v>44771</v>
      </c>
      <c r="O58"/>
      <c r="AD58"/>
      <c r="AE58"/>
      <c r="AS58" s="4">
        <v>44771</v>
      </c>
      <c r="AT58" s="1">
        <v>695.54152525999996</v>
      </c>
      <c r="AU58" s="1">
        <v>1463.94510317</v>
      </c>
      <c r="AV58" s="1">
        <v>6938.43517488</v>
      </c>
      <c r="AW58" s="1">
        <v>192.30804164</v>
      </c>
      <c r="AX58" s="1">
        <v>1172.96061693</v>
      </c>
      <c r="AY58" s="1">
        <v>778.33870110999999</v>
      </c>
      <c r="AZ58" s="1">
        <v>604.13696842000002</v>
      </c>
      <c r="BA58" s="1">
        <v>153.88703444999999</v>
      </c>
      <c r="BB58" s="1">
        <v>208.29612767</v>
      </c>
      <c r="BC58" s="1">
        <v>807.29040792000001</v>
      </c>
      <c r="BD58" s="1">
        <v>377.0766964</v>
      </c>
      <c r="BE58" s="1">
        <v>455.34817609999999</v>
      </c>
      <c r="BF58" s="1">
        <v>328.99573613000001</v>
      </c>
      <c r="BG58"/>
      <c r="BU58"/>
      <c r="CI58"/>
      <c r="CW58"/>
      <c r="DL58" s="1">
        <v>16</v>
      </c>
      <c r="DM58" s="1">
        <v>31</v>
      </c>
      <c r="DN58" s="1">
        <v>10</v>
      </c>
      <c r="DO58" s="1">
        <v>44</v>
      </c>
      <c r="DP58" s="1">
        <v>24</v>
      </c>
      <c r="DQ58" s="1">
        <v>67</v>
      </c>
      <c r="DR58" s="1">
        <v>15</v>
      </c>
      <c r="DS58" s="1">
        <v>13</v>
      </c>
      <c r="DT58" s="1">
        <v>11</v>
      </c>
      <c r="DU58" s="1">
        <v>12</v>
      </c>
      <c r="DV58" s="1">
        <v>7</v>
      </c>
      <c r="DW58" s="1">
        <v>6</v>
      </c>
      <c r="DX58" s="1">
        <v>13</v>
      </c>
      <c r="DZ58" s="1">
        <v>20</v>
      </c>
      <c r="EA58" s="1">
        <v>16</v>
      </c>
      <c r="EB58" s="1">
        <v>4</v>
      </c>
      <c r="EC58" s="1">
        <v>54</v>
      </c>
      <c r="ED58" s="1">
        <v>29</v>
      </c>
      <c r="EE58" s="1">
        <v>53</v>
      </c>
      <c r="EF58" s="1">
        <v>5</v>
      </c>
      <c r="EG58" s="1">
        <v>18</v>
      </c>
      <c r="EH58" s="1">
        <v>14</v>
      </c>
      <c r="EI58" s="1">
        <v>17</v>
      </c>
      <c r="EJ58" s="1">
        <v>7</v>
      </c>
      <c r="EK58" s="1">
        <v>5</v>
      </c>
      <c r="EL58" s="1">
        <v>7</v>
      </c>
      <c r="EN58" s="1">
        <v>3</v>
      </c>
      <c r="EO58" s="1">
        <v>1</v>
      </c>
      <c r="EP58" s="1">
        <v>0</v>
      </c>
      <c r="EQ58" s="1">
        <v>9</v>
      </c>
      <c r="ER58" s="1">
        <v>3</v>
      </c>
      <c r="ES58" s="1">
        <v>7</v>
      </c>
      <c r="ET58" s="1">
        <v>3</v>
      </c>
      <c r="EU58" s="1">
        <v>2</v>
      </c>
      <c r="EV58" s="1">
        <v>5</v>
      </c>
      <c r="EW58" s="1">
        <v>5</v>
      </c>
      <c r="EX58" s="1">
        <v>0</v>
      </c>
      <c r="EY58" s="1">
        <v>1</v>
      </c>
      <c r="EZ58" s="1">
        <v>1</v>
      </c>
      <c r="FA58"/>
      <c r="FO58"/>
    </row>
    <row r="59" spans="1:171">
      <c r="A59" s="13">
        <f t="shared" si="0"/>
        <v>44742</v>
      </c>
      <c r="O59"/>
      <c r="AD59"/>
      <c r="AE59"/>
      <c r="AS59" s="4">
        <v>44742</v>
      </c>
      <c r="AT59" s="1">
        <v>658.14201808999997</v>
      </c>
      <c r="AU59" s="1">
        <v>1371.15275608</v>
      </c>
      <c r="AV59" s="1">
        <v>6075.5072387700002</v>
      </c>
      <c r="AW59" s="1">
        <v>185.73189779</v>
      </c>
      <c r="AX59" s="1">
        <v>1124.9779968600001</v>
      </c>
      <c r="AY59" s="1">
        <v>684.33324357000004</v>
      </c>
      <c r="AZ59" s="1">
        <v>579.14769392999995</v>
      </c>
      <c r="BA59" s="1">
        <v>135.90122640999999</v>
      </c>
      <c r="BB59" s="1">
        <v>209.37406562999999</v>
      </c>
      <c r="BC59" s="1">
        <v>750.48170898000001</v>
      </c>
      <c r="BD59" s="1">
        <v>353.56143725999999</v>
      </c>
      <c r="BE59" s="1">
        <v>409.30239841000002</v>
      </c>
      <c r="BF59" s="1">
        <v>300.73772581999998</v>
      </c>
      <c r="BG59"/>
      <c r="BU59"/>
      <c r="CI59"/>
      <c r="CW59"/>
      <c r="DL59" s="1">
        <v>17</v>
      </c>
      <c r="DM59" s="1">
        <v>24</v>
      </c>
      <c r="DN59" s="1">
        <v>7</v>
      </c>
      <c r="DO59" s="1">
        <v>52</v>
      </c>
      <c r="DP59" s="1">
        <v>13</v>
      </c>
      <c r="DQ59" s="1">
        <v>52</v>
      </c>
      <c r="DR59" s="1">
        <v>18</v>
      </c>
      <c r="DS59" s="1">
        <v>17</v>
      </c>
      <c r="DT59" s="1">
        <v>12</v>
      </c>
      <c r="DU59" s="1">
        <v>16</v>
      </c>
      <c r="DV59" s="1">
        <v>3</v>
      </c>
      <c r="DW59" s="1">
        <v>7</v>
      </c>
      <c r="DX59" s="1">
        <v>10</v>
      </c>
      <c r="DZ59" s="1">
        <v>19</v>
      </c>
      <c r="EA59" s="1">
        <v>15</v>
      </c>
      <c r="EB59" s="1">
        <v>6</v>
      </c>
      <c r="EC59" s="1">
        <v>32</v>
      </c>
      <c r="ED59" s="1">
        <v>28</v>
      </c>
      <c r="EE59" s="1">
        <v>48</v>
      </c>
      <c r="EF59" s="1">
        <v>5</v>
      </c>
      <c r="EG59" s="1">
        <v>12</v>
      </c>
      <c r="EH59" s="1">
        <v>10</v>
      </c>
      <c r="EI59" s="1">
        <v>12</v>
      </c>
      <c r="EJ59" s="1">
        <v>7</v>
      </c>
      <c r="EK59" s="1">
        <v>3</v>
      </c>
      <c r="EL59" s="1">
        <v>5</v>
      </c>
      <c r="EN59" s="1">
        <v>3</v>
      </c>
      <c r="EO59" s="1">
        <v>9</v>
      </c>
      <c r="EP59" s="1">
        <v>1</v>
      </c>
      <c r="EQ59" s="1">
        <v>21</v>
      </c>
      <c r="ER59" s="1">
        <v>14</v>
      </c>
      <c r="ES59" s="1">
        <v>27</v>
      </c>
      <c r="ET59" s="1">
        <v>1</v>
      </c>
      <c r="EU59" s="1">
        <v>4</v>
      </c>
      <c r="EV59" s="1">
        <v>7</v>
      </c>
      <c r="EW59" s="1">
        <v>5</v>
      </c>
      <c r="EX59" s="1">
        <v>4</v>
      </c>
      <c r="EY59" s="1">
        <v>2</v>
      </c>
      <c r="EZ59" s="1">
        <v>6</v>
      </c>
      <c r="FA59"/>
      <c r="FO59"/>
    </row>
    <row r="60" spans="1:171">
      <c r="A60" s="13">
        <f t="shared" si="0"/>
        <v>44712</v>
      </c>
      <c r="O60"/>
      <c r="AD60"/>
      <c r="AE60"/>
      <c r="AS60" s="4">
        <v>44712</v>
      </c>
      <c r="AT60" s="1">
        <v>784.71130649999998</v>
      </c>
      <c r="AU60" s="1">
        <v>1412.5873999800001</v>
      </c>
      <c r="AV60" s="1">
        <v>6284.9474755700003</v>
      </c>
      <c r="AW60" s="1">
        <v>203.12276456000001</v>
      </c>
      <c r="AX60" s="1">
        <v>1153.5517185000001</v>
      </c>
      <c r="AY60" s="1">
        <v>769.46136797999998</v>
      </c>
      <c r="AZ60" s="1">
        <v>650.48697875000005</v>
      </c>
      <c r="BA60" s="1">
        <v>150.84374136</v>
      </c>
      <c r="BB60" s="1">
        <v>218.47991042000001</v>
      </c>
      <c r="BC60" s="1">
        <v>836.73784312999999</v>
      </c>
      <c r="BD60" s="1">
        <v>408.88618272999997</v>
      </c>
      <c r="BE60" s="1">
        <v>432.64089024999998</v>
      </c>
      <c r="BF60" s="1">
        <v>346.68634293000002</v>
      </c>
      <c r="BG60"/>
      <c r="BU60"/>
      <c r="CI60"/>
      <c r="CW60"/>
      <c r="DL60" s="1">
        <v>27</v>
      </c>
      <c r="DM60" s="1">
        <v>31</v>
      </c>
      <c r="DN60" s="1">
        <v>6</v>
      </c>
      <c r="DO60" s="1">
        <v>60</v>
      </c>
      <c r="DP60" s="1">
        <v>26</v>
      </c>
      <c r="DQ60" s="1">
        <v>67</v>
      </c>
      <c r="DR60" s="1">
        <v>19</v>
      </c>
      <c r="DS60" s="1">
        <v>17</v>
      </c>
      <c r="DT60" s="1">
        <v>16</v>
      </c>
      <c r="DU60" s="1">
        <v>15</v>
      </c>
      <c r="DV60" s="1">
        <v>9</v>
      </c>
      <c r="DW60" s="1">
        <v>7</v>
      </c>
      <c r="DX60" s="1">
        <v>9</v>
      </c>
      <c r="DZ60" s="1">
        <v>10</v>
      </c>
      <c r="EA60" s="1">
        <v>13</v>
      </c>
      <c r="EB60" s="1">
        <v>6</v>
      </c>
      <c r="EC60" s="1">
        <v>32</v>
      </c>
      <c r="ED60" s="1">
        <v>21</v>
      </c>
      <c r="EE60" s="1">
        <v>49</v>
      </c>
      <c r="EF60" s="1">
        <v>4</v>
      </c>
      <c r="EG60" s="1">
        <v>12</v>
      </c>
      <c r="EH60" s="1">
        <v>5</v>
      </c>
      <c r="EI60" s="1">
        <v>11</v>
      </c>
      <c r="EJ60" s="1">
        <v>4</v>
      </c>
      <c r="EK60" s="1">
        <v>5</v>
      </c>
      <c r="EL60" s="1">
        <v>10</v>
      </c>
      <c r="EN60" s="1">
        <v>2</v>
      </c>
      <c r="EO60" s="1">
        <v>4</v>
      </c>
      <c r="EP60" s="1">
        <v>2</v>
      </c>
      <c r="EQ60" s="1">
        <v>14</v>
      </c>
      <c r="ER60" s="1">
        <v>6</v>
      </c>
      <c r="ES60" s="1">
        <v>11</v>
      </c>
      <c r="ET60" s="1">
        <v>1</v>
      </c>
      <c r="EU60" s="1">
        <v>4</v>
      </c>
      <c r="EV60" s="1">
        <v>8</v>
      </c>
      <c r="EW60" s="1">
        <v>8</v>
      </c>
      <c r="EX60" s="1">
        <v>1</v>
      </c>
      <c r="EY60" s="1">
        <v>0</v>
      </c>
      <c r="EZ60" s="1">
        <v>1</v>
      </c>
      <c r="FA60"/>
      <c r="FO60"/>
    </row>
    <row r="61" spans="1:171">
      <c r="A61" s="13">
        <f t="shared" si="0"/>
        <v>44680</v>
      </c>
      <c r="O61"/>
      <c r="AD61"/>
      <c r="AE61"/>
      <c r="AS61" s="4">
        <v>44680</v>
      </c>
      <c r="AT61" s="1">
        <v>788.00618396000004</v>
      </c>
      <c r="AU61" s="1">
        <v>1477.66949327</v>
      </c>
      <c r="AV61" s="1">
        <v>6595.8809342000004</v>
      </c>
      <c r="AW61" s="1">
        <v>202.36436164</v>
      </c>
      <c r="AX61" s="1">
        <v>1199.29925015</v>
      </c>
      <c r="AY61" s="1">
        <v>792.98573052999996</v>
      </c>
      <c r="AZ61" s="1">
        <v>596.67334014000005</v>
      </c>
      <c r="BA61" s="1">
        <v>155.56379885000001</v>
      </c>
      <c r="BB61" s="1">
        <v>214.68733423</v>
      </c>
      <c r="BC61" s="1">
        <v>847.15341980999995</v>
      </c>
      <c r="BD61" s="1">
        <v>410.16121678000002</v>
      </c>
      <c r="BE61" s="1">
        <v>462.11426473</v>
      </c>
      <c r="BF61" s="1">
        <v>343.36646042000001</v>
      </c>
      <c r="BG61"/>
      <c r="BU61"/>
      <c r="CI61"/>
      <c r="CW61"/>
      <c r="DL61" s="1">
        <v>24</v>
      </c>
      <c r="DM61" s="1">
        <v>22</v>
      </c>
      <c r="DN61" s="1">
        <v>8</v>
      </c>
      <c r="DO61" s="1">
        <v>41</v>
      </c>
      <c r="DP61" s="1">
        <v>28</v>
      </c>
      <c r="DQ61" s="1">
        <v>55</v>
      </c>
      <c r="DR61" s="1">
        <v>20</v>
      </c>
      <c r="DS61" s="1">
        <v>12</v>
      </c>
      <c r="DT61" s="1">
        <v>15</v>
      </c>
      <c r="DU61" s="1">
        <v>18</v>
      </c>
      <c r="DV61" s="1">
        <v>6</v>
      </c>
      <c r="DW61" s="1">
        <v>6</v>
      </c>
      <c r="DX61" s="1">
        <v>10</v>
      </c>
      <c r="DZ61" s="1">
        <v>14</v>
      </c>
      <c r="EA61" s="1">
        <v>22</v>
      </c>
      <c r="EB61" s="1">
        <v>6</v>
      </c>
      <c r="EC61" s="1">
        <v>57</v>
      </c>
      <c r="ED61" s="1">
        <v>22</v>
      </c>
      <c r="EE61" s="1">
        <v>63</v>
      </c>
      <c r="EF61" s="1">
        <v>4</v>
      </c>
      <c r="EG61" s="1">
        <v>18</v>
      </c>
      <c r="EH61" s="1">
        <v>10</v>
      </c>
      <c r="EI61" s="1">
        <v>7</v>
      </c>
      <c r="EJ61" s="1">
        <v>6</v>
      </c>
      <c r="EK61" s="1">
        <v>5</v>
      </c>
      <c r="EL61" s="1">
        <v>10</v>
      </c>
      <c r="EN61" s="1">
        <v>1</v>
      </c>
      <c r="EO61" s="1">
        <v>4</v>
      </c>
      <c r="EP61" s="1">
        <v>0</v>
      </c>
      <c r="EQ61" s="1">
        <v>10</v>
      </c>
      <c r="ER61" s="1">
        <v>4</v>
      </c>
      <c r="ES61" s="1">
        <v>9</v>
      </c>
      <c r="ET61" s="1">
        <v>0</v>
      </c>
      <c r="EU61" s="1">
        <v>3</v>
      </c>
      <c r="EV61" s="1">
        <v>5</v>
      </c>
      <c r="EW61" s="1">
        <v>9</v>
      </c>
      <c r="EX61" s="1">
        <v>2</v>
      </c>
      <c r="EY61" s="1">
        <v>1</v>
      </c>
      <c r="EZ61" s="1">
        <v>0</v>
      </c>
      <c r="FA61"/>
      <c r="FO61"/>
    </row>
    <row r="62" spans="1:171">
      <c r="A62" s="13">
        <f t="shared" si="0"/>
        <v>44651</v>
      </c>
      <c r="O62"/>
      <c r="AD62"/>
      <c r="AE62"/>
      <c r="AS62" s="4">
        <v>44651</v>
      </c>
      <c r="AT62" s="1">
        <v>796.37847701999999</v>
      </c>
      <c r="AU62" s="1">
        <v>1415.4277337599999</v>
      </c>
      <c r="AV62" s="1">
        <v>6972.6440006700004</v>
      </c>
      <c r="AW62" s="1">
        <v>210.89423557000001</v>
      </c>
      <c r="AX62" s="1">
        <v>1182.37634531</v>
      </c>
      <c r="AY62" s="1">
        <v>817.58268899999996</v>
      </c>
      <c r="AZ62" s="1">
        <v>582.25204437000002</v>
      </c>
      <c r="BA62" s="1">
        <v>167.05627566999999</v>
      </c>
      <c r="BB62" s="1">
        <v>212.47983952999999</v>
      </c>
      <c r="BC62" s="1">
        <v>828.99064023999995</v>
      </c>
      <c r="BD62" s="1">
        <v>413.27538419000001</v>
      </c>
      <c r="BE62" s="1">
        <v>465.61738482999999</v>
      </c>
      <c r="BF62" s="1">
        <v>350.28980366000002</v>
      </c>
      <c r="BG62"/>
      <c r="BU62"/>
      <c r="CI62"/>
      <c r="CW62"/>
      <c r="DL62" s="1">
        <v>19</v>
      </c>
      <c r="DM62" s="1">
        <v>9</v>
      </c>
      <c r="DN62" s="1">
        <v>4</v>
      </c>
      <c r="DO62" s="1">
        <v>26</v>
      </c>
      <c r="DP62" s="1">
        <v>18</v>
      </c>
      <c r="DQ62" s="1">
        <v>42</v>
      </c>
      <c r="DR62" s="1">
        <v>14</v>
      </c>
      <c r="DS62" s="1">
        <v>10</v>
      </c>
      <c r="DT62" s="1">
        <v>7</v>
      </c>
      <c r="DU62" s="1">
        <v>17</v>
      </c>
      <c r="DV62" s="1">
        <v>4</v>
      </c>
      <c r="DW62" s="1">
        <v>3</v>
      </c>
      <c r="DX62" s="1">
        <v>5</v>
      </c>
      <c r="DZ62" s="1">
        <v>13</v>
      </c>
      <c r="EA62" s="1">
        <v>35</v>
      </c>
      <c r="EB62" s="1">
        <v>8</v>
      </c>
      <c r="EC62" s="1">
        <v>73</v>
      </c>
      <c r="ED62" s="1">
        <v>25</v>
      </c>
      <c r="EE62" s="1">
        <v>70</v>
      </c>
      <c r="EF62" s="1">
        <v>8</v>
      </c>
      <c r="EG62" s="1">
        <v>19</v>
      </c>
      <c r="EH62" s="1">
        <v>16</v>
      </c>
      <c r="EI62" s="1">
        <v>13</v>
      </c>
      <c r="EJ62" s="1">
        <v>9</v>
      </c>
      <c r="EK62" s="1">
        <v>7</v>
      </c>
      <c r="EL62" s="1">
        <v>14</v>
      </c>
      <c r="EN62" s="1">
        <v>7</v>
      </c>
      <c r="EO62" s="1">
        <v>4</v>
      </c>
      <c r="EP62" s="1">
        <v>2</v>
      </c>
      <c r="EQ62" s="1">
        <v>9</v>
      </c>
      <c r="ER62" s="1">
        <v>11</v>
      </c>
      <c r="ES62" s="1">
        <v>15</v>
      </c>
      <c r="ET62" s="1">
        <v>2</v>
      </c>
      <c r="EU62" s="1">
        <v>4</v>
      </c>
      <c r="EV62" s="1">
        <v>7</v>
      </c>
      <c r="EW62" s="1">
        <v>4</v>
      </c>
      <c r="EX62" s="1">
        <v>1</v>
      </c>
      <c r="EY62" s="1">
        <v>2</v>
      </c>
      <c r="EZ62" s="1">
        <v>1</v>
      </c>
      <c r="FA62"/>
      <c r="FO62"/>
    </row>
    <row r="63" spans="1:171">
      <c r="A63" s="13">
        <f t="shared" si="0"/>
        <v>44620</v>
      </c>
      <c r="O63"/>
      <c r="AD63"/>
      <c r="AE63"/>
      <c r="AS63" s="4">
        <v>44620</v>
      </c>
      <c r="AT63" s="1">
        <v>780.54106199</v>
      </c>
      <c r="AU63" s="1">
        <v>1438.9048914699999</v>
      </c>
      <c r="AV63" s="1">
        <v>7117.3598787299998</v>
      </c>
      <c r="AW63" s="1">
        <v>208.43049119</v>
      </c>
      <c r="AX63" s="1">
        <v>1120.7440881499999</v>
      </c>
      <c r="AY63" s="1">
        <v>820.65988187000005</v>
      </c>
      <c r="AZ63" s="1">
        <v>558.88897904999999</v>
      </c>
      <c r="BA63" s="1">
        <v>166.57320874000001</v>
      </c>
      <c r="BB63" s="1">
        <v>208.99622506</v>
      </c>
      <c r="BC63" s="1">
        <v>852.28812586000004</v>
      </c>
      <c r="BD63" s="1">
        <v>443.68836318000001</v>
      </c>
      <c r="BE63" s="1">
        <v>454.26830207</v>
      </c>
      <c r="BF63" s="1">
        <v>379.22922177999999</v>
      </c>
      <c r="BG63"/>
      <c r="BU63"/>
      <c r="CI63"/>
      <c r="CW63"/>
      <c r="DL63" s="1">
        <v>19</v>
      </c>
      <c r="DM63" s="1">
        <v>25</v>
      </c>
      <c r="DN63" s="1">
        <v>7</v>
      </c>
      <c r="DO63" s="1">
        <v>57</v>
      </c>
      <c r="DP63" s="1">
        <v>25</v>
      </c>
      <c r="DQ63" s="1">
        <v>57</v>
      </c>
      <c r="DR63" s="1">
        <v>17</v>
      </c>
      <c r="DS63" s="1">
        <v>12</v>
      </c>
      <c r="DT63" s="1">
        <v>9</v>
      </c>
      <c r="DU63" s="1">
        <v>11</v>
      </c>
      <c r="DV63" s="1">
        <v>10</v>
      </c>
      <c r="DW63" s="1">
        <v>7</v>
      </c>
      <c r="DX63" s="1">
        <v>13</v>
      </c>
      <c r="DZ63" s="1">
        <v>11</v>
      </c>
      <c r="EA63" s="1">
        <v>12</v>
      </c>
      <c r="EB63" s="1">
        <v>3</v>
      </c>
      <c r="EC63" s="1">
        <v>34</v>
      </c>
      <c r="ED63" s="1">
        <v>20</v>
      </c>
      <c r="EE63" s="1">
        <v>44</v>
      </c>
      <c r="EF63" s="1">
        <v>6</v>
      </c>
      <c r="EG63" s="1">
        <v>12</v>
      </c>
      <c r="EH63" s="1">
        <v>13</v>
      </c>
      <c r="EI63" s="1">
        <v>15</v>
      </c>
      <c r="EJ63" s="1">
        <v>3</v>
      </c>
      <c r="EK63" s="1">
        <v>4</v>
      </c>
      <c r="EL63" s="1">
        <v>8</v>
      </c>
      <c r="EN63" s="1">
        <v>12</v>
      </c>
      <c r="EO63" s="1">
        <v>10</v>
      </c>
      <c r="EP63" s="1">
        <v>4</v>
      </c>
      <c r="EQ63" s="1">
        <v>22</v>
      </c>
      <c r="ER63" s="1">
        <v>9</v>
      </c>
      <c r="ES63" s="1">
        <v>28</v>
      </c>
      <c r="ET63" s="1">
        <v>2</v>
      </c>
      <c r="EU63" s="1">
        <v>9</v>
      </c>
      <c r="EV63" s="1">
        <v>6</v>
      </c>
      <c r="EW63" s="1">
        <v>8</v>
      </c>
      <c r="EX63" s="1">
        <v>1</v>
      </c>
      <c r="EY63" s="1">
        <v>2</v>
      </c>
      <c r="EZ63" s="1">
        <v>0</v>
      </c>
      <c r="FA63"/>
      <c r="FO63"/>
    </row>
    <row r="64" spans="1:171">
      <c r="A64" s="13">
        <f t="shared" si="0"/>
        <v>44592</v>
      </c>
      <c r="O64"/>
      <c r="AD64"/>
      <c r="AE64"/>
      <c r="AS64" s="4">
        <v>44592</v>
      </c>
      <c r="AT64" s="1">
        <v>766.73253616</v>
      </c>
      <c r="AU64" s="1">
        <v>1445.1423902700001</v>
      </c>
      <c r="AV64" s="1">
        <v>7646.5090659300004</v>
      </c>
      <c r="AW64" s="1">
        <v>227.22598022</v>
      </c>
      <c r="AX64" s="1">
        <v>1121.1531513</v>
      </c>
      <c r="AY64" s="1">
        <v>855.16452477999997</v>
      </c>
      <c r="AZ64" s="1">
        <v>559.75559878000001</v>
      </c>
      <c r="BA64" s="1">
        <v>176.73512195999999</v>
      </c>
      <c r="BB64" s="1">
        <v>218.09928653</v>
      </c>
      <c r="BC64" s="1">
        <v>837.70201485999996</v>
      </c>
      <c r="BD64" s="1">
        <v>451.59459322999999</v>
      </c>
      <c r="BE64" s="1">
        <v>458.95635195</v>
      </c>
      <c r="BF64" s="1">
        <v>401.82610313999999</v>
      </c>
      <c r="BG64"/>
      <c r="BU64"/>
      <c r="CI64"/>
      <c r="CW64"/>
      <c r="DL64" s="1">
        <v>24</v>
      </c>
      <c r="DM64" s="1">
        <v>22</v>
      </c>
      <c r="DN64" s="1">
        <v>12</v>
      </c>
      <c r="DO64" s="1">
        <v>60</v>
      </c>
      <c r="DP64" s="1">
        <v>21</v>
      </c>
      <c r="DQ64" s="1">
        <v>68</v>
      </c>
      <c r="DR64" s="1">
        <v>13</v>
      </c>
      <c r="DS64" s="1">
        <v>20</v>
      </c>
      <c r="DT64" s="1">
        <v>15</v>
      </c>
      <c r="DU64" s="1">
        <v>19</v>
      </c>
      <c r="DV64" s="1">
        <v>8</v>
      </c>
      <c r="DW64" s="1">
        <v>7</v>
      </c>
      <c r="DX64" s="1">
        <v>14</v>
      </c>
      <c r="DZ64" s="1">
        <v>15</v>
      </c>
      <c r="EA64" s="1">
        <v>21</v>
      </c>
      <c r="EB64" s="1">
        <v>2</v>
      </c>
      <c r="EC64" s="1">
        <v>38</v>
      </c>
      <c r="ED64" s="1">
        <v>24</v>
      </c>
      <c r="EE64" s="1">
        <v>46</v>
      </c>
      <c r="EF64" s="1">
        <v>12</v>
      </c>
      <c r="EG64" s="1">
        <v>7</v>
      </c>
      <c r="EH64" s="1">
        <v>12</v>
      </c>
      <c r="EI64" s="1">
        <v>10</v>
      </c>
      <c r="EJ64" s="1">
        <v>5</v>
      </c>
      <c r="EK64" s="1">
        <v>4</v>
      </c>
      <c r="EL64" s="1">
        <v>5</v>
      </c>
      <c r="EN64" s="1">
        <v>3</v>
      </c>
      <c r="EO64" s="1">
        <v>4</v>
      </c>
      <c r="EP64" s="1">
        <v>0</v>
      </c>
      <c r="EQ64" s="1">
        <v>15</v>
      </c>
      <c r="ER64" s="1">
        <v>10</v>
      </c>
      <c r="ES64" s="1">
        <v>14</v>
      </c>
      <c r="ET64" s="1">
        <v>1</v>
      </c>
      <c r="EU64" s="1">
        <v>6</v>
      </c>
      <c r="EV64" s="1">
        <v>1</v>
      </c>
      <c r="EW64" s="1">
        <v>6</v>
      </c>
      <c r="EX64" s="1">
        <v>1</v>
      </c>
      <c r="EY64" s="1">
        <v>2</v>
      </c>
      <c r="EZ64" s="1">
        <v>2</v>
      </c>
      <c r="FA64"/>
      <c r="FO64"/>
    </row>
    <row r="65" spans="1:171">
      <c r="A65" s="13">
        <f t="shared" si="0"/>
        <v>44561</v>
      </c>
      <c r="O65"/>
      <c r="AD65"/>
      <c r="AE65"/>
      <c r="AS65" s="4">
        <v>44561</v>
      </c>
      <c r="AT65" s="1">
        <v>774.09879209999997</v>
      </c>
      <c r="AU65" s="1">
        <v>1505.05457271</v>
      </c>
      <c r="AV65" s="1">
        <v>8100.8477767200002</v>
      </c>
      <c r="AW65" s="1">
        <v>218.76268433000001</v>
      </c>
      <c r="AX65" s="1">
        <v>1195.6028673000001</v>
      </c>
      <c r="AY65" s="1">
        <v>936.82591643000001</v>
      </c>
      <c r="AZ65" s="1">
        <v>508.81117562999998</v>
      </c>
      <c r="BA65" s="1">
        <v>201.12630716000001</v>
      </c>
      <c r="BB65" s="1">
        <v>211.95285727000001</v>
      </c>
      <c r="BC65" s="1">
        <v>858.60918898</v>
      </c>
      <c r="BD65" s="1">
        <v>457.74771062000002</v>
      </c>
      <c r="BE65" s="1">
        <v>478.98635657</v>
      </c>
      <c r="BF65" s="1">
        <v>400.63947747999998</v>
      </c>
      <c r="BG65"/>
      <c r="BU65"/>
      <c r="CI65"/>
      <c r="CW65"/>
      <c r="DL65" s="1">
        <v>13</v>
      </c>
      <c r="DM65" s="1">
        <v>17</v>
      </c>
      <c r="DN65" s="1">
        <v>9</v>
      </c>
      <c r="DO65" s="1">
        <v>52</v>
      </c>
      <c r="DP65" s="1">
        <v>22</v>
      </c>
      <c r="DQ65" s="1">
        <v>41</v>
      </c>
      <c r="DR65" s="1">
        <v>11</v>
      </c>
      <c r="DS65" s="1">
        <v>7</v>
      </c>
      <c r="DT65" s="1">
        <v>9</v>
      </c>
      <c r="DU65" s="1">
        <v>11</v>
      </c>
      <c r="DV65" s="1">
        <v>5</v>
      </c>
      <c r="DW65" s="1">
        <v>8</v>
      </c>
      <c r="DX65" s="1">
        <v>11</v>
      </c>
      <c r="DZ65" s="1">
        <v>16</v>
      </c>
      <c r="EA65" s="1">
        <v>21</v>
      </c>
      <c r="EB65" s="1">
        <v>3</v>
      </c>
      <c r="EC65" s="1">
        <v>23</v>
      </c>
      <c r="ED65" s="1">
        <v>15</v>
      </c>
      <c r="EE65" s="1">
        <v>43</v>
      </c>
      <c r="EF65" s="1">
        <v>11</v>
      </c>
      <c r="EG65" s="1">
        <v>10</v>
      </c>
      <c r="EH65" s="1">
        <v>11</v>
      </c>
      <c r="EI65" s="1">
        <v>13</v>
      </c>
      <c r="EJ65" s="1">
        <v>6</v>
      </c>
      <c r="EK65" s="1">
        <v>1</v>
      </c>
      <c r="EL65" s="1">
        <v>8</v>
      </c>
      <c r="EN65" s="1">
        <v>14</v>
      </c>
      <c r="EO65" s="1">
        <v>9</v>
      </c>
      <c r="EP65" s="1">
        <v>2</v>
      </c>
      <c r="EQ65" s="1">
        <v>39</v>
      </c>
      <c r="ER65" s="1">
        <v>18</v>
      </c>
      <c r="ES65" s="1">
        <v>43</v>
      </c>
      <c r="ET65" s="1">
        <v>5</v>
      </c>
      <c r="EU65" s="1">
        <v>16</v>
      </c>
      <c r="EV65" s="1">
        <v>9</v>
      </c>
      <c r="EW65" s="1">
        <v>11</v>
      </c>
      <c r="EX65" s="1">
        <v>3</v>
      </c>
      <c r="EY65" s="1">
        <v>4</v>
      </c>
      <c r="EZ65" s="1">
        <v>2</v>
      </c>
      <c r="FA65"/>
      <c r="FO65"/>
    </row>
    <row r="66" spans="1:171">
      <c r="A66" s="13">
        <f t="shared" si="0"/>
        <v>44530</v>
      </c>
      <c r="O66"/>
      <c r="AD66"/>
      <c r="AE66"/>
      <c r="AS66" s="4">
        <v>44530</v>
      </c>
      <c r="AT66" s="1">
        <v>728.50910121000004</v>
      </c>
      <c r="AU66" s="1">
        <v>1416.1575183800001</v>
      </c>
      <c r="AV66" s="1">
        <v>7892.8671555600004</v>
      </c>
      <c r="AW66" s="1">
        <v>207.56108191999999</v>
      </c>
      <c r="AX66" s="1">
        <v>1129.8322849399999</v>
      </c>
      <c r="AY66" s="1">
        <v>874.87729688000002</v>
      </c>
      <c r="AZ66" s="1">
        <v>488.61819223999998</v>
      </c>
      <c r="BA66" s="1">
        <v>195.29511869000001</v>
      </c>
      <c r="BB66" s="1">
        <v>203.97555113999999</v>
      </c>
      <c r="BC66" s="1">
        <v>817.15631596000003</v>
      </c>
      <c r="BD66" s="1">
        <v>402.56785588999998</v>
      </c>
      <c r="BE66" s="1">
        <v>458.85944539000002</v>
      </c>
      <c r="BF66" s="1">
        <v>382.03239014000002</v>
      </c>
      <c r="BG66"/>
      <c r="BU66"/>
      <c r="CI66"/>
      <c r="CW66"/>
      <c r="DL66" s="1">
        <v>20</v>
      </c>
      <c r="DM66" s="1">
        <v>23</v>
      </c>
      <c r="DN66" s="1">
        <v>6</v>
      </c>
      <c r="DO66" s="1">
        <v>75</v>
      </c>
      <c r="DP66" s="1">
        <v>31</v>
      </c>
      <c r="DQ66" s="1">
        <v>69</v>
      </c>
      <c r="DR66" s="1">
        <v>19</v>
      </c>
      <c r="DS66" s="1">
        <v>10</v>
      </c>
      <c r="DT66" s="1">
        <v>18</v>
      </c>
      <c r="DU66" s="1">
        <v>14</v>
      </c>
      <c r="DV66" s="1">
        <v>7</v>
      </c>
      <c r="DW66" s="1">
        <v>6</v>
      </c>
      <c r="DX66" s="1">
        <v>11</v>
      </c>
      <c r="DZ66" s="1">
        <v>16</v>
      </c>
      <c r="EA66" s="1">
        <v>20</v>
      </c>
      <c r="EB66" s="1">
        <v>4</v>
      </c>
      <c r="EC66" s="1">
        <v>29</v>
      </c>
      <c r="ED66" s="1">
        <v>17</v>
      </c>
      <c r="EE66" s="1">
        <v>37</v>
      </c>
      <c r="EF66" s="1">
        <v>6</v>
      </c>
      <c r="EG66" s="1">
        <v>10</v>
      </c>
      <c r="EH66" s="1">
        <v>9</v>
      </c>
      <c r="EI66" s="1">
        <v>12</v>
      </c>
      <c r="EJ66" s="1">
        <v>7</v>
      </c>
      <c r="EK66" s="1">
        <v>7</v>
      </c>
      <c r="EL66" s="1">
        <v>9</v>
      </c>
      <c r="EN66" s="1">
        <v>7</v>
      </c>
      <c r="EO66" s="1">
        <v>5</v>
      </c>
      <c r="EP66" s="1">
        <v>3</v>
      </c>
      <c r="EQ66" s="1">
        <v>10</v>
      </c>
      <c r="ER66" s="1">
        <v>7</v>
      </c>
      <c r="ES66" s="1">
        <v>19</v>
      </c>
      <c r="ET66" s="1">
        <v>2</v>
      </c>
      <c r="EU66" s="1">
        <v>11</v>
      </c>
      <c r="EV66" s="1">
        <v>2</v>
      </c>
      <c r="EW66" s="1">
        <v>8</v>
      </c>
      <c r="EX66" s="1">
        <v>0</v>
      </c>
      <c r="EY66" s="1">
        <v>0</v>
      </c>
      <c r="EZ66" s="1">
        <v>1</v>
      </c>
      <c r="FA66"/>
      <c r="FO66"/>
    </row>
    <row r="67" spans="1:171">
      <c r="A67" s="13">
        <f t="shared" si="0"/>
        <v>44498</v>
      </c>
      <c r="O67"/>
      <c r="AD67"/>
      <c r="AE67"/>
      <c r="AS67" s="4">
        <v>44498</v>
      </c>
      <c r="AT67" s="1">
        <v>741.04145792999998</v>
      </c>
      <c r="AU67" s="1">
        <v>1431.1257098900001</v>
      </c>
      <c r="AV67" s="1">
        <v>7604.4954270799999</v>
      </c>
      <c r="AW67" s="1">
        <v>220.39362366</v>
      </c>
      <c r="AX67" s="1">
        <v>1154.17046024</v>
      </c>
      <c r="AY67" s="1">
        <v>889.79473390999999</v>
      </c>
      <c r="AZ67" s="1">
        <v>530.87956823000002</v>
      </c>
      <c r="BA67" s="1">
        <v>200.78512370999999</v>
      </c>
      <c r="BB67" s="1">
        <v>202.79819756000001</v>
      </c>
      <c r="BC67" s="1">
        <v>823.49716020000005</v>
      </c>
      <c r="BD67" s="1">
        <v>512.08255157999997</v>
      </c>
      <c r="BE67" s="1">
        <v>454.69092207</v>
      </c>
      <c r="BF67" s="1">
        <v>404.82768779999998</v>
      </c>
      <c r="BG67"/>
      <c r="BU67"/>
      <c r="CI67"/>
      <c r="CW67"/>
      <c r="DL67" s="1">
        <v>22</v>
      </c>
      <c r="DM67" s="1">
        <v>25</v>
      </c>
      <c r="DN67" s="1">
        <v>9</v>
      </c>
      <c r="DO67" s="1">
        <v>66</v>
      </c>
      <c r="DP67" s="1">
        <v>27</v>
      </c>
      <c r="DQ67" s="1">
        <v>55</v>
      </c>
      <c r="DR67" s="1">
        <v>17</v>
      </c>
      <c r="DS67" s="1">
        <v>15</v>
      </c>
      <c r="DT67" s="1">
        <v>15</v>
      </c>
      <c r="DU67" s="1">
        <v>16</v>
      </c>
      <c r="DV67" s="1">
        <v>7</v>
      </c>
      <c r="DW67" s="1">
        <v>9</v>
      </c>
      <c r="DX67" s="1">
        <v>8</v>
      </c>
      <c r="DZ67" s="1">
        <v>15</v>
      </c>
      <c r="EA67" s="1">
        <v>21</v>
      </c>
      <c r="EB67" s="1">
        <v>4</v>
      </c>
      <c r="EC67" s="1">
        <v>30</v>
      </c>
      <c r="ED67" s="1">
        <v>17</v>
      </c>
      <c r="EE67" s="1">
        <v>59</v>
      </c>
      <c r="EF67" s="1">
        <v>9</v>
      </c>
      <c r="EG67" s="1">
        <v>13</v>
      </c>
      <c r="EH67" s="1">
        <v>13</v>
      </c>
      <c r="EI67" s="1">
        <v>13</v>
      </c>
      <c r="EJ67" s="1">
        <v>4</v>
      </c>
      <c r="EK67" s="1">
        <v>3</v>
      </c>
      <c r="EL67" s="1">
        <v>11</v>
      </c>
      <c r="EN67" s="1">
        <v>6</v>
      </c>
      <c r="EO67" s="1">
        <v>2</v>
      </c>
      <c r="EP67" s="1">
        <v>0</v>
      </c>
      <c r="EQ67" s="1">
        <v>18</v>
      </c>
      <c r="ER67" s="1">
        <v>11</v>
      </c>
      <c r="ES67" s="1">
        <v>11</v>
      </c>
      <c r="ET67" s="1">
        <v>1</v>
      </c>
      <c r="EU67" s="1">
        <v>3</v>
      </c>
      <c r="EV67" s="1">
        <v>2</v>
      </c>
      <c r="EW67" s="1">
        <v>5</v>
      </c>
      <c r="EX67" s="1">
        <v>3</v>
      </c>
      <c r="EY67" s="1">
        <v>1</v>
      </c>
      <c r="EZ67" s="1">
        <v>2</v>
      </c>
      <c r="FA67"/>
      <c r="FO67"/>
    </row>
    <row r="68" spans="1:171">
      <c r="A68" s="13">
        <f t="shared" si="0"/>
        <v>44469</v>
      </c>
      <c r="O68"/>
      <c r="AD68"/>
      <c r="AE68"/>
      <c r="AS68" s="4">
        <v>44469</v>
      </c>
      <c r="AT68" s="1">
        <v>724.06996561000005</v>
      </c>
      <c r="AU68" s="1">
        <v>1379.0720231299999</v>
      </c>
      <c r="AV68" s="1">
        <v>6883.36214913</v>
      </c>
      <c r="AW68" s="1">
        <v>208.41882128</v>
      </c>
      <c r="AX68" s="1">
        <v>1099.5115213700001</v>
      </c>
      <c r="AY68" s="1">
        <v>866.76136296000004</v>
      </c>
      <c r="AZ68" s="1">
        <v>510.61525671999999</v>
      </c>
      <c r="BA68" s="1">
        <v>186.5119962</v>
      </c>
      <c r="BB68" s="1">
        <v>210.75506535</v>
      </c>
      <c r="BC68" s="1">
        <v>760.83967861999997</v>
      </c>
      <c r="BD68" s="1">
        <v>508.61738407000001</v>
      </c>
      <c r="BE68" s="1">
        <v>442.47584354999998</v>
      </c>
      <c r="BF68" s="1">
        <v>380.08093829000001</v>
      </c>
      <c r="BG68"/>
      <c r="BU68"/>
      <c r="CI68"/>
      <c r="CW68"/>
      <c r="DL68" s="1">
        <v>19</v>
      </c>
      <c r="DM68" s="1">
        <v>18</v>
      </c>
      <c r="DN68" s="1">
        <v>9</v>
      </c>
      <c r="DO68" s="1">
        <v>67</v>
      </c>
      <c r="DP68" s="1">
        <v>25</v>
      </c>
      <c r="DQ68" s="1">
        <v>57</v>
      </c>
      <c r="DR68" s="1">
        <v>20</v>
      </c>
      <c r="DS68" s="1">
        <v>14</v>
      </c>
      <c r="DT68" s="1">
        <v>10</v>
      </c>
      <c r="DU68" s="1">
        <v>15</v>
      </c>
      <c r="DV68" s="1">
        <v>3</v>
      </c>
      <c r="DW68" s="1">
        <v>2</v>
      </c>
      <c r="DX68" s="1">
        <v>6</v>
      </c>
      <c r="DZ68" s="1">
        <v>17</v>
      </c>
      <c r="EA68" s="1">
        <v>21</v>
      </c>
      <c r="EB68" s="1">
        <v>3</v>
      </c>
      <c r="EC68" s="1">
        <v>24</v>
      </c>
      <c r="ED68" s="1">
        <v>21</v>
      </c>
      <c r="EE68" s="1">
        <v>42</v>
      </c>
      <c r="EF68" s="1">
        <v>4</v>
      </c>
      <c r="EG68" s="1">
        <v>11</v>
      </c>
      <c r="EH68" s="1">
        <v>15</v>
      </c>
      <c r="EI68" s="1">
        <v>7</v>
      </c>
      <c r="EJ68" s="1">
        <v>9</v>
      </c>
      <c r="EK68" s="1">
        <v>6</v>
      </c>
      <c r="EL68" s="1">
        <v>13</v>
      </c>
      <c r="EN68" s="1">
        <v>7</v>
      </c>
      <c r="EO68" s="1">
        <v>10</v>
      </c>
      <c r="EP68" s="1">
        <v>1</v>
      </c>
      <c r="EQ68" s="1">
        <v>24</v>
      </c>
      <c r="ER68" s="1">
        <v>9</v>
      </c>
      <c r="ES68" s="1">
        <v>26</v>
      </c>
      <c r="ET68" s="1">
        <v>3</v>
      </c>
      <c r="EU68" s="1">
        <v>6</v>
      </c>
      <c r="EV68" s="1">
        <v>6</v>
      </c>
      <c r="EW68" s="1">
        <v>11</v>
      </c>
      <c r="EX68" s="1">
        <v>2</v>
      </c>
      <c r="EY68" s="1">
        <v>4</v>
      </c>
      <c r="EZ68" s="1">
        <v>1</v>
      </c>
      <c r="FA68"/>
      <c r="FO68"/>
    </row>
    <row r="69" spans="1:171">
      <c r="A69" s="13">
        <f t="shared" si="0"/>
        <v>44439</v>
      </c>
      <c r="O69"/>
      <c r="AD69"/>
      <c r="AE69"/>
      <c r="AS69" s="4">
        <v>44439</v>
      </c>
      <c r="AT69" s="1">
        <v>774.19427721</v>
      </c>
      <c r="AU69" s="1">
        <v>1412.0137290600001</v>
      </c>
      <c r="AV69" s="1">
        <v>7220.2553567799996</v>
      </c>
      <c r="AW69" s="1">
        <v>208.55908908999999</v>
      </c>
      <c r="AX69" s="1">
        <v>1147.2358761200001</v>
      </c>
      <c r="AY69" s="1">
        <v>913.45462443999998</v>
      </c>
      <c r="AZ69" s="1">
        <v>461.88159207000001</v>
      </c>
      <c r="BA69" s="1">
        <v>200.35349606</v>
      </c>
      <c r="BB69" s="1">
        <v>220.11994297000001</v>
      </c>
      <c r="BC69" s="1">
        <v>831.83071351000001</v>
      </c>
      <c r="BD69" s="1">
        <v>493.44355460999998</v>
      </c>
      <c r="BE69" s="1">
        <v>443.67627920000001</v>
      </c>
      <c r="BF69" s="1">
        <v>380.76375459000002</v>
      </c>
      <c r="BG69"/>
      <c r="BU69"/>
      <c r="CI69"/>
      <c r="CW69"/>
      <c r="DL69" s="1">
        <v>27</v>
      </c>
      <c r="DM69" s="1">
        <v>28</v>
      </c>
      <c r="DN69" s="1">
        <v>13</v>
      </c>
      <c r="DO69" s="1">
        <v>70</v>
      </c>
      <c r="DP69" s="1">
        <v>32</v>
      </c>
      <c r="DQ69" s="1">
        <v>79</v>
      </c>
      <c r="DR69" s="1">
        <v>22</v>
      </c>
      <c r="DS69" s="1">
        <v>10</v>
      </c>
      <c r="DT69" s="1">
        <v>11</v>
      </c>
      <c r="DU69" s="1">
        <v>15</v>
      </c>
      <c r="DV69" s="1">
        <v>5</v>
      </c>
      <c r="DW69" s="1">
        <v>8</v>
      </c>
      <c r="DX69" s="1">
        <v>14</v>
      </c>
      <c r="DZ69" s="1">
        <v>13</v>
      </c>
      <c r="EA69" s="1">
        <v>13</v>
      </c>
      <c r="EB69" s="1">
        <v>0</v>
      </c>
      <c r="EC69" s="1">
        <v>23</v>
      </c>
      <c r="ED69" s="1">
        <v>14</v>
      </c>
      <c r="EE69" s="1">
        <v>20</v>
      </c>
      <c r="EF69" s="1">
        <v>4</v>
      </c>
      <c r="EG69" s="1">
        <v>14</v>
      </c>
      <c r="EH69" s="1">
        <v>12</v>
      </c>
      <c r="EI69" s="1">
        <v>9</v>
      </c>
      <c r="EJ69" s="1">
        <v>6</v>
      </c>
      <c r="EK69" s="1">
        <v>3</v>
      </c>
      <c r="EL69" s="1">
        <v>3</v>
      </c>
      <c r="EN69" s="1">
        <v>3</v>
      </c>
      <c r="EO69" s="1">
        <v>8</v>
      </c>
      <c r="EP69" s="1">
        <v>0</v>
      </c>
      <c r="EQ69" s="1">
        <v>21</v>
      </c>
      <c r="ER69" s="1">
        <v>7</v>
      </c>
      <c r="ES69" s="1">
        <v>22</v>
      </c>
      <c r="ET69" s="1">
        <v>2</v>
      </c>
      <c r="EU69" s="1">
        <v>5</v>
      </c>
      <c r="EV69" s="1">
        <v>7</v>
      </c>
      <c r="EW69" s="1">
        <v>9</v>
      </c>
      <c r="EX69" s="1">
        <v>3</v>
      </c>
      <c r="EY69" s="1">
        <v>1</v>
      </c>
      <c r="EZ69" s="1">
        <v>2</v>
      </c>
      <c r="FA69"/>
      <c r="FO69"/>
    </row>
    <row r="70" spans="1:171">
      <c r="A70" s="13">
        <f t="shared" si="0"/>
        <v>44407</v>
      </c>
      <c r="O70"/>
      <c r="AD70"/>
      <c r="AE70"/>
      <c r="AS70" s="4">
        <v>44407</v>
      </c>
      <c r="AT70" s="1">
        <v>784.84221104999995</v>
      </c>
      <c r="AU70" s="1">
        <v>1410.6262998499999</v>
      </c>
      <c r="AV70" s="1">
        <v>7593.99390356</v>
      </c>
      <c r="AW70" s="1">
        <v>203.37808104999999</v>
      </c>
      <c r="AX70" s="1">
        <v>1111.7202584500001</v>
      </c>
      <c r="AY70" s="1">
        <v>886.61560879000001</v>
      </c>
      <c r="AZ70" s="1">
        <v>452.48877332000001</v>
      </c>
      <c r="BA70" s="1">
        <v>188.05108025000001</v>
      </c>
      <c r="BB70" s="1">
        <v>214.79454497</v>
      </c>
      <c r="BC70" s="1">
        <v>797.46729258000005</v>
      </c>
      <c r="BD70" s="1">
        <v>486.74273632000001</v>
      </c>
      <c r="BE70" s="1">
        <v>427.88449075</v>
      </c>
      <c r="BF70" s="1">
        <v>387.54140590999998</v>
      </c>
      <c r="BG70"/>
      <c r="BU70"/>
      <c r="CI70"/>
      <c r="CW70"/>
      <c r="DL70" s="1">
        <v>34</v>
      </c>
      <c r="DM70" s="1">
        <v>29</v>
      </c>
      <c r="DN70" s="1">
        <v>11</v>
      </c>
      <c r="DO70" s="1">
        <v>77</v>
      </c>
      <c r="DP70" s="1">
        <v>38</v>
      </c>
      <c r="DQ70" s="1">
        <v>86</v>
      </c>
      <c r="DR70" s="1">
        <v>16</v>
      </c>
      <c r="DS70" s="1">
        <v>16</v>
      </c>
      <c r="DT70" s="1">
        <v>10</v>
      </c>
      <c r="DU70" s="1">
        <v>17</v>
      </c>
      <c r="DV70" s="1">
        <v>4</v>
      </c>
      <c r="DW70" s="1">
        <v>11</v>
      </c>
      <c r="DX70" s="1">
        <v>17</v>
      </c>
      <c r="DZ70" s="1">
        <v>6</v>
      </c>
      <c r="EA70" s="1">
        <v>16</v>
      </c>
      <c r="EB70" s="1">
        <v>1</v>
      </c>
      <c r="EC70" s="1">
        <v>25</v>
      </c>
      <c r="ED70" s="1">
        <v>9</v>
      </c>
      <c r="EE70" s="1">
        <v>26</v>
      </c>
      <c r="EF70" s="1">
        <v>9</v>
      </c>
      <c r="EG70" s="1">
        <v>9</v>
      </c>
      <c r="EH70" s="1">
        <v>15</v>
      </c>
      <c r="EI70" s="1">
        <v>8</v>
      </c>
      <c r="EJ70" s="1">
        <v>9</v>
      </c>
      <c r="EK70" s="1">
        <v>1</v>
      </c>
      <c r="EL70" s="1">
        <v>1</v>
      </c>
      <c r="EN70" s="1">
        <v>3</v>
      </c>
      <c r="EO70" s="1">
        <v>4</v>
      </c>
      <c r="EP70" s="1">
        <v>1</v>
      </c>
      <c r="EQ70" s="1">
        <v>11</v>
      </c>
      <c r="ER70" s="1">
        <v>6</v>
      </c>
      <c r="ES70" s="1">
        <v>9</v>
      </c>
      <c r="ET70" s="1">
        <v>3</v>
      </c>
      <c r="EU70" s="1">
        <v>4</v>
      </c>
      <c r="EV70" s="1">
        <v>5</v>
      </c>
      <c r="EW70" s="1">
        <v>9</v>
      </c>
      <c r="EX70" s="1">
        <v>1</v>
      </c>
      <c r="EY70" s="1">
        <v>0</v>
      </c>
      <c r="EZ70" s="1">
        <v>1</v>
      </c>
      <c r="FA70"/>
      <c r="FO70"/>
    </row>
    <row r="71" spans="1:171">
      <c r="A71" s="13">
        <f t="shared" si="0"/>
        <v>44377</v>
      </c>
      <c r="O71"/>
      <c r="AD71"/>
      <c r="AE71"/>
      <c r="AS71" s="4">
        <v>44377</v>
      </c>
      <c r="AT71" s="1">
        <v>748.00440481999999</v>
      </c>
      <c r="AU71" s="1">
        <v>1409.7807767500001</v>
      </c>
      <c r="AV71" s="1">
        <v>7450.4733856599996</v>
      </c>
      <c r="AW71" s="1">
        <v>201.50975079</v>
      </c>
      <c r="AX71" s="1">
        <v>1084.9727469300001</v>
      </c>
      <c r="AY71" s="1">
        <v>856.05402089999995</v>
      </c>
      <c r="AZ71" s="1">
        <v>470.16719843999999</v>
      </c>
      <c r="BA71" s="1">
        <v>179.38405659</v>
      </c>
      <c r="BB71" s="1">
        <v>215.16999959</v>
      </c>
      <c r="BC71" s="1">
        <v>786.28335626000001</v>
      </c>
      <c r="BD71" s="1">
        <v>490.11575421999999</v>
      </c>
      <c r="BE71" s="1">
        <v>408.31486336</v>
      </c>
      <c r="BF71" s="1">
        <v>392.22311488000003</v>
      </c>
      <c r="BG71"/>
      <c r="BU71"/>
      <c r="CI71"/>
      <c r="CW71"/>
      <c r="DL71" s="1">
        <v>34</v>
      </c>
      <c r="DM71" s="1">
        <v>19</v>
      </c>
      <c r="DN71" s="1">
        <v>13</v>
      </c>
      <c r="DO71" s="1">
        <v>70</v>
      </c>
      <c r="DP71" s="1">
        <v>26</v>
      </c>
      <c r="DQ71" s="1">
        <v>65</v>
      </c>
      <c r="DR71" s="1">
        <v>16</v>
      </c>
      <c r="DS71" s="1">
        <v>13</v>
      </c>
      <c r="DT71" s="1">
        <v>12</v>
      </c>
      <c r="DU71" s="1">
        <v>15</v>
      </c>
      <c r="DV71" s="1">
        <v>1</v>
      </c>
      <c r="DW71" s="1">
        <v>6</v>
      </c>
      <c r="DX71" s="1">
        <v>14</v>
      </c>
      <c r="DZ71" s="1">
        <v>3</v>
      </c>
      <c r="EA71" s="1">
        <v>24</v>
      </c>
      <c r="EB71" s="1">
        <v>0</v>
      </c>
      <c r="EC71" s="1">
        <v>23</v>
      </c>
      <c r="ED71" s="1">
        <v>16</v>
      </c>
      <c r="EE71" s="1">
        <v>27</v>
      </c>
      <c r="EF71" s="1">
        <v>9</v>
      </c>
      <c r="EG71" s="1">
        <v>11</v>
      </c>
      <c r="EH71" s="1">
        <v>8</v>
      </c>
      <c r="EI71" s="1">
        <v>11</v>
      </c>
      <c r="EJ71" s="1">
        <v>11</v>
      </c>
      <c r="EK71" s="1">
        <v>3</v>
      </c>
      <c r="EL71" s="1">
        <v>2</v>
      </c>
      <c r="EN71" s="1">
        <v>6</v>
      </c>
      <c r="EO71" s="1">
        <v>6</v>
      </c>
      <c r="EP71" s="1">
        <v>0</v>
      </c>
      <c r="EQ71" s="1">
        <v>21</v>
      </c>
      <c r="ER71" s="1">
        <v>11</v>
      </c>
      <c r="ES71" s="1">
        <v>29</v>
      </c>
      <c r="ET71" s="1">
        <v>3</v>
      </c>
      <c r="EU71" s="1">
        <v>5</v>
      </c>
      <c r="EV71" s="1">
        <v>10</v>
      </c>
      <c r="EW71" s="1">
        <v>8</v>
      </c>
      <c r="EX71" s="1">
        <v>2</v>
      </c>
      <c r="EY71" s="1">
        <v>3</v>
      </c>
      <c r="EZ71" s="1">
        <v>3</v>
      </c>
      <c r="FA71"/>
      <c r="FO71"/>
    </row>
    <row r="72" spans="1:171">
      <c r="A72" s="13">
        <f t="shared" ref="A72:A135" si="1">AS72</f>
        <v>44344</v>
      </c>
      <c r="O72"/>
      <c r="AD72"/>
      <c r="AE72"/>
      <c r="AS72" s="4">
        <v>44344</v>
      </c>
      <c r="AT72" s="1">
        <v>751.08967656000004</v>
      </c>
      <c r="AU72" s="1">
        <v>1378.1744478600001</v>
      </c>
      <c r="AV72" s="1">
        <v>7296.0819671700001</v>
      </c>
      <c r="AW72" s="1">
        <v>207.40408758000001</v>
      </c>
      <c r="AX72" s="1">
        <v>1024.0010948500001</v>
      </c>
      <c r="AY72" s="1">
        <v>845.58459182000001</v>
      </c>
      <c r="AZ72" s="1">
        <v>458.66355093999999</v>
      </c>
      <c r="BA72" s="1">
        <v>173.45096072000001</v>
      </c>
      <c r="BB72" s="1">
        <v>212.91224141999999</v>
      </c>
      <c r="BC72" s="1">
        <v>816.28254555000001</v>
      </c>
      <c r="BD72" s="1">
        <v>510.59032653999998</v>
      </c>
      <c r="BE72" s="1">
        <v>406.63380433999998</v>
      </c>
      <c r="BF72" s="1">
        <v>394.92406488</v>
      </c>
      <c r="BG72"/>
      <c r="BU72"/>
      <c r="CI72"/>
      <c r="CW72"/>
      <c r="DL72" s="1">
        <v>32</v>
      </c>
      <c r="DM72" s="1">
        <v>26</v>
      </c>
      <c r="DN72" s="1">
        <v>10</v>
      </c>
      <c r="DO72" s="1">
        <v>71</v>
      </c>
      <c r="DP72" s="1">
        <v>30</v>
      </c>
      <c r="DQ72" s="1">
        <v>71</v>
      </c>
      <c r="DR72" s="1">
        <v>16</v>
      </c>
      <c r="DS72" s="1">
        <v>18</v>
      </c>
      <c r="DT72" s="1">
        <v>12</v>
      </c>
      <c r="DU72" s="1">
        <v>16</v>
      </c>
      <c r="DV72" s="1">
        <v>3</v>
      </c>
      <c r="DW72" s="1">
        <v>5</v>
      </c>
      <c r="DX72" s="1">
        <v>9</v>
      </c>
      <c r="DZ72" s="1">
        <v>10</v>
      </c>
      <c r="EA72" s="1">
        <v>17</v>
      </c>
      <c r="EB72" s="1">
        <v>2</v>
      </c>
      <c r="EC72" s="1">
        <v>23</v>
      </c>
      <c r="ED72" s="1">
        <v>14</v>
      </c>
      <c r="EE72" s="1">
        <v>27</v>
      </c>
      <c r="EF72" s="1">
        <v>8</v>
      </c>
      <c r="EG72" s="1">
        <v>8</v>
      </c>
      <c r="EH72" s="1">
        <v>14</v>
      </c>
      <c r="EI72" s="1">
        <v>11</v>
      </c>
      <c r="EJ72" s="1">
        <v>10</v>
      </c>
      <c r="EK72" s="1">
        <v>7</v>
      </c>
      <c r="EL72" s="1">
        <v>9</v>
      </c>
      <c r="EN72" s="1">
        <v>1</v>
      </c>
      <c r="EO72" s="1">
        <v>6</v>
      </c>
      <c r="EP72" s="1">
        <v>0</v>
      </c>
      <c r="EQ72" s="1">
        <v>18</v>
      </c>
      <c r="ER72" s="1">
        <v>9</v>
      </c>
      <c r="ES72" s="1">
        <v>24</v>
      </c>
      <c r="ET72" s="1">
        <v>4</v>
      </c>
      <c r="EU72" s="1">
        <v>3</v>
      </c>
      <c r="EV72" s="1">
        <v>4</v>
      </c>
      <c r="EW72" s="1">
        <v>7</v>
      </c>
      <c r="EX72" s="1">
        <v>1</v>
      </c>
      <c r="EY72" s="1">
        <v>0</v>
      </c>
      <c r="EZ72" s="1">
        <v>1</v>
      </c>
      <c r="FA72"/>
      <c r="FO72"/>
    </row>
    <row r="73" spans="1:171">
      <c r="A73" s="13">
        <f t="shared" si="1"/>
        <v>44316</v>
      </c>
      <c r="O73"/>
      <c r="AD73"/>
      <c r="AE73"/>
      <c r="AS73" s="4">
        <v>44316</v>
      </c>
      <c r="AT73" s="1">
        <v>738.96353395000006</v>
      </c>
      <c r="AU73" s="1">
        <v>1339.6494906800001</v>
      </c>
      <c r="AV73" s="1">
        <v>6661.4650770199996</v>
      </c>
      <c r="AW73" s="1">
        <v>200.65501983999999</v>
      </c>
      <c r="AX73" s="1">
        <v>1001.51821545</v>
      </c>
      <c r="AY73" s="1">
        <v>824.33258576000003</v>
      </c>
      <c r="AZ73" s="1">
        <v>449.80140655000002</v>
      </c>
      <c r="BA73" s="1">
        <v>173.07173416000001</v>
      </c>
      <c r="BB73" s="1">
        <v>209.21859161</v>
      </c>
      <c r="BC73" s="1">
        <v>805.42708673000004</v>
      </c>
      <c r="BD73" s="1">
        <v>534.72527069</v>
      </c>
      <c r="BE73" s="1">
        <v>400.58762528</v>
      </c>
      <c r="BF73" s="1">
        <v>375.34965318000002</v>
      </c>
      <c r="BG73"/>
      <c r="BU73"/>
      <c r="CI73"/>
      <c r="CW73"/>
      <c r="DL73" s="1">
        <v>39</v>
      </c>
      <c r="DM73" s="1">
        <v>28</v>
      </c>
      <c r="DN73" s="1">
        <v>9</v>
      </c>
      <c r="DO73" s="1">
        <v>66</v>
      </c>
      <c r="DP73" s="1">
        <v>31</v>
      </c>
      <c r="DQ73" s="1">
        <v>83</v>
      </c>
      <c r="DR73" s="1">
        <v>16</v>
      </c>
      <c r="DS73" s="1">
        <v>16</v>
      </c>
      <c r="DT73" s="1">
        <v>11</v>
      </c>
      <c r="DU73" s="1">
        <v>15</v>
      </c>
      <c r="DV73" s="1">
        <v>4</v>
      </c>
      <c r="DW73" s="1">
        <v>7</v>
      </c>
      <c r="DX73" s="1">
        <v>13</v>
      </c>
      <c r="DZ73" s="1">
        <v>2</v>
      </c>
      <c r="EA73" s="1">
        <v>17</v>
      </c>
      <c r="EB73" s="1">
        <v>2</v>
      </c>
      <c r="EC73" s="1">
        <v>36</v>
      </c>
      <c r="ED73" s="1">
        <v>15</v>
      </c>
      <c r="EE73" s="1">
        <v>33</v>
      </c>
      <c r="EF73" s="1">
        <v>10</v>
      </c>
      <c r="EG73" s="1">
        <v>11</v>
      </c>
      <c r="EH73" s="1">
        <v>12</v>
      </c>
      <c r="EI73" s="1">
        <v>11</v>
      </c>
      <c r="EJ73" s="1">
        <v>10</v>
      </c>
      <c r="EK73" s="1">
        <v>4</v>
      </c>
      <c r="EL73" s="1">
        <v>6</v>
      </c>
      <c r="EN73" s="1">
        <v>2</v>
      </c>
      <c r="EO73" s="1">
        <v>4</v>
      </c>
      <c r="EP73" s="1">
        <v>1</v>
      </c>
      <c r="EQ73" s="1">
        <v>10</v>
      </c>
      <c r="ER73" s="1">
        <v>7</v>
      </c>
      <c r="ES73" s="1">
        <v>6</v>
      </c>
      <c r="ET73" s="1">
        <v>2</v>
      </c>
      <c r="EU73" s="1">
        <v>2</v>
      </c>
      <c r="EV73" s="1">
        <v>7</v>
      </c>
      <c r="EW73" s="1">
        <v>8</v>
      </c>
      <c r="EX73" s="1">
        <v>0</v>
      </c>
      <c r="EY73" s="1">
        <v>1</v>
      </c>
      <c r="EZ73" s="1">
        <v>0</v>
      </c>
      <c r="FA73"/>
      <c r="FO73"/>
    </row>
    <row r="74" spans="1:171">
      <c r="A74" s="13">
        <f t="shared" si="1"/>
        <v>44286</v>
      </c>
      <c r="O74"/>
      <c r="AD74"/>
      <c r="AE74"/>
      <c r="AS74" s="4">
        <v>44286</v>
      </c>
      <c r="AT74" s="1">
        <v>723.99265394999998</v>
      </c>
      <c r="AU74" s="1">
        <v>1309.1213429699999</v>
      </c>
      <c r="AV74" s="1">
        <v>6282.1482087100003</v>
      </c>
      <c r="AW74" s="1">
        <v>198.58543872999999</v>
      </c>
      <c r="AX74" s="1">
        <v>979.26324310999996</v>
      </c>
      <c r="AY74" s="1">
        <v>806.30047502000002</v>
      </c>
      <c r="AZ74" s="1">
        <v>465.75252036000001</v>
      </c>
      <c r="BA74" s="1">
        <v>167.65815595999999</v>
      </c>
      <c r="BB74" s="1">
        <v>209.62866725000001</v>
      </c>
      <c r="BC74" s="1">
        <v>804.25425303999998</v>
      </c>
      <c r="BD74" s="1">
        <v>506.53958290000003</v>
      </c>
      <c r="BE74" s="1">
        <v>391.66579314000001</v>
      </c>
      <c r="BF74" s="1">
        <v>395.03208387000001</v>
      </c>
      <c r="BG74"/>
      <c r="BU74"/>
      <c r="CI74"/>
      <c r="CW74"/>
      <c r="DL74" s="1">
        <v>31</v>
      </c>
      <c r="DM74" s="1">
        <v>15</v>
      </c>
      <c r="DN74" s="1">
        <v>10</v>
      </c>
      <c r="DO74" s="1">
        <v>58</v>
      </c>
      <c r="DP74" s="1">
        <v>25</v>
      </c>
      <c r="DQ74" s="1">
        <v>64</v>
      </c>
      <c r="DR74" s="1">
        <v>19</v>
      </c>
      <c r="DS74" s="1">
        <v>13</v>
      </c>
      <c r="DT74" s="1">
        <v>12</v>
      </c>
      <c r="DU74" s="1">
        <v>18</v>
      </c>
      <c r="DV74" s="1">
        <v>2</v>
      </c>
      <c r="DW74" s="1">
        <v>3</v>
      </c>
      <c r="DX74" s="1">
        <v>18</v>
      </c>
      <c r="DZ74" s="1">
        <v>11</v>
      </c>
      <c r="EA74" s="1">
        <v>25</v>
      </c>
      <c r="EB74" s="1">
        <v>2</v>
      </c>
      <c r="EC74" s="1">
        <v>35</v>
      </c>
      <c r="ED74" s="1">
        <v>22</v>
      </c>
      <c r="EE74" s="1">
        <v>44</v>
      </c>
      <c r="EF74" s="1">
        <v>7</v>
      </c>
      <c r="EG74" s="1">
        <v>13</v>
      </c>
      <c r="EH74" s="1">
        <v>14</v>
      </c>
      <c r="EI74" s="1">
        <v>11</v>
      </c>
      <c r="EJ74" s="1">
        <v>11</v>
      </c>
      <c r="EK74" s="1">
        <v>8</v>
      </c>
      <c r="EL74" s="1">
        <v>1</v>
      </c>
      <c r="EN74" s="1">
        <v>2</v>
      </c>
      <c r="EO74" s="1">
        <v>9</v>
      </c>
      <c r="EP74" s="1">
        <v>0</v>
      </c>
      <c r="EQ74" s="1">
        <v>21</v>
      </c>
      <c r="ER74" s="1">
        <v>6</v>
      </c>
      <c r="ES74" s="1">
        <v>13</v>
      </c>
      <c r="ET74" s="1">
        <v>2</v>
      </c>
      <c r="EU74" s="1">
        <v>3</v>
      </c>
      <c r="EV74" s="1">
        <v>4</v>
      </c>
      <c r="EW74" s="1">
        <v>5</v>
      </c>
      <c r="EX74" s="1">
        <v>1</v>
      </c>
      <c r="EY74" s="1">
        <v>1</v>
      </c>
      <c r="EZ74" s="1">
        <v>0</v>
      </c>
      <c r="FA74"/>
      <c r="FO74"/>
    </row>
    <row r="75" spans="1:171">
      <c r="A75" s="13">
        <f t="shared" si="1"/>
        <v>44253</v>
      </c>
      <c r="O75"/>
      <c r="AD75"/>
      <c r="AE75"/>
      <c r="AS75" s="4">
        <v>44253</v>
      </c>
      <c r="AT75" s="1">
        <v>703.79854043</v>
      </c>
      <c r="AU75" s="1">
        <v>1195.49993791</v>
      </c>
      <c r="AV75" s="1">
        <v>5993.1037419699996</v>
      </c>
      <c r="AW75" s="1">
        <v>188.76097622</v>
      </c>
      <c r="AX75" s="1">
        <v>945.13952372999995</v>
      </c>
      <c r="AY75" s="1">
        <v>756.10038550000002</v>
      </c>
      <c r="AZ75" s="1">
        <v>454.85666264999998</v>
      </c>
      <c r="BA75" s="1">
        <v>158.57254829999999</v>
      </c>
      <c r="BB75" s="1">
        <v>188.95325446000001</v>
      </c>
      <c r="BC75" s="1">
        <v>752.08061918999999</v>
      </c>
      <c r="BD75" s="1">
        <v>480.59592788999998</v>
      </c>
      <c r="BE75" s="1">
        <v>368.27330436</v>
      </c>
      <c r="BF75" s="1">
        <v>336.00619060000002</v>
      </c>
      <c r="BG75"/>
      <c r="BU75"/>
      <c r="CI75"/>
      <c r="CW75"/>
      <c r="DL75" s="1">
        <v>32</v>
      </c>
      <c r="DM75" s="1">
        <v>44</v>
      </c>
      <c r="DN75" s="1">
        <v>10</v>
      </c>
      <c r="DO75" s="1">
        <v>66</v>
      </c>
      <c r="DP75" s="1">
        <v>30</v>
      </c>
      <c r="DQ75" s="1">
        <v>62</v>
      </c>
      <c r="DR75" s="1">
        <v>11</v>
      </c>
      <c r="DS75" s="1">
        <v>17</v>
      </c>
      <c r="DT75" s="1">
        <v>16</v>
      </c>
      <c r="DU75" s="1">
        <v>13</v>
      </c>
      <c r="DV75" s="1">
        <v>7</v>
      </c>
      <c r="DW75" s="1">
        <v>8</v>
      </c>
      <c r="DX75" s="1">
        <v>11</v>
      </c>
      <c r="DZ75" s="1">
        <v>10</v>
      </c>
      <c r="EA75" s="1">
        <v>29</v>
      </c>
      <c r="EB75" s="1">
        <v>4</v>
      </c>
      <c r="EC75" s="1">
        <v>47</v>
      </c>
      <c r="ED75" s="1">
        <v>15</v>
      </c>
      <c r="EE75" s="1">
        <v>48</v>
      </c>
      <c r="EF75" s="1">
        <v>12</v>
      </c>
      <c r="EG75" s="1">
        <v>6</v>
      </c>
      <c r="EH75" s="1">
        <v>9</v>
      </c>
      <c r="EI75" s="1">
        <v>12</v>
      </c>
      <c r="EJ75" s="1">
        <v>7</v>
      </c>
      <c r="EK75" s="1">
        <v>3</v>
      </c>
      <c r="EL75" s="1">
        <v>8</v>
      </c>
      <c r="EN75" s="1">
        <v>1</v>
      </c>
      <c r="EO75" s="1">
        <v>6</v>
      </c>
      <c r="EP75" s="1">
        <v>1</v>
      </c>
      <c r="EQ75" s="1">
        <v>23</v>
      </c>
      <c r="ER75" s="1">
        <v>5</v>
      </c>
      <c r="ES75" s="1">
        <v>13</v>
      </c>
      <c r="ET75" s="1">
        <v>4</v>
      </c>
      <c r="EU75" s="1">
        <v>4</v>
      </c>
      <c r="EV75" s="1">
        <v>0</v>
      </c>
      <c r="EW75" s="1">
        <v>4</v>
      </c>
      <c r="EX75" s="1">
        <v>1</v>
      </c>
      <c r="EY75" s="1">
        <v>4</v>
      </c>
      <c r="EZ75" s="1">
        <v>0</v>
      </c>
      <c r="FA75"/>
      <c r="FO75"/>
    </row>
    <row r="76" spans="1:171">
      <c r="A76" s="13">
        <f t="shared" si="1"/>
        <v>44225</v>
      </c>
      <c r="O76"/>
      <c r="AD76"/>
      <c r="AE76"/>
      <c r="AS76" s="4">
        <v>44225</v>
      </c>
      <c r="AT76" s="1">
        <v>666.97911492000003</v>
      </c>
      <c r="AU76" s="1">
        <v>1202.1850548</v>
      </c>
      <c r="AV76" s="1">
        <v>5908.0924770800002</v>
      </c>
      <c r="AW76" s="1">
        <v>173.04763478999999</v>
      </c>
      <c r="AX76" s="1">
        <v>973.04022745999998</v>
      </c>
      <c r="AY76" s="1">
        <v>729.27618623000001</v>
      </c>
      <c r="AZ76" s="1">
        <v>426.38441046000003</v>
      </c>
      <c r="BA76" s="1">
        <v>155.19148849999999</v>
      </c>
      <c r="BB76" s="1">
        <v>190.42604079</v>
      </c>
      <c r="BC76" s="1">
        <v>798.93162187999997</v>
      </c>
      <c r="BD76" s="1">
        <v>417.83135804</v>
      </c>
      <c r="BE76" s="1">
        <v>356.77489035000002</v>
      </c>
      <c r="BF76" s="1">
        <v>316.15598979999999</v>
      </c>
      <c r="BG76"/>
      <c r="BU76"/>
      <c r="CI76"/>
      <c r="CW76"/>
      <c r="DL76" s="1">
        <v>24</v>
      </c>
      <c r="DM76" s="1">
        <v>41</v>
      </c>
      <c r="DN76" s="1">
        <v>8</v>
      </c>
      <c r="DO76" s="1">
        <v>62</v>
      </c>
      <c r="DP76" s="1">
        <v>19</v>
      </c>
      <c r="DQ76" s="1">
        <v>68</v>
      </c>
      <c r="DR76" s="1">
        <v>14</v>
      </c>
      <c r="DS76" s="1">
        <v>15</v>
      </c>
      <c r="DT76" s="1">
        <v>16</v>
      </c>
      <c r="DU76" s="1">
        <v>17</v>
      </c>
      <c r="DV76" s="1">
        <v>4</v>
      </c>
      <c r="DW76" s="1">
        <v>7</v>
      </c>
      <c r="DX76" s="1">
        <v>16</v>
      </c>
      <c r="DZ76" s="1">
        <v>16</v>
      </c>
      <c r="EA76" s="1">
        <v>32</v>
      </c>
      <c r="EB76" s="1">
        <v>7</v>
      </c>
      <c r="EC76" s="1">
        <v>54</v>
      </c>
      <c r="ED76" s="1">
        <v>23</v>
      </c>
      <c r="EE76" s="1">
        <v>41</v>
      </c>
      <c r="EF76" s="1">
        <v>11</v>
      </c>
      <c r="EG76" s="1">
        <v>11</v>
      </c>
      <c r="EH76" s="1">
        <v>7</v>
      </c>
      <c r="EI76" s="1">
        <v>5</v>
      </c>
      <c r="EJ76" s="1">
        <v>11</v>
      </c>
      <c r="EK76" s="1">
        <v>6</v>
      </c>
      <c r="EL76" s="1">
        <v>0</v>
      </c>
      <c r="EN76" s="1">
        <v>3</v>
      </c>
      <c r="EO76" s="1">
        <v>6</v>
      </c>
      <c r="EP76" s="1">
        <v>0</v>
      </c>
      <c r="EQ76" s="1">
        <v>20</v>
      </c>
      <c r="ER76" s="1">
        <v>8</v>
      </c>
      <c r="ES76" s="1">
        <v>14</v>
      </c>
      <c r="ET76" s="1">
        <v>2</v>
      </c>
      <c r="EU76" s="1">
        <v>1</v>
      </c>
      <c r="EV76" s="1">
        <v>2</v>
      </c>
      <c r="EW76" s="1">
        <v>7</v>
      </c>
      <c r="EX76" s="1">
        <v>0</v>
      </c>
      <c r="EY76" s="1">
        <v>2</v>
      </c>
      <c r="EZ76" s="1">
        <v>3</v>
      </c>
      <c r="FA76"/>
      <c r="FO76"/>
    </row>
    <row r="77" spans="1:171">
      <c r="A77" s="13">
        <f t="shared" si="1"/>
        <v>44196</v>
      </c>
      <c r="O77"/>
      <c r="AD77"/>
      <c r="AE77"/>
      <c r="AS77" s="4">
        <v>44196</v>
      </c>
      <c r="AT77" s="1">
        <v>660.98193215000003</v>
      </c>
      <c r="AU77" s="1">
        <v>1237.9648058</v>
      </c>
      <c r="AV77" s="1">
        <v>6153.3771637099999</v>
      </c>
      <c r="AW77" s="1">
        <v>178.03353113</v>
      </c>
      <c r="AX77" s="1">
        <v>969.66244284000004</v>
      </c>
      <c r="AY77" s="1">
        <v>734.37893348</v>
      </c>
      <c r="AZ77" s="1">
        <v>421.95289586000001</v>
      </c>
      <c r="BA77" s="1">
        <v>149.4764371</v>
      </c>
      <c r="BB77" s="1">
        <v>188.58818017999999</v>
      </c>
      <c r="BC77" s="1">
        <v>806.71099863999996</v>
      </c>
      <c r="BD77" s="1">
        <v>430.29952764000001</v>
      </c>
      <c r="BE77" s="1">
        <v>356.33233388000002</v>
      </c>
      <c r="BF77" s="1">
        <v>317.52348258000001</v>
      </c>
      <c r="BG77"/>
      <c r="BU77"/>
      <c r="CI77"/>
      <c r="CW77"/>
      <c r="DL77" s="1">
        <v>28</v>
      </c>
      <c r="DM77" s="1">
        <v>32</v>
      </c>
      <c r="DN77" s="1">
        <v>4</v>
      </c>
      <c r="DO77" s="1">
        <v>55</v>
      </c>
      <c r="DP77" s="1">
        <v>19</v>
      </c>
      <c r="DQ77" s="1">
        <v>50</v>
      </c>
      <c r="DR77" s="1">
        <v>9</v>
      </c>
      <c r="DS77" s="1">
        <v>10</v>
      </c>
      <c r="DT77" s="1">
        <v>16</v>
      </c>
      <c r="DU77" s="1">
        <v>11</v>
      </c>
      <c r="DV77" s="1">
        <v>3</v>
      </c>
      <c r="DW77" s="1">
        <v>8</v>
      </c>
      <c r="DX77" s="1">
        <v>11</v>
      </c>
      <c r="DZ77" s="1">
        <v>11</v>
      </c>
      <c r="EA77" s="1">
        <v>28</v>
      </c>
      <c r="EB77" s="1">
        <v>10</v>
      </c>
      <c r="EC77" s="1">
        <v>43</v>
      </c>
      <c r="ED77" s="1">
        <v>20</v>
      </c>
      <c r="EE77" s="1">
        <v>34</v>
      </c>
      <c r="EF77" s="1">
        <v>8</v>
      </c>
      <c r="EG77" s="1">
        <v>8</v>
      </c>
      <c r="EH77" s="1">
        <v>7</v>
      </c>
      <c r="EI77" s="1">
        <v>11</v>
      </c>
      <c r="EJ77" s="1">
        <v>11</v>
      </c>
      <c r="EK77" s="1">
        <v>3</v>
      </c>
      <c r="EL77" s="1">
        <v>5</v>
      </c>
      <c r="EN77" s="1">
        <v>4</v>
      </c>
      <c r="EO77" s="1">
        <v>20</v>
      </c>
      <c r="EP77" s="1">
        <v>1</v>
      </c>
      <c r="EQ77" s="1">
        <v>39</v>
      </c>
      <c r="ER77" s="1">
        <v>11</v>
      </c>
      <c r="ES77" s="1">
        <v>40</v>
      </c>
      <c r="ET77" s="1">
        <v>10</v>
      </c>
      <c r="EU77" s="1">
        <v>9</v>
      </c>
      <c r="EV77" s="1">
        <v>4</v>
      </c>
      <c r="EW77" s="1">
        <v>8</v>
      </c>
      <c r="EX77" s="1">
        <v>1</v>
      </c>
      <c r="EY77" s="1">
        <v>4</v>
      </c>
      <c r="EZ77" s="1">
        <v>4</v>
      </c>
      <c r="FA77"/>
      <c r="FO77"/>
    </row>
    <row r="78" spans="1:171">
      <c r="A78" s="13">
        <f t="shared" si="1"/>
        <v>44165</v>
      </c>
      <c r="O78"/>
      <c r="AD78"/>
      <c r="AE78"/>
      <c r="AS78" s="4">
        <v>44165</v>
      </c>
      <c r="AT78" s="1">
        <v>621.04529128000001</v>
      </c>
      <c r="AU78" s="1">
        <v>1202.52833766</v>
      </c>
      <c r="AV78" s="1">
        <v>5948.5982196699997</v>
      </c>
      <c r="AW78" s="1">
        <v>174.83836155</v>
      </c>
      <c r="AX78" s="1">
        <v>970.51382344000001</v>
      </c>
      <c r="AY78" s="1">
        <v>714.13291297000001</v>
      </c>
      <c r="AZ78" s="1">
        <v>407.47664103</v>
      </c>
      <c r="BA78" s="1">
        <v>142.97833649</v>
      </c>
      <c r="BB78" s="1">
        <v>192.45040412</v>
      </c>
      <c r="BC78" s="1">
        <v>786.38549106000005</v>
      </c>
      <c r="BD78" s="1">
        <v>405.28700778000001</v>
      </c>
      <c r="BE78" s="1">
        <v>342.34621833</v>
      </c>
      <c r="BF78" s="1">
        <v>303.57956926999998</v>
      </c>
      <c r="BG78"/>
      <c r="BU78"/>
      <c r="CI78"/>
      <c r="CW78"/>
      <c r="DL78" s="1">
        <v>26</v>
      </c>
      <c r="DM78" s="1">
        <v>47</v>
      </c>
      <c r="DN78" s="1">
        <v>6</v>
      </c>
      <c r="DO78" s="1">
        <v>78</v>
      </c>
      <c r="DP78" s="1">
        <v>23</v>
      </c>
      <c r="DQ78" s="1">
        <v>61</v>
      </c>
      <c r="DR78" s="1">
        <v>8</v>
      </c>
      <c r="DS78" s="1">
        <v>16</v>
      </c>
      <c r="DT78" s="1">
        <v>12</v>
      </c>
      <c r="DU78" s="1">
        <v>13</v>
      </c>
      <c r="DV78" s="1">
        <v>5</v>
      </c>
      <c r="DW78" s="1">
        <v>6</v>
      </c>
      <c r="DX78" s="1">
        <v>14</v>
      </c>
      <c r="DZ78" s="1">
        <v>15</v>
      </c>
      <c r="EA78" s="1">
        <v>21</v>
      </c>
      <c r="EB78" s="1">
        <v>7</v>
      </c>
      <c r="EC78" s="1">
        <v>34</v>
      </c>
      <c r="ED78" s="1">
        <v>19</v>
      </c>
      <c r="EE78" s="1">
        <v>41</v>
      </c>
      <c r="EF78" s="1">
        <v>13</v>
      </c>
      <c r="EG78" s="1">
        <v>8</v>
      </c>
      <c r="EH78" s="1">
        <v>8</v>
      </c>
      <c r="EI78" s="1">
        <v>12</v>
      </c>
      <c r="EJ78" s="1">
        <v>8</v>
      </c>
      <c r="EK78" s="1">
        <v>10</v>
      </c>
      <c r="EL78" s="1">
        <v>5</v>
      </c>
      <c r="EN78" s="1">
        <v>4</v>
      </c>
      <c r="EO78" s="1">
        <v>13</v>
      </c>
      <c r="EP78" s="1">
        <v>2</v>
      </c>
      <c r="EQ78" s="1">
        <v>24</v>
      </c>
      <c r="ER78" s="1">
        <v>8</v>
      </c>
      <c r="ES78" s="1">
        <v>20</v>
      </c>
      <c r="ET78" s="1">
        <v>6</v>
      </c>
      <c r="EU78" s="1">
        <v>3</v>
      </c>
      <c r="EV78" s="1">
        <v>7</v>
      </c>
      <c r="EW78" s="1">
        <v>5</v>
      </c>
      <c r="EX78" s="1">
        <v>2</v>
      </c>
      <c r="EY78" s="1">
        <v>2</v>
      </c>
      <c r="EZ78" s="1">
        <v>1</v>
      </c>
      <c r="FA78"/>
      <c r="FO78"/>
    </row>
    <row r="79" spans="1:171">
      <c r="A79" s="13">
        <f t="shared" si="1"/>
        <v>44134</v>
      </c>
      <c r="O79"/>
      <c r="AD79"/>
      <c r="AE79"/>
      <c r="AS79" s="4">
        <v>44134</v>
      </c>
      <c r="AT79" s="1">
        <v>543.506933</v>
      </c>
      <c r="AU79" s="1">
        <v>1092.2678526300001</v>
      </c>
      <c r="AV79" s="1">
        <v>5345.34916875</v>
      </c>
      <c r="AW79" s="1">
        <v>141.32092478000001</v>
      </c>
      <c r="AX79" s="1">
        <v>915.66032440000004</v>
      </c>
      <c r="AY79" s="1">
        <v>628.73578497999995</v>
      </c>
      <c r="AZ79" s="1">
        <v>311.78511952000002</v>
      </c>
      <c r="BA79" s="1">
        <v>125.43279012000001</v>
      </c>
      <c r="BB79" s="1">
        <v>170.62523085000001</v>
      </c>
      <c r="BC79" s="1">
        <v>709.93679822000001</v>
      </c>
      <c r="BD79" s="1">
        <v>335.51122500000002</v>
      </c>
      <c r="BE79" s="1">
        <v>306.88406839999999</v>
      </c>
      <c r="BF79" s="1">
        <v>249.26692808999999</v>
      </c>
      <c r="BG79"/>
      <c r="BU79"/>
      <c r="CI79"/>
      <c r="CW79"/>
      <c r="DL79" s="1">
        <v>27</v>
      </c>
      <c r="DM79" s="1">
        <v>46</v>
      </c>
      <c r="DN79" s="1">
        <v>6</v>
      </c>
      <c r="DO79" s="1">
        <v>71</v>
      </c>
      <c r="DP79" s="1">
        <v>26</v>
      </c>
      <c r="DQ79" s="1">
        <v>72</v>
      </c>
      <c r="DR79" s="1">
        <v>9</v>
      </c>
      <c r="DS79" s="1">
        <v>15</v>
      </c>
      <c r="DT79" s="1">
        <v>11</v>
      </c>
      <c r="DU79" s="1">
        <v>11</v>
      </c>
      <c r="DV79" s="1">
        <v>5</v>
      </c>
      <c r="DW79" s="1">
        <v>12</v>
      </c>
      <c r="DX79" s="1">
        <v>15</v>
      </c>
      <c r="DZ79" s="1">
        <v>14</v>
      </c>
      <c r="EA79" s="1">
        <v>31</v>
      </c>
      <c r="EB79" s="1">
        <v>10</v>
      </c>
      <c r="EC79" s="1">
        <v>46</v>
      </c>
      <c r="ED79" s="1">
        <v>20</v>
      </c>
      <c r="EE79" s="1">
        <v>41</v>
      </c>
      <c r="EF79" s="1">
        <v>13</v>
      </c>
      <c r="EG79" s="1">
        <v>12</v>
      </c>
      <c r="EH79" s="1">
        <v>13</v>
      </c>
      <c r="EI79" s="1">
        <v>11</v>
      </c>
      <c r="EJ79" s="1">
        <v>8</v>
      </c>
      <c r="EK79" s="1">
        <v>5</v>
      </c>
      <c r="EL79" s="1">
        <v>4</v>
      </c>
      <c r="EN79" s="1">
        <v>4</v>
      </c>
      <c r="EO79" s="1">
        <v>5</v>
      </c>
      <c r="EP79" s="1">
        <v>0</v>
      </c>
      <c r="EQ79" s="1">
        <v>18</v>
      </c>
      <c r="ER79" s="1">
        <v>4</v>
      </c>
      <c r="ES79" s="1">
        <v>9</v>
      </c>
      <c r="ET79" s="1">
        <v>5</v>
      </c>
      <c r="EU79" s="1">
        <v>0</v>
      </c>
      <c r="EV79" s="1">
        <v>3</v>
      </c>
      <c r="EW79" s="1">
        <v>8</v>
      </c>
      <c r="EX79" s="1">
        <v>2</v>
      </c>
      <c r="EY79" s="1">
        <v>1</v>
      </c>
      <c r="EZ79" s="1">
        <v>1</v>
      </c>
      <c r="FA79"/>
      <c r="FO79"/>
    </row>
    <row r="80" spans="1:171">
      <c r="A80" s="13">
        <f t="shared" si="1"/>
        <v>44104</v>
      </c>
      <c r="O80"/>
      <c r="AD80"/>
      <c r="AE80"/>
      <c r="AS80" s="4">
        <v>44104</v>
      </c>
      <c r="AT80" s="1">
        <v>575.28638389000002</v>
      </c>
      <c r="AU80" s="1">
        <v>1148.92418961</v>
      </c>
      <c r="AV80" s="1">
        <v>5536.7421330699999</v>
      </c>
      <c r="AW80" s="1">
        <v>146.54158365999999</v>
      </c>
      <c r="AX80" s="1">
        <v>989.67761323000002</v>
      </c>
      <c r="AY80" s="1">
        <v>653.83343990000003</v>
      </c>
      <c r="AZ80" s="1">
        <v>332.92589071999998</v>
      </c>
      <c r="BA80" s="1">
        <v>140.08116615</v>
      </c>
      <c r="BB80" s="1">
        <v>174.81610860000001</v>
      </c>
      <c r="BC80" s="1">
        <v>724.62214173999996</v>
      </c>
      <c r="BD80" s="1">
        <v>338.95997885999998</v>
      </c>
      <c r="BE80" s="1">
        <v>316.11390107</v>
      </c>
      <c r="BF80" s="1">
        <v>259.07220898000003</v>
      </c>
      <c r="BG80"/>
      <c r="BU80"/>
      <c r="CI80"/>
      <c r="CW80"/>
      <c r="DL80" s="1">
        <v>27</v>
      </c>
      <c r="DM80" s="1">
        <v>31</v>
      </c>
      <c r="DN80" s="1">
        <v>3</v>
      </c>
      <c r="DO80" s="1">
        <v>48</v>
      </c>
      <c r="DP80" s="1">
        <v>17</v>
      </c>
      <c r="DQ80" s="1">
        <v>54</v>
      </c>
      <c r="DR80" s="1">
        <v>10</v>
      </c>
      <c r="DS80" s="1">
        <v>10</v>
      </c>
      <c r="DT80" s="1">
        <v>8</v>
      </c>
      <c r="DU80" s="1">
        <v>13</v>
      </c>
      <c r="DV80" s="1">
        <v>3</v>
      </c>
      <c r="DW80" s="1">
        <v>4</v>
      </c>
      <c r="DX80" s="1">
        <v>10</v>
      </c>
      <c r="DZ80" s="1">
        <v>15</v>
      </c>
      <c r="EA80" s="1">
        <v>37</v>
      </c>
      <c r="EB80" s="1">
        <v>11</v>
      </c>
      <c r="EC80" s="1">
        <v>55</v>
      </c>
      <c r="ED80" s="1">
        <v>26</v>
      </c>
      <c r="EE80" s="1">
        <v>43</v>
      </c>
      <c r="EF80" s="1">
        <v>12</v>
      </c>
      <c r="EG80" s="1">
        <v>11</v>
      </c>
      <c r="EH80" s="1">
        <v>15</v>
      </c>
      <c r="EI80" s="1">
        <v>7</v>
      </c>
      <c r="EJ80" s="1">
        <v>10</v>
      </c>
      <c r="EK80" s="1">
        <v>10</v>
      </c>
      <c r="EL80" s="1">
        <v>9</v>
      </c>
      <c r="EN80" s="1">
        <v>3</v>
      </c>
      <c r="EO80" s="1">
        <v>14</v>
      </c>
      <c r="EP80" s="1">
        <v>2</v>
      </c>
      <c r="EQ80" s="1">
        <v>32</v>
      </c>
      <c r="ER80" s="1">
        <v>7</v>
      </c>
      <c r="ES80" s="1">
        <v>25</v>
      </c>
      <c r="ET80" s="1">
        <v>4</v>
      </c>
      <c r="EU80" s="1">
        <v>6</v>
      </c>
      <c r="EV80" s="1">
        <v>4</v>
      </c>
      <c r="EW80" s="1">
        <v>10</v>
      </c>
      <c r="EX80" s="1">
        <v>2</v>
      </c>
      <c r="EY80" s="1">
        <v>4</v>
      </c>
      <c r="EZ80" s="1">
        <v>1</v>
      </c>
      <c r="FA80"/>
      <c r="FO80"/>
    </row>
    <row r="81" spans="1:171">
      <c r="A81" s="13">
        <f t="shared" si="1"/>
        <v>44074</v>
      </c>
      <c r="O81"/>
      <c r="AD81"/>
      <c r="AE81"/>
      <c r="AS81" s="4">
        <v>44074</v>
      </c>
      <c r="AT81" s="1">
        <v>575.94484835000003</v>
      </c>
      <c r="AU81" s="1">
        <v>1128.502696</v>
      </c>
      <c r="AV81" s="1">
        <v>5334.61045001</v>
      </c>
      <c r="AW81" s="1">
        <v>157.52671977</v>
      </c>
      <c r="AX81" s="1">
        <v>978.30729325000004</v>
      </c>
      <c r="AY81" s="1">
        <v>652.23141724000004</v>
      </c>
      <c r="AZ81" s="1">
        <v>372.04316533999997</v>
      </c>
      <c r="BA81" s="1">
        <v>143.84809921999999</v>
      </c>
      <c r="BB81" s="1">
        <v>182.78846637999999</v>
      </c>
      <c r="BC81" s="1">
        <v>733.59083985999996</v>
      </c>
      <c r="BD81" s="1">
        <v>357.74075891000001</v>
      </c>
      <c r="BE81" s="1">
        <v>316.96176745999998</v>
      </c>
      <c r="BF81" s="1">
        <v>253.46300998999999</v>
      </c>
      <c r="BG81"/>
      <c r="BU81"/>
      <c r="CI81"/>
      <c r="CW81"/>
      <c r="DL81" s="1">
        <v>19</v>
      </c>
      <c r="DM81" s="1">
        <v>24</v>
      </c>
      <c r="DN81" s="1">
        <v>3</v>
      </c>
      <c r="DO81" s="1">
        <v>60</v>
      </c>
      <c r="DP81" s="1">
        <v>25</v>
      </c>
      <c r="DQ81" s="1">
        <v>52</v>
      </c>
      <c r="DR81" s="1">
        <v>10</v>
      </c>
      <c r="DS81" s="1">
        <v>10</v>
      </c>
      <c r="DT81" s="1">
        <v>9</v>
      </c>
      <c r="DU81" s="1">
        <v>8</v>
      </c>
      <c r="DV81" s="1">
        <v>4</v>
      </c>
      <c r="DW81" s="1">
        <v>6</v>
      </c>
      <c r="DX81" s="1">
        <v>8</v>
      </c>
      <c r="DZ81" s="1">
        <v>18</v>
      </c>
      <c r="EA81" s="1">
        <v>40</v>
      </c>
      <c r="EB81" s="1">
        <v>11</v>
      </c>
      <c r="EC81" s="1">
        <v>58</v>
      </c>
      <c r="ED81" s="1">
        <v>18</v>
      </c>
      <c r="EE81" s="1">
        <v>44</v>
      </c>
      <c r="EF81" s="1">
        <v>14</v>
      </c>
      <c r="EG81" s="1">
        <v>9</v>
      </c>
      <c r="EH81" s="1">
        <v>10</v>
      </c>
      <c r="EI81" s="1">
        <v>14</v>
      </c>
      <c r="EJ81" s="1">
        <v>10</v>
      </c>
      <c r="EK81" s="1">
        <v>10</v>
      </c>
      <c r="EL81" s="1">
        <v>9</v>
      </c>
      <c r="EN81" s="1">
        <v>8</v>
      </c>
      <c r="EO81" s="1">
        <v>19</v>
      </c>
      <c r="EP81" s="1">
        <v>4</v>
      </c>
      <c r="EQ81" s="1">
        <v>25</v>
      </c>
      <c r="ER81" s="1">
        <v>6</v>
      </c>
      <c r="ES81" s="1">
        <v>28</v>
      </c>
      <c r="ET81" s="1">
        <v>5</v>
      </c>
      <c r="EU81" s="1">
        <v>9</v>
      </c>
      <c r="EV81" s="1">
        <v>8</v>
      </c>
      <c r="EW81" s="1">
        <v>8</v>
      </c>
      <c r="EX81" s="1">
        <v>3</v>
      </c>
      <c r="EY81" s="1">
        <v>4</v>
      </c>
      <c r="EZ81" s="1">
        <v>3</v>
      </c>
      <c r="FA81"/>
      <c r="FO81"/>
    </row>
    <row r="82" spans="1:171">
      <c r="A82" s="13">
        <f t="shared" si="1"/>
        <v>44043</v>
      </c>
      <c r="O82"/>
      <c r="AD82"/>
      <c r="AE82"/>
      <c r="AS82" s="4">
        <v>44043</v>
      </c>
      <c r="AT82" s="1">
        <v>553.80698972000005</v>
      </c>
      <c r="AU82" s="1">
        <v>1107.79147536</v>
      </c>
      <c r="AV82" s="1">
        <v>5211.3057082100004</v>
      </c>
      <c r="AW82" s="1">
        <v>152.13706938999999</v>
      </c>
      <c r="AX82" s="1">
        <v>988.54937686000005</v>
      </c>
      <c r="AY82" s="1">
        <v>614.68736162000005</v>
      </c>
      <c r="AZ82" s="1">
        <v>362.46280854999998</v>
      </c>
      <c r="BA82" s="1">
        <v>138.25069110999999</v>
      </c>
      <c r="BB82" s="1">
        <v>182.23826621000001</v>
      </c>
      <c r="BC82" s="1">
        <v>743.58360615000004</v>
      </c>
      <c r="BD82" s="1">
        <v>310.02847966000002</v>
      </c>
      <c r="BE82" s="1">
        <v>294.22317992000001</v>
      </c>
      <c r="BF82" s="1">
        <v>229.60483210999999</v>
      </c>
      <c r="BG82"/>
      <c r="BU82"/>
      <c r="CI82"/>
      <c r="CW82"/>
      <c r="DL82" s="1">
        <v>29</v>
      </c>
      <c r="DM82" s="1">
        <v>30</v>
      </c>
      <c r="DN82" s="1">
        <v>4</v>
      </c>
      <c r="DO82" s="1">
        <v>54</v>
      </c>
      <c r="DP82" s="1">
        <v>24</v>
      </c>
      <c r="DQ82" s="1">
        <v>61</v>
      </c>
      <c r="DR82" s="1">
        <v>13</v>
      </c>
      <c r="DS82" s="1">
        <v>19</v>
      </c>
      <c r="DT82" s="1">
        <v>7</v>
      </c>
      <c r="DU82" s="1">
        <v>14</v>
      </c>
      <c r="DV82" s="1">
        <v>4</v>
      </c>
      <c r="DW82" s="1">
        <v>5</v>
      </c>
      <c r="DX82" s="1">
        <v>6</v>
      </c>
      <c r="DZ82" s="1">
        <v>14</v>
      </c>
      <c r="EA82" s="1">
        <v>51</v>
      </c>
      <c r="EB82" s="1">
        <v>14</v>
      </c>
      <c r="EC82" s="1">
        <v>71</v>
      </c>
      <c r="ED82" s="1">
        <v>24</v>
      </c>
      <c r="EE82" s="1">
        <v>56</v>
      </c>
      <c r="EF82" s="1">
        <v>14</v>
      </c>
      <c r="EG82" s="1">
        <v>7</v>
      </c>
      <c r="EH82" s="1">
        <v>19</v>
      </c>
      <c r="EI82" s="1">
        <v>13</v>
      </c>
      <c r="EJ82" s="1">
        <v>11</v>
      </c>
      <c r="EK82" s="1">
        <v>12</v>
      </c>
      <c r="EL82" s="1">
        <v>12</v>
      </c>
      <c r="EN82" s="1">
        <v>2</v>
      </c>
      <c r="EO82" s="1">
        <v>2</v>
      </c>
      <c r="EP82" s="1">
        <v>0</v>
      </c>
      <c r="EQ82" s="1">
        <v>19</v>
      </c>
      <c r="ER82" s="1">
        <v>1</v>
      </c>
      <c r="ES82" s="1">
        <v>7</v>
      </c>
      <c r="ET82" s="1">
        <v>2</v>
      </c>
      <c r="EU82" s="1">
        <v>2</v>
      </c>
      <c r="EV82" s="1">
        <v>1</v>
      </c>
      <c r="EW82" s="1">
        <v>3</v>
      </c>
      <c r="EX82" s="1">
        <v>2</v>
      </c>
      <c r="EY82" s="1">
        <v>3</v>
      </c>
      <c r="EZ82" s="1">
        <v>2</v>
      </c>
      <c r="FA82"/>
      <c r="FO82"/>
    </row>
    <row r="83" spans="1:171">
      <c r="A83" s="13">
        <f t="shared" si="1"/>
        <v>44012</v>
      </c>
      <c r="O83"/>
      <c r="AD83"/>
      <c r="AE83"/>
      <c r="AS83" s="4">
        <v>44012</v>
      </c>
      <c r="AT83" s="1">
        <v>540.66917346000002</v>
      </c>
      <c r="AU83" s="1">
        <v>1119.1387658199999</v>
      </c>
      <c r="AV83" s="1">
        <v>5275.3721293799999</v>
      </c>
      <c r="AW83" s="1">
        <v>156.79209843999999</v>
      </c>
      <c r="AX83" s="1">
        <v>1014.69362524</v>
      </c>
      <c r="AY83" s="1">
        <v>609.74565413000005</v>
      </c>
      <c r="AZ83" s="1">
        <v>388.18873745000002</v>
      </c>
      <c r="BA83" s="1">
        <v>136.97755961999999</v>
      </c>
      <c r="BB83" s="1">
        <v>193.52684865000001</v>
      </c>
      <c r="BC83" s="1">
        <v>727.93452352999998</v>
      </c>
      <c r="BD83" s="1">
        <v>322.96674051999997</v>
      </c>
      <c r="BE83" s="1">
        <v>315.62605601000001</v>
      </c>
      <c r="BF83" s="1">
        <v>237.21408632999999</v>
      </c>
      <c r="BG83"/>
      <c r="BU83"/>
      <c r="CI83"/>
      <c r="CW83"/>
      <c r="DL83" s="1">
        <v>10</v>
      </c>
      <c r="DM83" s="1">
        <v>17</v>
      </c>
      <c r="DN83" s="1">
        <v>0</v>
      </c>
      <c r="DO83" s="1">
        <v>44</v>
      </c>
      <c r="DP83" s="1">
        <v>19</v>
      </c>
      <c r="DQ83" s="1">
        <v>30</v>
      </c>
      <c r="DR83" s="1">
        <v>11</v>
      </c>
      <c r="DS83" s="1">
        <v>10</v>
      </c>
      <c r="DT83" s="1">
        <v>6</v>
      </c>
      <c r="DU83" s="1">
        <v>7</v>
      </c>
      <c r="DV83" s="1">
        <v>1</v>
      </c>
      <c r="DW83" s="1">
        <v>1</v>
      </c>
      <c r="DX83" s="1">
        <v>4</v>
      </c>
      <c r="DZ83" s="1">
        <v>31</v>
      </c>
      <c r="EA83" s="1">
        <v>59</v>
      </c>
      <c r="EB83" s="1">
        <v>17</v>
      </c>
      <c r="EC83" s="1">
        <v>80</v>
      </c>
      <c r="ED83" s="1">
        <v>21</v>
      </c>
      <c r="EE83" s="1">
        <v>75</v>
      </c>
      <c r="EF83" s="1">
        <v>16</v>
      </c>
      <c r="EG83" s="1">
        <v>13</v>
      </c>
      <c r="EH83" s="1">
        <v>14</v>
      </c>
      <c r="EI83" s="1">
        <v>16</v>
      </c>
      <c r="EJ83" s="1">
        <v>15</v>
      </c>
      <c r="EK83" s="1">
        <v>15</v>
      </c>
      <c r="EL83" s="1">
        <v>16</v>
      </c>
      <c r="EN83" s="1">
        <v>4</v>
      </c>
      <c r="EO83" s="1">
        <v>6</v>
      </c>
      <c r="EP83" s="1">
        <v>1</v>
      </c>
      <c r="EQ83" s="1">
        <v>20</v>
      </c>
      <c r="ER83" s="1">
        <v>9</v>
      </c>
      <c r="ES83" s="1">
        <v>18</v>
      </c>
      <c r="ET83" s="1">
        <v>2</v>
      </c>
      <c r="EU83" s="1">
        <v>5</v>
      </c>
      <c r="EV83" s="1">
        <v>7</v>
      </c>
      <c r="EW83" s="1">
        <v>7</v>
      </c>
      <c r="EX83" s="1">
        <v>1</v>
      </c>
      <c r="EY83" s="1">
        <v>4</v>
      </c>
      <c r="EZ83" s="1">
        <v>0</v>
      </c>
      <c r="FA83"/>
      <c r="FO83"/>
    </row>
    <row r="84" spans="1:171">
      <c r="A84" s="13">
        <f t="shared" si="1"/>
        <v>43980</v>
      </c>
      <c r="O84"/>
      <c r="AD84"/>
      <c r="AE84"/>
      <c r="AS84" s="4">
        <v>43980</v>
      </c>
      <c r="AT84" s="1">
        <v>519.24752531000001</v>
      </c>
      <c r="AU84" s="1">
        <v>1101.9632535799999</v>
      </c>
      <c r="AV84" s="1">
        <v>5121.1875627999998</v>
      </c>
      <c r="AW84" s="1">
        <v>148.23225506</v>
      </c>
      <c r="AX84" s="1">
        <v>1021.08546833</v>
      </c>
      <c r="AY84" s="1">
        <v>584.95289987000001</v>
      </c>
      <c r="AZ84" s="1">
        <v>387.73696801</v>
      </c>
      <c r="BA84" s="1">
        <v>126.71424739</v>
      </c>
      <c r="BB84" s="1">
        <v>191.57220208000001</v>
      </c>
      <c r="BC84" s="1">
        <v>695.22806129000003</v>
      </c>
      <c r="BD84" s="1">
        <v>341.32206798999999</v>
      </c>
      <c r="BE84" s="1">
        <v>313.08408470000001</v>
      </c>
      <c r="BF84" s="1">
        <v>227.05666969000001</v>
      </c>
      <c r="BG84"/>
      <c r="BU84"/>
      <c r="CI84"/>
      <c r="CW84"/>
      <c r="DL84" s="1">
        <v>9</v>
      </c>
      <c r="DM84" s="1">
        <v>7</v>
      </c>
      <c r="DN84" s="1">
        <v>1</v>
      </c>
      <c r="DO84" s="1">
        <v>29</v>
      </c>
      <c r="DP84" s="1">
        <v>16</v>
      </c>
      <c r="DQ84" s="1">
        <v>17</v>
      </c>
      <c r="DR84" s="1">
        <v>4</v>
      </c>
      <c r="DS84" s="1">
        <v>6</v>
      </c>
      <c r="DT84" s="1">
        <v>6</v>
      </c>
      <c r="DU84" s="1">
        <v>11</v>
      </c>
      <c r="DV84" s="1">
        <v>1</v>
      </c>
      <c r="DW84" s="1">
        <v>1</v>
      </c>
      <c r="DX84" s="1">
        <v>0</v>
      </c>
      <c r="DZ84" s="1">
        <v>30</v>
      </c>
      <c r="EA84" s="1">
        <v>71</v>
      </c>
      <c r="EB84" s="1">
        <v>17</v>
      </c>
      <c r="EC84" s="1">
        <v>99</v>
      </c>
      <c r="ED84" s="1">
        <v>30</v>
      </c>
      <c r="EE84" s="1">
        <v>90</v>
      </c>
      <c r="EF84" s="1">
        <v>23</v>
      </c>
      <c r="EG84" s="1">
        <v>15</v>
      </c>
      <c r="EH84" s="1">
        <v>18</v>
      </c>
      <c r="EI84" s="1">
        <v>15</v>
      </c>
      <c r="EJ84" s="1">
        <v>15</v>
      </c>
      <c r="EK84" s="1">
        <v>18</v>
      </c>
      <c r="EL84" s="1">
        <v>20</v>
      </c>
      <c r="EN84" s="1">
        <v>6</v>
      </c>
      <c r="EO84" s="1">
        <v>5</v>
      </c>
      <c r="EP84" s="1">
        <v>0</v>
      </c>
      <c r="EQ84" s="1">
        <v>17</v>
      </c>
      <c r="ER84" s="1">
        <v>3</v>
      </c>
      <c r="ES84" s="1">
        <v>16</v>
      </c>
      <c r="ET84" s="1">
        <v>1</v>
      </c>
      <c r="EU84" s="1">
        <v>7</v>
      </c>
      <c r="EV84" s="1">
        <v>3</v>
      </c>
      <c r="EW84" s="1">
        <v>5</v>
      </c>
      <c r="EX84" s="1">
        <v>0</v>
      </c>
      <c r="EY84" s="1">
        <v>1</v>
      </c>
      <c r="EZ84" s="1">
        <v>0</v>
      </c>
      <c r="FA84"/>
      <c r="FO84"/>
    </row>
    <row r="85" spans="1:171">
      <c r="A85" s="13">
        <f t="shared" si="1"/>
        <v>43951</v>
      </c>
      <c r="O85"/>
      <c r="AD85"/>
      <c r="AE85"/>
      <c r="AS85" s="4">
        <v>43951</v>
      </c>
      <c r="AT85" s="1">
        <v>490.57607714</v>
      </c>
      <c r="AU85" s="1">
        <v>1079.7713888000001</v>
      </c>
      <c r="AV85" s="1">
        <v>4920.2350198399999</v>
      </c>
      <c r="AW85" s="1">
        <v>148.03367542999999</v>
      </c>
      <c r="AX85" s="1">
        <v>1004.9179676799999</v>
      </c>
      <c r="AY85" s="1">
        <v>548.46645909999995</v>
      </c>
      <c r="AZ85" s="1">
        <v>396.87617899999998</v>
      </c>
      <c r="BA85" s="1">
        <v>118.19734033</v>
      </c>
      <c r="BB85" s="1">
        <v>184.89995730999999</v>
      </c>
      <c r="BC85" s="1">
        <v>662.36015030999999</v>
      </c>
      <c r="BD85" s="1">
        <v>356.29243804999999</v>
      </c>
      <c r="BE85" s="1">
        <v>304.56134191000001</v>
      </c>
      <c r="BF85" s="1">
        <v>218.74949726</v>
      </c>
      <c r="BG85"/>
      <c r="BU85"/>
      <c r="CI85"/>
      <c r="CW85"/>
      <c r="DL85" s="1">
        <v>3</v>
      </c>
      <c r="DM85" s="1">
        <v>6</v>
      </c>
      <c r="DN85" s="1">
        <v>1</v>
      </c>
      <c r="DO85" s="1">
        <v>15</v>
      </c>
      <c r="DP85" s="1">
        <v>10</v>
      </c>
      <c r="DQ85" s="1">
        <v>4</v>
      </c>
      <c r="DR85" s="1">
        <v>1</v>
      </c>
      <c r="DS85" s="1">
        <v>3</v>
      </c>
      <c r="DT85" s="1">
        <v>6</v>
      </c>
      <c r="DU85" s="1">
        <v>2</v>
      </c>
      <c r="DV85" s="1">
        <v>0</v>
      </c>
      <c r="DW85" s="1">
        <v>0</v>
      </c>
      <c r="DX85" s="1">
        <v>1</v>
      </c>
      <c r="DZ85" s="1">
        <v>42</v>
      </c>
      <c r="EA85" s="1">
        <v>76</v>
      </c>
      <c r="EB85" s="1">
        <v>17</v>
      </c>
      <c r="EC85" s="1">
        <v>125</v>
      </c>
      <c r="ED85" s="1">
        <v>39</v>
      </c>
      <c r="EE85" s="1">
        <v>118</v>
      </c>
      <c r="EF85" s="1">
        <v>27</v>
      </c>
      <c r="EG85" s="1">
        <v>24</v>
      </c>
      <c r="EH85" s="1">
        <v>18</v>
      </c>
      <c r="EI85" s="1">
        <v>27</v>
      </c>
      <c r="EJ85" s="1">
        <v>16</v>
      </c>
      <c r="EK85" s="1">
        <v>20</v>
      </c>
      <c r="EL85" s="1">
        <v>19</v>
      </c>
      <c r="EN85" s="1">
        <v>1</v>
      </c>
      <c r="EO85" s="1">
        <v>1</v>
      </c>
      <c r="EP85" s="1">
        <v>0</v>
      </c>
      <c r="EQ85" s="1">
        <v>4</v>
      </c>
      <c r="ER85" s="1">
        <v>0</v>
      </c>
      <c r="ES85" s="1">
        <v>1</v>
      </c>
      <c r="ET85" s="1">
        <v>0</v>
      </c>
      <c r="EU85" s="1">
        <v>1</v>
      </c>
      <c r="EV85" s="1">
        <v>3</v>
      </c>
      <c r="EW85" s="1">
        <v>2</v>
      </c>
      <c r="EX85" s="1">
        <v>0</v>
      </c>
      <c r="EY85" s="1">
        <v>0</v>
      </c>
      <c r="EZ85" s="1">
        <v>0</v>
      </c>
      <c r="FA85"/>
      <c r="FO85"/>
    </row>
    <row r="86" spans="1:171">
      <c r="A86" s="13">
        <f t="shared" si="1"/>
        <v>43921</v>
      </c>
      <c r="O86"/>
      <c r="AD86"/>
      <c r="AE86"/>
      <c r="AS86" s="4">
        <v>43921</v>
      </c>
      <c r="AT86" s="1">
        <v>454.83116468999998</v>
      </c>
      <c r="AU86" s="1">
        <v>1012.00857774</v>
      </c>
      <c r="AV86" s="1">
        <v>4708.8814091300001</v>
      </c>
      <c r="AW86" s="1">
        <v>142.84053926999999</v>
      </c>
      <c r="AX86" s="1">
        <v>918.16005100999996</v>
      </c>
      <c r="AY86" s="1">
        <v>511.05998798000002</v>
      </c>
      <c r="AZ86" s="1">
        <v>406.62485894000002</v>
      </c>
      <c r="BA86" s="1">
        <v>107.58038067</v>
      </c>
      <c r="BB86" s="1">
        <v>178.86579245999999</v>
      </c>
      <c r="BC86" s="1">
        <v>648.19973074999996</v>
      </c>
      <c r="BD86" s="1">
        <v>320.28772619</v>
      </c>
      <c r="BE86" s="1">
        <v>289.96746371</v>
      </c>
      <c r="BF86" s="1">
        <v>192.64237894999999</v>
      </c>
      <c r="BG86"/>
      <c r="BU86"/>
      <c r="CI86"/>
      <c r="CW86"/>
      <c r="DL86" s="1">
        <v>2</v>
      </c>
      <c r="DM86" s="1">
        <v>9</v>
      </c>
      <c r="DN86" s="1">
        <v>0</v>
      </c>
      <c r="DO86" s="1">
        <v>13</v>
      </c>
      <c r="DP86" s="1">
        <v>5</v>
      </c>
      <c r="DQ86" s="1">
        <v>2</v>
      </c>
      <c r="DR86" s="1">
        <v>1</v>
      </c>
      <c r="DS86" s="1">
        <v>2</v>
      </c>
      <c r="DT86" s="1">
        <v>8</v>
      </c>
      <c r="DU86" s="1">
        <v>7</v>
      </c>
      <c r="DV86" s="1">
        <v>0</v>
      </c>
      <c r="DW86" s="1">
        <v>1</v>
      </c>
      <c r="DX86" s="1">
        <v>1</v>
      </c>
      <c r="DZ86" s="1">
        <v>41</v>
      </c>
      <c r="EA86" s="1">
        <v>70</v>
      </c>
      <c r="EB86" s="1">
        <v>18</v>
      </c>
      <c r="EC86" s="1">
        <v>114</v>
      </c>
      <c r="ED86" s="1">
        <v>44</v>
      </c>
      <c r="EE86" s="1">
        <v>117</v>
      </c>
      <c r="EF86" s="1">
        <v>27</v>
      </c>
      <c r="EG86" s="1">
        <v>26</v>
      </c>
      <c r="EH86" s="1">
        <v>15</v>
      </c>
      <c r="EI86" s="1">
        <v>22</v>
      </c>
      <c r="EJ86" s="1">
        <v>16</v>
      </c>
      <c r="EK86" s="1">
        <v>19</v>
      </c>
      <c r="EL86" s="1">
        <v>18</v>
      </c>
      <c r="EN86" s="1">
        <v>3</v>
      </c>
      <c r="EO86" s="1">
        <v>3</v>
      </c>
      <c r="EP86" s="1">
        <v>0</v>
      </c>
      <c r="EQ86" s="1">
        <v>16</v>
      </c>
      <c r="ER86" s="1">
        <v>1</v>
      </c>
      <c r="ES86" s="1">
        <v>4</v>
      </c>
      <c r="ET86" s="1">
        <v>0</v>
      </c>
      <c r="EU86" s="1">
        <v>0</v>
      </c>
      <c r="EV86" s="1">
        <v>4</v>
      </c>
      <c r="EW86" s="1">
        <v>2</v>
      </c>
      <c r="EX86" s="1">
        <v>0</v>
      </c>
      <c r="EY86" s="1">
        <v>0</v>
      </c>
      <c r="EZ86" s="1">
        <v>1</v>
      </c>
      <c r="FA86"/>
      <c r="FO86"/>
    </row>
    <row r="87" spans="1:171">
      <c r="A87" s="13">
        <f t="shared" si="1"/>
        <v>43889</v>
      </c>
      <c r="O87"/>
      <c r="AD87"/>
      <c r="AE87"/>
      <c r="AS87" s="4">
        <v>43889</v>
      </c>
      <c r="AT87" s="1">
        <v>519.77866520999999</v>
      </c>
      <c r="AU87" s="1">
        <v>1125.53879674</v>
      </c>
      <c r="AV87" s="1">
        <v>5133.8844632999999</v>
      </c>
      <c r="AW87" s="1">
        <v>189.14669741</v>
      </c>
      <c r="AX87" s="1">
        <v>956.12991696999995</v>
      </c>
      <c r="AY87" s="1">
        <v>638.04229063000002</v>
      </c>
      <c r="AZ87" s="1">
        <v>488.06268377999999</v>
      </c>
      <c r="BA87" s="1">
        <v>119.52603847</v>
      </c>
      <c r="BB87" s="1">
        <v>206.24001143999999</v>
      </c>
      <c r="BC87" s="1">
        <v>775.23864381999999</v>
      </c>
      <c r="BD87" s="1">
        <v>458.24014046999997</v>
      </c>
      <c r="BE87" s="1">
        <v>352.09129507</v>
      </c>
      <c r="BF87" s="1">
        <v>255.1944915</v>
      </c>
      <c r="BG87"/>
      <c r="BU87"/>
      <c r="CI87"/>
      <c r="CW87"/>
      <c r="DL87" s="1">
        <v>20</v>
      </c>
      <c r="DM87" s="1">
        <v>28</v>
      </c>
      <c r="DN87" s="1">
        <v>4</v>
      </c>
      <c r="DO87" s="1">
        <v>65</v>
      </c>
      <c r="DP87" s="1">
        <v>24</v>
      </c>
      <c r="DQ87" s="1">
        <v>52</v>
      </c>
      <c r="DR87" s="1">
        <v>8</v>
      </c>
      <c r="DS87" s="1">
        <v>9</v>
      </c>
      <c r="DT87" s="1">
        <v>9</v>
      </c>
      <c r="DU87" s="1">
        <v>17</v>
      </c>
      <c r="DV87" s="1">
        <v>8</v>
      </c>
      <c r="DW87" s="1">
        <v>11</v>
      </c>
      <c r="DX87" s="1">
        <v>8</v>
      </c>
      <c r="DZ87" s="1">
        <v>20</v>
      </c>
      <c r="EA87" s="1">
        <v>45</v>
      </c>
      <c r="EB87" s="1">
        <v>12</v>
      </c>
      <c r="EC87" s="1">
        <v>51</v>
      </c>
      <c r="ED87" s="1">
        <v>18</v>
      </c>
      <c r="EE87" s="1">
        <v>55</v>
      </c>
      <c r="EF87" s="1">
        <v>18</v>
      </c>
      <c r="EG87" s="1">
        <v>8</v>
      </c>
      <c r="EH87" s="1">
        <v>16</v>
      </c>
      <c r="EI87" s="1">
        <v>11</v>
      </c>
      <c r="EJ87" s="1">
        <v>7</v>
      </c>
      <c r="EK87" s="1">
        <v>9</v>
      </c>
      <c r="EL87" s="1">
        <v>12</v>
      </c>
      <c r="EN87" s="1">
        <v>6</v>
      </c>
      <c r="EO87" s="1">
        <v>9</v>
      </c>
      <c r="EP87" s="1">
        <v>2</v>
      </c>
      <c r="EQ87" s="1">
        <v>27</v>
      </c>
      <c r="ER87" s="1">
        <v>8</v>
      </c>
      <c r="ES87" s="1">
        <v>17</v>
      </c>
      <c r="ET87" s="1">
        <v>1</v>
      </c>
      <c r="EU87" s="1">
        <v>5</v>
      </c>
      <c r="EV87" s="1">
        <v>0</v>
      </c>
      <c r="EW87" s="1">
        <v>3</v>
      </c>
      <c r="EX87" s="1">
        <v>1</v>
      </c>
      <c r="EY87" s="1">
        <v>1</v>
      </c>
      <c r="EZ87" s="1">
        <v>0</v>
      </c>
      <c r="FA87"/>
      <c r="FO87"/>
    </row>
    <row r="88" spans="1:171">
      <c r="A88" s="13">
        <f t="shared" si="1"/>
        <v>43861</v>
      </c>
      <c r="O88"/>
      <c r="AD88"/>
      <c r="AE88"/>
      <c r="AS88" s="4">
        <v>43861</v>
      </c>
      <c r="AT88" s="1">
        <v>579.19283751</v>
      </c>
      <c r="AU88" s="1">
        <v>1238.6269537200001</v>
      </c>
      <c r="AV88" s="1">
        <v>5595.0079725599999</v>
      </c>
      <c r="AW88" s="1">
        <v>208.15242784</v>
      </c>
      <c r="AX88" s="1">
        <v>1024.19317955</v>
      </c>
      <c r="AY88" s="1">
        <v>703.14951558999996</v>
      </c>
      <c r="AZ88" s="1">
        <v>572.28103469999996</v>
      </c>
      <c r="BA88" s="1">
        <v>125.61438253999999</v>
      </c>
      <c r="BB88" s="1">
        <v>220.96647353</v>
      </c>
      <c r="BC88" s="1">
        <v>800.25615984000001</v>
      </c>
      <c r="BD88" s="1">
        <v>526.22831184999995</v>
      </c>
      <c r="BE88" s="1">
        <v>391.68279276999999</v>
      </c>
      <c r="BF88" s="1">
        <v>278.41871581999999</v>
      </c>
      <c r="BG88"/>
      <c r="BU88"/>
      <c r="CI88"/>
      <c r="CW88"/>
      <c r="DL88" s="1">
        <v>16</v>
      </c>
      <c r="DM88" s="1">
        <v>29</v>
      </c>
      <c r="DN88" s="1">
        <v>5</v>
      </c>
      <c r="DO88" s="1">
        <v>57</v>
      </c>
      <c r="DP88" s="1">
        <v>23</v>
      </c>
      <c r="DQ88" s="1">
        <v>44</v>
      </c>
      <c r="DR88" s="1">
        <v>2</v>
      </c>
      <c r="DS88" s="1">
        <v>11</v>
      </c>
      <c r="DT88" s="1">
        <v>7</v>
      </c>
      <c r="DU88" s="1">
        <v>10</v>
      </c>
      <c r="DV88" s="1">
        <v>5</v>
      </c>
      <c r="DW88" s="1">
        <v>6</v>
      </c>
      <c r="DX88" s="1">
        <v>9</v>
      </c>
      <c r="DZ88" s="1">
        <v>28</v>
      </c>
      <c r="EA88" s="1">
        <v>48</v>
      </c>
      <c r="EB88" s="1">
        <v>11</v>
      </c>
      <c r="EC88" s="1">
        <v>63</v>
      </c>
      <c r="ED88" s="1">
        <v>20</v>
      </c>
      <c r="EE88" s="1">
        <v>71</v>
      </c>
      <c r="EF88" s="1">
        <v>20</v>
      </c>
      <c r="EG88" s="1">
        <v>7</v>
      </c>
      <c r="EH88" s="1">
        <v>14</v>
      </c>
      <c r="EI88" s="1">
        <v>14</v>
      </c>
      <c r="EJ88" s="1">
        <v>7</v>
      </c>
      <c r="EK88" s="1">
        <v>13</v>
      </c>
      <c r="EL88" s="1">
        <v>11</v>
      </c>
      <c r="EN88" s="1">
        <v>2</v>
      </c>
      <c r="EO88" s="1">
        <v>5</v>
      </c>
      <c r="EP88" s="1">
        <v>2</v>
      </c>
      <c r="EQ88" s="1">
        <v>22</v>
      </c>
      <c r="ER88" s="1">
        <v>7</v>
      </c>
      <c r="ES88" s="1">
        <v>9</v>
      </c>
      <c r="ET88" s="1">
        <v>5</v>
      </c>
      <c r="EU88" s="1">
        <v>4</v>
      </c>
      <c r="EV88" s="1">
        <v>4</v>
      </c>
      <c r="EW88" s="1">
        <v>7</v>
      </c>
      <c r="EX88" s="1">
        <v>4</v>
      </c>
      <c r="EY88" s="1">
        <v>2</v>
      </c>
      <c r="EZ88" s="1">
        <v>0</v>
      </c>
      <c r="FA88"/>
      <c r="FO88"/>
    </row>
    <row r="89" spans="1:171">
      <c r="A89" s="13">
        <f t="shared" si="1"/>
        <v>43830</v>
      </c>
      <c r="O89"/>
      <c r="AD89"/>
      <c r="AE89"/>
      <c r="AS89" s="4">
        <v>43830</v>
      </c>
      <c r="AT89" s="1">
        <v>612.26304516000005</v>
      </c>
      <c r="AU89" s="1">
        <v>1249.5230879999999</v>
      </c>
      <c r="AV89" s="1">
        <v>5675.8713870700003</v>
      </c>
      <c r="AW89" s="1">
        <v>213.58449464</v>
      </c>
      <c r="AX89" s="1">
        <v>1006.44572953</v>
      </c>
      <c r="AY89" s="1">
        <v>707.49713284999996</v>
      </c>
      <c r="AZ89" s="1">
        <v>620.05307114000004</v>
      </c>
      <c r="BA89" s="1">
        <v>127.06933232</v>
      </c>
      <c r="BB89" s="1">
        <v>221.31987691</v>
      </c>
      <c r="BC89" s="1">
        <v>740.98285255999997</v>
      </c>
      <c r="BD89" s="1">
        <v>562.91517063000003</v>
      </c>
      <c r="BE89" s="1">
        <v>399.05018190999999</v>
      </c>
      <c r="BF89" s="1">
        <v>307.80437761000002</v>
      </c>
      <c r="BG89"/>
      <c r="BU89"/>
      <c r="CI89"/>
      <c r="CW89"/>
      <c r="DL89" s="1">
        <v>13</v>
      </c>
      <c r="DM89" s="1">
        <v>26</v>
      </c>
      <c r="DN89" s="1">
        <v>5</v>
      </c>
      <c r="DO89" s="1">
        <v>35</v>
      </c>
      <c r="DP89" s="1">
        <v>11</v>
      </c>
      <c r="DQ89" s="1">
        <v>26</v>
      </c>
      <c r="DR89" s="1">
        <v>3</v>
      </c>
      <c r="DS89" s="1">
        <v>10</v>
      </c>
      <c r="DT89" s="1">
        <v>4</v>
      </c>
      <c r="DU89" s="1">
        <v>12</v>
      </c>
      <c r="DV89" s="1">
        <v>7</v>
      </c>
      <c r="DW89" s="1">
        <v>7</v>
      </c>
      <c r="DX89" s="1">
        <v>5</v>
      </c>
      <c r="DZ89" s="1">
        <v>24</v>
      </c>
      <c r="EA89" s="1">
        <v>37</v>
      </c>
      <c r="EB89" s="1">
        <v>11</v>
      </c>
      <c r="EC89" s="1">
        <v>54</v>
      </c>
      <c r="ED89" s="1">
        <v>20</v>
      </c>
      <c r="EE89" s="1">
        <v>49</v>
      </c>
      <c r="EF89" s="1">
        <v>16</v>
      </c>
      <c r="EG89" s="1">
        <v>6</v>
      </c>
      <c r="EH89" s="1">
        <v>11</v>
      </c>
      <c r="EI89" s="1">
        <v>13</v>
      </c>
      <c r="EJ89" s="1">
        <v>7</v>
      </c>
      <c r="EK89" s="1">
        <v>11</v>
      </c>
      <c r="EL89" s="1">
        <v>8</v>
      </c>
      <c r="EN89" s="1">
        <v>9</v>
      </c>
      <c r="EO89" s="1">
        <v>19</v>
      </c>
      <c r="EP89" s="1">
        <v>2</v>
      </c>
      <c r="EQ89" s="1">
        <v>53</v>
      </c>
      <c r="ER89" s="1">
        <v>19</v>
      </c>
      <c r="ES89" s="1">
        <v>50</v>
      </c>
      <c r="ET89" s="1">
        <v>8</v>
      </c>
      <c r="EU89" s="1">
        <v>6</v>
      </c>
      <c r="EV89" s="1">
        <v>10</v>
      </c>
      <c r="EW89" s="1">
        <v>6</v>
      </c>
      <c r="EX89" s="1">
        <v>2</v>
      </c>
      <c r="EY89" s="1">
        <v>3</v>
      </c>
      <c r="EZ89" s="1">
        <v>7</v>
      </c>
      <c r="FA89"/>
      <c r="FO89"/>
    </row>
    <row r="90" spans="1:171">
      <c r="A90" s="13">
        <f t="shared" si="1"/>
        <v>43798</v>
      </c>
      <c r="O90"/>
      <c r="AD90"/>
      <c r="AE90"/>
      <c r="AS90" s="4">
        <v>43798</v>
      </c>
      <c r="AT90" s="1">
        <v>592.73356179999996</v>
      </c>
      <c r="AU90" s="1">
        <v>1239.36732097</v>
      </c>
      <c r="AV90" s="1">
        <v>5687.8422882799996</v>
      </c>
      <c r="AW90" s="1">
        <v>206.45434218</v>
      </c>
      <c r="AX90" s="1">
        <v>987.01388462</v>
      </c>
      <c r="AY90" s="1">
        <v>695.78005858999995</v>
      </c>
      <c r="AZ90" s="1">
        <v>608.56360285000005</v>
      </c>
      <c r="BA90" s="1">
        <v>124.85875501</v>
      </c>
      <c r="BB90" s="1">
        <v>232.1203094</v>
      </c>
      <c r="BC90" s="1">
        <v>715.37001954000004</v>
      </c>
      <c r="BD90" s="1">
        <v>547.55479662000005</v>
      </c>
      <c r="BE90" s="1">
        <v>386.81113462000002</v>
      </c>
      <c r="BF90" s="1">
        <v>313.71471026</v>
      </c>
      <c r="BG90"/>
      <c r="BU90"/>
      <c r="CI90"/>
      <c r="CW90"/>
      <c r="DL90" s="1">
        <v>18</v>
      </c>
      <c r="DM90" s="1">
        <v>23</v>
      </c>
      <c r="DN90" s="1">
        <v>3</v>
      </c>
      <c r="DO90" s="1">
        <v>55</v>
      </c>
      <c r="DP90" s="1">
        <v>20</v>
      </c>
      <c r="DQ90" s="1">
        <v>58</v>
      </c>
      <c r="DR90" s="1">
        <v>9</v>
      </c>
      <c r="DS90" s="1">
        <v>6</v>
      </c>
      <c r="DT90" s="1">
        <v>8</v>
      </c>
      <c r="DU90" s="1">
        <v>14</v>
      </c>
      <c r="DV90" s="1">
        <v>6</v>
      </c>
      <c r="DW90" s="1">
        <v>11</v>
      </c>
      <c r="DX90" s="1">
        <v>8</v>
      </c>
      <c r="DZ90" s="1">
        <v>25</v>
      </c>
      <c r="EA90" s="1">
        <v>47</v>
      </c>
      <c r="EB90" s="1">
        <v>12</v>
      </c>
      <c r="EC90" s="1">
        <v>67</v>
      </c>
      <c r="ED90" s="1">
        <v>28</v>
      </c>
      <c r="EE90" s="1">
        <v>50</v>
      </c>
      <c r="EF90" s="1">
        <v>13</v>
      </c>
      <c r="EG90" s="1">
        <v>11</v>
      </c>
      <c r="EH90" s="1">
        <v>11</v>
      </c>
      <c r="EI90" s="1">
        <v>12</v>
      </c>
      <c r="EJ90" s="1">
        <v>10</v>
      </c>
      <c r="EK90" s="1">
        <v>10</v>
      </c>
      <c r="EL90" s="1">
        <v>11</v>
      </c>
      <c r="EN90" s="1">
        <v>4</v>
      </c>
      <c r="EO90" s="1">
        <v>12</v>
      </c>
      <c r="EP90" s="1">
        <v>3</v>
      </c>
      <c r="EQ90" s="1">
        <v>19</v>
      </c>
      <c r="ER90" s="1">
        <v>2</v>
      </c>
      <c r="ES90" s="1">
        <v>16</v>
      </c>
      <c r="ET90" s="1">
        <v>6</v>
      </c>
      <c r="EU90" s="1">
        <v>5</v>
      </c>
      <c r="EV90" s="1">
        <v>6</v>
      </c>
      <c r="EW90" s="1">
        <v>5</v>
      </c>
      <c r="EX90" s="1">
        <v>0</v>
      </c>
      <c r="EY90" s="1">
        <v>1</v>
      </c>
      <c r="EZ90" s="1">
        <v>1</v>
      </c>
      <c r="FA90"/>
      <c r="FO90"/>
    </row>
    <row r="91" spans="1:171">
      <c r="A91" s="13">
        <f t="shared" si="1"/>
        <v>43769</v>
      </c>
      <c r="O91"/>
      <c r="AD91"/>
      <c r="AE91"/>
      <c r="AS91" s="4">
        <v>43769</v>
      </c>
      <c r="AT91" s="1">
        <v>572.49138889999995</v>
      </c>
      <c r="AU91" s="1">
        <v>1214.1953227199999</v>
      </c>
      <c r="AV91" s="1">
        <v>5569.7979505599997</v>
      </c>
      <c r="AW91" s="1">
        <v>201.47625472999999</v>
      </c>
      <c r="AX91" s="1">
        <v>953.72315974000003</v>
      </c>
      <c r="AY91" s="1">
        <v>668.63540722000005</v>
      </c>
      <c r="AZ91" s="1">
        <v>606.91099093000003</v>
      </c>
      <c r="BA91" s="1">
        <v>118.54764465</v>
      </c>
      <c r="BB91" s="1">
        <v>232.23333407999999</v>
      </c>
      <c r="BC91" s="1">
        <v>718.69251840000004</v>
      </c>
      <c r="BD91" s="1">
        <v>536.12435556000003</v>
      </c>
      <c r="BE91" s="1">
        <v>386.86803753999999</v>
      </c>
      <c r="BF91" s="1">
        <v>310.30357422999998</v>
      </c>
      <c r="BG91"/>
      <c r="BU91"/>
      <c r="CI91"/>
      <c r="CW91"/>
      <c r="DL91" s="1">
        <v>10</v>
      </c>
      <c r="DM91" s="1">
        <v>27</v>
      </c>
      <c r="DN91" s="1">
        <v>9</v>
      </c>
      <c r="DO91" s="1">
        <v>54</v>
      </c>
      <c r="DP91" s="1">
        <v>28</v>
      </c>
      <c r="DQ91" s="1">
        <v>48</v>
      </c>
      <c r="DR91" s="1">
        <v>10</v>
      </c>
      <c r="DS91" s="1">
        <v>13</v>
      </c>
      <c r="DT91" s="1">
        <v>10</v>
      </c>
      <c r="DU91" s="1">
        <v>14</v>
      </c>
      <c r="DV91" s="1">
        <v>5</v>
      </c>
      <c r="DW91" s="1">
        <v>8</v>
      </c>
      <c r="DX91" s="1">
        <v>5</v>
      </c>
      <c r="DZ91" s="1">
        <v>34</v>
      </c>
      <c r="EA91" s="1">
        <v>53</v>
      </c>
      <c r="EB91" s="1">
        <v>9</v>
      </c>
      <c r="EC91" s="1">
        <v>60</v>
      </c>
      <c r="ED91" s="1">
        <v>20</v>
      </c>
      <c r="EE91" s="1">
        <v>68</v>
      </c>
      <c r="EF91" s="1">
        <v>15</v>
      </c>
      <c r="EG91" s="1">
        <v>9</v>
      </c>
      <c r="EH91" s="1">
        <v>12</v>
      </c>
      <c r="EI91" s="1">
        <v>9</v>
      </c>
      <c r="EJ91" s="1">
        <v>12</v>
      </c>
      <c r="EK91" s="1">
        <v>13</v>
      </c>
      <c r="EL91" s="1">
        <v>14</v>
      </c>
      <c r="EN91" s="1">
        <v>3</v>
      </c>
      <c r="EO91" s="1">
        <v>2</v>
      </c>
      <c r="EP91" s="1">
        <v>0</v>
      </c>
      <c r="EQ91" s="1">
        <v>26</v>
      </c>
      <c r="ER91" s="1">
        <v>2</v>
      </c>
      <c r="ES91" s="1">
        <v>8</v>
      </c>
      <c r="ET91" s="1">
        <v>3</v>
      </c>
      <c r="EU91" s="1">
        <v>0</v>
      </c>
      <c r="EV91" s="1">
        <v>3</v>
      </c>
      <c r="EW91" s="1">
        <v>8</v>
      </c>
      <c r="EX91" s="1">
        <v>0</v>
      </c>
      <c r="EY91" s="1">
        <v>1</v>
      </c>
      <c r="EZ91" s="1">
        <v>1</v>
      </c>
      <c r="FA91"/>
      <c r="FO91"/>
    </row>
    <row r="92" spans="1:171">
      <c r="A92" s="13">
        <f t="shared" si="1"/>
        <v>43738</v>
      </c>
      <c r="O92"/>
      <c r="AD92"/>
      <c r="AE92"/>
      <c r="AS92" s="4">
        <v>43738</v>
      </c>
      <c r="AT92" s="1">
        <v>564.30002950999994</v>
      </c>
      <c r="AU92" s="1">
        <v>1233.08694517</v>
      </c>
      <c r="AV92" s="1">
        <v>5555.9829047499998</v>
      </c>
      <c r="AW92" s="1">
        <v>197.90854793</v>
      </c>
      <c r="AX92" s="1">
        <v>940.67822871999999</v>
      </c>
      <c r="AY92" s="1">
        <v>647.72255357999995</v>
      </c>
      <c r="AZ92" s="1">
        <v>622.87733743000001</v>
      </c>
      <c r="BA92" s="1">
        <v>116.41875506</v>
      </c>
      <c r="BB92" s="1">
        <v>229.73504095999999</v>
      </c>
      <c r="BC92" s="1">
        <v>717.00284852000004</v>
      </c>
      <c r="BD92" s="1">
        <v>526.11238979999996</v>
      </c>
      <c r="BE92" s="1">
        <v>390.99310247</v>
      </c>
      <c r="BF92" s="1">
        <v>289.94152710999998</v>
      </c>
      <c r="BG92"/>
      <c r="BU92"/>
      <c r="CI92"/>
      <c r="CW92"/>
      <c r="DL92" s="1">
        <v>12</v>
      </c>
      <c r="DM92" s="1">
        <v>23</v>
      </c>
      <c r="DN92" s="1">
        <v>5</v>
      </c>
      <c r="DO92" s="1">
        <v>55</v>
      </c>
      <c r="DP92" s="1">
        <v>15</v>
      </c>
      <c r="DQ92" s="1">
        <v>43</v>
      </c>
      <c r="DR92" s="1">
        <v>6</v>
      </c>
      <c r="DS92" s="1">
        <v>6</v>
      </c>
      <c r="DT92" s="1">
        <v>13</v>
      </c>
      <c r="DU92" s="1">
        <v>9</v>
      </c>
      <c r="DV92" s="1">
        <v>4</v>
      </c>
      <c r="DW92" s="1">
        <v>6</v>
      </c>
      <c r="DX92" s="1">
        <v>6</v>
      </c>
      <c r="DZ92" s="1">
        <v>33</v>
      </c>
      <c r="EA92" s="1">
        <v>40</v>
      </c>
      <c r="EB92" s="1">
        <v>10</v>
      </c>
      <c r="EC92" s="1">
        <v>50</v>
      </c>
      <c r="ED92" s="1">
        <v>16</v>
      </c>
      <c r="EE92" s="1">
        <v>57</v>
      </c>
      <c r="EF92" s="1">
        <v>16</v>
      </c>
      <c r="EG92" s="1">
        <v>8</v>
      </c>
      <c r="EH92" s="1">
        <v>6</v>
      </c>
      <c r="EI92" s="1">
        <v>12</v>
      </c>
      <c r="EJ92" s="1">
        <v>13</v>
      </c>
      <c r="EK92" s="1">
        <v>10</v>
      </c>
      <c r="EL92" s="1">
        <v>7</v>
      </c>
      <c r="EN92" s="1">
        <v>1</v>
      </c>
      <c r="EO92" s="1">
        <v>19</v>
      </c>
      <c r="EP92" s="1">
        <v>3</v>
      </c>
      <c r="EQ92" s="1">
        <v>32</v>
      </c>
      <c r="ER92" s="1">
        <v>19</v>
      </c>
      <c r="ES92" s="1">
        <v>24</v>
      </c>
      <c r="ET92" s="1">
        <v>6</v>
      </c>
      <c r="EU92" s="1">
        <v>8</v>
      </c>
      <c r="EV92" s="1">
        <v>6</v>
      </c>
      <c r="EW92" s="1">
        <v>10</v>
      </c>
      <c r="EX92" s="1">
        <v>0</v>
      </c>
      <c r="EY92" s="1">
        <v>6</v>
      </c>
      <c r="EZ92" s="1">
        <v>7</v>
      </c>
      <c r="FA92"/>
      <c r="FO92"/>
    </row>
    <row r="93" spans="1:171">
      <c r="A93" s="13">
        <f t="shared" si="1"/>
        <v>43707</v>
      </c>
      <c r="O93"/>
      <c r="AD93"/>
      <c r="AE93"/>
      <c r="AS93" s="4">
        <v>43707</v>
      </c>
      <c r="AT93" s="1">
        <v>543.39484613000002</v>
      </c>
      <c r="AU93" s="1">
        <v>1227.9441100500001</v>
      </c>
      <c r="AV93" s="1">
        <v>5571.5486740599999</v>
      </c>
      <c r="AW93" s="1">
        <v>183.17935363000001</v>
      </c>
      <c r="AX93" s="1">
        <v>927.82799438999996</v>
      </c>
      <c r="AY93" s="1">
        <v>627.45465974000001</v>
      </c>
      <c r="AZ93" s="1">
        <v>587.71252735999997</v>
      </c>
      <c r="BA93" s="1">
        <v>112.74395228</v>
      </c>
      <c r="BB93" s="1">
        <v>219.27984135</v>
      </c>
      <c r="BC93" s="1">
        <v>687.37323481999999</v>
      </c>
      <c r="BD93" s="1">
        <v>504.32498555000001</v>
      </c>
      <c r="BE93" s="1">
        <v>385.07931416000002</v>
      </c>
      <c r="BF93" s="1">
        <v>273.17618970000001</v>
      </c>
      <c r="BG93"/>
      <c r="BU93"/>
      <c r="CI93"/>
      <c r="CW93"/>
      <c r="DL93" s="1">
        <v>12</v>
      </c>
      <c r="DM93" s="1">
        <v>27</v>
      </c>
      <c r="DN93" s="1">
        <v>6</v>
      </c>
      <c r="DO93" s="1">
        <v>62</v>
      </c>
      <c r="DP93" s="1">
        <v>22</v>
      </c>
      <c r="DQ93" s="1">
        <v>56</v>
      </c>
      <c r="DR93" s="1">
        <v>8</v>
      </c>
      <c r="DS93" s="1">
        <v>3</v>
      </c>
      <c r="DT93" s="1">
        <v>10</v>
      </c>
      <c r="DU93" s="1">
        <v>13</v>
      </c>
      <c r="DV93" s="1">
        <v>7</v>
      </c>
      <c r="DW93" s="1">
        <v>10</v>
      </c>
      <c r="DX93" s="1">
        <v>4</v>
      </c>
      <c r="DZ93" s="1">
        <v>30</v>
      </c>
      <c r="EA93" s="1">
        <v>47</v>
      </c>
      <c r="EB93" s="1">
        <v>11</v>
      </c>
      <c r="EC93" s="1">
        <v>59</v>
      </c>
      <c r="ED93" s="1">
        <v>22</v>
      </c>
      <c r="EE93" s="1">
        <v>51</v>
      </c>
      <c r="EF93" s="1">
        <v>18</v>
      </c>
      <c r="EG93" s="1">
        <v>9</v>
      </c>
      <c r="EH93" s="1">
        <v>11</v>
      </c>
      <c r="EI93" s="1">
        <v>15</v>
      </c>
      <c r="EJ93" s="1">
        <v>9</v>
      </c>
      <c r="EK93" s="1">
        <v>9</v>
      </c>
      <c r="EL93" s="1">
        <v>13</v>
      </c>
      <c r="EN93" s="1">
        <v>6</v>
      </c>
      <c r="EO93" s="1">
        <v>10</v>
      </c>
      <c r="EP93" s="1">
        <v>1</v>
      </c>
      <c r="EQ93" s="1">
        <v>18</v>
      </c>
      <c r="ER93" s="1">
        <v>6</v>
      </c>
      <c r="ES93" s="1">
        <v>18</v>
      </c>
      <c r="ET93" s="1">
        <v>2</v>
      </c>
      <c r="EU93" s="1">
        <v>10</v>
      </c>
      <c r="EV93" s="1">
        <v>3</v>
      </c>
      <c r="EW93" s="1">
        <v>5</v>
      </c>
      <c r="EX93" s="1">
        <v>1</v>
      </c>
      <c r="EY93" s="1">
        <v>3</v>
      </c>
      <c r="EZ93" s="1">
        <v>3</v>
      </c>
      <c r="FA93"/>
      <c r="FO93"/>
    </row>
    <row r="94" spans="1:171">
      <c r="A94" s="13">
        <f t="shared" si="1"/>
        <v>43677</v>
      </c>
      <c r="O94"/>
      <c r="AD94"/>
      <c r="AE94"/>
      <c r="AS94" s="4">
        <v>43677</v>
      </c>
      <c r="AT94" s="1">
        <v>570.62482915999999</v>
      </c>
      <c r="AU94" s="1">
        <v>1222.2642185899999</v>
      </c>
      <c r="AV94" s="1">
        <v>5570.7081526800002</v>
      </c>
      <c r="AW94" s="1">
        <v>193.26893643</v>
      </c>
      <c r="AX94" s="1">
        <v>903.76657339999997</v>
      </c>
      <c r="AY94" s="1">
        <v>637.05516849000003</v>
      </c>
      <c r="AZ94" s="1">
        <v>639.75981745000001</v>
      </c>
      <c r="BA94" s="1">
        <v>117.79151861</v>
      </c>
      <c r="BB94" s="1">
        <v>219.24382065</v>
      </c>
      <c r="BC94" s="1">
        <v>665.36224354000001</v>
      </c>
      <c r="BD94" s="1">
        <v>512.81044816999997</v>
      </c>
      <c r="BE94" s="1">
        <v>384.13664046000002</v>
      </c>
      <c r="BF94" s="1">
        <v>290.52703086999998</v>
      </c>
      <c r="BG94"/>
      <c r="BU94"/>
      <c r="CI94"/>
      <c r="CW94"/>
      <c r="DL94" s="1">
        <v>11</v>
      </c>
      <c r="DM94" s="1">
        <v>31</v>
      </c>
      <c r="DN94" s="1">
        <v>8</v>
      </c>
      <c r="DO94" s="1">
        <v>58</v>
      </c>
      <c r="DP94" s="1">
        <v>21</v>
      </c>
      <c r="DQ94" s="1">
        <v>52</v>
      </c>
      <c r="DR94" s="1">
        <v>6</v>
      </c>
      <c r="DS94" s="1">
        <v>9</v>
      </c>
      <c r="DT94" s="1">
        <v>8</v>
      </c>
      <c r="DU94" s="1">
        <v>13</v>
      </c>
      <c r="DV94" s="1">
        <v>4</v>
      </c>
      <c r="DW94" s="1">
        <v>9</v>
      </c>
      <c r="DX94" s="1">
        <v>5</v>
      </c>
      <c r="DZ94" s="1">
        <v>34</v>
      </c>
      <c r="EA94" s="1">
        <v>48</v>
      </c>
      <c r="EB94" s="1">
        <v>9</v>
      </c>
      <c r="EC94" s="1">
        <v>68</v>
      </c>
      <c r="ED94" s="1">
        <v>23</v>
      </c>
      <c r="EE94" s="1">
        <v>63</v>
      </c>
      <c r="EF94" s="1">
        <v>21</v>
      </c>
      <c r="EG94" s="1">
        <v>12</v>
      </c>
      <c r="EH94" s="1">
        <v>13</v>
      </c>
      <c r="EI94" s="1">
        <v>16</v>
      </c>
      <c r="EJ94" s="1">
        <v>12</v>
      </c>
      <c r="EK94" s="1">
        <v>10</v>
      </c>
      <c r="EL94" s="1">
        <v>15</v>
      </c>
      <c r="EN94" s="1">
        <v>3</v>
      </c>
      <c r="EO94" s="1">
        <v>5</v>
      </c>
      <c r="EP94" s="1">
        <v>1</v>
      </c>
      <c r="EQ94" s="1">
        <v>16</v>
      </c>
      <c r="ER94" s="1">
        <v>6</v>
      </c>
      <c r="ES94" s="1">
        <v>10</v>
      </c>
      <c r="ET94" s="1">
        <v>1</v>
      </c>
      <c r="EU94" s="1">
        <v>1</v>
      </c>
      <c r="EV94" s="1">
        <v>3</v>
      </c>
      <c r="EW94" s="1">
        <v>4</v>
      </c>
      <c r="EX94" s="1">
        <v>1</v>
      </c>
      <c r="EY94" s="1">
        <v>3</v>
      </c>
      <c r="EZ94" s="1">
        <v>0</v>
      </c>
      <c r="FA94"/>
      <c r="FO94"/>
    </row>
    <row r="95" spans="1:171">
      <c r="A95" s="13">
        <f t="shared" si="1"/>
        <v>43644</v>
      </c>
      <c r="O95"/>
      <c r="AD95"/>
      <c r="AE95"/>
      <c r="AS95" s="4">
        <v>43644</v>
      </c>
      <c r="AT95" s="1">
        <v>587.87423994000005</v>
      </c>
      <c r="AU95" s="1">
        <v>1193.61265931</v>
      </c>
      <c r="AV95" s="1">
        <v>5527.6186938499995</v>
      </c>
      <c r="AW95" s="1">
        <v>195.71034746999999</v>
      </c>
      <c r="AX95" s="1">
        <v>886.04629586999999</v>
      </c>
      <c r="AY95" s="1">
        <v>638.17091648999997</v>
      </c>
      <c r="AZ95" s="1">
        <v>647.64704909</v>
      </c>
      <c r="BA95" s="1">
        <v>117.29746507999999</v>
      </c>
      <c r="BB95" s="1">
        <v>217.3544929</v>
      </c>
      <c r="BC95" s="1">
        <v>662.84392487000002</v>
      </c>
      <c r="BD95" s="1">
        <v>493.42863370999999</v>
      </c>
      <c r="BE95" s="1">
        <v>382.27773121000001</v>
      </c>
      <c r="BF95" s="1">
        <v>295.20432850999998</v>
      </c>
      <c r="BG95"/>
      <c r="BU95"/>
      <c r="CI95"/>
      <c r="CW95"/>
      <c r="DL95" s="1">
        <v>10</v>
      </c>
      <c r="DM95" s="1">
        <v>27</v>
      </c>
      <c r="DN95" s="1">
        <v>5</v>
      </c>
      <c r="DO95" s="1">
        <v>48</v>
      </c>
      <c r="DP95" s="1">
        <v>16</v>
      </c>
      <c r="DQ95" s="1">
        <v>54</v>
      </c>
      <c r="DR95" s="1">
        <v>7</v>
      </c>
      <c r="DS95" s="1">
        <v>8</v>
      </c>
      <c r="DT95" s="1">
        <v>8</v>
      </c>
      <c r="DU95" s="1">
        <v>13</v>
      </c>
      <c r="DV95" s="1">
        <v>8</v>
      </c>
      <c r="DW95" s="1">
        <v>11</v>
      </c>
      <c r="DX95" s="1">
        <v>6</v>
      </c>
      <c r="DZ95" s="1">
        <v>31</v>
      </c>
      <c r="EA95" s="1">
        <v>49</v>
      </c>
      <c r="EB95" s="1">
        <v>10</v>
      </c>
      <c r="EC95" s="1">
        <v>64</v>
      </c>
      <c r="ED95" s="1">
        <v>25</v>
      </c>
      <c r="EE95" s="1">
        <v>49</v>
      </c>
      <c r="EF95" s="1">
        <v>19</v>
      </c>
      <c r="EG95" s="1">
        <v>8</v>
      </c>
      <c r="EH95" s="1">
        <v>11</v>
      </c>
      <c r="EI95" s="1">
        <v>14</v>
      </c>
      <c r="EJ95" s="1">
        <v>9</v>
      </c>
      <c r="EK95" s="1">
        <v>8</v>
      </c>
      <c r="EL95" s="1">
        <v>13</v>
      </c>
      <c r="EN95" s="1">
        <v>7</v>
      </c>
      <c r="EO95" s="1">
        <v>7</v>
      </c>
      <c r="EP95" s="1">
        <v>3</v>
      </c>
      <c r="EQ95" s="1">
        <v>30</v>
      </c>
      <c r="ER95" s="1">
        <v>9</v>
      </c>
      <c r="ES95" s="1">
        <v>24</v>
      </c>
      <c r="ET95" s="1">
        <v>2</v>
      </c>
      <c r="EU95" s="1">
        <v>6</v>
      </c>
      <c r="EV95" s="1">
        <v>5</v>
      </c>
      <c r="EW95" s="1">
        <v>7</v>
      </c>
      <c r="EX95" s="1">
        <v>0</v>
      </c>
      <c r="EY95" s="1">
        <v>3</v>
      </c>
      <c r="EZ95" s="1">
        <v>1</v>
      </c>
      <c r="FA95"/>
      <c r="FO95"/>
    </row>
    <row r="96" spans="1:171">
      <c r="A96" s="13">
        <f t="shared" si="1"/>
        <v>43616</v>
      </c>
      <c r="O96"/>
      <c r="AD96"/>
      <c r="AE96"/>
      <c r="AS96" s="4">
        <v>43616</v>
      </c>
      <c r="AT96" s="1">
        <v>540.96802416000003</v>
      </c>
      <c r="AU96" s="1">
        <v>1153.53810978</v>
      </c>
      <c r="AV96" s="1">
        <v>5251.2411168999997</v>
      </c>
      <c r="AW96" s="1">
        <v>191.15692960000001</v>
      </c>
      <c r="AX96" s="1">
        <v>838.16070936000006</v>
      </c>
      <c r="AY96" s="1">
        <v>598.11372544000005</v>
      </c>
      <c r="AZ96" s="1">
        <v>628.20624397999995</v>
      </c>
      <c r="BA96" s="1">
        <v>110.87283596</v>
      </c>
      <c r="BB96" s="1">
        <v>215.01528783000001</v>
      </c>
      <c r="BC96" s="1">
        <v>640.35876407000001</v>
      </c>
      <c r="BD96" s="1">
        <v>483.41268212</v>
      </c>
      <c r="BE96" s="1">
        <v>377.47295455</v>
      </c>
      <c r="BF96" s="1">
        <v>276.54131223000002</v>
      </c>
      <c r="BG96"/>
      <c r="BU96"/>
      <c r="CI96"/>
      <c r="CW96"/>
      <c r="DL96" s="1">
        <v>12</v>
      </c>
      <c r="DM96" s="1">
        <v>39</v>
      </c>
      <c r="DN96" s="1">
        <v>12</v>
      </c>
      <c r="DO96" s="1">
        <v>65</v>
      </c>
      <c r="DP96" s="1">
        <v>20</v>
      </c>
      <c r="DQ96" s="1">
        <v>58</v>
      </c>
      <c r="DR96" s="1">
        <v>12</v>
      </c>
      <c r="DS96" s="1">
        <v>13</v>
      </c>
      <c r="DT96" s="1">
        <v>11</v>
      </c>
      <c r="DU96" s="1">
        <v>14</v>
      </c>
      <c r="DV96" s="1">
        <v>4</v>
      </c>
      <c r="DW96" s="1">
        <v>10</v>
      </c>
      <c r="DX96" s="1">
        <v>7</v>
      </c>
      <c r="DZ96" s="1">
        <v>32</v>
      </c>
      <c r="EA96" s="1">
        <v>35</v>
      </c>
      <c r="EB96" s="1">
        <v>6</v>
      </c>
      <c r="EC96" s="1">
        <v>64</v>
      </c>
      <c r="ED96" s="1">
        <v>24</v>
      </c>
      <c r="EE96" s="1">
        <v>51</v>
      </c>
      <c r="EF96" s="1">
        <v>13</v>
      </c>
      <c r="EG96" s="1">
        <v>8</v>
      </c>
      <c r="EH96" s="1">
        <v>10</v>
      </c>
      <c r="EI96" s="1">
        <v>13</v>
      </c>
      <c r="EJ96" s="1">
        <v>13</v>
      </c>
      <c r="EK96" s="1">
        <v>11</v>
      </c>
      <c r="EL96" s="1">
        <v>13</v>
      </c>
      <c r="EN96" s="1">
        <v>4</v>
      </c>
      <c r="EO96" s="1">
        <v>10</v>
      </c>
      <c r="EP96" s="1">
        <v>0</v>
      </c>
      <c r="EQ96" s="1">
        <v>14</v>
      </c>
      <c r="ER96" s="1">
        <v>6</v>
      </c>
      <c r="ES96" s="1">
        <v>16</v>
      </c>
      <c r="ET96" s="1">
        <v>3</v>
      </c>
      <c r="EU96" s="1">
        <v>1</v>
      </c>
      <c r="EV96" s="1">
        <v>3</v>
      </c>
      <c r="EW96" s="1">
        <v>7</v>
      </c>
      <c r="EX96" s="1">
        <v>0</v>
      </c>
      <c r="EY96" s="1">
        <v>2</v>
      </c>
      <c r="EZ96" s="1">
        <v>1</v>
      </c>
      <c r="FA96"/>
      <c r="FO96"/>
    </row>
    <row r="97" spans="1:171">
      <c r="A97" s="13">
        <f t="shared" si="1"/>
        <v>43585</v>
      </c>
      <c r="O97"/>
      <c r="AD97"/>
      <c r="AE97"/>
      <c r="AS97" s="4">
        <v>43585</v>
      </c>
      <c r="AT97" s="1">
        <v>599.97521100999995</v>
      </c>
      <c r="AU97" s="1">
        <v>1197.48520411</v>
      </c>
      <c r="AV97" s="1">
        <v>5299.75440033</v>
      </c>
      <c r="AW97" s="1">
        <v>208.43880161000001</v>
      </c>
      <c r="AX97" s="1">
        <v>856.35402977000001</v>
      </c>
      <c r="AY97" s="1">
        <v>644.49614632999999</v>
      </c>
      <c r="AZ97" s="1">
        <v>663.54132531000005</v>
      </c>
      <c r="BA97" s="1">
        <v>118.28894775000001</v>
      </c>
      <c r="BB97" s="1">
        <v>222.61423457999999</v>
      </c>
      <c r="BC97" s="1">
        <v>654.91947707999998</v>
      </c>
      <c r="BD97" s="1">
        <v>515.63625707000006</v>
      </c>
      <c r="BE97" s="1">
        <v>389.46007014999998</v>
      </c>
      <c r="BF97" s="1">
        <v>320.59462042000001</v>
      </c>
      <c r="BG97"/>
      <c r="BU97"/>
      <c r="CI97"/>
      <c r="CW97"/>
      <c r="DL97" s="1">
        <v>14</v>
      </c>
      <c r="DM97" s="1">
        <v>35</v>
      </c>
      <c r="DN97" s="1">
        <v>11</v>
      </c>
      <c r="DO97" s="1">
        <v>52</v>
      </c>
      <c r="DP97" s="1">
        <v>25</v>
      </c>
      <c r="DQ97" s="1">
        <v>58</v>
      </c>
      <c r="DR97" s="1">
        <v>13</v>
      </c>
      <c r="DS97" s="1">
        <v>10</v>
      </c>
      <c r="DT97" s="1">
        <v>8</v>
      </c>
      <c r="DU97" s="1">
        <v>16</v>
      </c>
      <c r="DV97" s="1">
        <v>6</v>
      </c>
      <c r="DW97" s="1">
        <v>12</v>
      </c>
      <c r="DX97" s="1">
        <v>5</v>
      </c>
      <c r="DZ97" s="1">
        <v>32</v>
      </c>
      <c r="EA97" s="1">
        <v>42</v>
      </c>
      <c r="EB97" s="1">
        <v>6</v>
      </c>
      <c r="EC97" s="1">
        <v>70</v>
      </c>
      <c r="ED97" s="1">
        <v>23</v>
      </c>
      <c r="EE97" s="1">
        <v>59</v>
      </c>
      <c r="EF97" s="1">
        <v>11</v>
      </c>
      <c r="EG97" s="1">
        <v>11</v>
      </c>
      <c r="EH97" s="1">
        <v>13</v>
      </c>
      <c r="EI97" s="1">
        <v>14</v>
      </c>
      <c r="EJ97" s="1">
        <v>10</v>
      </c>
      <c r="EK97" s="1">
        <v>7</v>
      </c>
      <c r="EL97" s="1">
        <v>15</v>
      </c>
      <c r="EN97" s="1">
        <v>2</v>
      </c>
      <c r="EO97" s="1">
        <v>7</v>
      </c>
      <c r="EP97" s="1">
        <v>1</v>
      </c>
      <c r="EQ97" s="1">
        <v>21</v>
      </c>
      <c r="ER97" s="1">
        <v>2</v>
      </c>
      <c r="ES97" s="1">
        <v>8</v>
      </c>
      <c r="ET97" s="1">
        <v>4</v>
      </c>
      <c r="EU97" s="1">
        <v>1</v>
      </c>
      <c r="EV97" s="1">
        <v>3</v>
      </c>
      <c r="EW97" s="1">
        <v>4</v>
      </c>
      <c r="EX97" s="1">
        <v>1</v>
      </c>
      <c r="EY97" s="1">
        <v>4</v>
      </c>
      <c r="EZ97" s="1">
        <v>1</v>
      </c>
      <c r="FA97"/>
      <c r="FO97"/>
    </row>
    <row r="98" spans="1:171">
      <c r="A98" s="13">
        <f t="shared" si="1"/>
        <v>43553</v>
      </c>
      <c r="O98"/>
      <c r="AD98"/>
      <c r="AE98"/>
      <c r="AS98" s="4">
        <v>43553</v>
      </c>
      <c r="AT98" s="1">
        <v>588.12065106</v>
      </c>
      <c r="AU98" s="1">
        <v>1162.8115914800001</v>
      </c>
      <c r="AV98" s="1">
        <v>5074.8828254099999</v>
      </c>
      <c r="AW98" s="1">
        <v>197.01648109000001</v>
      </c>
      <c r="AX98" s="1">
        <v>873.59695327999998</v>
      </c>
      <c r="AY98" s="1">
        <v>601.97975312000005</v>
      </c>
      <c r="AZ98" s="1">
        <v>659.99162335999995</v>
      </c>
      <c r="BA98" s="1">
        <v>110.19160106</v>
      </c>
      <c r="BB98" s="1">
        <v>223.91660268000001</v>
      </c>
      <c r="BC98" s="1">
        <v>657.2922026</v>
      </c>
      <c r="BD98" s="1">
        <v>502.66613882000001</v>
      </c>
      <c r="BE98" s="1">
        <v>367.94171992999998</v>
      </c>
      <c r="BF98" s="1">
        <v>293.07366166000003</v>
      </c>
      <c r="BG98"/>
      <c r="BU98"/>
      <c r="CI98"/>
      <c r="CW98"/>
      <c r="DL98" s="1">
        <v>17</v>
      </c>
      <c r="DM98" s="1">
        <v>32</v>
      </c>
      <c r="DN98" s="1">
        <v>7</v>
      </c>
      <c r="DO98" s="1">
        <v>45</v>
      </c>
      <c r="DP98" s="1">
        <v>21</v>
      </c>
      <c r="DQ98" s="1">
        <v>29</v>
      </c>
      <c r="DR98" s="1">
        <v>5</v>
      </c>
      <c r="DS98" s="1">
        <v>7</v>
      </c>
      <c r="DT98" s="1">
        <v>7</v>
      </c>
      <c r="DU98" s="1">
        <v>10</v>
      </c>
      <c r="DV98" s="1">
        <v>5</v>
      </c>
      <c r="DW98" s="1">
        <v>7</v>
      </c>
      <c r="DX98" s="1">
        <v>7</v>
      </c>
      <c r="DZ98" s="1">
        <v>26</v>
      </c>
      <c r="EA98" s="1">
        <v>46</v>
      </c>
      <c r="EB98" s="1">
        <v>11</v>
      </c>
      <c r="EC98" s="1">
        <v>64</v>
      </c>
      <c r="ED98" s="1">
        <v>17</v>
      </c>
      <c r="EE98" s="1">
        <v>71</v>
      </c>
      <c r="EF98" s="1">
        <v>18</v>
      </c>
      <c r="EG98" s="1">
        <v>11</v>
      </c>
      <c r="EH98" s="1">
        <v>13</v>
      </c>
      <c r="EI98" s="1">
        <v>17</v>
      </c>
      <c r="EJ98" s="1">
        <v>11</v>
      </c>
      <c r="EK98" s="1">
        <v>14</v>
      </c>
      <c r="EL98" s="1">
        <v>13</v>
      </c>
      <c r="EN98" s="1">
        <v>6</v>
      </c>
      <c r="EO98" s="1">
        <v>6</v>
      </c>
      <c r="EP98" s="1">
        <v>0</v>
      </c>
      <c r="EQ98" s="1">
        <v>36</v>
      </c>
      <c r="ER98" s="1">
        <v>11</v>
      </c>
      <c r="ES98" s="1">
        <v>25</v>
      </c>
      <c r="ET98" s="1">
        <v>4</v>
      </c>
      <c r="EU98" s="1">
        <v>5</v>
      </c>
      <c r="EV98" s="1">
        <v>4</v>
      </c>
      <c r="EW98" s="1">
        <v>7</v>
      </c>
      <c r="EX98" s="1">
        <v>1</v>
      </c>
      <c r="EY98" s="1">
        <v>2</v>
      </c>
      <c r="EZ98" s="1">
        <v>1</v>
      </c>
      <c r="FA98"/>
      <c r="FO98"/>
    </row>
    <row r="99" spans="1:171">
      <c r="A99" s="13">
        <f t="shared" si="1"/>
        <v>43524</v>
      </c>
      <c r="O99"/>
      <c r="AD99"/>
      <c r="AE99"/>
      <c r="AS99" s="4">
        <v>43524</v>
      </c>
      <c r="AT99" s="1">
        <v>579.78765258999999</v>
      </c>
      <c r="AU99" s="1">
        <v>1109.2564205900001</v>
      </c>
      <c r="AV99" s="1">
        <v>4794.9734950800002</v>
      </c>
      <c r="AW99" s="1">
        <v>200.86224712000001</v>
      </c>
      <c r="AX99" s="1">
        <v>850.65873098999998</v>
      </c>
      <c r="AY99" s="1">
        <v>597.67066487</v>
      </c>
      <c r="AZ99" s="1">
        <v>648.36915020000004</v>
      </c>
      <c r="BA99" s="1">
        <v>106.62638314</v>
      </c>
      <c r="BB99" s="1">
        <v>216.65523504000001</v>
      </c>
      <c r="BC99" s="1">
        <v>640.84027656000001</v>
      </c>
      <c r="BD99" s="1">
        <v>510.46896229999999</v>
      </c>
      <c r="BE99" s="1">
        <v>375.79852113999999</v>
      </c>
      <c r="BF99" s="1">
        <v>302.44845529000003</v>
      </c>
      <c r="BG99"/>
      <c r="BU99"/>
      <c r="CI99"/>
      <c r="CW99"/>
      <c r="DL99" s="1">
        <v>18</v>
      </c>
      <c r="DM99" s="1">
        <v>40</v>
      </c>
      <c r="DN99" s="1">
        <v>4</v>
      </c>
      <c r="DO99" s="1">
        <v>66</v>
      </c>
      <c r="DP99" s="1">
        <v>20</v>
      </c>
      <c r="DQ99" s="1">
        <v>55</v>
      </c>
      <c r="DR99" s="1">
        <v>10</v>
      </c>
      <c r="DS99" s="1">
        <v>9</v>
      </c>
      <c r="DT99" s="1">
        <v>14</v>
      </c>
      <c r="DU99" s="1">
        <v>10</v>
      </c>
      <c r="DV99" s="1">
        <v>9</v>
      </c>
      <c r="DW99" s="1">
        <v>15</v>
      </c>
      <c r="DX99" s="1">
        <v>8</v>
      </c>
      <c r="DZ99" s="1">
        <v>23</v>
      </c>
      <c r="EA99" s="1">
        <v>31</v>
      </c>
      <c r="EB99" s="1">
        <v>8</v>
      </c>
      <c r="EC99" s="1">
        <v>55</v>
      </c>
      <c r="ED99" s="1">
        <v>16</v>
      </c>
      <c r="EE99" s="1">
        <v>55</v>
      </c>
      <c r="EF99" s="1">
        <v>12</v>
      </c>
      <c r="EG99" s="1">
        <v>8</v>
      </c>
      <c r="EH99" s="1">
        <v>7</v>
      </c>
      <c r="EI99" s="1">
        <v>14</v>
      </c>
      <c r="EJ99" s="1">
        <v>9</v>
      </c>
      <c r="EK99" s="1">
        <v>5</v>
      </c>
      <c r="EL99" s="1">
        <v>10</v>
      </c>
      <c r="EN99" s="1">
        <v>7</v>
      </c>
      <c r="EO99" s="1">
        <v>12</v>
      </c>
      <c r="EP99" s="1">
        <v>6</v>
      </c>
      <c r="EQ99" s="1">
        <v>25</v>
      </c>
      <c r="ER99" s="1">
        <v>12</v>
      </c>
      <c r="ES99" s="1">
        <v>16</v>
      </c>
      <c r="ET99" s="1">
        <v>5</v>
      </c>
      <c r="EU99" s="1">
        <v>7</v>
      </c>
      <c r="EV99" s="1">
        <v>5</v>
      </c>
      <c r="EW99" s="1">
        <v>9</v>
      </c>
      <c r="EX99" s="1">
        <v>0</v>
      </c>
      <c r="EY99" s="1">
        <v>4</v>
      </c>
      <c r="EZ99" s="1">
        <v>3</v>
      </c>
      <c r="FA99"/>
      <c r="FO99"/>
    </row>
    <row r="100" spans="1:171">
      <c r="A100" s="13">
        <f t="shared" si="1"/>
        <v>43496</v>
      </c>
      <c r="O100"/>
      <c r="AD100"/>
      <c r="AE100"/>
      <c r="AS100" s="4">
        <v>43496</v>
      </c>
      <c r="AT100" s="1">
        <v>555.16992502000005</v>
      </c>
      <c r="AU100" s="1">
        <v>1068.1053253800001</v>
      </c>
      <c r="AV100" s="1">
        <v>4574.6812747399999</v>
      </c>
      <c r="AW100" s="1">
        <v>192.75108234000001</v>
      </c>
      <c r="AX100" s="1">
        <v>812.54038994999996</v>
      </c>
      <c r="AY100" s="1">
        <v>569.61593287000005</v>
      </c>
      <c r="AZ100" s="1">
        <v>632.18329028999995</v>
      </c>
      <c r="BA100" s="1">
        <v>101.43459063</v>
      </c>
      <c r="BB100" s="1">
        <v>216.11401899000001</v>
      </c>
      <c r="BC100" s="1">
        <v>639.12719904000005</v>
      </c>
      <c r="BD100" s="1">
        <v>508.03944942999999</v>
      </c>
      <c r="BE100" s="1">
        <v>362.70653525</v>
      </c>
      <c r="BF100" s="1">
        <v>297.48251601999999</v>
      </c>
      <c r="BG100"/>
      <c r="BU100"/>
      <c r="CI100"/>
      <c r="CW100"/>
      <c r="DL100" s="1">
        <v>13</v>
      </c>
      <c r="DM100" s="1">
        <v>33</v>
      </c>
      <c r="DN100" s="1">
        <v>7</v>
      </c>
      <c r="DO100" s="1">
        <v>43</v>
      </c>
      <c r="DP100" s="1">
        <v>15</v>
      </c>
      <c r="DQ100" s="1">
        <v>48</v>
      </c>
      <c r="DR100" s="1">
        <v>7</v>
      </c>
      <c r="DS100" s="1">
        <v>10</v>
      </c>
      <c r="DT100" s="1">
        <v>10</v>
      </c>
      <c r="DU100" s="1">
        <v>8</v>
      </c>
      <c r="DV100" s="1">
        <v>7</v>
      </c>
      <c r="DW100" s="1">
        <v>9</v>
      </c>
      <c r="DX100" s="1">
        <v>5</v>
      </c>
      <c r="DZ100" s="1">
        <v>32</v>
      </c>
      <c r="EA100" s="1">
        <v>45</v>
      </c>
      <c r="EB100" s="1">
        <v>11</v>
      </c>
      <c r="EC100" s="1">
        <v>83</v>
      </c>
      <c r="ED100" s="1">
        <v>25</v>
      </c>
      <c r="EE100" s="1">
        <v>62</v>
      </c>
      <c r="EF100" s="1">
        <v>19</v>
      </c>
      <c r="EG100" s="1">
        <v>13</v>
      </c>
      <c r="EH100" s="1">
        <v>14</v>
      </c>
      <c r="EI100" s="1">
        <v>18</v>
      </c>
      <c r="EJ100" s="1">
        <v>9</v>
      </c>
      <c r="EK100" s="1">
        <v>13</v>
      </c>
      <c r="EL100" s="1">
        <v>12</v>
      </c>
      <c r="EN100" s="1">
        <v>3</v>
      </c>
      <c r="EO100" s="1">
        <v>5</v>
      </c>
      <c r="EP100" s="1">
        <v>0</v>
      </c>
      <c r="EQ100" s="1">
        <v>20</v>
      </c>
      <c r="ER100" s="1">
        <v>8</v>
      </c>
      <c r="ES100" s="1">
        <v>16</v>
      </c>
      <c r="ET100" s="1">
        <v>1</v>
      </c>
      <c r="EU100" s="1">
        <v>1</v>
      </c>
      <c r="EV100" s="1">
        <v>2</v>
      </c>
      <c r="EW100" s="1">
        <v>7</v>
      </c>
      <c r="EX100" s="1">
        <v>2</v>
      </c>
      <c r="EY100" s="1">
        <v>2</v>
      </c>
      <c r="EZ100" s="1">
        <v>4</v>
      </c>
      <c r="FA100"/>
      <c r="FO100"/>
    </row>
    <row r="101" spans="1:171">
      <c r="A101" s="13">
        <f t="shared" si="1"/>
        <v>43465</v>
      </c>
      <c r="O101"/>
      <c r="AD101"/>
      <c r="AE101"/>
      <c r="AS101" s="4">
        <v>43465</v>
      </c>
      <c r="AT101" s="1">
        <v>509.08344933000001</v>
      </c>
      <c r="AU101" s="1">
        <v>997.84651540000004</v>
      </c>
      <c r="AV101" s="1">
        <v>4362.9168754800003</v>
      </c>
      <c r="AW101" s="1">
        <v>181.63433069999999</v>
      </c>
      <c r="AX101" s="1">
        <v>785.63279524999996</v>
      </c>
      <c r="AY101" s="1">
        <v>530.64247317000002</v>
      </c>
      <c r="AZ101" s="1">
        <v>592.95467142999996</v>
      </c>
      <c r="BA101" s="1">
        <v>95.057960699999995</v>
      </c>
      <c r="BB101" s="1">
        <v>220.77045466999999</v>
      </c>
      <c r="BC101" s="1">
        <v>593.00907278</v>
      </c>
      <c r="BD101" s="1">
        <v>480.24236605999999</v>
      </c>
      <c r="BE101" s="1">
        <v>342.63137759</v>
      </c>
      <c r="BF101" s="1">
        <v>266.95836329000002</v>
      </c>
      <c r="BG101"/>
      <c r="BU101"/>
      <c r="CI101"/>
      <c r="CW101"/>
      <c r="DL101" s="1">
        <v>14</v>
      </c>
      <c r="DM101" s="1">
        <v>27</v>
      </c>
      <c r="DN101" s="1">
        <v>7</v>
      </c>
      <c r="DO101" s="1">
        <v>44</v>
      </c>
      <c r="DP101" s="1">
        <v>15</v>
      </c>
      <c r="DQ101" s="1">
        <v>42</v>
      </c>
      <c r="DR101" s="1">
        <v>11</v>
      </c>
      <c r="DS101" s="1">
        <v>7</v>
      </c>
      <c r="DT101" s="1">
        <v>14</v>
      </c>
      <c r="DU101" s="1">
        <v>8</v>
      </c>
      <c r="DV101" s="1">
        <v>8</v>
      </c>
      <c r="DW101" s="1">
        <v>10</v>
      </c>
      <c r="DX101" s="1">
        <v>7</v>
      </c>
      <c r="DZ101" s="1">
        <v>23</v>
      </c>
      <c r="EA101" s="1">
        <v>41</v>
      </c>
      <c r="EB101" s="1">
        <v>10</v>
      </c>
      <c r="EC101" s="1">
        <v>59</v>
      </c>
      <c r="ED101" s="1">
        <v>18</v>
      </c>
      <c r="EE101" s="1">
        <v>46</v>
      </c>
      <c r="EF101" s="1">
        <v>12</v>
      </c>
      <c r="EG101" s="1">
        <v>8</v>
      </c>
      <c r="EH101" s="1">
        <v>4</v>
      </c>
      <c r="EI101" s="1">
        <v>17</v>
      </c>
      <c r="EJ101" s="1">
        <v>8</v>
      </c>
      <c r="EK101" s="1">
        <v>9</v>
      </c>
      <c r="EL101" s="1">
        <v>11</v>
      </c>
      <c r="EN101" s="1">
        <v>11</v>
      </c>
      <c r="EO101" s="1">
        <v>15</v>
      </c>
      <c r="EP101" s="1">
        <v>1</v>
      </c>
      <c r="EQ101" s="1">
        <v>43</v>
      </c>
      <c r="ER101" s="1">
        <v>15</v>
      </c>
      <c r="ES101" s="1">
        <v>39</v>
      </c>
      <c r="ET101" s="1">
        <v>4</v>
      </c>
      <c r="EU101" s="1">
        <v>9</v>
      </c>
      <c r="EV101" s="1">
        <v>8</v>
      </c>
      <c r="EW101" s="1">
        <v>8</v>
      </c>
      <c r="EX101" s="1">
        <v>2</v>
      </c>
      <c r="EY101" s="1">
        <v>5</v>
      </c>
      <c r="EZ101" s="1">
        <v>3</v>
      </c>
      <c r="FA101"/>
      <c r="FO101"/>
    </row>
    <row r="102" spans="1:171">
      <c r="A102" s="13">
        <f t="shared" si="1"/>
        <v>43434</v>
      </c>
      <c r="O102"/>
      <c r="AD102"/>
      <c r="AE102"/>
      <c r="AS102" s="4">
        <v>43434</v>
      </c>
      <c r="AT102" s="1">
        <v>522.89891301</v>
      </c>
      <c r="AU102" s="1">
        <v>1054.3607157900001</v>
      </c>
      <c r="AV102" s="1">
        <v>4496.0542634100002</v>
      </c>
      <c r="AW102" s="1">
        <v>195.02798665</v>
      </c>
      <c r="AX102" s="1">
        <v>835.98489185999995</v>
      </c>
      <c r="AY102" s="1">
        <v>564.35525417999997</v>
      </c>
      <c r="AZ102" s="1">
        <v>624.59016362</v>
      </c>
      <c r="BA102" s="1">
        <v>99.549077929999996</v>
      </c>
      <c r="BB102" s="1">
        <v>235.84206029000001</v>
      </c>
      <c r="BC102" s="1">
        <v>594.61818583000002</v>
      </c>
      <c r="BD102" s="1">
        <v>504.97494597000002</v>
      </c>
      <c r="BE102" s="1">
        <v>361.82139033999999</v>
      </c>
      <c r="BF102" s="1">
        <v>287.17394349</v>
      </c>
      <c r="BG102"/>
      <c r="BU102"/>
      <c r="CI102"/>
      <c r="CW102"/>
      <c r="DL102" s="1">
        <v>18</v>
      </c>
      <c r="DM102" s="1">
        <v>22</v>
      </c>
      <c r="DN102" s="1">
        <v>9</v>
      </c>
      <c r="DO102" s="1">
        <v>59</v>
      </c>
      <c r="DP102" s="1">
        <v>19</v>
      </c>
      <c r="DQ102" s="1">
        <v>47</v>
      </c>
      <c r="DR102" s="1">
        <v>13</v>
      </c>
      <c r="DS102" s="1">
        <v>9</v>
      </c>
      <c r="DT102" s="1">
        <v>10</v>
      </c>
      <c r="DU102" s="1">
        <v>10</v>
      </c>
      <c r="DV102" s="1">
        <v>4</v>
      </c>
      <c r="DW102" s="1">
        <v>10</v>
      </c>
      <c r="DX102" s="1">
        <v>3</v>
      </c>
      <c r="DZ102" s="1">
        <v>25</v>
      </c>
      <c r="EA102" s="1">
        <v>52</v>
      </c>
      <c r="EB102" s="1">
        <v>10</v>
      </c>
      <c r="EC102" s="1">
        <v>60</v>
      </c>
      <c r="ED102" s="1">
        <v>27</v>
      </c>
      <c r="EE102" s="1">
        <v>61</v>
      </c>
      <c r="EF102" s="1">
        <v>12</v>
      </c>
      <c r="EG102" s="1">
        <v>10</v>
      </c>
      <c r="EH102" s="1">
        <v>11</v>
      </c>
      <c r="EI102" s="1">
        <v>20</v>
      </c>
      <c r="EJ102" s="1">
        <v>11</v>
      </c>
      <c r="EK102" s="1">
        <v>9</v>
      </c>
      <c r="EL102" s="1">
        <v>16</v>
      </c>
      <c r="EN102" s="1">
        <v>6</v>
      </c>
      <c r="EO102" s="1">
        <v>9</v>
      </c>
      <c r="EP102" s="1">
        <v>0</v>
      </c>
      <c r="EQ102" s="1">
        <v>27</v>
      </c>
      <c r="ER102" s="1">
        <v>3</v>
      </c>
      <c r="ES102" s="1">
        <v>19</v>
      </c>
      <c r="ET102" s="1">
        <v>2</v>
      </c>
      <c r="EU102" s="1">
        <v>5</v>
      </c>
      <c r="EV102" s="1">
        <v>5</v>
      </c>
      <c r="EW102" s="1">
        <v>3</v>
      </c>
      <c r="EX102" s="1">
        <v>3</v>
      </c>
      <c r="EY102" s="1">
        <v>5</v>
      </c>
      <c r="EZ102" s="1">
        <v>1</v>
      </c>
      <c r="FA102"/>
      <c r="FO102"/>
    </row>
    <row r="103" spans="1:171">
      <c r="A103" s="13">
        <f t="shared" si="1"/>
        <v>43404</v>
      </c>
      <c r="O103"/>
      <c r="AD103"/>
      <c r="AE103"/>
      <c r="AS103" s="4">
        <v>43404</v>
      </c>
      <c r="AT103" s="1">
        <v>554.90870642000004</v>
      </c>
      <c r="AU103" s="1">
        <v>1075.1485315499999</v>
      </c>
      <c r="AV103" s="1">
        <v>4580.3203568099998</v>
      </c>
      <c r="AW103" s="1">
        <v>195.95824547999999</v>
      </c>
      <c r="AX103" s="1">
        <v>822.68723574000001</v>
      </c>
      <c r="AY103" s="1">
        <v>580.07278154999995</v>
      </c>
      <c r="AZ103" s="1">
        <v>662.92726138</v>
      </c>
      <c r="BA103" s="1">
        <v>102.16052867000001</v>
      </c>
      <c r="BB103" s="1">
        <v>216.64700579999999</v>
      </c>
      <c r="BC103" s="1">
        <v>574.82272826999997</v>
      </c>
      <c r="BD103" s="1">
        <v>494.11110230000003</v>
      </c>
      <c r="BE103" s="1">
        <v>354.42785810999999</v>
      </c>
      <c r="BF103" s="1">
        <v>297.72155200999998</v>
      </c>
      <c r="BG103"/>
      <c r="BU103"/>
      <c r="CI103"/>
      <c r="CW103"/>
      <c r="DL103" s="1">
        <v>20</v>
      </c>
      <c r="DM103" s="1">
        <v>31</v>
      </c>
      <c r="DN103" s="1">
        <v>9</v>
      </c>
      <c r="DO103" s="1">
        <v>56</v>
      </c>
      <c r="DP103" s="1">
        <v>17</v>
      </c>
      <c r="DQ103" s="1">
        <v>32</v>
      </c>
      <c r="DR103" s="1">
        <v>12</v>
      </c>
      <c r="DS103" s="1">
        <v>10</v>
      </c>
      <c r="DT103" s="1">
        <v>8</v>
      </c>
      <c r="DU103" s="1">
        <v>13</v>
      </c>
      <c r="DV103" s="1">
        <v>5</v>
      </c>
      <c r="DW103" s="1">
        <v>11</v>
      </c>
      <c r="DX103" s="1">
        <v>2</v>
      </c>
      <c r="DZ103" s="1">
        <v>25</v>
      </c>
      <c r="EA103" s="1">
        <v>46</v>
      </c>
      <c r="EB103" s="1">
        <v>9</v>
      </c>
      <c r="EC103" s="1">
        <v>70</v>
      </c>
      <c r="ED103" s="1">
        <v>29</v>
      </c>
      <c r="EE103" s="1">
        <v>80</v>
      </c>
      <c r="EF103" s="1">
        <v>15</v>
      </c>
      <c r="EG103" s="1">
        <v>12</v>
      </c>
      <c r="EH103" s="1">
        <v>11</v>
      </c>
      <c r="EI103" s="1">
        <v>14</v>
      </c>
      <c r="EJ103" s="1">
        <v>12</v>
      </c>
      <c r="EK103" s="1">
        <v>11</v>
      </c>
      <c r="EL103" s="1">
        <v>18</v>
      </c>
      <c r="EN103" s="1">
        <v>4</v>
      </c>
      <c r="EO103" s="1">
        <v>6</v>
      </c>
      <c r="EP103" s="1">
        <v>1</v>
      </c>
      <c r="EQ103" s="1">
        <v>21</v>
      </c>
      <c r="ER103" s="1">
        <v>4</v>
      </c>
      <c r="ES103" s="1">
        <v>15</v>
      </c>
      <c r="ET103" s="1">
        <v>0</v>
      </c>
      <c r="EU103" s="1">
        <v>2</v>
      </c>
      <c r="EV103" s="1">
        <v>7</v>
      </c>
      <c r="EW103" s="1">
        <v>6</v>
      </c>
      <c r="EX103" s="1">
        <v>1</v>
      </c>
      <c r="EY103" s="1">
        <v>2</v>
      </c>
      <c r="EZ103" s="1">
        <v>0</v>
      </c>
      <c r="FA103"/>
      <c r="FO103"/>
    </row>
    <row r="104" spans="1:171">
      <c r="A104" s="13">
        <f t="shared" si="1"/>
        <v>43371</v>
      </c>
      <c r="O104"/>
      <c r="AD104"/>
      <c r="AE104"/>
      <c r="AS104" s="4">
        <v>43371</v>
      </c>
      <c r="AT104" s="1">
        <v>597.24410735000004</v>
      </c>
      <c r="AU104" s="1">
        <v>1121.2751761300001</v>
      </c>
      <c r="AV104" s="1">
        <v>4849.7360154500002</v>
      </c>
      <c r="AW104" s="1">
        <v>209.37918705999999</v>
      </c>
      <c r="AX104" s="1">
        <v>843.32723042999999</v>
      </c>
      <c r="AY104" s="1">
        <v>636.84330659</v>
      </c>
      <c r="AZ104" s="1">
        <v>698.62263897000003</v>
      </c>
      <c r="BA104" s="1">
        <v>111.65034266000001</v>
      </c>
      <c r="BB104" s="1">
        <v>216.64083758999999</v>
      </c>
      <c r="BC104" s="1">
        <v>587.87669649999998</v>
      </c>
      <c r="BD104" s="1">
        <v>539.19400481000002</v>
      </c>
      <c r="BE104" s="1">
        <v>372.84521833000002</v>
      </c>
      <c r="BF104" s="1">
        <v>321.16091813999998</v>
      </c>
      <c r="BG104"/>
      <c r="BU104"/>
      <c r="CI104"/>
      <c r="CW104"/>
      <c r="DL104" s="1">
        <v>21</v>
      </c>
      <c r="DM104" s="1">
        <v>26</v>
      </c>
      <c r="DN104" s="1">
        <v>6</v>
      </c>
      <c r="DO104" s="1">
        <v>56</v>
      </c>
      <c r="DP104" s="1">
        <v>21</v>
      </c>
      <c r="DQ104" s="1">
        <v>50</v>
      </c>
      <c r="DR104" s="1">
        <v>15</v>
      </c>
      <c r="DS104" s="1">
        <v>7</v>
      </c>
      <c r="DT104" s="1">
        <v>5</v>
      </c>
      <c r="DU104" s="1">
        <v>12</v>
      </c>
      <c r="DV104" s="1">
        <v>9</v>
      </c>
      <c r="DW104" s="1">
        <v>12</v>
      </c>
      <c r="DX104" s="1">
        <v>5</v>
      </c>
      <c r="DZ104" s="1">
        <v>22</v>
      </c>
      <c r="EA104" s="1">
        <v>44</v>
      </c>
      <c r="EB104" s="1">
        <v>10</v>
      </c>
      <c r="EC104" s="1">
        <v>58</v>
      </c>
      <c r="ED104" s="1">
        <v>18</v>
      </c>
      <c r="EE104" s="1">
        <v>56</v>
      </c>
      <c r="EF104" s="1">
        <v>8</v>
      </c>
      <c r="EG104" s="1">
        <v>13</v>
      </c>
      <c r="EH104" s="1">
        <v>15</v>
      </c>
      <c r="EI104" s="1">
        <v>16</v>
      </c>
      <c r="EJ104" s="1">
        <v>9</v>
      </c>
      <c r="EK104" s="1">
        <v>11</v>
      </c>
      <c r="EL104" s="1">
        <v>12</v>
      </c>
      <c r="EN104" s="1">
        <v>6</v>
      </c>
      <c r="EO104" s="1">
        <v>13</v>
      </c>
      <c r="EP104" s="1">
        <v>3</v>
      </c>
      <c r="EQ104" s="1">
        <v>34</v>
      </c>
      <c r="ER104" s="1">
        <v>11</v>
      </c>
      <c r="ES104" s="1">
        <v>21</v>
      </c>
      <c r="ET104" s="1">
        <v>4</v>
      </c>
      <c r="EU104" s="1">
        <v>4</v>
      </c>
      <c r="EV104" s="1">
        <v>6</v>
      </c>
      <c r="EW104" s="1">
        <v>5</v>
      </c>
      <c r="EX104" s="1">
        <v>0</v>
      </c>
      <c r="EY104" s="1">
        <v>2</v>
      </c>
      <c r="EZ104" s="1">
        <v>3</v>
      </c>
      <c r="FA104"/>
      <c r="FO104"/>
    </row>
    <row r="105" spans="1:171">
      <c r="A105" s="13">
        <f t="shared" si="1"/>
        <v>43343</v>
      </c>
      <c r="O105"/>
      <c r="AD105"/>
      <c r="AE105"/>
      <c r="AS105" s="4">
        <v>43343</v>
      </c>
      <c r="AT105" s="1">
        <v>585.75104081999996</v>
      </c>
      <c r="AU105" s="1">
        <v>1135.3806699700001</v>
      </c>
      <c r="AV105" s="1">
        <v>4962.4052325900002</v>
      </c>
      <c r="AW105" s="1">
        <v>206.40764301999999</v>
      </c>
      <c r="AX105" s="1">
        <v>843.02997096000001</v>
      </c>
      <c r="AY105" s="1">
        <v>639.14867843000002</v>
      </c>
      <c r="AZ105" s="1">
        <v>663.32798060000005</v>
      </c>
      <c r="BA105" s="1">
        <v>114.88138626</v>
      </c>
      <c r="BB105" s="1">
        <v>216.43829987000001</v>
      </c>
      <c r="BC105" s="1">
        <v>591.62653254999998</v>
      </c>
      <c r="BD105" s="1">
        <v>533.58732301999999</v>
      </c>
      <c r="BE105" s="1">
        <v>377.78536036999998</v>
      </c>
      <c r="BF105" s="1">
        <v>321.81731421000001</v>
      </c>
      <c r="BG105"/>
      <c r="BU105"/>
      <c r="CI105"/>
      <c r="CW105"/>
      <c r="DL105" s="1">
        <v>25</v>
      </c>
      <c r="DM105" s="1">
        <v>31</v>
      </c>
      <c r="DN105" s="1">
        <v>12</v>
      </c>
      <c r="DO105" s="1">
        <v>65</v>
      </c>
      <c r="DP105" s="1">
        <v>20</v>
      </c>
      <c r="DQ105" s="1">
        <v>56</v>
      </c>
      <c r="DR105" s="1">
        <v>13</v>
      </c>
      <c r="DS105" s="1">
        <v>13</v>
      </c>
      <c r="DT105" s="1">
        <v>5</v>
      </c>
      <c r="DU105" s="1">
        <v>13</v>
      </c>
      <c r="DV105" s="1">
        <v>8</v>
      </c>
      <c r="DW105" s="1">
        <v>9</v>
      </c>
      <c r="DX105" s="1">
        <v>4</v>
      </c>
      <c r="DZ105" s="1">
        <v>18</v>
      </c>
      <c r="EA105" s="1">
        <v>40</v>
      </c>
      <c r="EB105" s="1">
        <v>5</v>
      </c>
      <c r="EC105" s="1">
        <v>56</v>
      </c>
      <c r="ED105" s="1">
        <v>19</v>
      </c>
      <c r="EE105" s="1">
        <v>53</v>
      </c>
      <c r="EF105" s="1">
        <v>10</v>
      </c>
      <c r="EG105" s="1">
        <v>5</v>
      </c>
      <c r="EH105" s="1">
        <v>16</v>
      </c>
      <c r="EI105" s="1">
        <v>15</v>
      </c>
      <c r="EJ105" s="1">
        <v>9</v>
      </c>
      <c r="EK105" s="1">
        <v>10</v>
      </c>
      <c r="EL105" s="1">
        <v>15</v>
      </c>
      <c r="EN105" s="1">
        <v>8</v>
      </c>
      <c r="EO105" s="1">
        <v>14</v>
      </c>
      <c r="EP105" s="1">
        <v>2</v>
      </c>
      <c r="EQ105" s="1">
        <v>23</v>
      </c>
      <c r="ER105" s="1">
        <v>5</v>
      </c>
      <c r="ES105" s="1">
        <v>17</v>
      </c>
      <c r="ET105" s="1">
        <v>2</v>
      </c>
      <c r="EU105" s="1">
        <v>5</v>
      </c>
      <c r="EV105" s="1">
        <v>7</v>
      </c>
      <c r="EW105" s="1">
        <v>8</v>
      </c>
      <c r="EX105" s="1">
        <v>1</v>
      </c>
      <c r="EY105" s="1">
        <v>7</v>
      </c>
      <c r="EZ105" s="1">
        <v>1</v>
      </c>
      <c r="FA105"/>
      <c r="FO105"/>
    </row>
    <row r="106" spans="1:171">
      <c r="A106" s="13">
        <f t="shared" si="1"/>
        <v>43312</v>
      </c>
      <c r="O106"/>
      <c r="AD106"/>
      <c r="AE106"/>
      <c r="AS106" s="4">
        <v>43312</v>
      </c>
      <c r="AT106" s="1">
        <v>611.70635441000002</v>
      </c>
      <c r="AU106" s="1">
        <v>1152.56547944</v>
      </c>
      <c r="AV106" s="1">
        <v>4885.2581230300002</v>
      </c>
      <c r="AW106" s="1">
        <v>217.39539252</v>
      </c>
      <c r="AX106" s="1">
        <v>850.27095634</v>
      </c>
      <c r="AY106" s="1">
        <v>643.23853970000005</v>
      </c>
      <c r="AZ106" s="1">
        <v>687.50511735999999</v>
      </c>
      <c r="BA106" s="1">
        <v>113.31645146</v>
      </c>
      <c r="BB106" s="1">
        <v>233.77091114000001</v>
      </c>
      <c r="BC106" s="1">
        <v>611.76857508000001</v>
      </c>
      <c r="BD106" s="1">
        <v>546.55330024</v>
      </c>
      <c r="BE106" s="1">
        <v>371.06117386</v>
      </c>
      <c r="BF106" s="1">
        <v>340.76375116999998</v>
      </c>
      <c r="BG106"/>
      <c r="BU106"/>
      <c r="CI106"/>
      <c r="CW106"/>
      <c r="DL106" s="1">
        <v>18</v>
      </c>
      <c r="DM106" s="1">
        <v>36</v>
      </c>
      <c r="DN106" s="1">
        <v>9</v>
      </c>
      <c r="DO106" s="1">
        <v>50</v>
      </c>
      <c r="DP106" s="1">
        <v>17</v>
      </c>
      <c r="DQ106" s="1">
        <v>56</v>
      </c>
      <c r="DR106" s="1">
        <v>14</v>
      </c>
      <c r="DS106" s="1">
        <v>10</v>
      </c>
      <c r="DT106" s="1">
        <v>5</v>
      </c>
      <c r="DU106" s="1">
        <v>14</v>
      </c>
      <c r="DV106" s="1">
        <v>8</v>
      </c>
      <c r="DW106" s="1">
        <v>12</v>
      </c>
      <c r="DX106" s="1">
        <v>7</v>
      </c>
      <c r="DZ106" s="1">
        <v>30</v>
      </c>
      <c r="EA106" s="1">
        <v>38</v>
      </c>
      <c r="EB106" s="1">
        <v>7</v>
      </c>
      <c r="EC106" s="1">
        <v>77</v>
      </c>
      <c r="ED106" s="1">
        <v>23</v>
      </c>
      <c r="EE106" s="1">
        <v>59</v>
      </c>
      <c r="EF106" s="1">
        <v>11</v>
      </c>
      <c r="EG106" s="1">
        <v>11</v>
      </c>
      <c r="EH106" s="1">
        <v>17</v>
      </c>
      <c r="EI106" s="1">
        <v>19</v>
      </c>
      <c r="EJ106" s="1">
        <v>10</v>
      </c>
      <c r="EK106" s="1">
        <v>13</v>
      </c>
      <c r="EL106" s="1">
        <v>11</v>
      </c>
      <c r="EN106" s="1">
        <v>3</v>
      </c>
      <c r="EO106" s="1">
        <v>10</v>
      </c>
      <c r="EP106" s="1">
        <v>3</v>
      </c>
      <c r="EQ106" s="1">
        <v>18</v>
      </c>
      <c r="ER106" s="1">
        <v>4</v>
      </c>
      <c r="ES106" s="1">
        <v>11</v>
      </c>
      <c r="ET106" s="1">
        <v>0</v>
      </c>
      <c r="EU106" s="1">
        <v>2</v>
      </c>
      <c r="EV106" s="1">
        <v>6</v>
      </c>
      <c r="EW106" s="1">
        <v>3</v>
      </c>
      <c r="EX106" s="1">
        <v>0</v>
      </c>
      <c r="EY106" s="1">
        <v>1</v>
      </c>
      <c r="EZ106" s="1">
        <v>2</v>
      </c>
      <c r="FA106"/>
      <c r="FO106"/>
    </row>
    <row r="107" spans="1:171">
      <c r="A107" s="13">
        <f t="shared" si="1"/>
        <v>43280</v>
      </c>
      <c r="O107"/>
      <c r="AD107"/>
      <c r="AE107"/>
      <c r="AS107" s="4">
        <v>43280</v>
      </c>
      <c r="AT107" s="1">
        <v>604.51012792999995</v>
      </c>
      <c r="AU107" s="1">
        <v>1118.56938762</v>
      </c>
      <c r="AV107" s="1">
        <v>4792.9674135699997</v>
      </c>
      <c r="AW107" s="1">
        <v>209.88351833999999</v>
      </c>
      <c r="AX107" s="1">
        <v>800.44540352000001</v>
      </c>
      <c r="AY107" s="1">
        <v>623.30099327999994</v>
      </c>
      <c r="AZ107" s="1">
        <v>680.60331169999995</v>
      </c>
      <c r="BA107" s="1">
        <v>110.93232979</v>
      </c>
      <c r="BB107" s="1">
        <v>226.42510386999999</v>
      </c>
      <c r="BC107" s="1">
        <v>601.67861561999996</v>
      </c>
      <c r="BD107" s="1">
        <v>535.26795218999996</v>
      </c>
      <c r="BE107" s="1">
        <v>365.21410354</v>
      </c>
      <c r="BF107" s="1">
        <v>328.36518804999997</v>
      </c>
      <c r="BG107"/>
      <c r="BU107"/>
      <c r="CI107"/>
      <c r="CW107"/>
      <c r="DL107" s="1">
        <v>25</v>
      </c>
      <c r="DM107" s="1">
        <v>38</v>
      </c>
      <c r="DN107" s="1">
        <v>9</v>
      </c>
      <c r="DO107" s="1">
        <v>59</v>
      </c>
      <c r="DP107" s="1">
        <v>17</v>
      </c>
      <c r="DQ107" s="1">
        <v>63</v>
      </c>
      <c r="DR107" s="1">
        <v>17</v>
      </c>
      <c r="DS107" s="1">
        <v>8</v>
      </c>
      <c r="DT107" s="1">
        <v>6</v>
      </c>
      <c r="DU107" s="1">
        <v>16</v>
      </c>
      <c r="DV107" s="1">
        <v>5</v>
      </c>
      <c r="DW107" s="1">
        <v>8</v>
      </c>
      <c r="DX107" s="1">
        <v>8</v>
      </c>
      <c r="DZ107" s="1">
        <v>18</v>
      </c>
      <c r="EA107" s="1">
        <v>37</v>
      </c>
      <c r="EB107" s="1">
        <v>7</v>
      </c>
      <c r="EC107" s="1">
        <v>61</v>
      </c>
      <c r="ED107" s="1">
        <v>24</v>
      </c>
      <c r="EE107" s="1">
        <v>43</v>
      </c>
      <c r="EF107" s="1">
        <v>6</v>
      </c>
      <c r="EG107" s="1">
        <v>11</v>
      </c>
      <c r="EH107" s="1">
        <v>16</v>
      </c>
      <c r="EI107" s="1">
        <v>18</v>
      </c>
      <c r="EJ107" s="1">
        <v>12</v>
      </c>
      <c r="EK107" s="1">
        <v>15</v>
      </c>
      <c r="EL107" s="1">
        <v>12</v>
      </c>
      <c r="EN107" s="1">
        <v>8</v>
      </c>
      <c r="EO107" s="1">
        <v>10</v>
      </c>
      <c r="EP107" s="1">
        <v>3</v>
      </c>
      <c r="EQ107" s="1">
        <v>24</v>
      </c>
      <c r="ER107" s="1">
        <v>4</v>
      </c>
      <c r="ES107" s="1">
        <v>20</v>
      </c>
      <c r="ET107" s="1">
        <v>2</v>
      </c>
      <c r="EU107" s="1">
        <v>4</v>
      </c>
      <c r="EV107" s="1">
        <v>6</v>
      </c>
      <c r="EW107" s="1">
        <v>2</v>
      </c>
      <c r="EX107" s="1">
        <v>1</v>
      </c>
      <c r="EY107" s="1">
        <v>3</v>
      </c>
      <c r="EZ107" s="1">
        <v>0</v>
      </c>
      <c r="FA107"/>
      <c r="FO107"/>
    </row>
    <row r="108" spans="1:171">
      <c r="A108" s="13">
        <f t="shared" si="1"/>
        <v>43251</v>
      </c>
      <c r="O108"/>
      <c r="AD108"/>
      <c r="AE108"/>
      <c r="AS108" s="4">
        <v>43251</v>
      </c>
      <c r="AT108" s="1">
        <v>616.67337395000004</v>
      </c>
      <c r="AU108" s="1">
        <v>1141.7881400799999</v>
      </c>
      <c r="AV108" s="1">
        <v>4905.3256383500002</v>
      </c>
      <c r="AW108" s="1">
        <v>212.01949877999999</v>
      </c>
      <c r="AX108" s="1">
        <v>795.33526659999995</v>
      </c>
      <c r="AY108" s="1">
        <v>631.44164415</v>
      </c>
      <c r="AZ108" s="1">
        <v>678.75759519999997</v>
      </c>
      <c r="BA108" s="1">
        <v>110.66117482</v>
      </c>
      <c r="BB108" s="1">
        <v>230.53937224000001</v>
      </c>
      <c r="BC108" s="1">
        <v>593.88634219000005</v>
      </c>
      <c r="BD108" s="1">
        <v>561.02968520000002</v>
      </c>
      <c r="BE108" s="1">
        <v>364.95143596999998</v>
      </c>
      <c r="BF108" s="1">
        <v>363.05730492999999</v>
      </c>
      <c r="BG108"/>
      <c r="BU108"/>
      <c r="CI108"/>
      <c r="CW108"/>
      <c r="DL108" s="1">
        <v>29</v>
      </c>
      <c r="DM108" s="1">
        <v>42</v>
      </c>
      <c r="DN108" s="1">
        <v>11</v>
      </c>
      <c r="DO108" s="1">
        <v>63</v>
      </c>
      <c r="DP108" s="1">
        <v>20</v>
      </c>
      <c r="DQ108" s="1">
        <v>56</v>
      </c>
      <c r="DR108" s="1">
        <v>16</v>
      </c>
      <c r="DS108" s="1">
        <v>7</v>
      </c>
      <c r="DT108" s="1">
        <v>10</v>
      </c>
      <c r="DU108" s="1">
        <v>19</v>
      </c>
      <c r="DV108" s="1">
        <v>9</v>
      </c>
      <c r="DW108" s="1">
        <v>9</v>
      </c>
      <c r="DX108" s="1">
        <v>12</v>
      </c>
      <c r="DZ108" s="1">
        <v>19</v>
      </c>
      <c r="EA108" s="1">
        <v>34</v>
      </c>
      <c r="EB108" s="1">
        <v>8</v>
      </c>
      <c r="EC108" s="1">
        <v>60</v>
      </c>
      <c r="ED108" s="1">
        <v>22</v>
      </c>
      <c r="EE108" s="1">
        <v>51</v>
      </c>
      <c r="EF108" s="1">
        <v>7</v>
      </c>
      <c r="EG108" s="1">
        <v>8</v>
      </c>
      <c r="EH108" s="1">
        <v>14</v>
      </c>
      <c r="EI108" s="1">
        <v>15</v>
      </c>
      <c r="EJ108" s="1">
        <v>7</v>
      </c>
      <c r="EK108" s="1">
        <v>12</v>
      </c>
      <c r="EL108" s="1">
        <v>5</v>
      </c>
      <c r="EN108" s="1">
        <v>4</v>
      </c>
      <c r="EO108" s="1">
        <v>13</v>
      </c>
      <c r="EP108" s="1">
        <v>0</v>
      </c>
      <c r="EQ108" s="1">
        <v>19</v>
      </c>
      <c r="ER108" s="1">
        <v>5</v>
      </c>
      <c r="ES108" s="1">
        <v>17</v>
      </c>
      <c r="ET108" s="1">
        <v>2</v>
      </c>
      <c r="EU108" s="1">
        <v>7</v>
      </c>
      <c r="EV108" s="1">
        <v>4</v>
      </c>
      <c r="EW108" s="1">
        <v>1</v>
      </c>
      <c r="EX108" s="1">
        <v>2</v>
      </c>
      <c r="EY108" s="1">
        <v>4</v>
      </c>
      <c r="EZ108" s="1">
        <v>4</v>
      </c>
      <c r="FA108"/>
      <c r="FO108"/>
    </row>
    <row r="109" spans="1:171">
      <c r="A109" s="13">
        <f t="shared" si="1"/>
        <v>43220</v>
      </c>
      <c r="O109"/>
      <c r="AD109"/>
      <c r="AE109"/>
      <c r="AS109" s="4">
        <v>43220</v>
      </c>
      <c r="AT109" s="1">
        <v>598.59598530999995</v>
      </c>
      <c r="AU109" s="1">
        <v>1140.47479393</v>
      </c>
      <c r="AV109" s="1">
        <v>4837.1139380000004</v>
      </c>
      <c r="AW109" s="1">
        <v>228.43411202999999</v>
      </c>
      <c r="AX109" s="1">
        <v>775.90391721000003</v>
      </c>
      <c r="AY109" s="1">
        <v>617.77550721</v>
      </c>
      <c r="AZ109" s="1">
        <v>663.43559473000005</v>
      </c>
      <c r="BA109" s="1">
        <v>105.88979191</v>
      </c>
      <c r="BB109" s="1">
        <v>251.15739864</v>
      </c>
      <c r="BC109" s="1">
        <v>617.31760810000003</v>
      </c>
      <c r="BD109" s="1">
        <v>543.11961193000002</v>
      </c>
      <c r="BE109" s="1">
        <v>361.78907357999998</v>
      </c>
      <c r="BF109" s="1">
        <v>376.92683815999999</v>
      </c>
      <c r="BG109"/>
      <c r="BU109"/>
      <c r="CI109"/>
      <c r="CW109"/>
      <c r="DL109" s="1">
        <v>19</v>
      </c>
      <c r="DM109" s="1">
        <v>34</v>
      </c>
      <c r="DN109" s="1">
        <v>6</v>
      </c>
      <c r="DO109" s="1">
        <v>46</v>
      </c>
      <c r="DP109" s="1">
        <v>15</v>
      </c>
      <c r="DQ109" s="1">
        <v>44</v>
      </c>
      <c r="DR109" s="1">
        <v>19</v>
      </c>
      <c r="DS109" s="1">
        <v>10</v>
      </c>
      <c r="DT109" s="1">
        <v>10</v>
      </c>
      <c r="DU109" s="1">
        <v>16</v>
      </c>
      <c r="DV109" s="1">
        <v>4</v>
      </c>
      <c r="DW109" s="1">
        <v>7</v>
      </c>
      <c r="DX109" s="1">
        <v>10</v>
      </c>
      <c r="DZ109" s="1">
        <v>28</v>
      </c>
      <c r="EA109" s="1">
        <v>49</v>
      </c>
      <c r="EB109" s="1">
        <v>11</v>
      </c>
      <c r="EC109" s="1">
        <v>72</v>
      </c>
      <c r="ED109" s="1">
        <v>27</v>
      </c>
      <c r="EE109" s="1">
        <v>65</v>
      </c>
      <c r="EF109" s="1">
        <v>6</v>
      </c>
      <c r="EG109" s="1">
        <v>9</v>
      </c>
      <c r="EH109" s="1">
        <v>17</v>
      </c>
      <c r="EI109" s="1">
        <v>15</v>
      </c>
      <c r="EJ109" s="1">
        <v>11</v>
      </c>
      <c r="EK109" s="1">
        <v>16</v>
      </c>
      <c r="EL109" s="1">
        <v>10</v>
      </c>
      <c r="EN109" s="1">
        <v>5</v>
      </c>
      <c r="EO109" s="1">
        <v>5</v>
      </c>
      <c r="EP109" s="1">
        <v>2</v>
      </c>
      <c r="EQ109" s="1">
        <v>24</v>
      </c>
      <c r="ER109" s="1">
        <v>5</v>
      </c>
      <c r="ES109" s="1">
        <v>15</v>
      </c>
      <c r="ET109" s="1">
        <v>0</v>
      </c>
      <c r="EU109" s="1">
        <v>3</v>
      </c>
      <c r="EV109" s="1">
        <v>1</v>
      </c>
      <c r="EW109" s="1">
        <v>4</v>
      </c>
      <c r="EX109" s="1">
        <v>3</v>
      </c>
      <c r="EY109" s="1">
        <v>2</v>
      </c>
      <c r="EZ109" s="1">
        <v>1</v>
      </c>
      <c r="FA109"/>
      <c r="FO109"/>
    </row>
    <row r="110" spans="1:171">
      <c r="A110" s="13">
        <f t="shared" si="1"/>
        <v>43188</v>
      </c>
      <c r="O110"/>
      <c r="AD110"/>
      <c r="AE110"/>
      <c r="AS110" s="4">
        <v>43188</v>
      </c>
      <c r="AT110" s="1">
        <v>573.63873125999999</v>
      </c>
      <c r="AU110" s="1">
        <v>1118.74661582</v>
      </c>
      <c r="AV110" s="1">
        <v>4518.69653079</v>
      </c>
      <c r="AW110" s="1">
        <v>221.04348209</v>
      </c>
      <c r="AX110" s="1">
        <v>759.13046756000006</v>
      </c>
      <c r="AY110" s="1">
        <v>603.00877061999995</v>
      </c>
      <c r="AZ110" s="1">
        <v>591.37199170999997</v>
      </c>
      <c r="BA110" s="1">
        <v>101.20779313</v>
      </c>
      <c r="BB110" s="1">
        <v>235.08106756000001</v>
      </c>
      <c r="BC110" s="1">
        <v>586.01986970999997</v>
      </c>
      <c r="BD110" s="1">
        <v>523.89093263999996</v>
      </c>
      <c r="BE110" s="1">
        <v>341.84245977</v>
      </c>
      <c r="BF110" s="1">
        <v>375.50088460000001</v>
      </c>
      <c r="BG110"/>
      <c r="BU110"/>
      <c r="CI110"/>
      <c r="CW110"/>
      <c r="DL110" s="1">
        <v>29</v>
      </c>
      <c r="DM110" s="1">
        <v>36</v>
      </c>
      <c r="DN110" s="1">
        <v>9</v>
      </c>
      <c r="DO110" s="1">
        <v>53</v>
      </c>
      <c r="DP110" s="1">
        <v>16</v>
      </c>
      <c r="DQ110" s="1">
        <v>47</v>
      </c>
      <c r="DR110" s="1">
        <v>14</v>
      </c>
      <c r="DS110" s="1">
        <v>3</v>
      </c>
      <c r="DT110" s="1">
        <v>11</v>
      </c>
      <c r="DU110" s="1">
        <v>16</v>
      </c>
      <c r="DV110" s="1">
        <v>5</v>
      </c>
      <c r="DW110" s="1">
        <v>4</v>
      </c>
      <c r="DX110" s="1">
        <v>10</v>
      </c>
      <c r="DZ110" s="1">
        <v>21</v>
      </c>
      <c r="EA110" s="1">
        <v>42</v>
      </c>
      <c r="EB110" s="1">
        <v>9</v>
      </c>
      <c r="EC110" s="1">
        <v>58</v>
      </c>
      <c r="ED110" s="1">
        <v>20</v>
      </c>
      <c r="EE110" s="1">
        <v>55</v>
      </c>
      <c r="EF110" s="1">
        <v>7</v>
      </c>
      <c r="EG110" s="1">
        <v>14</v>
      </c>
      <c r="EH110" s="1">
        <v>15</v>
      </c>
      <c r="EI110" s="1">
        <v>17</v>
      </c>
      <c r="EJ110" s="1">
        <v>8</v>
      </c>
      <c r="EK110" s="1">
        <v>18</v>
      </c>
      <c r="EL110" s="1">
        <v>9</v>
      </c>
      <c r="EN110" s="1">
        <v>2</v>
      </c>
      <c r="EO110" s="1">
        <v>10</v>
      </c>
      <c r="EP110" s="1">
        <v>1</v>
      </c>
      <c r="EQ110" s="1">
        <v>31</v>
      </c>
      <c r="ER110" s="1">
        <v>10</v>
      </c>
      <c r="ES110" s="1">
        <v>22</v>
      </c>
      <c r="ET110" s="1">
        <v>4</v>
      </c>
      <c r="EU110" s="1">
        <v>5</v>
      </c>
      <c r="EV110" s="1">
        <v>3</v>
      </c>
      <c r="EW110" s="1">
        <v>2</v>
      </c>
      <c r="EX110" s="1">
        <v>5</v>
      </c>
      <c r="EY110" s="1">
        <v>3</v>
      </c>
      <c r="EZ110" s="1">
        <v>3</v>
      </c>
      <c r="FA110"/>
      <c r="FO110"/>
    </row>
    <row r="111" spans="1:171">
      <c r="A111" s="13">
        <f t="shared" si="1"/>
        <v>43159</v>
      </c>
      <c r="O111"/>
      <c r="AD111"/>
      <c r="AE111"/>
      <c r="AS111" s="4">
        <v>43159</v>
      </c>
      <c r="AT111" s="1">
        <v>602.96638812000003</v>
      </c>
      <c r="AU111" s="1">
        <v>1113.5229093800001</v>
      </c>
      <c r="AV111" s="1">
        <v>4332.3615893799997</v>
      </c>
      <c r="AW111" s="1">
        <v>232.66230056000001</v>
      </c>
      <c r="AX111" s="1">
        <v>766.10030056000005</v>
      </c>
      <c r="AY111" s="1">
        <v>620.05310949</v>
      </c>
      <c r="AZ111" s="1">
        <v>596.80230299000004</v>
      </c>
      <c r="BA111" s="1">
        <v>105.82009544</v>
      </c>
      <c r="BB111" s="1">
        <v>240.23955382</v>
      </c>
      <c r="BC111" s="1">
        <v>560.61705037000002</v>
      </c>
      <c r="BD111" s="1">
        <v>555.84589109000001</v>
      </c>
      <c r="BE111" s="1">
        <v>358.77236527000002</v>
      </c>
      <c r="BF111" s="1">
        <v>378.28664934</v>
      </c>
      <c r="BG111"/>
      <c r="BU111"/>
      <c r="CI111"/>
      <c r="CW111"/>
      <c r="DL111" s="1">
        <v>23</v>
      </c>
      <c r="DM111" s="1">
        <v>43</v>
      </c>
      <c r="DN111" s="1">
        <v>8</v>
      </c>
      <c r="DO111" s="1">
        <v>66</v>
      </c>
      <c r="DP111" s="1">
        <v>20</v>
      </c>
      <c r="DQ111" s="1">
        <v>52</v>
      </c>
      <c r="DR111" s="1">
        <v>12</v>
      </c>
      <c r="DS111" s="1">
        <v>8</v>
      </c>
      <c r="DT111" s="1">
        <v>7</v>
      </c>
      <c r="DU111" s="1">
        <v>18</v>
      </c>
      <c r="DV111" s="1">
        <v>11</v>
      </c>
      <c r="DW111" s="1">
        <v>14</v>
      </c>
      <c r="DX111" s="1">
        <v>12</v>
      </c>
      <c r="DZ111" s="1">
        <v>17</v>
      </c>
      <c r="EA111" s="1">
        <v>33</v>
      </c>
      <c r="EB111" s="1">
        <v>6</v>
      </c>
      <c r="EC111" s="1">
        <v>48</v>
      </c>
      <c r="ED111" s="1">
        <v>15</v>
      </c>
      <c r="EE111" s="1">
        <v>40</v>
      </c>
      <c r="EF111" s="1">
        <v>11</v>
      </c>
      <c r="EG111" s="1">
        <v>7</v>
      </c>
      <c r="EH111" s="1">
        <v>14</v>
      </c>
      <c r="EI111" s="1">
        <v>13</v>
      </c>
      <c r="EJ111" s="1">
        <v>3</v>
      </c>
      <c r="EK111" s="1">
        <v>9</v>
      </c>
      <c r="EL111" s="1">
        <v>8</v>
      </c>
      <c r="EN111" s="1">
        <v>9</v>
      </c>
      <c r="EO111" s="1">
        <v>12</v>
      </c>
      <c r="EP111" s="1">
        <v>5</v>
      </c>
      <c r="EQ111" s="1">
        <v>27</v>
      </c>
      <c r="ER111" s="1">
        <v>9</v>
      </c>
      <c r="ES111" s="1">
        <v>26</v>
      </c>
      <c r="ET111" s="1">
        <v>2</v>
      </c>
      <c r="EU111" s="1">
        <v>7</v>
      </c>
      <c r="EV111" s="1">
        <v>7</v>
      </c>
      <c r="EW111" s="1">
        <v>4</v>
      </c>
      <c r="EX111" s="1">
        <v>2</v>
      </c>
      <c r="EY111" s="1">
        <v>3</v>
      </c>
      <c r="EZ111" s="1">
        <v>1</v>
      </c>
      <c r="FA111"/>
      <c r="FO111"/>
    </row>
    <row r="112" spans="1:171">
      <c r="A112" s="13">
        <f t="shared" si="1"/>
        <v>43131</v>
      </c>
      <c r="O112"/>
      <c r="AD112"/>
      <c r="AE112"/>
      <c r="AS112" s="4">
        <v>43131</v>
      </c>
      <c r="AT112" s="1">
        <v>624.16422872999999</v>
      </c>
      <c r="AU112" s="1">
        <v>1176.9480687800001</v>
      </c>
      <c r="AV112" s="1">
        <v>4536.7705925800001</v>
      </c>
      <c r="AW112" s="1">
        <v>240.64277741999999</v>
      </c>
      <c r="AX112" s="1">
        <v>807.43189097000004</v>
      </c>
      <c r="AY112" s="1">
        <v>648.06125737000002</v>
      </c>
      <c r="AZ112" s="1">
        <v>627.15272445999994</v>
      </c>
      <c r="BA112" s="1">
        <v>106.98853907</v>
      </c>
      <c r="BB112" s="1">
        <v>252.99632317999999</v>
      </c>
      <c r="BC112" s="1">
        <v>589.66091700000004</v>
      </c>
      <c r="BD112" s="1">
        <v>556.83160037000005</v>
      </c>
      <c r="BE112" s="1">
        <v>356.98292502999999</v>
      </c>
      <c r="BF112" s="1">
        <v>398.33112163999999</v>
      </c>
      <c r="BG112"/>
      <c r="BU112"/>
      <c r="CI112"/>
      <c r="CW112"/>
      <c r="DL112" s="1">
        <v>25</v>
      </c>
      <c r="DM112" s="1">
        <v>43</v>
      </c>
      <c r="DN112" s="1">
        <v>9</v>
      </c>
      <c r="DO112" s="1">
        <v>49</v>
      </c>
      <c r="DP112" s="1">
        <v>19</v>
      </c>
      <c r="DQ112" s="1">
        <v>44</v>
      </c>
      <c r="DR112" s="1">
        <v>13</v>
      </c>
      <c r="DS112" s="1">
        <v>11</v>
      </c>
      <c r="DT112" s="1">
        <v>15</v>
      </c>
      <c r="DU112" s="1">
        <v>16</v>
      </c>
      <c r="DV112" s="1">
        <v>10</v>
      </c>
      <c r="DW112" s="1">
        <v>9</v>
      </c>
      <c r="DX112" s="1">
        <v>15</v>
      </c>
      <c r="DZ112" s="1">
        <v>21</v>
      </c>
      <c r="EA112" s="1">
        <v>40</v>
      </c>
      <c r="EB112" s="1">
        <v>9</v>
      </c>
      <c r="EC112" s="1">
        <v>68</v>
      </c>
      <c r="ED112" s="1">
        <v>21</v>
      </c>
      <c r="EE112" s="1">
        <v>61</v>
      </c>
      <c r="EF112" s="1">
        <v>9</v>
      </c>
      <c r="EG112" s="1">
        <v>11</v>
      </c>
      <c r="EH112" s="1">
        <v>8</v>
      </c>
      <c r="EI112" s="1">
        <v>15</v>
      </c>
      <c r="EJ112" s="1">
        <v>4</v>
      </c>
      <c r="EK112" s="1">
        <v>16</v>
      </c>
      <c r="EL112" s="1">
        <v>5</v>
      </c>
      <c r="EN112" s="1">
        <v>3</v>
      </c>
      <c r="EO112" s="1">
        <v>5</v>
      </c>
      <c r="EP112" s="1">
        <v>1</v>
      </c>
      <c r="EQ112" s="1">
        <v>25</v>
      </c>
      <c r="ER112" s="1">
        <v>4</v>
      </c>
      <c r="ES112" s="1">
        <v>13</v>
      </c>
      <c r="ET112" s="1">
        <v>3</v>
      </c>
      <c r="EU112" s="1">
        <v>0</v>
      </c>
      <c r="EV112" s="1">
        <v>5</v>
      </c>
      <c r="EW112" s="1">
        <v>4</v>
      </c>
      <c r="EX112" s="1">
        <v>2</v>
      </c>
      <c r="EY112" s="1">
        <v>1</v>
      </c>
      <c r="EZ112" s="1">
        <v>1</v>
      </c>
      <c r="FA112"/>
      <c r="FO112"/>
    </row>
    <row r="113" spans="1:171">
      <c r="A113" s="13">
        <f t="shared" si="1"/>
        <v>43098</v>
      </c>
      <c r="O113"/>
      <c r="AD113"/>
      <c r="AE113"/>
      <c r="AS113" s="4">
        <v>43098</v>
      </c>
      <c r="AT113" s="1">
        <v>607.05271086000005</v>
      </c>
      <c r="AU113" s="1">
        <v>1174.1651128999999</v>
      </c>
      <c r="AV113" s="1">
        <v>4490.4247085999996</v>
      </c>
      <c r="AW113" s="1">
        <v>230.89240153</v>
      </c>
      <c r="AX113" s="1">
        <v>810.33893678000004</v>
      </c>
      <c r="AY113" s="1">
        <v>628.22119520000001</v>
      </c>
      <c r="AZ113" s="1">
        <v>623.49151469000003</v>
      </c>
      <c r="BA113" s="1">
        <v>104.68682095</v>
      </c>
      <c r="BB113" s="1">
        <v>255.64713773</v>
      </c>
      <c r="BC113" s="1">
        <v>603.82743403999996</v>
      </c>
      <c r="BD113" s="1">
        <v>565.51078057999996</v>
      </c>
      <c r="BE113" s="1">
        <v>359.58045361000001</v>
      </c>
      <c r="BF113" s="1">
        <v>369.05434819999999</v>
      </c>
      <c r="BG113"/>
      <c r="BU113"/>
      <c r="CI113"/>
      <c r="CW113"/>
      <c r="DL113" s="1">
        <v>28</v>
      </c>
      <c r="DM113" s="1">
        <v>29</v>
      </c>
      <c r="DN113" s="1">
        <v>6</v>
      </c>
      <c r="DO113" s="1">
        <v>56</v>
      </c>
      <c r="DP113" s="1">
        <v>18</v>
      </c>
      <c r="DQ113" s="1">
        <v>40</v>
      </c>
      <c r="DR113" s="1">
        <v>11</v>
      </c>
      <c r="DS113" s="1">
        <v>8</v>
      </c>
      <c r="DT113" s="1">
        <v>9</v>
      </c>
      <c r="DU113" s="1">
        <v>15</v>
      </c>
      <c r="DV113" s="1">
        <v>6</v>
      </c>
      <c r="DW113" s="1">
        <v>7</v>
      </c>
      <c r="DX113" s="1">
        <v>11</v>
      </c>
      <c r="DZ113" s="1">
        <v>16</v>
      </c>
      <c r="EA113" s="1">
        <v>34</v>
      </c>
      <c r="EB113" s="1">
        <v>11</v>
      </c>
      <c r="EC113" s="1">
        <v>51</v>
      </c>
      <c r="ED113" s="1">
        <v>18</v>
      </c>
      <c r="EE113" s="1">
        <v>54</v>
      </c>
      <c r="EF113" s="1">
        <v>9</v>
      </c>
      <c r="EG113" s="1">
        <v>6</v>
      </c>
      <c r="EH113" s="1">
        <v>15</v>
      </c>
      <c r="EI113" s="1">
        <v>13</v>
      </c>
      <c r="EJ113" s="1">
        <v>8</v>
      </c>
      <c r="EK113" s="1">
        <v>14</v>
      </c>
      <c r="EL113" s="1">
        <v>4</v>
      </c>
      <c r="EN113" s="1">
        <v>5</v>
      </c>
      <c r="EO113" s="1">
        <v>25</v>
      </c>
      <c r="EP113" s="1">
        <v>2</v>
      </c>
      <c r="EQ113" s="1">
        <v>35</v>
      </c>
      <c r="ER113" s="1">
        <v>8</v>
      </c>
      <c r="ES113" s="1">
        <v>26</v>
      </c>
      <c r="ET113" s="1">
        <v>5</v>
      </c>
      <c r="EU113" s="1">
        <v>8</v>
      </c>
      <c r="EV113" s="1">
        <v>4</v>
      </c>
      <c r="EW113" s="1">
        <v>7</v>
      </c>
      <c r="EX113" s="1">
        <v>2</v>
      </c>
      <c r="EY113" s="1">
        <v>5</v>
      </c>
      <c r="EZ113" s="1">
        <v>6</v>
      </c>
      <c r="FA113"/>
      <c r="FO113"/>
    </row>
    <row r="114" spans="1:171">
      <c r="A114" s="13">
        <f t="shared" si="1"/>
        <v>43069</v>
      </c>
      <c r="O114"/>
      <c r="AD114"/>
      <c r="AE114"/>
      <c r="AS114" s="4">
        <v>43069</v>
      </c>
      <c r="AT114" s="1">
        <v>584.17919952</v>
      </c>
      <c r="AU114" s="1">
        <v>1163.51148855</v>
      </c>
      <c r="AV114" s="1">
        <v>4493.4169929500003</v>
      </c>
      <c r="AW114" s="1">
        <v>228.56613591000001</v>
      </c>
      <c r="AX114" s="1">
        <v>808.60769739</v>
      </c>
      <c r="AY114" s="1">
        <v>628.08874283</v>
      </c>
      <c r="AZ114" s="1">
        <v>607.57946136999999</v>
      </c>
      <c r="BA114" s="1">
        <v>105.54158332999999</v>
      </c>
      <c r="BB114" s="1">
        <v>254.27844489</v>
      </c>
      <c r="BC114" s="1">
        <v>627.92706654000006</v>
      </c>
      <c r="BD114" s="1">
        <v>536.04485720000002</v>
      </c>
      <c r="BE114" s="1">
        <v>355.24783314000001</v>
      </c>
      <c r="BF114" s="1">
        <v>369.07301301000001</v>
      </c>
      <c r="BG114"/>
      <c r="BU114"/>
      <c r="CI114"/>
      <c r="CW114"/>
      <c r="DL114" s="1">
        <v>31</v>
      </c>
      <c r="DM114" s="1">
        <v>41</v>
      </c>
      <c r="DN114" s="1">
        <v>10</v>
      </c>
      <c r="DO114" s="1">
        <v>68</v>
      </c>
      <c r="DP114" s="1">
        <v>15</v>
      </c>
      <c r="DQ114" s="1">
        <v>55</v>
      </c>
      <c r="DR114" s="1">
        <v>16</v>
      </c>
      <c r="DS114" s="1">
        <v>8</v>
      </c>
      <c r="DT114" s="1">
        <v>13</v>
      </c>
      <c r="DU114" s="1">
        <v>16</v>
      </c>
      <c r="DV114" s="1">
        <v>11</v>
      </c>
      <c r="DW114" s="1">
        <v>14</v>
      </c>
      <c r="DX114" s="1">
        <v>9</v>
      </c>
      <c r="DZ114" s="1">
        <v>14</v>
      </c>
      <c r="EA114" s="1">
        <v>41</v>
      </c>
      <c r="EB114" s="1">
        <v>9</v>
      </c>
      <c r="EC114" s="1">
        <v>53</v>
      </c>
      <c r="ED114" s="1">
        <v>24</v>
      </c>
      <c r="EE114" s="1">
        <v>57</v>
      </c>
      <c r="EF114" s="1">
        <v>7</v>
      </c>
      <c r="EG114" s="1">
        <v>7</v>
      </c>
      <c r="EH114" s="1">
        <v>14</v>
      </c>
      <c r="EI114" s="1">
        <v>14</v>
      </c>
      <c r="EJ114" s="1">
        <v>6</v>
      </c>
      <c r="EK114" s="1">
        <v>10</v>
      </c>
      <c r="EL114" s="1">
        <v>11</v>
      </c>
      <c r="EN114" s="1">
        <v>6</v>
      </c>
      <c r="EO114" s="1">
        <v>7</v>
      </c>
      <c r="EP114" s="1">
        <v>1</v>
      </c>
      <c r="EQ114" s="1">
        <v>21</v>
      </c>
      <c r="ER114" s="1">
        <v>4</v>
      </c>
      <c r="ES114" s="1">
        <v>7</v>
      </c>
      <c r="ET114" s="1">
        <v>2</v>
      </c>
      <c r="EU114" s="1">
        <v>7</v>
      </c>
      <c r="EV114" s="1">
        <v>1</v>
      </c>
      <c r="EW114" s="1">
        <v>5</v>
      </c>
      <c r="EX114" s="1">
        <v>0</v>
      </c>
      <c r="EY114" s="1">
        <v>2</v>
      </c>
      <c r="EZ114" s="1">
        <v>1</v>
      </c>
      <c r="FA114"/>
      <c r="FO114"/>
    </row>
    <row r="115" spans="1:171">
      <c r="A115" s="13">
        <f t="shared" si="1"/>
        <v>43039</v>
      </c>
      <c r="O115"/>
      <c r="AD115"/>
      <c r="AE115"/>
      <c r="AS115" s="4">
        <v>43039</v>
      </c>
      <c r="AT115" s="1">
        <v>596.13395464999996</v>
      </c>
      <c r="AU115" s="1">
        <v>1192.10531298</v>
      </c>
      <c r="AV115" s="1">
        <v>4694.3599599999998</v>
      </c>
      <c r="AW115" s="1">
        <v>232.46475106</v>
      </c>
      <c r="AX115" s="1">
        <v>823.17935073000001</v>
      </c>
      <c r="AY115" s="1">
        <v>647.07749351999996</v>
      </c>
      <c r="AZ115" s="1">
        <v>625.95506555999998</v>
      </c>
      <c r="BA115" s="1">
        <v>108.74731436</v>
      </c>
      <c r="BB115" s="1">
        <v>262.08618446999998</v>
      </c>
      <c r="BC115" s="1">
        <v>637.93882470000005</v>
      </c>
      <c r="BD115" s="1">
        <v>549.84209879000002</v>
      </c>
      <c r="BE115" s="1">
        <v>355.81066745999999</v>
      </c>
      <c r="BF115" s="1">
        <v>368.64461344</v>
      </c>
      <c r="BG115"/>
      <c r="BU115"/>
      <c r="CI115"/>
      <c r="CW115"/>
      <c r="DL115" s="1">
        <v>25</v>
      </c>
      <c r="DM115" s="1">
        <v>39</v>
      </c>
      <c r="DN115" s="1">
        <v>8</v>
      </c>
      <c r="DO115" s="1">
        <v>60</v>
      </c>
      <c r="DP115" s="1">
        <v>21</v>
      </c>
      <c r="DQ115" s="1">
        <v>39</v>
      </c>
      <c r="DR115" s="1">
        <v>19</v>
      </c>
      <c r="DS115" s="1">
        <v>11</v>
      </c>
      <c r="DT115" s="1">
        <v>15</v>
      </c>
      <c r="DU115" s="1">
        <v>15</v>
      </c>
      <c r="DV115" s="1">
        <v>6</v>
      </c>
      <c r="DW115" s="1">
        <v>7</v>
      </c>
      <c r="DX115" s="1">
        <v>7</v>
      </c>
      <c r="DZ115" s="1">
        <v>22</v>
      </c>
      <c r="EA115" s="1">
        <v>44</v>
      </c>
      <c r="EB115" s="1">
        <v>11</v>
      </c>
      <c r="EC115" s="1">
        <v>52</v>
      </c>
      <c r="ED115" s="1">
        <v>19</v>
      </c>
      <c r="EE115" s="1">
        <v>63</v>
      </c>
      <c r="EF115" s="1">
        <v>4</v>
      </c>
      <c r="EG115" s="1">
        <v>9</v>
      </c>
      <c r="EH115" s="1">
        <v>8</v>
      </c>
      <c r="EI115" s="1">
        <v>13</v>
      </c>
      <c r="EJ115" s="1">
        <v>10</v>
      </c>
      <c r="EK115" s="1">
        <v>14</v>
      </c>
      <c r="EL115" s="1">
        <v>13</v>
      </c>
      <c r="EN115" s="1">
        <v>4</v>
      </c>
      <c r="EO115" s="1">
        <v>5</v>
      </c>
      <c r="EP115" s="1">
        <v>1</v>
      </c>
      <c r="EQ115" s="1">
        <v>29</v>
      </c>
      <c r="ER115" s="1">
        <v>3</v>
      </c>
      <c r="ES115" s="1">
        <v>17</v>
      </c>
      <c r="ET115" s="1">
        <v>2</v>
      </c>
      <c r="EU115" s="1">
        <v>2</v>
      </c>
      <c r="EV115" s="1">
        <v>5</v>
      </c>
      <c r="EW115" s="1">
        <v>7</v>
      </c>
      <c r="EX115" s="1">
        <v>1</v>
      </c>
      <c r="EY115" s="1">
        <v>5</v>
      </c>
      <c r="EZ115" s="1">
        <v>0</v>
      </c>
      <c r="FA115"/>
      <c r="FO115"/>
    </row>
    <row r="116" spans="1:171">
      <c r="A116" s="13">
        <f t="shared" si="1"/>
        <v>43007</v>
      </c>
      <c r="O116"/>
      <c r="AD116"/>
      <c r="AE116"/>
      <c r="AS116" s="4">
        <v>43007</v>
      </c>
      <c r="AT116" s="1">
        <v>575.97837881999999</v>
      </c>
      <c r="AU116" s="1">
        <v>1154.23705647</v>
      </c>
      <c r="AV116" s="1">
        <v>4557.3467613800003</v>
      </c>
      <c r="AW116" s="1">
        <v>232.27554183000001</v>
      </c>
      <c r="AX116" s="1">
        <v>835.98250518999998</v>
      </c>
      <c r="AY116" s="1">
        <v>629.19023648999996</v>
      </c>
      <c r="AZ116" s="1">
        <v>593.72885020000001</v>
      </c>
      <c r="BA116" s="1">
        <v>103.56392975</v>
      </c>
      <c r="BB116" s="1">
        <v>263.05811836999999</v>
      </c>
      <c r="BC116" s="1">
        <v>622.31353476000004</v>
      </c>
      <c r="BD116" s="1">
        <v>524.50512515000003</v>
      </c>
      <c r="BE116" s="1">
        <v>353.17189983999998</v>
      </c>
      <c r="BF116" s="1">
        <v>355.51803016000002</v>
      </c>
      <c r="BG116"/>
      <c r="BU116"/>
      <c r="CI116"/>
      <c r="CW116"/>
      <c r="DL116" s="1">
        <v>22</v>
      </c>
      <c r="DM116" s="1">
        <v>31</v>
      </c>
      <c r="DN116" s="1">
        <v>9</v>
      </c>
      <c r="DO116" s="1">
        <v>70</v>
      </c>
      <c r="DP116" s="1">
        <v>15</v>
      </c>
      <c r="DQ116" s="1">
        <v>45</v>
      </c>
      <c r="DR116" s="1">
        <v>19</v>
      </c>
      <c r="DS116" s="1">
        <v>7</v>
      </c>
      <c r="DT116" s="1">
        <v>12</v>
      </c>
      <c r="DU116" s="1">
        <v>14</v>
      </c>
      <c r="DV116" s="1">
        <v>4</v>
      </c>
      <c r="DW116" s="1">
        <v>6</v>
      </c>
      <c r="DX116" s="1">
        <v>10</v>
      </c>
      <c r="DZ116" s="1">
        <v>17</v>
      </c>
      <c r="EA116" s="1">
        <v>42</v>
      </c>
      <c r="EB116" s="1">
        <v>11</v>
      </c>
      <c r="EC116" s="1">
        <v>38</v>
      </c>
      <c r="ED116" s="1">
        <v>19</v>
      </c>
      <c r="EE116" s="1">
        <v>64</v>
      </c>
      <c r="EF116" s="1">
        <v>5</v>
      </c>
      <c r="EG116" s="1">
        <v>13</v>
      </c>
      <c r="EH116" s="1">
        <v>11</v>
      </c>
      <c r="EI116" s="1">
        <v>14</v>
      </c>
      <c r="EJ116" s="1">
        <v>13</v>
      </c>
      <c r="EK116" s="1">
        <v>13</v>
      </c>
      <c r="EL116" s="1">
        <v>7</v>
      </c>
      <c r="EN116" s="1">
        <v>12</v>
      </c>
      <c r="EO116" s="1">
        <v>15</v>
      </c>
      <c r="EP116" s="1">
        <v>0</v>
      </c>
      <c r="EQ116" s="1">
        <v>35</v>
      </c>
      <c r="ER116" s="1">
        <v>9</v>
      </c>
      <c r="ES116" s="1">
        <v>10</v>
      </c>
      <c r="ET116" s="1">
        <v>1</v>
      </c>
      <c r="EU116" s="1">
        <v>2</v>
      </c>
      <c r="EV116" s="1">
        <v>5</v>
      </c>
      <c r="EW116" s="1">
        <v>7</v>
      </c>
      <c r="EX116" s="1">
        <v>0</v>
      </c>
      <c r="EY116" s="1">
        <v>7</v>
      </c>
      <c r="EZ116" s="1">
        <v>3</v>
      </c>
      <c r="FA116"/>
      <c r="FO116"/>
    </row>
    <row r="117" spans="1:171">
      <c r="A117" s="13">
        <f t="shared" si="1"/>
        <v>42978</v>
      </c>
      <c r="O117"/>
      <c r="AD117"/>
      <c r="AE117"/>
      <c r="AS117" s="4">
        <v>42978</v>
      </c>
      <c r="AT117" s="1">
        <v>551.24547568000003</v>
      </c>
      <c r="AU117" s="1">
        <v>1128.89969408</v>
      </c>
      <c r="AV117" s="1">
        <v>4496.7190688800001</v>
      </c>
      <c r="AW117" s="1">
        <v>224.38344971000001</v>
      </c>
      <c r="AX117" s="1">
        <v>813.48056970000005</v>
      </c>
      <c r="AY117" s="1">
        <v>594.56709822000005</v>
      </c>
      <c r="AZ117" s="1">
        <v>548.60662990000003</v>
      </c>
      <c r="BA117" s="1">
        <v>99.001109729999996</v>
      </c>
      <c r="BB117" s="1">
        <v>263.75775497000001</v>
      </c>
      <c r="BC117" s="1">
        <v>624.50500613999998</v>
      </c>
      <c r="BD117" s="1">
        <v>510.53129595000001</v>
      </c>
      <c r="BE117" s="1">
        <v>338.71763195</v>
      </c>
      <c r="BF117" s="1">
        <v>321.61100264999999</v>
      </c>
      <c r="BG117"/>
      <c r="BU117"/>
      <c r="CI117"/>
      <c r="CW117"/>
      <c r="DL117" s="1">
        <v>28</v>
      </c>
      <c r="DM117" s="1">
        <v>37</v>
      </c>
      <c r="DN117" s="1">
        <v>6</v>
      </c>
      <c r="DO117" s="1">
        <v>89</v>
      </c>
      <c r="DP117" s="1">
        <v>16</v>
      </c>
      <c r="DQ117" s="1">
        <v>49</v>
      </c>
      <c r="DR117" s="1">
        <v>14</v>
      </c>
      <c r="DS117" s="1">
        <v>7</v>
      </c>
      <c r="DT117" s="1">
        <v>7</v>
      </c>
      <c r="DU117" s="1">
        <v>18</v>
      </c>
      <c r="DV117" s="1">
        <v>8</v>
      </c>
      <c r="DW117" s="1">
        <v>6</v>
      </c>
      <c r="DX117" s="1">
        <v>13</v>
      </c>
      <c r="DZ117" s="1">
        <v>14</v>
      </c>
      <c r="EA117" s="1">
        <v>38</v>
      </c>
      <c r="EB117" s="1">
        <v>13</v>
      </c>
      <c r="EC117" s="1">
        <v>30</v>
      </c>
      <c r="ED117" s="1">
        <v>19</v>
      </c>
      <c r="EE117" s="1">
        <v>47</v>
      </c>
      <c r="EF117" s="1">
        <v>8</v>
      </c>
      <c r="EG117" s="1">
        <v>6</v>
      </c>
      <c r="EH117" s="1">
        <v>20</v>
      </c>
      <c r="EI117" s="1">
        <v>11</v>
      </c>
      <c r="EJ117" s="1">
        <v>7</v>
      </c>
      <c r="EK117" s="1">
        <v>13</v>
      </c>
      <c r="EL117" s="1">
        <v>6</v>
      </c>
      <c r="EN117" s="1">
        <v>8</v>
      </c>
      <c r="EO117" s="1">
        <v>9</v>
      </c>
      <c r="EP117" s="1">
        <v>0</v>
      </c>
      <c r="EQ117" s="1">
        <v>19</v>
      </c>
      <c r="ER117" s="1">
        <v>7</v>
      </c>
      <c r="ES117" s="1">
        <v>20</v>
      </c>
      <c r="ET117" s="1">
        <v>4</v>
      </c>
      <c r="EU117" s="1">
        <v>6</v>
      </c>
      <c r="EV117" s="1">
        <v>1</v>
      </c>
      <c r="EW117" s="1">
        <v>4</v>
      </c>
      <c r="EX117" s="1">
        <v>1</v>
      </c>
      <c r="EY117" s="1">
        <v>7</v>
      </c>
      <c r="EZ117" s="1">
        <v>1</v>
      </c>
      <c r="FA117"/>
      <c r="FO117"/>
    </row>
    <row r="118" spans="1:171">
      <c r="A118" s="13">
        <f t="shared" si="1"/>
        <v>42947</v>
      </c>
      <c r="O118"/>
      <c r="AD118"/>
      <c r="AE118"/>
      <c r="AS118" s="4">
        <v>42947</v>
      </c>
      <c r="AT118" s="1">
        <v>545.75192221999998</v>
      </c>
      <c r="AU118" s="1">
        <v>1124.6186816899999</v>
      </c>
      <c r="AV118" s="1">
        <v>4441.0231682399999</v>
      </c>
      <c r="AW118" s="1">
        <v>231.04430715999999</v>
      </c>
      <c r="AX118" s="1">
        <v>819.15956129000006</v>
      </c>
      <c r="AY118" s="1">
        <v>594.88711824999996</v>
      </c>
      <c r="AZ118" s="1">
        <v>558.44252964999998</v>
      </c>
      <c r="BA118" s="1">
        <v>99.752033699999998</v>
      </c>
      <c r="BB118" s="1">
        <v>272.12174487999999</v>
      </c>
      <c r="BC118" s="1">
        <v>600.26169815000003</v>
      </c>
      <c r="BD118" s="1">
        <v>519.89896404000001</v>
      </c>
      <c r="BE118" s="1">
        <v>357.74737391999997</v>
      </c>
      <c r="BF118" s="1">
        <v>316.85510407999999</v>
      </c>
      <c r="BG118"/>
      <c r="BU118"/>
      <c r="CI118"/>
      <c r="CW118"/>
      <c r="DL118" s="1">
        <v>23</v>
      </c>
      <c r="DM118" s="1">
        <v>34</v>
      </c>
      <c r="DN118" s="1">
        <v>6</v>
      </c>
      <c r="DO118" s="1">
        <v>70</v>
      </c>
      <c r="DP118" s="1">
        <v>17</v>
      </c>
      <c r="DQ118" s="1">
        <v>43</v>
      </c>
      <c r="DR118" s="1">
        <v>11</v>
      </c>
      <c r="DS118" s="1">
        <v>7</v>
      </c>
      <c r="DT118" s="1">
        <v>15</v>
      </c>
      <c r="DU118" s="1">
        <v>15</v>
      </c>
      <c r="DV118" s="1">
        <v>8</v>
      </c>
      <c r="DW118" s="1">
        <v>9</v>
      </c>
      <c r="DX118" s="1">
        <v>13</v>
      </c>
      <c r="DZ118" s="1">
        <v>25</v>
      </c>
      <c r="EA118" s="1">
        <v>44</v>
      </c>
      <c r="EB118" s="1">
        <v>12</v>
      </c>
      <c r="EC118" s="1">
        <v>49</v>
      </c>
      <c r="ED118" s="1">
        <v>20</v>
      </c>
      <c r="EE118" s="1">
        <v>66</v>
      </c>
      <c r="EF118" s="1">
        <v>9</v>
      </c>
      <c r="EG118" s="1">
        <v>11</v>
      </c>
      <c r="EH118" s="1">
        <v>10</v>
      </c>
      <c r="EI118" s="1">
        <v>14</v>
      </c>
      <c r="EJ118" s="1">
        <v>8</v>
      </c>
      <c r="EK118" s="1">
        <v>16</v>
      </c>
      <c r="EL118" s="1">
        <v>5</v>
      </c>
      <c r="EN118" s="1">
        <v>2</v>
      </c>
      <c r="EO118" s="1">
        <v>6</v>
      </c>
      <c r="EP118" s="1">
        <v>1</v>
      </c>
      <c r="EQ118" s="1">
        <v>19</v>
      </c>
      <c r="ER118" s="1">
        <v>5</v>
      </c>
      <c r="ES118" s="1">
        <v>7</v>
      </c>
      <c r="ET118" s="1">
        <v>6</v>
      </c>
      <c r="EU118" s="1">
        <v>1</v>
      </c>
      <c r="EV118" s="1">
        <v>2</v>
      </c>
      <c r="EW118" s="1">
        <v>4</v>
      </c>
      <c r="EX118" s="1">
        <v>0</v>
      </c>
      <c r="EY118" s="1">
        <v>1</v>
      </c>
      <c r="EZ118" s="1">
        <v>2</v>
      </c>
      <c r="FA118"/>
      <c r="FO118"/>
    </row>
    <row r="119" spans="1:171">
      <c r="A119" s="13">
        <f t="shared" si="1"/>
        <v>42916</v>
      </c>
      <c r="O119"/>
      <c r="AD119"/>
      <c r="AE119"/>
      <c r="AS119" s="4">
        <v>42916</v>
      </c>
      <c r="AT119" s="1">
        <v>536.80844939999997</v>
      </c>
      <c r="AU119" s="1">
        <v>1146.08228968</v>
      </c>
      <c r="AV119" s="1">
        <v>4367.0585344000001</v>
      </c>
      <c r="AW119" s="1">
        <v>225.83277394000001</v>
      </c>
      <c r="AX119" s="1">
        <v>852.65401782000004</v>
      </c>
      <c r="AY119" s="1">
        <v>605.81894027999999</v>
      </c>
      <c r="AZ119" s="1">
        <v>551.36996498999997</v>
      </c>
      <c r="BA119" s="1">
        <v>98.689249889999999</v>
      </c>
      <c r="BB119" s="1">
        <v>265.32655629999999</v>
      </c>
      <c r="BC119" s="1">
        <v>601.25302270999998</v>
      </c>
      <c r="BD119" s="1">
        <v>542.05039804</v>
      </c>
      <c r="BE119" s="1">
        <v>365.84603809999999</v>
      </c>
      <c r="BF119" s="1">
        <v>322.09925270999997</v>
      </c>
      <c r="BG119"/>
      <c r="BU119"/>
      <c r="CI119"/>
      <c r="CW119"/>
      <c r="DL119" s="1">
        <v>18</v>
      </c>
      <c r="DM119" s="1">
        <v>39</v>
      </c>
      <c r="DN119" s="1">
        <v>7</v>
      </c>
      <c r="DO119" s="1">
        <v>65</v>
      </c>
      <c r="DP119" s="1">
        <v>13</v>
      </c>
      <c r="DQ119" s="1">
        <v>57</v>
      </c>
      <c r="DR119" s="1">
        <v>7</v>
      </c>
      <c r="DS119" s="1">
        <v>9</v>
      </c>
      <c r="DT119" s="1">
        <v>9</v>
      </c>
      <c r="DU119" s="1">
        <v>17</v>
      </c>
      <c r="DV119" s="1">
        <v>7</v>
      </c>
      <c r="DW119" s="1">
        <v>6</v>
      </c>
      <c r="DX119" s="1">
        <v>13</v>
      </c>
      <c r="DZ119" s="1">
        <v>20</v>
      </c>
      <c r="EA119" s="1">
        <v>33</v>
      </c>
      <c r="EB119" s="1">
        <v>9</v>
      </c>
      <c r="EC119" s="1">
        <v>41</v>
      </c>
      <c r="ED119" s="1">
        <v>15</v>
      </c>
      <c r="EE119" s="1">
        <v>42</v>
      </c>
      <c r="EF119" s="1">
        <v>19</v>
      </c>
      <c r="EG119" s="1">
        <v>7</v>
      </c>
      <c r="EH119" s="1">
        <v>12</v>
      </c>
      <c r="EI119" s="1">
        <v>11</v>
      </c>
      <c r="EJ119" s="1">
        <v>9</v>
      </c>
      <c r="EK119" s="1">
        <v>10</v>
      </c>
      <c r="EL119" s="1">
        <v>5</v>
      </c>
      <c r="EN119" s="1">
        <v>12</v>
      </c>
      <c r="EO119" s="1">
        <v>11</v>
      </c>
      <c r="EP119" s="1">
        <v>2</v>
      </c>
      <c r="EQ119" s="1">
        <v>32</v>
      </c>
      <c r="ER119" s="1">
        <v>13</v>
      </c>
      <c r="ES119" s="1">
        <v>17</v>
      </c>
      <c r="ET119" s="1">
        <v>0</v>
      </c>
      <c r="EU119" s="1">
        <v>3</v>
      </c>
      <c r="EV119" s="1">
        <v>6</v>
      </c>
      <c r="EW119" s="1">
        <v>5</v>
      </c>
      <c r="EX119" s="1">
        <v>0</v>
      </c>
      <c r="EY119" s="1">
        <v>10</v>
      </c>
      <c r="EZ119" s="1">
        <v>2</v>
      </c>
      <c r="FA119"/>
      <c r="FO119"/>
    </row>
    <row r="120" spans="1:171">
      <c r="A120" s="13">
        <f t="shared" si="1"/>
        <v>42886</v>
      </c>
      <c r="O120"/>
      <c r="AD120"/>
      <c r="AE120"/>
      <c r="AS120" s="4">
        <v>42886</v>
      </c>
      <c r="AT120" s="1">
        <v>545.45802993999996</v>
      </c>
      <c r="AU120" s="1">
        <v>1182.18382253</v>
      </c>
      <c r="AV120" s="1">
        <v>4545.8077232799997</v>
      </c>
      <c r="AW120" s="1">
        <v>225.05175991999999</v>
      </c>
      <c r="AX120" s="1">
        <v>882.53336535999995</v>
      </c>
      <c r="AY120" s="1">
        <v>618.17053206000003</v>
      </c>
      <c r="AZ120" s="1">
        <v>581.78188897999996</v>
      </c>
      <c r="BA120" s="1">
        <v>103.02218947999999</v>
      </c>
      <c r="BB120" s="1">
        <v>285.92794694999998</v>
      </c>
      <c r="BC120" s="1">
        <v>634.38081064999994</v>
      </c>
      <c r="BD120" s="1">
        <v>559.34358752000003</v>
      </c>
      <c r="BE120" s="1">
        <v>379.60007693</v>
      </c>
      <c r="BF120" s="1">
        <v>328.89838123999999</v>
      </c>
      <c r="BG120"/>
      <c r="BU120"/>
      <c r="CI120"/>
      <c r="CW120"/>
      <c r="DL120" s="1">
        <v>34</v>
      </c>
      <c r="DM120" s="1">
        <v>42</v>
      </c>
      <c r="DN120" s="1">
        <v>8</v>
      </c>
      <c r="DO120" s="1">
        <v>83</v>
      </c>
      <c r="DP120" s="1">
        <v>18</v>
      </c>
      <c r="DQ120" s="1">
        <v>52</v>
      </c>
      <c r="DR120" s="1">
        <v>18</v>
      </c>
      <c r="DS120" s="1">
        <v>10</v>
      </c>
      <c r="DT120" s="1">
        <v>14</v>
      </c>
      <c r="DU120" s="1">
        <v>21</v>
      </c>
      <c r="DV120" s="1">
        <v>11</v>
      </c>
      <c r="DW120" s="1">
        <v>7</v>
      </c>
      <c r="DX120" s="1">
        <v>15</v>
      </c>
      <c r="DZ120" s="1">
        <v>11</v>
      </c>
      <c r="EA120" s="1">
        <v>24</v>
      </c>
      <c r="EB120" s="1">
        <v>6</v>
      </c>
      <c r="EC120" s="1">
        <v>42</v>
      </c>
      <c r="ED120" s="1">
        <v>18</v>
      </c>
      <c r="EE120" s="1">
        <v>46</v>
      </c>
      <c r="EF120" s="1">
        <v>7</v>
      </c>
      <c r="EG120" s="1">
        <v>5</v>
      </c>
      <c r="EH120" s="1">
        <v>12</v>
      </c>
      <c r="EI120" s="1">
        <v>9</v>
      </c>
      <c r="EJ120" s="1">
        <v>4</v>
      </c>
      <c r="EK120" s="1">
        <v>16</v>
      </c>
      <c r="EL120" s="1">
        <v>4</v>
      </c>
      <c r="EN120" s="1">
        <v>6</v>
      </c>
      <c r="EO120" s="1">
        <v>17</v>
      </c>
      <c r="EP120" s="1">
        <v>4</v>
      </c>
      <c r="EQ120" s="1">
        <v>16</v>
      </c>
      <c r="ER120" s="1">
        <v>3</v>
      </c>
      <c r="ES120" s="1">
        <v>18</v>
      </c>
      <c r="ET120" s="1">
        <v>1</v>
      </c>
      <c r="EU120" s="1">
        <v>4</v>
      </c>
      <c r="EV120" s="1">
        <v>1</v>
      </c>
      <c r="EW120" s="1">
        <v>3</v>
      </c>
      <c r="EX120" s="1">
        <v>1</v>
      </c>
      <c r="EY120" s="1">
        <v>3</v>
      </c>
      <c r="EZ120" s="1">
        <v>1</v>
      </c>
      <c r="FA120"/>
      <c r="FO120"/>
    </row>
    <row r="121" spans="1:171">
      <c r="A121" s="13">
        <f t="shared" si="1"/>
        <v>42853</v>
      </c>
      <c r="O121"/>
      <c r="AD121"/>
      <c r="AE121"/>
      <c r="AS121" s="4">
        <v>42853</v>
      </c>
      <c r="AT121" s="1">
        <v>557.03911122</v>
      </c>
      <c r="AU121" s="1">
        <v>1167.06183476</v>
      </c>
      <c r="AV121" s="1">
        <v>4503.0901471899997</v>
      </c>
      <c r="AW121" s="1">
        <v>227.66508318999999</v>
      </c>
      <c r="AX121" s="1">
        <v>858.91151967999997</v>
      </c>
      <c r="AY121" s="1">
        <v>620.83595117000004</v>
      </c>
      <c r="AZ121" s="1">
        <v>580.59752108999999</v>
      </c>
      <c r="BA121" s="1">
        <v>100.23438243</v>
      </c>
      <c r="BB121" s="1">
        <v>270.08469711999999</v>
      </c>
      <c r="BC121" s="1">
        <v>594.16566120000005</v>
      </c>
      <c r="BD121" s="1">
        <v>544.42847271999995</v>
      </c>
      <c r="BE121" s="1">
        <v>374.63313833000001</v>
      </c>
      <c r="BF121" s="1">
        <v>346.56157365000001</v>
      </c>
      <c r="BG121"/>
      <c r="BU121"/>
      <c r="CI121"/>
      <c r="CW121"/>
      <c r="DL121" s="1">
        <v>30</v>
      </c>
      <c r="DM121" s="1">
        <v>50</v>
      </c>
      <c r="DN121" s="1">
        <v>11</v>
      </c>
      <c r="DO121" s="1">
        <v>77</v>
      </c>
      <c r="DP121" s="1">
        <v>20</v>
      </c>
      <c r="DQ121" s="1">
        <v>62</v>
      </c>
      <c r="DR121" s="1">
        <v>12</v>
      </c>
      <c r="DS121" s="1">
        <v>9</v>
      </c>
      <c r="DT121" s="1">
        <v>9</v>
      </c>
      <c r="DU121" s="1">
        <v>15</v>
      </c>
      <c r="DV121" s="1">
        <v>10</v>
      </c>
      <c r="DW121" s="1">
        <v>10</v>
      </c>
      <c r="DX121" s="1">
        <v>17</v>
      </c>
      <c r="DZ121" s="1">
        <v>20</v>
      </c>
      <c r="EA121" s="1">
        <v>23</v>
      </c>
      <c r="EB121" s="1">
        <v>4</v>
      </c>
      <c r="EC121" s="1">
        <v>43</v>
      </c>
      <c r="ED121" s="1">
        <v>13</v>
      </c>
      <c r="EE121" s="1">
        <v>43</v>
      </c>
      <c r="EF121" s="1">
        <v>13</v>
      </c>
      <c r="EG121" s="1">
        <v>9</v>
      </c>
      <c r="EH121" s="1">
        <v>15</v>
      </c>
      <c r="EI121" s="1">
        <v>13</v>
      </c>
      <c r="EJ121" s="1">
        <v>4</v>
      </c>
      <c r="EK121" s="1">
        <v>13</v>
      </c>
      <c r="EL121" s="1">
        <v>0</v>
      </c>
      <c r="EN121" s="1">
        <v>1</v>
      </c>
      <c r="EO121" s="1">
        <v>10</v>
      </c>
      <c r="EP121" s="1">
        <v>3</v>
      </c>
      <c r="EQ121" s="1">
        <v>22</v>
      </c>
      <c r="ER121" s="1">
        <v>6</v>
      </c>
      <c r="ES121" s="1">
        <v>11</v>
      </c>
      <c r="ET121" s="1">
        <v>1</v>
      </c>
      <c r="EU121" s="1">
        <v>1</v>
      </c>
      <c r="EV121" s="1">
        <v>3</v>
      </c>
      <c r="EW121" s="1">
        <v>5</v>
      </c>
      <c r="EX121" s="1">
        <v>2</v>
      </c>
      <c r="EY121" s="1">
        <v>3</v>
      </c>
      <c r="EZ121" s="1">
        <v>3</v>
      </c>
      <c r="FA121"/>
      <c r="FO121"/>
    </row>
    <row r="122" spans="1:171">
      <c r="A122" s="13">
        <f t="shared" si="1"/>
        <v>42825</v>
      </c>
      <c r="O122"/>
      <c r="AD122"/>
      <c r="AE122"/>
      <c r="AS122" s="4">
        <v>42825</v>
      </c>
      <c r="AT122" s="1">
        <v>553.23095072000001</v>
      </c>
      <c r="AU122" s="1">
        <v>1147.5876064399999</v>
      </c>
      <c r="AV122" s="1">
        <v>4336.6669648200004</v>
      </c>
      <c r="AW122" s="1">
        <v>221.85273637</v>
      </c>
      <c r="AX122" s="1">
        <v>846.48477887000001</v>
      </c>
      <c r="AY122" s="1">
        <v>599.39437097999996</v>
      </c>
      <c r="AZ122" s="1">
        <v>592.00504267999997</v>
      </c>
      <c r="BA122" s="1">
        <v>99.031235140000007</v>
      </c>
      <c r="BB122" s="1">
        <v>276.97512533999998</v>
      </c>
      <c r="BC122" s="1">
        <v>605.18031545999997</v>
      </c>
      <c r="BD122" s="1">
        <v>516.11461567000003</v>
      </c>
      <c r="BE122" s="1">
        <v>376.62980304000001</v>
      </c>
      <c r="BF122" s="1">
        <v>339.22531364999998</v>
      </c>
      <c r="BG122"/>
      <c r="BU122"/>
      <c r="CI122"/>
      <c r="CW122"/>
      <c r="DL122" s="1">
        <v>29</v>
      </c>
      <c r="DM122" s="1">
        <v>50</v>
      </c>
      <c r="DN122" s="1">
        <v>10</v>
      </c>
      <c r="DO122" s="1">
        <v>71</v>
      </c>
      <c r="DP122" s="1">
        <v>17</v>
      </c>
      <c r="DQ122" s="1">
        <v>53</v>
      </c>
      <c r="DR122" s="1">
        <v>11</v>
      </c>
      <c r="DS122" s="1">
        <v>10</v>
      </c>
      <c r="DT122" s="1">
        <v>11</v>
      </c>
      <c r="DU122" s="1">
        <v>20</v>
      </c>
      <c r="DV122" s="1">
        <v>10</v>
      </c>
      <c r="DW122" s="1">
        <v>5</v>
      </c>
      <c r="DX122" s="1">
        <v>13</v>
      </c>
      <c r="DZ122" s="1">
        <v>15</v>
      </c>
      <c r="EA122" s="1">
        <v>28</v>
      </c>
      <c r="EB122" s="1">
        <v>7</v>
      </c>
      <c r="EC122" s="1">
        <v>44</v>
      </c>
      <c r="ED122" s="1">
        <v>15</v>
      </c>
      <c r="EE122" s="1">
        <v>50</v>
      </c>
      <c r="EF122" s="1">
        <v>12</v>
      </c>
      <c r="EG122" s="1">
        <v>4</v>
      </c>
      <c r="EH122" s="1">
        <v>12</v>
      </c>
      <c r="EI122" s="1">
        <v>10</v>
      </c>
      <c r="EJ122" s="1">
        <v>4</v>
      </c>
      <c r="EK122" s="1">
        <v>16</v>
      </c>
      <c r="EL122" s="1">
        <v>7</v>
      </c>
      <c r="EN122" s="1">
        <v>7</v>
      </c>
      <c r="EO122" s="1">
        <v>5</v>
      </c>
      <c r="EP122" s="1">
        <v>1</v>
      </c>
      <c r="EQ122" s="1">
        <v>27</v>
      </c>
      <c r="ER122" s="1">
        <v>7</v>
      </c>
      <c r="ES122" s="1">
        <v>13</v>
      </c>
      <c r="ET122" s="1">
        <v>3</v>
      </c>
      <c r="EU122" s="1">
        <v>5</v>
      </c>
      <c r="EV122" s="1">
        <v>4</v>
      </c>
      <c r="EW122" s="1">
        <v>3</v>
      </c>
      <c r="EX122" s="1">
        <v>2</v>
      </c>
      <c r="EY122" s="1">
        <v>5</v>
      </c>
      <c r="EZ122" s="1">
        <v>0</v>
      </c>
      <c r="FA122"/>
      <c r="FO122"/>
    </row>
    <row r="123" spans="1:171">
      <c r="A123" s="13">
        <f t="shared" si="1"/>
        <v>42794</v>
      </c>
      <c r="O123"/>
      <c r="AD123"/>
      <c r="AE123"/>
      <c r="AS123" s="4">
        <v>42794</v>
      </c>
      <c r="AT123" s="1">
        <v>544.86099985999999</v>
      </c>
      <c r="AU123" s="1">
        <v>1114.1235149300001</v>
      </c>
      <c r="AV123" s="1">
        <v>4114.5924359800001</v>
      </c>
      <c r="AW123" s="1">
        <v>213.4848911</v>
      </c>
      <c r="AX123" s="1">
        <v>838.53920715000004</v>
      </c>
      <c r="AY123" s="1">
        <v>579.07446464999998</v>
      </c>
      <c r="AZ123" s="1">
        <v>583.90751157</v>
      </c>
      <c r="BA123" s="1">
        <v>94.333699719999998</v>
      </c>
      <c r="BB123" s="1">
        <v>267.93343333000001</v>
      </c>
      <c r="BC123" s="1">
        <v>574.23646211000005</v>
      </c>
      <c r="BD123" s="1">
        <v>506.16012402000001</v>
      </c>
      <c r="BE123" s="1">
        <v>367.39872757000001</v>
      </c>
      <c r="BF123" s="1">
        <v>331.20649902000002</v>
      </c>
      <c r="BG123"/>
      <c r="BU123"/>
      <c r="CI123"/>
      <c r="CW123"/>
      <c r="DL123" s="1">
        <v>24</v>
      </c>
      <c r="DM123" s="1">
        <v>46</v>
      </c>
      <c r="DN123" s="1">
        <v>5</v>
      </c>
      <c r="DO123" s="1">
        <v>74</v>
      </c>
      <c r="DP123" s="1">
        <v>20</v>
      </c>
      <c r="DQ123" s="1">
        <v>48</v>
      </c>
      <c r="DR123" s="1">
        <v>13</v>
      </c>
      <c r="DS123" s="1">
        <v>8</v>
      </c>
      <c r="DT123" s="1">
        <v>11</v>
      </c>
      <c r="DU123" s="1">
        <v>15</v>
      </c>
      <c r="DV123" s="1">
        <v>8</v>
      </c>
      <c r="DW123" s="1">
        <v>11</v>
      </c>
      <c r="DX123" s="1">
        <v>10</v>
      </c>
      <c r="DZ123" s="1">
        <v>20</v>
      </c>
      <c r="EA123" s="1">
        <v>17</v>
      </c>
      <c r="EB123" s="1">
        <v>4</v>
      </c>
      <c r="EC123" s="1">
        <v>43</v>
      </c>
      <c r="ED123" s="1">
        <v>17</v>
      </c>
      <c r="EE123" s="1">
        <v>41</v>
      </c>
      <c r="EF123" s="1">
        <v>11</v>
      </c>
      <c r="EG123" s="1">
        <v>4</v>
      </c>
      <c r="EH123" s="1">
        <v>12</v>
      </c>
      <c r="EI123" s="1">
        <v>15</v>
      </c>
      <c r="EJ123" s="1">
        <v>7</v>
      </c>
      <c r="EK123" s="1">
        <v>13</v>
      </c>
      <c r="EL123" s="1">
        <v>6</v>
      </c>
      <c r="EN123" s="1">
        <v>6</v>
      </c>
      <c r="EO123" s="1">
        <v>18</v>
      </c>
      <c r="EP123" s="1">
        <v>7</v>
      </c>
      <c r="EQ123" s="1">
        <v>22</v>
      </c>
      <c r="ER123" s="1">
        <v>2</v>
      </c>
      <c r="ES123" s="1">
        <v>22</v>
      </c>
      <c r="ET123" s="1">
        <v>1</v>
      </c>
      <c r="EU123" s="1">
        <v>6</v>
      </c>
      <c r="EV123" s="1">
        <v>5</v>
      </c>
      <c r="EW123" s="1">
        <v>4</v>
      </c>
      <c r="EX123" s="1">
        <v>1</v>
      </c>
      <c r="EY123" s="1">
        <v>2</v>
      </c>
      <c r="EZ123" s="1">
        <v>4</v>
      </c>
      <c r="FA123"/>
      <c r="FO123"/>
    </row>
    <row r="124" spans="1:171">
      <c r="A124" s="13">
        <f t="shared" si="1"/>
        <v>42766</v>
      </c>
      <c r="O124"/>
      <c r="AD124"/>
      <c r="AE124"/>
      <c r="AS124" s="4">
        <v>42766</v>
      </c>
      <c r="AT124" s="1">
        <v>543.64863414000001</v>
      </c>
      <c r="AU124" s="1">
        <v>1065.1072931599999</v>
      </c>
      <c r="AV124" s="1">
        <v>3849.6502675199999</v>
      </c>
      <c r="AW124" s="1">
        <v>213.25008912000001</v>
      </c>
      <c r="AX124" s="1">
        <v>787.86109984999996</v>
      </c>
      <c r="AY124" s="1">
        <v>560.03653444999998</v>
      </c>
      <c r="AZ124" s="1">
        <v>587.85659053999996</v>
      </c>
      <c r="BA124" s="1">
        <v>89.019669269999994</v>
      </c>
      <c r="BB124" s="1">
        <v>259.03236763000001</v>
      </c>
      <c r="BC124" s="1">
        <v>547.59445438</v>
      </c>
      <c r="BD124" s="1">
        <v>486.43591848</v>
      </c>
      <c r="BE124" s="1">
        <v>356.76761927000001</v>
      </c>
      <c r="BF124" s="1">
        <v>327.61269383000001</v>
      </c>
      <c r="BG124"/>
      <c r="BU124"/>
      <c r="CI124"/>
      <c r="CW124"/>
      <c r="DL124" s="1">
        <v>30</v>
      </c>
      <c r="DM124" s="1">
        <v>41</v>
      </c>
      <c r="DN124" s="1">
        <v>8</v>
      </c>
      <c r="DO124" s="1">
        <v>79</v>
      </c>
      <c r="DP124" s="1">
        <v>21</v>
      </c>
      <c r="DQ124" s="1">
        <v>45</v>
      </c>
      <c r="DR124" s="1">
        <v>12</v>
      </c>
      <c r="DS124" s="1">
        <v>10</v>
      </c>
      <c r="DT124" s="1">
        <v>9</v>
      </c>
      <c r="DU124" s="1">
        <v>15</v>
      </c>
      <c r="DV124" s="1">
        <v>7</v>
      </c>
      <c r="DW124" s="1">
        <v>7</v>
      </c>
      <c r="DX124" s="1">
        <v>9</v>
      </c>
      <c r="DZ124" s="1">
        <v>18</v>
      </c>
      <c r="EA124" s="1">
        <v>33</v>
      </c>
      <c r="EB124" s="1">
        <v>7</v>
      </c>
      <c r="EC124" s="1">
        <v>43</v>
      </c>
      <c r="ED124" s="1">
        <v>15</v>
      </c>
      <c r="EE124" s="1">
        <v>51</v>
      </c>
      <c r="EF124" s="1">
        <v>10</v>
      </c>
      <c r="EG124" s="1">
        <v>6</v>
      </c>
      <c r="EH124" s="1">
        <v>16</v>
      </c>
      <c r="EI124" s="1">
        <v>14</v>
      </c>
      <c r="EJ124" s="1">
        <v>6</v>
      </c>
      <c r="EK124" s="1">
        <v>17</v>
      </c>
      <c r="EL124" s="1">
        <v>8</v>
      </c>
      <c r="EN124" s="1">
        <v>2</v>
      </c>
      <c r="EO124" s="1">
        <v>7</v>
      </c>
      <c r="EP124" s="1">
        <v>1</v>
      </c>
      <c r="EQ124" s="1">
        <v>17</v>
      </c>
      <c r="ER124" s="1">
        <v>3</v>
      </c>
      <c r="ES124" s="1">
        <v>15</v>
      </c>
      <c r="ET124" s="1">
        <v>3</v>
      </c>
      <c r="EU124" s="1">
        <v>2</v>
      </c>
      <c r="EV124" s="1">
        <v>3</v>
      </c>
      <c r="EW124" s="1">
        <v>5</v>
      </c>
      <c r="EX124" s="1">
        <v>3</v>
      </c>
      <c r="EY124" s="1">
        <v>2</v>
      </c>
      <c r="EZ124" s="1">
        <v>3</v>
      </c>
      <c r="FA124"/>
      <c r="FO124"/>
    </row>
    <row r="125" spans="1:171">
      <c r="A125" s="13">
        <f t="shared" si="1"/>
        <v>42734</v>
      </c>
      <c r="O125"/>
      <c r="AD125"/>
      <c r="AE125"/>
      <c r="AS125" s="4">
        <v>42734</v>
      </c>
      <c r="AT125" s="1">
        <v>522.47953294000001</v>
      </c>
      <c r="AU125" s="1">
        <v>1061.5189666700001</v>
      </c>
      <c r="AV125" s="1">
        <v>3823.3759201600001</v>
      </c>
      <c r="AW125" s="1">
        <v>212.23075187000001</v>
      </c>
      <c r="AX125" s="1">
        <v>798.25241205999998</v>
      </c>
      <c r="AY125" s="1">
        <v>554.83021460999998</v>
      </c>
      <c r="AZ125" s="1">
        <v>619.78850922000004</v>
      </c>
      <c r="BA125" s="1">
        <v>88.430253210000004</v>
      </c>
      <c r="BB125" s="1">
        <v>267.98456176000002</v>
      </c>
      <c r="BC125" s="1">
        <v>569.67061078999996</v>
      </c>
      <c r="BD125" s="1">
        <v>495.98554009999998</v>
      </c>
      <c r="BE125" s="1">
        <v>367.00477425000003</v>
      </c>
      <c r="BF125" s="1">
        <v>325.60149845000001</v>
      </c>
      <c r="BG125"/>
      <c r="BU125"/>
      <c r="CI125"/>
      <c r="CW125"/>
      <c r="DL125" s="1">
        <v>26</v>
      </c>
      <c r="DM125" s="1">
        <v>31</v>
      </c>
      <c r="DN125" s="1">
        <v>6</v>
      </c>
      <c r="DO125" s="1">
        <v>61</v>
      </c>
      <c r="DP125" s="1">
        <v>15</v>
      </c>
      <c r="DQ125" s="1">
        <v>33</v>
      </c>
      <c r="DR125" s="1">
        <v>16</v>
      </c>
      <c r="DS125" s="1">
        <v>5</v>
      </c>
      <c r="DT125" s="1">
        <v>8</v>
      </c>
      <c r="DU125" s="1">
        <v>14</v>
      </c>
      <c r="DV125" s="1">
        <v>7</v>
      </c>
      <c r="DW125" s="1">
        <v>7</v>
      </c>
      <c r="DX125" s="1">
        <v>9</v>
      </c>
      <c r="DZ125" s="1">
        <v>14</v>
      </c>
      <c r="EA125" s="1">
        <v>32</v>
      </c>
      <c r="EB125" s="1">
        <v>8</v>
      </c>
      <c r="EC125" s="1">
        <v>45</v>
      </c>
      <c r="ED125" s="1">
        <v>11</v>
      </c>
      <c r="EE125" s="1">
        <v>54</v>
      </c>
      <c r="EF125" s="1">
        <v>6</v>
      </c>
      <c r="EG125" s="1">
        <v>8</v>
      </c>
      <c r="EH125" s="1">
        <v>13</v>
      </c>
      <c r="EI125" s="1">
        <v>17</v>
      </c>
      <c r="EJ125" s="1">
        <v>8</v>
      </c>
      <c r="EK125" s="1">
        <v>13</v>
      </c>
      <c r="EL125" s="1">
        <v>7</v>
      </c>
      <c r="EN125" s="1">
        <v>10</v>
      </c>
      <c r="EO125" s="1">
        <v>19</v>
      </c>
      <c r="EP125" s="1">
        <v>3</v>
      </c>
      <c r="EQ125" s="1">
        <v>33</v>
      </c>
      <c r="ER125" s="1">
        <v>13</v>
      </c>
      <c r="ES125" s="1">
        <v>24</v>
      </c>
      <c r="ET125" s="1">
        <v>3</v>
      </c>
      <c r="EU125" s="1">
        <v>5</v>
      </c>
      <c r="EV125" s="1">
        <v>7</v>
      </c>
      <c r="EW125" s="1">
        <v>3</v>
      </c>
      <c r="EX125" s="1">
        <v>1</v>
      </c>
      <c r="EY125" s="1">
        <v>6</v>
      </c>
      <c r="EZ125" s="1">
        <v>4</v>
      </c>
      <c r="FA125"/>
      <c r="FO125"/>
    </row>
    <row r="126" spans="1:171">
      <c r="A126" s="13">
        <f t="shared" si="1"/>
        <v>42704</v>
      </c>
      <c r="O126"/>
      <c r="AD126"/>
      <c r="AE126"/>
      <c r="AS126" s="4">
        <v>42704</v>
      </c>
      <c r="AT126" s="1">
        <v>496.74851826999998</v>
      </c>
      <c r="AU126" s="1">
        <v>1006.27965546</v>
      </c>
      <c r="AV126" s="1">
        <v>3639.9407181699999</v>
      </c>
      <c r="AW126" s="1">
        <v>199.21584806999999</v>
      </c>
      <c r="AX126" s="1">
        <v>762.42790276000005</v>
      </c>
      <c r="AY126" s="1">
        <v>531.80241984999998</v>
      </c>
      <c r="AZ126" s="1">
        <v>564.69806698000002</v>
      </c>
      <c r="BA126" s="1">
        <v>82.905862080000006</v>
      </c>
      <c r="BB126" s="1">
        <v>251.46624309000001</v>
      </c>
      <c r="BC126" s="1">
        <v>537.60763902999997</v>
      </c>
      <c r="BD126" s="1">
        <v>468.97313430999998</v>
      </c>
      <c r="BE126" s="1">
        <v>341.13930412000002</v>
      </c>
      <c r="BF126" s="1">
        <v>296.28377367000002</v>
      </c>
      <c r="BG126"/>
      <c r="BU126"/>
      <c r="CI126"/>
      <c r="CW126"/>
      <c r="DL126" s="1">
        <v>27</v>
      </c>
      <c r="DM126" s="1">
        <v>36</v>
      </c>
      <c r="DN126" s="1">
        <v>6</v>
      </c>
      <c r="DO126" s="1">
        <v>81</v>
      </c>
      <c r="DP126" s="1">
        <v>18</v>
      </c>
      <c r="DQ126" s="1">
        <v>53</v>
      </c>
      <c r="DR126" s="1">
        <v>16</v>
      </c>
      <c r="DS126" s="1">
        <v>8</v>
      </c>
      <c r="DT126" s="1">
        <v>13</v>
      </c>
      <c r="DU126" s="1">
        <v>15</v>
      </c>
      <c r="DV126" s="1">
        <v>9</v>
      </c>
      <c r="DW126" s="1">
        <v>11</v>
      </c>
      <c r="DX126" s="1">
        <v>9</v>
      </c>
      <c r="DZ126" s="1">
        <v>14</v>
      </c>
      <c r="EA126" s="1">
        <v>36</v>
      </c>
      <c r="EB126" s="1">
        <v>9</v>
      </c>
      <c r="EC126" s="1">
        <v>42</v>
      </c>
      <c r="ED126" s="1">
        <v>13</v>
      </c>
      <c r="EE126" s="1">
        <v>46</v>
      </c>
      <c r="EF126" s="1">
        <v>7</v>
      </c>
      <c r="EG126" s="1">
        <v>5</v>
      </c>
      <c r="EH126" s="1">
        <v>9</v>
      </c>
      <c r="EI126" s="1">
        <v>14</v>
      </c>
      <c r="EJ126" s="1">
        <v>6</v>
      </c>
      <c r="EK126" s="1">
        <v>12</v>
      </c>
      <c r="EL126" s="1">
        <v>10</v>
      </c>
      <c r="EN126" s="1">
        <v>9</v>
      </c>
      <c r="EO126" s="1">
        <v>9</v>
      </c>
      <c r="EP126" s="1">
        <v>2</v>
      </c>
      <c r="EQ126" s="1">
        <v>16</v>
      </c>
      <c r="ER126" s="1">
        <v>7</v>
      </c>
      <c r="ES126" s="1">
        <v>14</v>
      </c>
      <c r="ET126" s="1">
        <v>2</v>
      </c>
      <c r="EU126" s="1">
        <v>5</v>
      </c>
      <c r="EV126" s="1">
        <v>5</v>
      </c>
      <c r="EW126" s="1">
        <v>5</v>
      </c>
      <c r="EX126" s="1">
        <v>1</v>
      </c>
      <c r="EY126" s="1">
        <v>4</v>
      </c>
      <c r="EZ126" s="1">
        <v>0</v>
      </c>
      <c r="FA126"/>
      <c r="FO126"/>
    </row>
    <row r="127" spans="1:171">
      <c r="A127" s="13">
        <f t="shared" si="1"/>
        <v>42674</v>
      </c>
      <c r="O127"/>
      <c r="AD127"/>
      <c r="AE127"/>
      <c r="AS127" s="4">
        <v>42674</v>
      </c>
      <c r="AT127" s="1">
        <v>479.02285246999998</v>
      </c>
      <c r="AU127" s="1">
        <v>1029.7567345299999</v>
      </c>
      <c r="AV127" s="1">
        <v>3646.3986901100002</v>
      </c>
      <c r="AW127" s="1">
        <v>191.82528629000001</v>
      </c>
      <c r="AX127" s="1">
        <v>756.41043852999996</v>
      </c>
      <c r="AY127" s="1">
        <v>519.32251442999996</v>
      </c>
      <c r="AZ127" s="1">
        <v>550.71549153000001</v>
      </c>
      <c r="BA127" s="1">
        <v>82.824402890000002</v>
      </c>
      <c r="BB127" s="1">
        <v>264.72751665999999</v>
      </c>
      <c r="BC127" s="1">
        <v>579.58668589000001</v>
      </c>
      <c r="BD127" s="1">
        <v>457.77917158000002</v>
      </c>
      <c r="BE127" s="1">
        <v>345.27064951</v>
      </c>
      <c r="BF127" s="1">
        <v>299.59456444</v>
      </c>
      <c r="BG127"/>
      <c r="BU127"/>
      <c r="CI127"/>
      <c r="CW127"/>
      <c r="DL127" s="1">
        <v>26</v>
      </c>
      <c r="DM127" s="1">
        <v>33</v>
      </c>
      <c r="DN127" s="1">
        <v>6</v>
      </c>
      <c r="DO127" s="1">
        <v>74</v>
      </c>
      <c r="DP127" s="1">
        <v>19</v>
      </c>
      <c r="DQ127" s="1">
        <v>51</v>
      </c>
      <c r="DR127" s="1">
        <v>11</v>
      </c>
      <c r="DS127" s="1">
        <v>5</v>
      </c>
      <c r="DT127" s="1">
        <v>16</v>
      </c>
      <c r="DU127" s="1">
        <v>10</v>
      </c>
      <c r="DV127" s="1">
        <v>5</v>
      </c>
      <c r="DW127" s="1">
        <v>7</v>
      </c>
      <c r="DX127" s="1">
        <v>10</v>
      </c>
      <c r="DZ127" s="1">
        <v>15</v>
      </c>
      <c r="EA127" s="1">
        <v>37</v>
      </c>
      <c r="EB127" s="1">
        <v>11</v>
      </c>
      <c r="EC127" s="1">
        <v>41</v>
      </c>
      <c r="ED127" s="1">
        <v>17</v>
      </c>
      <c r="EE127" s="1">
        <v>51</v>
      </c>
      <c r="EF127" s="1">
        <v>14</v>
      </c>
      <c r="EG127" s="1">
        <v>12</v>
      </c>
      <c r="EH127" s="1">
        <v>10</v>
      </c>
      <c r="EI127" s="1">
        <v>16</v>
      </c>
      <c r="EJ127" s="1">
        <v>8</v>
      </c>
      <c r="EK127" s="1">
        <v>17</v>
      </c>
      <c r="EL127" s="1">
        <v>5</v>
      </c>
      <c r="EN127" s="1">
        <v>9</v>
      </c>
      <c r="EO127" s="1">
        <v>11</v>
      </c>
      <c r="EP127" s="1">
        <v>0</v>
      </c>
      <c r="EQ127" s="1">
        <v>25</v>
      </c>
      <c r="ER127" s="1">
        <v>2</v>
      </c>
      <c r="ES127" s="1">
        <v>11</v>
      </c>
      <c r="ET127" s="1">
        <v>0</v>
      </c>
      <c r="EU127" s="1">
        <v>1</v>
      </c>
      <c r="EV127" s="1">
        <v>1</v>
      </c>
      <c r="EW127" s="1">
        <v>7</v>
      </c>
      <c r="EX127" s="1">
        <v>3</v>
      </c>
      <c r="EY127" s="1">
        <v>3</v>
      </c>
      <c r="EZ127" s="1">
        <v>4</v>
      </c>
      <c r="FA127"/>
      <c r="FO127"/>
    </row>
    <row r="128" spans="1:171">
      <c r="A128" s="13">
        <f t="shared" si="1"/>
        <v>42643</v>
      </c>
      <c r="O128"/>
      <c r="AD128"/>
      <c r="AE128"/>
      <c r="AS128" s="4">
        <v>42643</v>
      </c>
      <c r="AT128" s="1">
        <v>470.15232856</v>
      </c>
      <c r="AU128" s="1">
        <v>1064.19291086</v>
      </c>
      <c r="AV128" s="1">
        <v>3668.1480825799999</v>
      </c>
      <c r="AW128" s="1">
        <v>183.54692273000001</v>
      </c>
      <c r="AX128" s="1">
        <v>807.18467410999995</v>
      </c>
      <c r="AY128" s="1">
        <v>529.64318939999998</v>
      </c>
      <c r="AZ128" s="1">
        <v>534.39622823000002</v>
      </c>
      <c r="BA128" s="1">
        <v>89.303305530000003</v>
      </c>
      <c r="BB128" s="1">
        <v>267.73309561999997</v>
      </c>
      <c r="BC128" s="1">
        <v>594.79770866000001</v>
      </c>
      <c r="BD128" s="1">
        <v>472.20333364999999</v>
      </c>
      <c r="BE128" s="1">
        <v>361.96291077000001</v>
      </c>
      <c r="BF128" s="1">
        <v>290.86068230000001</v>
      </c>
      <c r="BG128"/>
      <c r="BU128"/>
      <c r="CI128"/>
      <c r="CW128"/>
      <c r="DL128" s="1">
        <v>28</v>
      </c>
      <c r="DM128" s="1">
        <v>32</v>
      </c>
      <c r="DN128" s="1">
        <v>2</v>
      </c>
      <c r="DO128" s="1">
        <v>61</v>
      </c>
      <c r="DP128" s="1">
        <v>13</v>
      </c>
      <c r="DQ128" s="1">
        <v>40</v>
      </c>
      <c r="DR128" s="1">
        <v>11</v>
      </c>
      <c r="DS128" s="1">
        <v>6</v>
      </c>
      <c r="DT128" s="1">
        <v>15</v>
      </c>
      <c r="DU128" s="1">
        <v>16</v>
      </c>
      <c r="DV128" s="1">
        <v>7</v>
      </c>
      <c r="DW128" s="1">
        <v>9</v>
      </c>
      <c r="DX128" s="1">
        <v>7</v>
      </c>
      <c r="DZ128" s="1">
        <v>10</v>
      </c>
      <c r="EA128" s="1">
        <v>34</v>
      </c>
      <c r="EB128" s="1">
        <v>12</v>
      </c>
      <c r="EC128" s="1">
        <v>47</v>
      </c>
      <c r="ED128" s="1">
        <v>16</v>
      </c>
      <c r="EE128" s="1">
        <v>55</v>
      </c>
      <c r="EF128" s="1">
        <v>10</v>
      </c>
      <c r="EG128" s="1">
        <v>10</v>
      </c>
      <c r="EH128" s="1">
        <v>5</v>
      </c>
      <c r="EI128" s="1">
        <v>11</v>
      </c>
      <c r="EJ128" s="1">
        <v>8</v>
      </c>
      <c r="EK128" s="1">
        <v>11</v>
      </c>
      <c r="EL128" s="1">
        <v>5</v>
      </c>
      <c r="EN128" s="1">
        <v>12</v>
      </c>
      <c r="EO128" s="1">
        <v>16</v>
      </c>
      <c r="EP128" s="1">
        <v>3</v>
      </c>
      <c r="EQ128" s="1">
        <v>32</v>
      </c>
      <c r="ER128" s="1">
        <v>9</v>
      </c>
      <c r="ES128" s="1">
        <v>18</v>
      </c>
      <c r="ET128" s="1">
        <v>4</v>
      </c>
      <c r="EU128" s="1">
        <v>2</v>
      </c>
      <c r="EV128" s="1">
        <v>7</v>
      </c>
      <c r="EW128" s="1">
        <v>5</v>
      </c>
      <c r="EX128" s="1">
        <v>1</v>
      </c>
      <c r="EY128" s="1">
        <v>7</v>
      </c>
      <c r="EZ128" s="1">
        <v>7</v>
      </c>
      <c r="FA128"/>
      <c r="FO128"/>
    </row>
    <row r="129" spans="1:171">
      <c r="A129" s="13">
        <f t="shared" si="1"/>
        <v>42613</v>
      </c>
      <c r="O129"/>
      <c r="AD129"/>
      <c r="AE129"/>
      <c r="AS129" s="4">
        <v>42613</v>
      </c>
      <c r="AT129" s="1">
        <v>458.92399847000002</v>
      </c>
      <c r="AU129" s="1">
        <v>1060.9451501599999</v>
      </c>
      <c r="AV129" s="1">
        <v>3642.0412295599999</v>
      </c>
      <c r="AW129" s="1">
        <v>186.48673815999999</v>
      </c>
      <c r="AX129" s="1">
        <v>814.01589254999999</v>
      </c>
      <c r="AY129" s="1">
        <v>529.68031316999998</v>
      </c>
      <c r="AZ129" s="1">
        <v>531.41443059999995</v>
      </c>
      <c r="BA129" s="1">
        <v>87.323620309999995</v>
      </c>
      <c r="BB129" s="1">
        <v>272.28466748</v>
      </c>
      <c r="BC129" s="1">
        <v>592.04404525999996</v>
      </c>
      <c r="BD129" s="1">
        <v>477.66557499999999</v>
      </c>
      <c r="BE129" s="1">
        <v>361.12851049</v>
      </c>
      <c r="BF129" s="1">
        <v>290.97065128000003</v>
      </c>
      <c r="BG129"/>
      <c r="BU129"/>
      <c r="CI129"/>
      <c r="CW129"/>
      <c r="DL129" s="1">
        <v>26</v>
      </c>
      <c r="DM129" s="1">
        <v>36</v>
      </c>
      <c r="DN129" s="1">
        <v>4</v>
      </c>
      <c r="DO129" s="1">
        <v>74</v>
      </c>
      <c r="DP129" s="1">
        <v>22</v>
      </c>
      <c r="DQ129" s="1">
        <v>49</v>
      </c>
      <c r="DR129" s="1">
        <v>9</v>
      </c>
      <c r="DS129" s="1">
        <v>10</v>
      </c>
      <c r="DT129" s="1">
        <v>8</v>
      </c>
      <c r="DU129" s="1">
        <v>12</v>
      </c>
      <c r="DV129" s="1">
        <v>8</v>
      </c>
      <c r="DW129" s="1">
        <v>14</v>
      </c>
      <c r="DX129" s="1">
        <v>12</v>
      </c>
      <c r="DZ129" s="1">
        <v>20</v>
      </c>
      <c r="EA129" s="1">
        <v>35</v>
      </c>
      <c r="EB129" s="1">
        <v>9</v>
      </c>
      <c r="EC129" s="1">
        <v>47</v>
      </c>
      <c r="ED129" s="1">
        <v>12</v>
      </c>
      <c r="EE129" s="1">
        <v>43</v>
      </c>
      <c r="EF129" s="1">
        <v>15</v>
      </c>
      <c r="EG129" s="1">
        <v>7</v>
      </c>
      <c r="EH129" s="1">
        <v>15</v>
      </c>
      <c r="EI129" s="1">
        <v>11</v>
      </c>
      <c r="EJ129" s="1">
        <v>9</v>
      </c>
      <c r="EK129" s="1">
        <v>7</v>
      </c>
      <c r="EL129" s="1">
        <v>4</v>
      </c>
      <c r="EN129" s="1">
        <v>4</v>
      </c>
      <c r="EO129" s="1">
        <v>11</v>
      </c>
      <c r="EP129" s="1">
        <v>4</v>
      </c>
      <c r="EQ129" s="1">
        <v>21</v>
      </c>
      <c r="ER129" s="1">
        <v>3</v>
      </c>
      <c r="ES129" s="1">
        <v>20</v>
      </c>
      <c r="ET129" s="1">
        <v>1</v>
      </c>
      <c r="EU129" s="1">
        <v>2</v>
      </c>
      <c r="EV129" s="1">
        <v>3</v>
      </c>
      <c r="EW129" s="1">
        <v>8</v>
      </c>
      <c r="EX129" s="1">
        <v>0</v>
      </c>
      <c r="EY129" s="1">
        <v>6</v>
      </c>
      <c r="EZ129" s="1">
        <v>3</v>
      </c>
      <c r="FA129"/>
      <c r="FO129"/>
    </row>
    <row r="130" spans="1:171">
      <c r="A130" s="13">
        <f t="shared" si="1"/>
        <v>42580</v>
      </c>
      <c r="O130"/>
      <c r="AD130"/>
      <c r="AE130"/>
      <c r="AS130" s="4">
        <v>42580</v>
      </c>
      <c r="AT130" s="1">
        <v>452.28971624000002</v>
      </c>
      <c r="AU130" s="1">
        <v>1068.9446371700001</v>
      </c>
      <c r="AV130" s="1">
        <v>3681.1748667299998</v>
      </c>
      <c r="AW130" s="1">
        <v>176.56328049999999</v>
      </c>
      <c r="AX130" s="1">
        <v>863.10065292000002</v>
      </c>
      <c r="AY130" s="1">
        <v>513.32834018999995</v>
      </c>
      <c r="AZ130" s="1">
        <v>535.40855255999998</v>
      </c>
      <c r="BA130" s="1">
        <v>87.499677539999993</v>
      </c>
      <c r="BB130" s="1">
        <v>274.19640634000001</v>
      </c>
      <c r="BC130" s="1">
        <v>621.02562626999998</v>
      </c>
      <c r="BD130" s="1">
        <v>475.19930949000002</v>
      </c>
      <c r="BE130" s="1">
        <v>363.31181085999998</v>
      </c>
      <c r="BF130" s="1">
        <v>288.21390994000001</v>
      </c>
      <c r="BG130"/>
      <c r="BU130"/>
      <c r="CI130"/>
      <c r="CW130"/>
      <c r="DL130" s="1">
        <v>27</v>
      </c>
      <c r="DM130" s="1">
        <v>40</v>
      </c>
      <c r="DN130" s="1">
        <v>4</v>
      </c>
      <c r="DO130" s="1">
        <v>46</v>
      </c>
      <c r="DP130" s="1">
        <v>20</v>
      </c>
      <c r="DQ130" s="1">
        <v>57</v>
      </c>
      <c r="DR130" s="1">
        <v>11</v>
      </c>
      <c r="DS130" s="1">
        <v>8</v>
      </c>
      <c r="DT130" s="1">
        <v>9</v>
      </c>
      <c r="DU130" s="1">
        <v>17</v>
      </c>
      <c r="DV130" s="1">
        <v>3</v>
      </c>
      <c r="DW130" s="1">
        <v>14</v>
      </c>
      <c r="DX130" s="1">
        <v>11</v>
      </c>
      <c r="DZ130" s="1">
        <v>18</v>
      </c>
      <c r="EA130" s="1">
        <v>34</v>
      </c>
      <c r="EB130" s="1">
        <v>12</v>
      </c>
      <c r="EC130" s="1">
        <v>80</v>
      </c>
      <c r="ED130" s="1">
        <v>16</v>
      </c>
      <c r="EE130" s="1">
        <v>47</v>
      </c>
      <c r="EF130" s="1">
        <v>11</v>
      </c>
      <c r="EG130" s="1">
        <v>6</v>
      </c>
      <c r="EH130" s="1">
        <v>13</v>
      </c>
      <c r="EI130" s="1">
        <v>11</v>
      </c>
      <c r="EJ130" s="1">
        <v>11</v>
      </c>
      <c r="EK130" s="1">
        <v>13</v>
      </c>
      <c r="EL130" s="1">
        <v>5</v>
      </c>
      <c r="EN130" s="1">
        <v>5</v>
      </c>
      <c r="EO130" s="1">
        <v>8</v>
      </c>
      <c r="EP130" s="1">
        <v>1</v>
      </c>
      <c r="EQ130" s="1">
        <v>16</v>
      </c>
      <c r="ER130" s="1">
        <v>2</v>
      </c>
      <c r="ES130" s="1">
        <v>8</v>
      </c>
      <c r="ET130" s="1">
        <v>3</v>
      </c>
      <c r="EU130" s="1">
        <v>5</v>
      </c>
      <c r="EV130" s="1">
        <v>4</v>
      </c>
      <c r="EW130" s="1">
        <v>3</v>
      </c>
      <c r="EX130" s="1">
        <v>3</v>
      </c>
      <c r="EY130" s="1">
        <v>0</v>
      </c>
      <c r="EZ130" s="1">
        <v>3</v>
      </c>
      <c r="FA130"/>
      <c r="FO130"/>
    </row>
    <row r="131" spans="1:171">
      <c r="A131" s="13">
        <f t="shared" si="1"/>
        <v>42551</v>
      </c>
      <c r="O131"/>
      <c r="AD131"/>
      <c r="AE131"/>
      <c r="AS131" s="4">
        <v>42551</v>
      </c>
      <c r="AT131" s="1">
        <v>425.90415052999998</v>
      </c>
      <c r="AU131" s="1">
        <v>1038.30336592</v>
      </c>
      <c r="AV131" s="1">
        <v>3607.7522000700001</v>
      </c>
      <c r="AW131" s="1">
        <v>169.33397244</v>
      </c>
      <c r="AX131" s="1">
        <v>844.84475565000002</v>
      </c>
      <c r="AY131" s="1">
        <v>484.76112670999998</v>
      </c>
      <c r="AZ131" s="1">
        <v>556.44123715000001</v>
      </c>
      <c r="BA131" s="1">
        <v>77.834199249999998</v>
      </c>
      <c r="BB131" s="1">
        <v>276.39583528999998</v>
      </c>
      <c r="BC131" s="1">
        <v>612.20810047999998</v>
      </c>
      <c r="BD131" s="1">
        <v>449.22752127000001</v>
      </c>
      <c r="BE131" s="1">
        <v>349.17810401000003</v>
      </c>
      <c r="BF131" s="1">
        <v>255.19124672999999</v>
      </c>
      <c r="BG131"/>
      <c r="BU131"/>
      <c r="CI131"/>
      <c r="CW131"/>
      <c r="DL131" s="1">
        <v>23</v>
      </c>
      <c r="DM131" s="1">
        <v>37</v>
      </c>
      <c r="DN131" s="1">
        <v>4</v>
      </c>
      <c r="DO131" s="1">
        <v>37</v>
      </c>
      <c r="DP131" s="1">
        <v>10</v>
      </c>
      <c r="DQ131" s="1">
        <v>48</v>
      </c>
      <c r="DR131" s="1">
        <v>20</v>
      </c>
      <c r="DS131" s="1">
        <v>9</v>
      </c>
      <c r="DT131" s="1">
        <v>10</v>
      </c>
      <c r="DU131" s="1">
        <v>15</v>
      </c>
      <c r="DV131" s="1">
        <v>4</v>
      </c>
      <c r="DW131" s="1">
        <v>8</v>
      </c>
      <c r="DX131" s="1">
        <v>10</v>
      </c>
      <c r="DZ131" s="1">
        <v>20</v>
      </c>
      <c r="EA131" s="1">
        <v>31</v>
      </c>
      <c r="EB131" s="1">
        <v>11</v>
      </c>
      <c r="EC131" s="1">
        <v>87</v>
      </c>
      <c r="ED131" s="1">
        <v>17</v>
      </c>
      <c r="EE131" s="1">
        <v>53</v>
      </c>
      <c r="EF131" s="1">
        <v>5</v>
      </c>
      <c r="EG131" s="1">
        <v>6</v>
      </c>
      <c r="EH131" s="1">
        <v>12</v>
      </c>
      <c r="EI131" s="1">
        <v>16</v>
      </c>
      <c r="EJ131" s="1">
        <v>13</v>
      </c>
      <c r="EK131" s="1">
        <v>18</v>
      </c>
      <c r="EL131" s="1">
        <v>7</v>
      </c>
      <c r="EN131" s="1">
        <v>8</v>
      </c>
      <c r="EO131" s="1">
        <v>14</v>
      </c>
      <c r="EP131" s="1">
        <v>2</v>
      </c>
      <c r="EQ131" s="1">
        <v>18</v>
      </c>
      <c r="ER131" s="1">
        <v>11</v>
      </c>
      <c r="ES131" s="1">
        <v>11</v>
      </c>
      <c r="ET131" s="1">
        <v>0</v>
      </c>
      <c r="EU131" s="1">
        <v>4</v>
      </c>
      <c r="EV131" s="1">
        <v>4</v>
      </c>
      <c r="EW131" s="1">
        <v>0</v>
      </c>
      <c r="EX131" s="1">
        <v>0</v>
      </c>
      <c r="EY131" s="1">
        <v>1</v>
      </c>
      <c r="EZ131" s="1">
        <v>2</v>
      </c>
      <c r="FA131"/>
      <c r="FO131"/>
    </row>
    <row r="132" spans="1:171">
      <c r="A132" s="13">
        <f t="shared" si="1"/>
        <v>42521</v>
      </c>
      <c r="O132"/>
      <c r="AD132"/>
      <c r="AE132"/>
      <c r="AS132" s="4">
        <v>42521</v>
      </c>
      <c r="AT132" s="1">
        <v>422.36891955999999</v>
      </c>
      <c r="AU132" s="1">
        <v>1054.3789559300001</v>
      </c>
      <c r="AV132" s="1">
        <v>3568.68533484</v>
      </c>
      <c r="AW132" s="1">
        <v>197.75932255999999</v>
      </c>
      <c r="AX132" s="1">
        <v>838.21678373999998</v>
      </c>
      <c r="AY132" s="1">
        <v>513.20596402000001</v>
      </c>
      <c r="AZ132" s="1">
        <v>515.97684188999995</v>
      </c>
      <c r="BA132" s="1">
        <v>81.000424649999999</v>
      </c>
      <c r="BB132" s="1">
        <v>298.82189364999999</v>
      </c>
      <c r="BC132" s="1">
        <v>613.54314787999999</v>
      </c>
      <c r="BD132" s="1">
        <v>513.18540015999997</v>
      </c>
      <c r="BE132" s="1">
        <v>379.04468191000001</v>
      </c>
      <c r="BF132" s="1">
        <v>294.30501593999998</v>
      </c>
      <c r="BG132"/>
      <c r="BU132"/>
      <c r="CI132"/>
      <c r="CW132"/>
      <c r="DL132" s="1">
        <v>23</v>
      </c>
      <c r="DM132" s="1">
        <v>40</v>
      </c>
      <c r="DN132" s="1">
        <v>4</v>
      </c>
      <c r="DO132" s="1">
        <v>50</v>
      </c>
      <c r="DP132" s="1">
        <v>14</v>
      </c>
      <c r="DQ132" s="1">
        <v>48</v>
      </c>
      <c r="DR132" s="1">
        <v>12</v>
      </c>
      <c r="DS132" s="1">
        <v>6</v>
      </c>
      <c r="DT132" s="1">
        <v>9</v>
      </c>
      <c r="DU132" s="1">
        <v>19</v>
      </c>
      <c r="DV132" s="1">
        <v>3</v>
      </c>
      <c r="DW132" s="1">
        <v>11</v>
      </c>
      <c r="DX132" s="1">
        <v>9</v>
      </c>
      <c r="DZ132" s="1">
        <v>18</v>
      </c>
      <c r="EA132" s="1">
        <v>34</v>
      </c>
      <c r="EB132" s="1">
        <v>13</v>
      </c>
      <c r="EC132" s="1">
        <v>76</v>
      </c>
      <c r="ED132" s="1">
        <v>14</v>
      </c>
      <c r="EE132" s="1">
        <v>51</v>
      </c>
      <c r="EF132" s="1">
        <v>10</v>
      </c>
      <c r="EG132" s="1">
        <v>13</v>
      </c>
      <c r="EH132" s="1">
        <v>10</v>
      </c>
      <c r="EI132" s="1">
        <v>8</v>
      </c>
      <c r="EJ132" s="1">
        <v>14</v>
      </c>
      <c r="EK132" s="1">
        <v>14</v>
      </c>
      <c r="EL132" s="1">
        <v>8</v>
      </c>
      <c r="EN132" s="1">
        <v>9</v>
      </c>
      <c r="EO132" s="1">
        <v>8</v>
      </c>
      <c r="EP132" s="1">
        <v>0</v>
      </c>
      <c r="EQ132" s="1">
        <v>13</v>
      </c>
      <c r="ER132" s="1">
        <v>10</v>
      </c>
      <c r="ES132" s="1">
        <v>14</v>
      </c>
      <c r="ET132" s="1">
        <v>3</v>
      </c>
      <c r="EU132" s="1">
        <v>0</v>
      </c>
      <c r="EV132" s="1">
        <v>7</v>
      </c>
      <c r="EW132" s="1">
        <v>3</v>
      </c>
      <c r="EX132" s="1">
        <v>0</v>
      </c>
      <c r="EY132" s="1">
        <v>2</v>
      </c>
      <c r="EZ132" s="1">
        <v>2</v>
      </c>
      <c r="FA132"/>
      <c r="FO132"/>
    </row>
    <row r="133" spans="1:171">
      <c r="A133" s="13">
        <f t="shared" si="1"/>
        <v>42489</v>
      </c>
      <c r="O133"/>
      <c r="AD133"/>
      <c r="AE133"/>
      <c r="AS133" s="4">
        <v>42489</v>
      </c>
      <c r="AT133" s="1">
        <v>450.90379295000002</v>
      </c>
      <c r="AU133" s="1">
        <v>1026.15842423</v>
      </c>
      <c r="AV133" s="1">
        <v>3490.1288436</v>
      </c>
      <c r="AW133" s="1">
        <v>194.80746134</v>
      </c>
      <c r="AX133" s="1">
        <v>800.25598131000004</v>
      </c>
      <c r="AY133" s="1">
        <v>502.65306263999997</v>
      </c>
      <c r="AZ133" s="1">
        <v>531.47705198999995</v>
      </c>
      <c r="BA133" s="1">
        <v>77.707594900000004</v>
      </c>
      <c r="BB133" s="1">
        <v>290.45380800999999</v>
      </c>
      <c r="BC133" s="1">
        <v>615.12417142000004</v>
      </c>
      <c r="BD133" s="1">
        <v>489.35946534999999</v>
      </c>
      <c r="BE133" s="1">
        <v>370.39095702999998</v>
      </c>
      <c r="BF133" s="1">
        <v>294.70526806999999</v>
      </c>
      <c r="BG133"/>
      <c r="BU133"/>
      <c r="CI133"/>
      <c r="CW133"/>
      <c r="DL133" s="1">
        <v>29</v>
      </c>
      <c r="DM133" s="1">
        <v>42</v>
      </c>
      <c r="DN133" s="1">
        <v>3</v>
      </c>
      <c r="DO133" s="1">
        <v>49</v>
      </c>
      <c r="DP133" s="1">
        <v>14</v>
      </c>
      <c r="DQ133" s="1">
        <v>47</v>
      </c>
      <c r="DR133" s="1">
        <v>14</v>
      </c>
      <c r="DS133" s="1">
        <v>7</v>
      </c>
      <c r="DT133" s="1">
        <v>5</v>
      </c>
      <c r="DU133" s="1">
        <v>9</v>
      </c>
      <c r="DV133" s="1">
        <v>5</v>
      </c>
      <c r="DW133" s="1">
        <v>10</v>
      </c>
      <c r="DX133" s="1">
        <v>13</v>
      </c>
      <c r="DZ133" s="1">
        <v>19</v>
      </c>
      <c r="EA133" s="1">
        <v>37</v>
      </c>
      <c r="EB133" s="1">
        <v>14</v>
      </c>
      <c r="EC133" s="1">
        <v>71</v>
      </c>
      <c r="ED133" s="1">
        <v>18</v>
      </c>
      <c r="EE133" s="1">
        <v>59</v>
      </c>
      <c r="EF133" s="1">
        <v>6</v>
      </c>
      <c r="EG133" s="1">
        <v>12</v>
      </c>
      <c r="EH133" s="1">
        <v>18</v>
      </c>
      <c r="EI133" s="1">
        <v>16</v>
      </c>
      <c r="EJ133" s="1">
        <v>10</v>
      </c>
      <c r="EK133" s="1">
        <v>16</v>
      </c>
      <c r="EL133" s="1">
        <v>5</v>
      </c>
      <c r="EN133" s="1">
        <v>1</v>
      </c>
      <c r="EO133" s="1">
        <v>2</v>
      </c>
      <c r="EP133" s="1">
        <v>0</v>
      </c>
      <c r="EQ133" s="1">
        <v>19</v>
      </c>
      <c r="ER133" s="1">
        <v>6</v>
      </c>
      <c r="ES133" s="1">
        <v>7</v>
      </c>
      <c r="ET133" s="1">
        <v>5</v>
      </c>
      <c r="EU133" s="1">
        <v>0</v>
      </c>
      <c r="EV133" s="1">
        <v>4</v>
      </c>
      <c r="EW133" s="1">
        <v>5</v>
      </c>
      <c r="EX133" s="1">
        <v>2</v>
      </c>
      <c r="EY133" s="1">
        <v>1</v>
      </c>
      <c r="EZ133" s="1">
        <v>0</v>
      </c>
      <c r="FA133"/>
      <c r="FO133"/>
    </row>
    <row r="134" spans="1:171">
      <c r="A134" s="13">
        <f t="shared" si="1"/>
        <v>42460</v>
      </c>
      <c r="O134"/>
      <c r="AD134"/>
      <c r="AE134"/>
      <c r="AS134" s="4">
        <v>42460</v>
      </c>
      <c r="AT134" s="1">
        <v>429.42533450000002</v>
      </c>
      <c r="AU134" s="1">
        <v>1034.9994836799999</v>
      </c>
      <c r="AV134" s="1">
        <v>3531.3064361900001</v>
      </c>
      <c r="AW134" s="1">
        <v>189.93386863000001</v>
      </c>
      <c r="AX134" s="1">
        <v>778.63064659999998</v>
      </c>
      <c r="AY134" s="1">
        <v>498.72531573999998</v>
      </c>
      <c r="AZ134" s="1">
        <v>496.07919077999998</v>
      </c>
      <c r="BA134" s="1">
        <v>81.604395170000004</v>
      </c>
      <c r="BB134" s="1">
        <v>297.76539071000002</v>
      </c>
      <c r="BC134" s="1">
        <v>597.85022497</v>
      </c>
      <c r="BD134" s="1">
        <v>504.29660557</v>
      </c>
      <c r="BE134" s="1">
        <v>384.42239094000001</v>
      </c>
      <c r="BF134" s="1">
        <v>299.97057281000002</v>
      </c>
      <c r="BG134"/>
      <c r="BU134"/>
      <c r="CI134"/>
      <c r="CW134"/>
      <c r="DL134" s="1">
        <v>20</v>
      </c>
      <c r="DM134" s="1">
        <v>38</v>
      </c>
      <c r="DN134" s="1">
        <v>4</v>
      </c>
      <c r="DO134" s="1">
        <v>40</v>
      </c>
      <c r="DP134" s="1">
        <v>14</v>
      </c>
      <c r="DQ134" s="1">
        <v>42</v>
      </c>
      <c r="DR134" s="1">
        <v>6</v>
      </c>
      <c r="DS134" s="1">
        <v>9</v>
      </c>
      <c r="DT134" s="1">
        <v>6</v>
      </c>
      <c r="DU134" s="1">
        <v>12</v>
      </c>
      <c r="DV134" s="1">
        <v>8</v>
      </c>
      <c r="DW134" s="1">
        <v>11</v>
      </c>
      <c r="DX134" s="1">
        <v>9</v>
      </c>
      <c r="DZ134" s="1">
        <v>24</v>
      </c>
      <c r="EA134" s="1">
        <v>31</v>
      </c>
      <c r="EB134" s="1">
        <v>12</v>
      </c>
      <c r="EC134" s="1">
        <v>72</v>
      </c>
      <c r="ED134" s="1">
        <v>17</v>
      </c>
      <c r="EE134" s="1">
        <v>59</v>
      </c>
      <c r="EF134" s="1">
        <v>17</v>
      </c>
      <c r="EG134" s="1">
        <v>7</v>
      </c>
      <c r="EH134" s="1">
        <v>16</v>
      </c>
      <c r="EI134" s="1">
        <v>17</v>
      </c>
      <c r="EJ134" s="1">
        <v>8</v>
      </c>
      <c r="EK134" s="1">
        <v>15</v>
      </c>
      <c r="EL134" s="1">
        <v>6</v>
      </c>
      <c r="EN134" s="1">
        <v>5</v>
      </c>
      <c r="EO134" s="1">
        <v>12</v>
      </c>
      <c r="EP134" s="1">
        <v>1</v>
      </c>
      <c r="EQ134" s="1">
        <v>27</v>
      </c>
      <c r="ER134" s="1">
        <v>7</v>
      </c>
      <c r="ES134" s="1">
        <v>12</v>
      </c>
      <c r="ET134" s="1">
        <v>2</v>
      </c>
      <c r="EU134" s="1">
        <v>3</v>
      </c>
      <c r="EV134" s="1">
        <v>5</v>
      </c>
      <c r="EW134" s="1">
        <v>2</v>
      </c>
      <c r="EX134" s="1">
        <v>1</v>
      </c>
      <c r="EY134" s="1">
        <v>2</v>
      </c>
      <c r="EZ134" s="1">
        <v>3</v>
      </c>
      <c r="FA134"/>
      <c r="FO134"/>
    </row>
    <row r="135" spans="1:171">
      <c r="A135" s="13">
        <f t="shared" si="1"/>
        <v>42429</v>
      </c>
      <c r="O135"/>
      <c r="AD135"/>
      <c r="AE135"/>
      <c r="AS135" s="4">
        <v>42429</v>
      </c>
      <c r="AT135" s="1">
        <v>407.66132185999999</v>
      </c>
      <c r="AU135" s="1">
        <v>1014.72105861</v>
      </c>
      <c r="AV135" s="1">
        <v>3547.8231687299999</v>
      </c>
      <c r="AW135" s="1">
        <v>189.18396182000001</v>
      </c>
      <c r="AX135" s="1">
        <v>803.58107077</v>
      </c>
      <c r="AY135" s="1">
        <v>478.72516452999997</v>
      </c>
      <c r="AZ135" s="1">
        <v>491.82485699</v>
      </c>
      <c r="BA135" s="1">
        <v>79.720015079999996</v>
      </c>
      <c r="BB135" s="1">
        <v>295.93309427999998</v>
      </c>
      <c r="BC135" s="1">
        <v>582.56315619999998</v>
      </c>
      <c r="BD135" s="1">
        <v>510.79813417000003</v>
      </c>
      <c r="BE135" s="1">
        <v>381.30091673999999</v>
      </c>
      <c r="BF135" s="1">
        <v>281.68727977999998</v>
      </c>
      <c r="BG135"/>
      <c r="BU135"/>
      <c r="CI135"/>
      <c r="CW135"/>
      <c r="DL135" s="1">
        <v>21</v>
      </c>
      <c r="DM135" s="1">
        <v>41</v>
      </c>
      <c r="DN135" s="1">
        <v>4</v>
      </c>
      <c r="DO135" s="1">
        <v>50</v>
      </c>
      <c r="DP135" s="1">
        <v>11</v>
      </c>
      <c r="DQ135" s="1">
        <v>44</v>
      </c>
      <c r="DR135" s="1">
        <v>16</v>
      </c>
      <c r="DS135" s="1">
        <v>7</v>
      </c>
      <c r="DT135" s="1">
        <v>9</v>
      </c>
      <c r="DU135" s="1">
        <v>12</v>
      </c>
      <c r="DV135" s="1">
        <v>11</v>
      </c>
      <c r="DW135" s="1">
        <v>13</v>
      </c>
      <c r="DX135" s="1">
        <v>12</v>
      </c>
      <c r="DZ135" s="1">
        <v>23</v>
      </c>
      <c r="EA135" s="1">
        <v>30</v>
      </c>
      <c r="EB135" s="1">
        <v>10</v>
      </c>
      <c r="EC135" s="1">
        <v>68</v>
      </c>
      <c r="ED135" s="1">
        <v>13</v>
      </c>
      <c r="EE135" s="1">
        <v>45</v>
      </c>
      <c r="EF135" s="1">
        <v>9</v>
      </c>
      <c r="EG135" s="1">
        <v>6</v>
      </c>
      <c r="EH135" s="1">
        <v>17</v>
      </c>
      <c r="EI135" s="1">
        <v>12</v>
      </c>
      <c r="EJ135" s="1">
        <v>4</v>
      </c>
      <c r="EK135" s="1">
        <v>13</v>
      </c>
      <c r="EL135" s="1">
        <v>5</v>
      </c>
      <c r="EN135" s="1">
        <v>5</v>
      </c>
      <c r="EO135" s="1">
        <v>8</v>
      </c>
      <c r="EP135" s="1">
        <v>3</v>
      </c>
      <c r="EQ135" s="1">
        <v>16</v>
      </c>
      <c r="ER135" s="1">
        <v>9</v>
      </c>
      <c r="ES135" s="1">
        <v>17</v>
      </c>
      <c r="ET135" s="1">
        <v>2</v>
      </c>
      <c r="EU135" s="1">
        <v>5</v>
      </c>
      <c r="EV135" s="1">
        <v>0</v>
      </c>
      <c r="EW135" s="1">
        <v>7</v>
      </c>
      <c r="EX135" s="1">
        <v>1</v>
      </c>
      <c r="EY135" s="1">
        <v>3</v>
      </c>
      <c r="EZ135" s="1">
        <v>1</v>
      </c>
      <c r="FA135"/>
      <c r="FO135"/>
    </row>
    <row r="136" spans="1:171">
      <c r="A136" s="13">
        <f t="shared" ref="A136:A199" si="2">AS136</f>
        <v>42398</v>
      </c>
      <c r="O136"/>
      <c r="AD136"/>
      <c r="AE136"/>
      <c r="AS136" s="4">
        <v>42398</v>
      </c>
      <c r="AT136" s="1">
        <v>392.03580708999999</v>
      </c>
      <c r="AU136" s="1">
        <v>1039.6528784899999</v>
      </c>
      <c r="AV136" s="1">
        <v>3587.5535923900002</v>
      </c>
      <c r="AW136" s="1">
        <v>198.87849695</v>
      </c>
      <c r="AX136" s="1">
        <v>835.02988492999998</v>
      </c>
      <c r="AY136" s="1">
        <v>478.51408021999998</v>
      </c>
      <c r="AZ136" s="1">
        <v>487.60523875000001</v>
      </c>
      <c r="BA136" s="1">
        <v>83.656100010000003</v>
      </c>
      <c r="BB136" s="1">
        <v>307.23317888999998</v>
      </c>
      <c r="BC136" s="1">
        <v>618.72839899999997</v>
      </c>
      <c r="BD136" s="1">
        <v>499.83136308000002</v>
      </c>
      <c r="BE136" s="1">
        <v>385.65396858000003</v>
      </c>
      <c r="BF136" s="1">
        <v>282.87959097999999</v>
      </c>
      <c r="BG136"/>
      <c r="BU136"/>
      <c r="CI136"/>
      <c r="CW136"/>
      <c r="DL136" s="1">
        <v>9</v>
      </c>
      <c r="DM136" s="1">
        <v>35</v>
      </c>
      <c r="DN136" s="1">
        <v>4</v>
      </c>
      <c r="DO136" s="1">
        <v>42</v>
      </c>
      <c r="DP136" s="1">
        <v>14</v>
      </c>
      <c r="DQ136" s="1">
        <v>41</v>
      </c>
      <c r="DR136" s="1">
        <v>13</v>
      </c>
      <c r="DS136" s="1">
        <v>9</v>
      </c>
      <c r="DT136" s="1">
        <v>13</v>
      </c>
      <c r="DU136" s="1">
        <v>12</v>
      </c>
      <c r="DV136" s="1">
        <v>8</v>
      </c>
      <c r="DW136" s="1">
        <v>11</v>
      </c>
      <c r="DX136" s="1">
        <v>11</v>
      </c>
      <c r="DZ136" s="1">
        <v>34</v>
      </c>
      <c r="EA136" s="1">
        <v>35</v>
      </c>
      <c r="EB136" s="1">
        <v>9</v>
      </c>
      <c r="EC136" s="1">
        <v>80</v>
      </c>
      <c r="ED136" s="1">
        <v>16</v>
      </c>
      <c r="EE136" s="1">
        <v>49</v>
      </c>
      <c r="EF136" s="1">
        <v>14</v>
      </c>
      <c r="EG136" s="1">
        <v>8</v>
      </c>
      <c r="EH136" s="1">
        <v>12</v>
      </c>
      <c r="EI136" s="1">
        <v>14</v>
      </c>
      <c r="EJ136" s="1">
        <v>7</v>
      </c>
      <c r="EK136" s="1">
        <v>15</v>
      </c>
      <c r="EL136" s="1">
        <v>5</v>
      </c>
      <c r="EN136" s="1">
        <v>6</v>
      </c>
      <c r="EO136" s="1">
        <v>9</v>
      </c>
      <c r="EP136" s="1">
        <v>4</v>
      </c>
      <c r="EQ136" s="1">
        <v>12</v>
      </c>
      <c r="ER136" s="1">
        <v>3</v>
      </c>
      <c r="ES136" s="1">
        <v>16</v>
      </c>
      <c r="ET136" s="1">
        <v>1</v>
      </c>
      <c r="EU136" s="1">
        <v>2</v>
      </c>
      <c r="EV136" s="1">
        <v>1</v>
      </c>
      <c r="EW136" s="1">
        <v>5</v>
      </c>
      <c r="EX136" s="1">
        <v>1</v>
      </c>
      <c r="EY136" s="1">
        <v>3</v>
      </c>
      <c r="EZ136" s="1">
        <v>2</v>
      </c>
      <c r="FA136"/>
      <c r="FO136"/>
    </row>
    <row r="137" spans="1:171">
      <c r="A137" s="13">
        <f t="shared" si="2"/>
        <v>42369</v>
      </c>
      <c r="O137"/>
      <c r="AD137"/>
      <c r="AE137"/>
      <c r="AS137" s="4">
        <v>42369</v>
      </c>
      <c r="AT137" s="1">
        <v>435.99622235999999</v>
      </c>
      <c r="AU137" s="1">
        <v>1077.2832209999999</v>
      </c>
      <c r="AV137" s="1">
        <v>3579.7500353099999</v>
      </c>
      <c r="AW137" s="1">
        <v>225.64387821</v>
      </c>
      <c r="AX137" s="1">
        <v>892.57433841</v>
      </c>
      <c r="AY137" s="1">
        <v>505.11445070000002</v>
      </c>
      <c r="AZ137" s="1">
        <v>497.35920429999999</v>
      </c>
      <c r="BA137" s="1">
        <v>86.218291059999999</v>
      </c>
      <c r="BB137" s="1">
        <v>316.00062584</v>
      </c>
      <c r="BC137" s="1">
        <v>629.30756641999994</v>
      </c>
      <c r="BD137" s="1">
        <v>545.17023334999999</v>
      </c>
      <c r="BE137" s="1">
        <v>399.34387148000002</v>
      </c>
      <c r="BF137" s="1">
        <v>338.38078359000002</v>
      </c>
      <c r="BG137"/>
      <c r="BU137"/>
      <c r="CI137"/>
      <c r="CW137"/>
      <c r="DL137" s="1">
        <v>17</v>
      </c>
      <c r="DM137" s="1">
        <v>27</v>
      </c>
      <c r="DN137" s="1">
        <v>2</v>
      </c>
      <c r="DO137" s="1">
        <v>39</v>
      </c>
      <c r="DP137" s="1">
        <v>13</v>
      </c>
      <c r="DQ137" s="1">
        <v>34</v>
      </c>
      <c r="DR137" s="1">
        <v>7</v>
      </c>
      <c r="DS137" s="1">
        <v>5</v>
      </c>
      <c r="DT137" s="1">
        <v>9</v>
      </c>
      <c r="DU137" s="1">
        <v>19</v>
      </c>
      <c r="DV137" s="1">
        <v>11</v>
      </c>
      <c r="DW137" s="1">
        <v>9</v>
      </c>
      <c r="DX137" s="1">
        <v>10</v>
      </c>
      <c r="DZ137" s="1">
        <v>25</v>
      </c>
      <c r="EA137" s="1">
        <v>36</v>
      </c>
      <c r="EB137" s="1">
        <v>13</v>
      </c>
      <c r="EC137" s="1">
        <v>60</v>
      </c>
      <c r="ED137" s="1">
        <v>16</v>
      </c>
      <c r="EE137" s="1">
        <v>44</v>
      </c>
      <c r="EF137" s="1">
        <v>18</v>
      </c>
      <c r="EG137" s="1">
        <v>8</v>
      </c>
      <c r="EH137" s="1">
        <v>13</v>
      </c>
      <c r="EI137" s="1">
        <v>9</v>
      </c>
      <c r="EJ137" s="1">
        <v>3</v>
      </c>
      <c r="EK137" s="1">
        <v>14</v>
      </c>
      <c r="EL137" s="1">
        <v>5</v>
      </c>
      <c r="EN137" s="1">
        <v>7</v>
      </c>
      <c r="EO137" s="1">
        <v>15</v>
      </c>
      <c r="EP137" s="1">
        <v>2</v>
      </c>
      <c r="EQ137" s="1">
        <v>35</v>
      </c>
      <c r="ER137" s="1">
        <v>4</v>
      </c>
      <c r="ES137" s="1">
        <v>28</v>
      </c>
      <c r="ET137" s="1">
        <v>3</v>
      </c>
      <c r="EU137" s="1">
        <v>6</v>
      </c>
      <c r="EV137" s="1">
        <v>4</v>
      </c>
      <c r="EW137" s="1">
        <v>3</v>
      </c>
      <c r="EX137" s="1">
        <v>2</v>
      </c>
      <c r="EY137" s="1">
        <v>6</v>
      </c>
      <c r="EZ137" s="1">
        <v>2</v>
      </c>
      <c r="FA137"/>
      <c r="FO137"/>
    </row>
    <row r="138" spans="1:171">
      <c r="A138" s="13">
        <f t="shared" si="2"/>
        <v>42338</v>
      </c>
      <c r="O138"/>
      <c r="AD138"/>
      <c r="AE138"/>
      <c r="AS138" s="4">
        <v>42338</v>
      </c>
      <c r="AT138" s="1">
        <v>478.25754816</v>
      </c>
      <c r="AU138" s="1">
        <v>1128.5471460700001</v>
      </c>
      <c r="AV138" s="1">
        <v>3753.7721445500001</v>
      </c>
      <c r="AW138" s="1">
        <v>237.10653611999999</v>
      </c>
      <c r="AX138" s="1">
        <v>909.70571884000003</v>
      </c>
      <c r="AY138" s="1">
        <v>540.83065191000003</v>
      </c>
      <c r="AZ138" s="1">
        <v>557.25636383999995</v>
      </c>
      <c r="BA138" s="1">
        <v>89.212585129999994</v>
      </c>
      <c r="BB138" s="1">
        <v>338.91878989999998</v>
      </c>
      <c r="BC138" s="1">
        <v>647.34973448999995</v>
      </c>
      <c r="BD138" s="1">
        <v>543.49796348999996</v>
      </c>
      <c r="BE138" s="1">
        <v>415.80099762999998</v>
      </c>
      <c r="BF138" s="1">
        <v>355.37771342000002</v>
      </c>
      <c r="BG138"/>
      <c r="BU138"/>
      <c r="CI138"/>
      <c r="CW138"/>
      <c r="DL138" s="1">
        <v>15</v>
      </c>
      <c r="DM138" s="1">
        <v>35</v>
      </c>
      <c r="DN138" s="1">
        <v>7</v>
      </c>
      <c r="DO138" s="1">
        <v>49</v>
      </c>
      <c r="DP138" s="1">
        <v>14</v>
      </c>
      <c r="DQ138" s="1">
        <v>36</v>
      </c>
      <c r="DR138" s="1">
        <v>13</v>
      </c>
      <c r="DS138" s="1">
        <v>5</v>
      </c>
      <c r="DT138" s="1">
        <v>12</v>
      </c>
      <c r="DU138" s="1">
        <v>12</v>
      </c>
      <c r="DV138" s="1">
        <v>9</v>
      </c>
      <c r="DW138" s="1">
        <v>12</v>
      </c>
      <c r="DX138" s="1">
        <v>9</v>
      </c>
      <c r="DZ138" s="1">
        <v>29</v>
      </c>
      <c r="EA138" s="1">
        <v>31</v>
      </c>
      <c r="EB138" s="1">
        <v>7</v>
      </c>
      <c r="EC138" s="1">
        <v>69</v>
      </c>
      <c r="ED138" s="1">
        <v>14</v>
      </c>
      <c r="EE138" s="1">
        <v>58</v>
      </c>
      <c r="EF138" s="1">
        <v>13</v>
      </c>
      <c r="EG138" s="1">
        <v>11</v>
      </c>
      <c r="EH138" s="1">
        <v>10</v>
      </c>
      <c r="EI138" s="1">
        <v>13</v>
      </c>
      <c r="EJ138" s="1">
        <v>7</v>
      </c>
      <c r="EK138" s="1">
        <v>15</v>
      </c>
      <c r="EL138" s="1">
        <v>6</v>
      </c>
      <c r="EN138" s="1">
        <v>5</v>
      </c>
      <c r="EO138" s="1">
        <v>12</v>
      </c>
      <c r="EP138" s="1">
        <v>3</v>
      </c>
      <c r="EQ138" s="1">
        <v>15</v>
      </c>
      <c r="ER138" s="1">
        <v>5</v>
      </c>
      <c r="ES138" s="1">
        <v>12</v>
      </c>
      <c r="ET138" s="1">
        <v>2</v>
      </c>
      <c r="EU138" s="1">
        <v>3</v>
      </c>
      <c r="EV138" s="1">
        <v>4</v>
      </c>
      <c r="EW138" s="1">
        <v>6</v>
      </c>
      <c r="EX138" s="1">
        <v>0</v>
      </c>
      <c r="EY138" s="1">
        <v>2</v>
      </c>
      <c r="EZ138" s="1">
        <v>2</v>
      </c>
      <c r="FA138"/>
      <c r="FO138"/>
    </row>
    <row r="139" spans="1:171">
      <c r="A139" s="13">
        <f t="shared" si="2"/>
        <v>42307</v>
      </c>
      <c r="O139"/>
      <c r="AD139"/>
      <c r="AE139"/>
      <c r="AS139" s="4">
        <v>42307</v>
      </c>
      <c r="AT139" s="1">
        <v>474.75068848000001</v>
      </c>
      <c r="AU139" s="1">
        <v>1095.8190956200001</v>
      </c>
      <c r="AV139" s="1">
        <v>3809.0690494599999</v>
      </c>
      <c r="AW139" s="1">
        <v>233.30453423</v>
      </c>
      <c r="AX139" s="1">
        <v>894.80255205000003</v>
      </c>
      <c r="AY139" s="1">
        <v>511.39495842999997</v>
      </c>
      <c r="AZ139" s="1">
        <v>545.17543327999999</v>
      </c>
      <c r="BA139" s="1">
        <v>84.060409699999994</v>
      </c>
      <c r="BB139" s="1">
        <v>329.00876930999999</v>
      </c>
      <c r="BC139" s="1">
        <v>647.90604200999996</v>
      </c>
      <c r="BD139" s="1">
        <v>543.26552413000002</v>
      </c>
      <c r="BE139" s="1">
        <v>407.15494834999998</v>
      </c>
      <c r="BF139" s="1">
        <v>328.30861288</v>
      </c>
      <c r="BG139"/>
      <c r="BU139"/>
      <c r="CI139"/>
      <c r="CW139"/>
      <c r="DL139" s="1">
        <v>14</v>
      </c>
      <c r="DM139" s="1">
        <v>35</v>
      </c>
      <c r="DN139" s="1">
        <v>3</v>
      </c>
      <c r="DO139" s="1">
        <v>43</v>
      </c>
      <c r="DP139" s="1">
        <v>13</v>
      </c>
      <c r="DQ139" s="1">
        <v>22</v>
      </c>
      <c r="DR139" s="1">
        <v>11</v>
      </c>
      <c r="DS139" s="1">
        <v>6</v>
      </c>
      <c r="DT139" s="1">
        <v>10</v>
      </c>
      <c r="DU139" s="1">
        <v>6</v>
      </c>
      <c r="DV139" s="1">
        <v>7</v>
      </c>
      <c r="DW139" s="1">
        <v>8</v>
      </c>
      <c r="DX139" s="1">
        <v>10</v>
      </c>
      <c r="DZ139" s="1">
        <v>31</v>
      </c>
      <c r="EA139" s="1">
        <v>40</v>
      </c>
      <c r="EB139" s="1">
        <v>13</v>
      </c>
      <c r="EC139" s="1">
        <v>67</v>
      </c>
      <c r="ED139" s="1">
        <v>17</v>
      </c>
      <c r="EE139" s="1">
        <v>72</v>
      </c>
      <c r="EF139" s="1">
        <v>16</v>
      </c>
      <c r="EG139" s="1">
        <v>12</v>
      </c>
      <c r="EH139" s="1">
        <v>14</v>
      </c>
      <c r="EI139" s="1">
        <v>12</v>
      </c>
      <c r="EJ139" s="1">
        <v>7</v>
      </c>
      <c r="EK139" s="1">
        <v>17</v>
      </c>
      <c r="EL139" s="1">
        <v>8</v>
      </c>
      <c r="EN139" s="1">
        <v>5</v>
      </c>
      <c r="EO139" s="1">
        <v>5</v>
      </c>
      <c r="EP139" s="1">
        <v>1</v>
      </c>
      <c r="EQ139" s="1">
        <v>23</v>
      </c>
      <c r="ER139" s="1">
        <v>3</v>
      </c>
      <c r="ES139" s="1">
        <v>12</v>
      </c>
      <c r="ET139" s="1">
        <v>1</v>
      </c>
      <c r="EU139" s="1">
        <v>1</v>
      </c>
      <c r="EV139" s="1">
        <v>2</v>
      </c>
      <c r="EW139" s="1">
        <v>13</v>
      </c>
      <c r="EX139" s="1">
        <v>2</v>
      </c>
      <c r="EY139" s="1">
        <v>4</v>
      </c>
      <c r="EZ139" s="1">
        <v>1</v>
      </c>
      <c r="FA139"/>
      <c r="FO139"/>
    </row>
    <row r="140" spans="1:171">
      <c r="A140" s="13">
        <f t="shared" si="2"/>
        <v>42277</v>
      </c>
      <c r="O140"/>
      <c r="AD140"/>
      <c r="AE140"/>
      <c r="AS140" s="4">
        <v>42277</v>
      </c>
      <c r="AT140" s="1">
        <v>432.61993009999998</v>
      </c>
      <c r="AU140" s="1">
        <v>996.93301059999999</v>
      </c>
      <c r="AV140" s="1">
        <v>3482.0501615399999</v>
      </c>
      <c r="AW140" s="1">
        <v>219.06572618999999</v>
      </c>
      <c r="AX140" s="1">
        <v>846.09762894999994</v>
      </c>
      <c r="AY140" s="1">
        <v>473.31833698999998</v>
      </c>
      <c r="AZ140" s="1">
        <v>486.55471684999998</v>
      </c>
      <c r="BA140" s="1">
        <v>75.617233769999999</v>
      </c>
      <c r="BB140" s="1">
        <v>305.09543360999999</v>
      </c>
      <c r="BC140" s="1">
        <v>604.16820385000005</v>
      </c>
      <c r="BD140" s="1">
        <v>505.60947634000001</v>
      </c>
      <c r="BE140" s="1">
        <v>390.68446186</v>
      </c>
      <c r="BF140" s="1">
        <v>278.36836738</v>
      </c>
      <c r="BG140"/>
      <c r="BU140"/>
      <c r="CI140"/>
      <c r="CW140"/>
      <c r="DL140" s="1">
        <v>11</v>
      </c>
      <c r="DM140" s="1">
        <v>25</v>
      </c>
      <c r="DN140" s="1">
        <v>3</v>
      </c>
      <c r="DO140" s="1">
        <v>39</v>
      </c>
      <c r="DP140" s="1">
        <v>7</v>
      </c>
      <c r="DQ140" s="1">
        <v>33</v>
      </c>
      <c r="DR140" s="1">
        <v>11</v>
      </c>
      <c r="DS140" s="1">
        <v>3</v>
      </c>
      <c r="DT140" s="1">
        <v>10</v>
      </c>
      <c r="DU140" s="1">
        <v>13</v>
      </c>
      <c r="DV140" s="1">
        <v>7</v>
      </c>
      <c r="DW140" s="1">
        <v>5</v>
      </c>
      <c r="DX140" s="1">
        <v>4</v>
      </c>
      <c r="DZ140" s="1">
        <v>27</v>
      </c>
      <c r="EA140" s="1">
        <v>44</v>
      </c>
      <c r="EB140" s="1">
        <v>10</v>
      </c>
      <c r="EC140" s="1">
        <v>69</v>
      </c>
      <c r="ED140" s="1">
        <v>13</v>
      </c>
      <c r="EE140" s="1">
        <v>55</v>
      </c>
      <c r="EF140" s="1">
        <v>15</v>
      </c>
      <c r="EG140" s="1">
        <v>11</v>
      </c>
      <c r="EH140" s="1">
        <v>14</v>
      </c>
      <c r="EI140" s="1">
        <v>12</v>
      </c>
      <c r="EJ140" s="1">
        <v>7</v>
      </c>
      <c r="EK140" s="1">
        <v>17</v>
      </c>
      <c r="EL140" s="1">
        <v>12</v>
      </c>
      <c r="EN140" s="1">
        <v>12</v>
      </c>
      <c r="EO140" s="1">
        <v>11</v>
      </c>
      <c r="EP140" s="1">
        <v>4</v>
      </c>
      <c r="EQ140" s="1">
        <v>25</v>
      </c>
      <c r="ER140" s="1">
        <v>13</v>
      </c>
      <c r="ES140" s="1">
        <v>18</v>
      </c>
      <c r="ET140" s="1">
        <v>2</v>
      </c>
      <c r="EU140" s="1">
        <v>5</v>
      </c>
      <c r="EV140" s="1">
        <v>2</v>
      </c>
      <c r="EW140" s="1">
        <v>6</v>
      </c>
      <c r="EX140" s="1">
        <v>2</v>
      </c>
      <c r="EY140" s="1">
        <v>7</v>
      </c>
      <c r="EZ140" s="1">
        <v>3</v>
      </c>
      <c r="FA140"/>
      <c r="FO140"/>
    </row>
    <row r="141" spans="1:171">
      <c r="A141" s="13">
        <f t="shared" si="2"/>
        <v>42247</v>
      </c>
      <c r="O141"/>
      <c r="AD141"/>
      <c r="AE141"/>
      <c r="AS141" s="4">
        <v>42247</v>
      </c>
      <c r="AT141" s="1">
        <v>472.95173731</v>
      </c>
      <c r="AU141" s="1">
        <v>998.54069380999999</v>
      </c>
      <c r="AV141" s="1">
        <v>3429.4972532699999</v>
      </c>
      <c r="AW141" s="1">
        <v>232.26764969999999</v>
      </c>
      <c r="AX141" s="1">
        <v>880.57016669999996</v>
      </c>
      <c r="AY141" s="1">
        <v>505.07498573999999</v>
      </c>
      <c r="AZ141" s="1">
        <v>523.53993931000002</v>
      </c>
      <c r="BA141" s="1">
        <v>75.837264289999993</v>
      </c>
      <c r="BB141" s="1">
        <v>325.27218383000002</v>
      </c>
      <c r="BC141" s="1">
        <v>619.87660714000003</v>
      </c>
      <c r="BD141" s="1">
        <v>503.49706884</v>
      </c>
      <c r="BE141" s="1">
        <v>392.83724008000002</v>
      </c>
      <c r="BF141" s="1">
        <v>316.26690459000002</v>
      </c>
      <c r="BG141"/>
      <c r="BU141"/>
      <c r="CI141"/>
      <c r="CW141"/>
      <c r="DL141" s="1">
        <v>22</v>
      </c>
      <c r="DM141" s="1">
        <v>24</v>
      </c>
      <c r="DN141" s="1">
        <v>5</v>
      </c>
      <c r="DO141" s="1">
        <v>62</v>
      </c>
      <c r="DP141" s="1">
        <v>7</v>
      </c>
      <c r="DQ141" s="1">
        <v>42</v>
      </c>
      <c r="DR141" s="1">
        <v>12</v>
      </c>
      <c r="DS141" s="1">
        <v>7</v>
      </c>
      <c r="DT141" s="1">
        <v>10</v>
      </c>
      <c r="DU141" s="1">
        <v>14</v>
      </c>
      <c r="DV141" s="1">
        <v>7</v>
      </c>
      <c r="DW141" s="1">
        <v>14</v>
      </c>
      <c r="DX141" s="1">
        <v>4</v>
      </c>
      <c r="DZ141" s="1">
        <v>26</v>
      </c>
      <c r="EA141" s="1">
        <v>42</v>
      </c>
      <c r="EB141" s="1">
        <v>11</v>
      </c>
      <c r="EC141" s="1">
        <v>48</v>
      </c>
      <c r="ED141" s="1">
        <v>15</v>
      </c>
      <c r="EE141" s="1">
        <v>47</v>
      </c>
      <c r="EF141" s="1">
        <v>14</v>
      </c>
      <c r="EG141" s="1">
        <v>6</v>
      </c>
      <c r="EH141" s="1">
        <v>8</v>
      </c>
      <c r="EI141" s="1">
        <v>10</v>
      </c>
      <c r="EJ141" s="1">
        <v>8</v>
      </c>
      <c r="EK141" s="1">
        <v>12</v>
      </c>
      <c r="EL141" s="1">
        <v>10</v>
      </c>
      <c r="EN141" s="1">
        <v>5</v>
      </c>
      <c r="EO141" s="1">
        <v>9</v>
      </c>
      <c r="EP141" s="1">
        <v>2</v>
      </c>
      <c r="EQ141" s="1">
        <v>21</v>
      </c>
      <c r="ER141" s="1">
        <v>9</v>
      </c>
      <c r="ES141" s="1">
        <v>17</v>
      </c>
      <c r="ET141" s="1">
        <v>2</v>
      </c>
      <c r="EU141" s="1">
        <v>5</v>
      </c>
      <c r="EV141" s="1">
        <v>7</v>
      </c>
      <c r="EW141" s="1">
        <v>8</v>
      </c>
      <c r="EX141" s="1">
        <v>2</v>
      </c>
      <c r="EY141" s="1">
        <v>2</v>
      </c>
      <c r="EZ141" s="1">
        <v>2</v>
      </c>
      <c r="FA141"/>
      <c r="FO141"/>
    </row>
    <row r="142" spans="1:171">
      <c r="A142" s="13">
        <f t="shared" si="2"/>
        <v>42216</v>
      </c>
      <c r="O142"/>
      <c r="AD142"/>
      <c r="AE142"/>
      <c r="AS142" s="4">
        <v>42216</v>
      </c>
      <c r="AT142" s="1">
        <v>529.73332692999998</v>
      </c>
      <c r="AU142" s="1">
        <v>1094.0307012400001</v>
      </c>
      <c r="AV142" s="1">
        <v>3858.71020279</v>
      </c>
      <c r="AW142" s="1">
        <v>255.66825477</v>
      </c>
      <c r="AX142" s="1">
        <v>955.49889917999997</v>
      </c>
      <c r="AY142" s="1">
        <v>543.40429329000006</v>
      </c>
      <c r="AZ142" s="1">
        <v>582.53780571000004</v>
      </c>
      <c r="BA142" s="1">
        <v>83.540187419999995</v>
      </c>
      <c r="BB142" s="1">
        <v>354.87226047000001</v>
      </c>
      <c r="BC142" s="1">
        <v>669.41316775999996</v>
      </c>
      <c r="BD142" s="1">
        <v>535.20424505000005</v>
      </c>
      <c r="BE142" s="1">
        <v>428.71027534000001</v>
      </c>
      <c r="BF142" s="1">
        <v>350.19582283</v>
      </c>
      <c r="BG142"/>
      <c r="BU142"/>
      <c r="CI142"/>
      <c r="CW142"/>
      <c r="DL142" s="1">
        <v>18</v>
      </c>
      <c r="DM142" s="1">
        <v>25</v>
      </c>
      <c r="DN142" s="1">
        <v>4</v>
      </c>
      <c r="DO142" s="1">
        <v>54</v>
      </c>
      <c r="DP142" s="1">
        <v>15</v>
      </c>
      <c r="DQ142" s="1">
        <v>40</v>
      </c>
      <c r="DR142" s="1">
        <v>14</v>
      </c>
      <c r="DS142" s="1">
        <v>7</v>
      </c>
      <c r="DT142" s="1">
        <v>11</v>
      </c>
      <c r="DU142" s="1">
        <v>17</v>
      </c>
      <c r="DV142" s="1">
        <v>8</v>
      </c>
      <c r="DW142" s="1">
        <v>14</v>
      </c>
      <c r="DX142" s="1">
        <v>7</v>
      </c>
      <c r="DZ142" s="1">
        <v>30</v>
      </c>
      <c r="EA142" s="1">
        <v>47</v>
      </c>
      <c r="EB142" s="1">
        <v>14</v>
      </c>
      <c r="EC142" s="1">
        <v>59</v>
      </c>
      <c r="ED142" s="1">
        <v>16</v>
      </c>
      <c r="EE142" s="1">
        <v>57</v>
      </c>
      <c r="EF142" s="1">
        <v>13</v>
      </c>
      <c r="EG142" s="1">
        <v>9</v>
      </c>
      <c r="EH142" s="1">
        <v>10</v>
      </c>
      <c r="EI142" s="1">
        <v>11</v>
      </c>
      <c r="EJ142" s="1">
        <v>8</v>
      </c>
      <c r="EK142" s="1">
        <v>11</v>
      </c>
      <c r="EL142" s="1">
        <v>9</v>
      </c>
      <c r="EN142" s="1">
        <v>5</v>
      </c>
      <c r="EO142" s="1">
        <v>3</v>
      </c>
      <c r="EP142" s="1">
        <v>0</v>
      </c>
      <c r="EQ142" s="1">
        <v>19</v>
      </c>
      <c r="ER142" s="1">
        <v>0</v>
      </c>
      <c r="ES142" s="1">
        <v>9</v>
      </c>
      <c r="ET142" s="1">
        <v>1</v>
      </c>
      <c r="EU142" s="1">
        <v>2</v>
      </c>
      <c r="EV142" s="1">
        <v>3</v>
      </c>
      <c r="EW142" s="1">
        <v>4</v>
      </c>
      <c r="EX142" s="1">
        <v>1</v>
      </c>
      <c r="EY142" s="1">
        <v>3</v>
      </c>
      <c r="EZ142" s="1">
        <v>0</v>
      </c>
      <c r="FA142"/>
      <c r="FO142"/>
    </row>
    <row r="143" spans="1:171">
      <c r="A143" s="13">
        <f t="shared" si="2"/>
        <v>42185</v>
      </c>
      <c r="O143"/>
      <c r="AD143"/>
      <c r="AE143"/>
      <c r="AS143" s="4">
        <v>42185</v>
      </c>
      <c r="AT143" s="1">
        <v>530.04390713999999</v>
      </c>
      <c r="AU143" s="1">
        <v>1051.3083859599999</v>
      </c>
      <c r="AV143" s="1">
        <v>3570.5078728899998</v>
      </c>
      <c r="AW143" s="1">
        <v>245.01149394000001</v>
      </c>
      <c r="AX143" s="1">
        <v>888.10615048</v>
      </c>
      <c r="AY143" s="1">
        <v>525.60350003999997</v>
      </c>
      <c r="AZ143" s="1">
        <v>582.48844932999998</v>
      </c>
      <c r="BA143" s="1">
        <v>81.297908939999999</v>
      </c>
      <c r="BB143" s="1">
        <v>338.30935362999998</v>
      </c>
      <c r="BC143" s="1">
        <v>648.16052514</v>
      </c>
      <c r="BD143" s="1">
        <v>521.79673771</v>
      </c>
      <c r="BE143" s="1">
        <v>409.48530582000001</v>
      </c>
      <c r="BF143" s="1">
        <v>368.16123843000003</v>
      </c>
      <c r="BG143"/>
      <c r="BU143"/>
      <c r="CI143"/>
      <c r="CW143"/>
      <c r="DL143" s="1">
        <v>19</v>
      </c>
      <c r="DM143" s="1">
        <v>27</v>
      </c>
      <c r="DN143" s="1">
        <v>7</v>
      </c>
      <c r="DO143" s="1">
        <v>51</v>
      </c>
      <c r="DP143" s="1">
        <v>8</v>
      </c>
      <c r="DQ143" s="1">
        <v>31</v>
      </c>
      <c r="DR143" s="1">
        <v>18</v>
      </c>
      <c r="DS143" s="1">
        <v>12</v>
      </c>
      <c r="DT143" s="1">
        <v>6</v>
      </c>
      <c r="DU143" s="1">
        <v>16</v>
      </c>
      <c r="DV143" s="1">
        <v>6</v>
      </c>
      <c r="DW143" s="1">
        <v>14</v>
      </c>
      <c r="DX143" s="1">
        <v>6</v>
      </c>
      <c r="DZ143" s="1">
        <v>27</v>
      </c>
      <c r="EA143" s="1">
        <v>36</v>
      </c>
      <c r="EB143" s="1">
        <v>10</v>
      </c>
      <c r="EC143" s="1">
        <v>54</v>
      </c>
      <c r="ED143" s="1">
        <v>17</v>
      </c>
      <c r="EE143" s="1">
        <v>59</v>
      </c>
      <c r="EF143" s="1">
        <v>8</v>
      </c>
      <c r="EG143" s="1">
        <v>6</v>
      </c>
      <c r="EH143" s="1">
        <v>15</v>
      </c>
      <c r="EI143" s="1">
        <v>11</v>
      </c>
      <c r="EJ143" s="1">
        <v>11</v>
      </c>
      <c r="EK143" s="1">
        <v>11</v>
      </c>
      <c r="EL143" s="1">
        <v>7</v>
      </c>
      <c r="EN143" s="1">
        <v>7</v>
      </c>
      <c r="EO143" s="1">
        <v>12</v>
      </c>
      <c r="EP143" s="1">
        <v>1</v>
      </c>
      <c r="EQ143" s="1">
        <v>27</v>
      </c>
      <c r="ER143" s="1">
        <v>7</v>
      </c>
      <c r="ES143" s="1">
        <v>17</v>
      </c>
      <c r="ET143" s="1">
        <v>2</v>
      </c>
      <c r="EU143" s="1">
        <v>0</v>
      </c>
      <c r="EV143" s="1">
        <v>3</v>
      </c>
      <c r="EW143" s="1">
        <v>5</v>
      </c>
      <c r="EX143" s="1">
        <v>0</v>
      </c>
      <c r="EY143" s="1">
        <v>3</v>
      </c>
      <c r="EZ143" s="1">
        <v>3</v>
      </c>
      <c r="FA143"/>
      <c r="FO143"/>
    </row>
    <row r="144" spans="1:171">
      <c r="A144" s="13">
        <f t="shared" si="2"/>
        <v>42153</v>
      </c>
      <c r="O144"/>
      <c r="AD144"/>
      <c r="AE144"/>
      <c r="AS144" s="4">
        <v>42153</v>
      </c>
      <c r="AT144" s="1">
        <v>562.29078833000005</v>
      </c>
      <c r="AU144" s="1">
        <v>1099.9369873600001</v>
      </c>
      <c r="AV144" s="1">
        <v>3739.379531</v>
      </c>
      <c r="AW144" s="1">
        <v>253.73612623</v>
      </c>
      <c r="AX144" s="1">
        <v>935.22553030999995</v>
      </c>
      <c r="AY144" s="1">
        <v>557.46729654000001</v>
      </c>
      <c r="AZ144" s="1">
        <v>618.83307104999994</v>
      </c>
      <c r="BA144" s="1">
        <v>87.682111919999997</v>
      </c>
      <c r="BB144" s="1">
        <v>347.6702525</v>
      </c>
      <c r="BC144" s="1">
        <v>700.22048183000004</v>
      </c>
      <c r="BD144" s="1">
        <v>552.22300906999999</v>
      </c>
      <c r="BE144" s="1">
        <v>426.26899116999999</v>
      </c>
      <c r="BF144" s="1">
        <v>383.12793834000001</v>
      </c>
      <c r="BG144"/>
      <c r="BU144"/>
      <c r="CI144"/>
      <c r="CW144"/>
      <c r="DL144" s="1">
        <v>20</v>
      </c>
      <c r="DM144" s="1">
        <v>31</v>
      </c>
      <c r="DN144" s="1">
        <v>4</v>
      </c>
      <c r="DO144" s="1">
        <v>56</v>
      </c>
      <c r="DP144" s="1">
        <v>12</v>
      </c>
      <c r="DQ144" s="1">
        <v>46</v>
      </c>
      <c r="DR144" s="1">
        <v>22</v>
      </c>
      <c r="DS144" s="1">
        <v>7</v>
      </c>
      <c r="DT144" s="1">
        <v>7</v>
      </c>
      <c r="DU144" s="1">
        <v>11</v>
      </c>
      <c r="DV144" s="1">
        <v>6</v>
      </c>
      <c r="DW144" s="1">
        <v>11</v>
      </c>
      <c r="DX144" s="1">
        <v>10</v>
      </c>
      <c r="DZ144" s="1">
        <v>31</v>
      </c>
      <c r="EA144" s="1">
        <v>31</v>
      </c>
      <c r="EB144" s="1">
        <v>12</v>
      </c>
      <c r="EC144" s="1">
        <v>55</v>
      </c>
      <c r="ED144" s="1">
        <v>14</v>
      </c>
      <c r="EE144" s="1">
        <v>48</v>
      </c>
      <c r="EF144" s="1">
        <v>6</v>
      </c>
      <c r="EG144" s="1">
        <v>11</v>
      </c>
      <c r="EH144" s="1">
        <v>16</v>
      </c>
      <c r="EI144" s="1">
        <v>13</v>
      </c>
      <c r="EJ144" s="1">
        <v>10</v>
      </c>
      <c r="EK144" s="1">
        <v>14</v>
      </c>
      <c r="EL144" s="1">
        <v>4</v>
      </c>
      <c r="EN144" s="1">
        <v>2</v>
      </c>
      <c r="EO144" s="1">
        <v>13</v>
      </c>
      <c r="EP144" s="1">
        <v>2</v>
      </c>
      <c r="EQ144" s="1">
        <v>22</v>
      </c>
      <c r="ER144" s="1">
        <v>4</v>
      </c>
      <c r="ES144" s="1">
        <v>11</v>
      </c>
      <c r="ET144" s="1">
        <v>0</v>
      </c>
      <c r="EU144" s="1">
        <v>0</v>
      </c>
      <c r="EV144" s="1">
        <v>1</v>
      </c>
      <c r="EW144" s="1">
        <v>8</v>
      </c>
      <c r="EX144" s="1">
        <v>1</v>
      </c>
      <c r="EY144" s="1">
        <v>2</v>
      </c>
      <c r="EZ144" s="1">
        <v>2</v>
      </c>
      <c r="FA144"/>
      <c r="FO144"/>
    </row>
    <row r="145" spans="1:171">
      <c r="A145" s="13">
        <f t="shared" si="2"/>
        <v>42124</v>
      </c>
      <c r="O145"/>
      <c r="AD145"/>
      <c r="AE145"/>
      <c r="AS145" s="4">
        <v>42124</v>
      </c>
      <c r="AT145" s="1">
        <v>559.15609387999996</v>
      </c>
      <c r="AU145" s="1">
        <v>1087.1619815399999</v>
      </c>
      <c r="AV145" s="1">
        <v>3720.8252744199999</v>
      </c>
      <c r="AW145" s="1">
        <v>251.83327281999999</v>
      </c>
      <c r="AX145" s="1">
        <v>923.95766256000002</v>
      </c>
      <c r="AY145" s="1">
        <v>553.90886919000002</v>
      </c>
      <c r="AZ145" s="1">
        <v>641.46176450999997</v>
      </c>
      <c r="BA145" s="1">
        <v>84.100160970000005</v>
      </c>
      <c r="BB145" s="1">
        <v>342.50612933999997</v>
      </c>
      <c r="BC145" s="1">
        <v>682.56735275999995</v>
      </c>
      <c r="BD145" s="1">
        <v>540.74564297999996</v>
      </c>
      <c r="BE145" s="1">
        <v>420.19843645999998</v>
      </c>
      <c r="BF145" s="1">
        <v>387.32537624999998</v>
      </c>
      <c r="BG145"/>
      <c r="BU145"/>
      <c r="CI145"/>
      <c r="CW145"/>
      <c r="DL145" s="1">
        <v>25</v>
      </c>
      <c r="DM145" s="1">
        <v>41</v>
      </c>
      <c r="DN145" s="1">
        <v>11</v>
      </c>
      <c r="DO145" s="1">
        <v>54</v>
      </c>
      <c r="DP145" s="1">
        <v>17</v>
      </c>
      <c r="DQ145" s="1">
        <v>49</v>
      </c>
      <c r="DR145" s="1">
        <v>19</v>
      </c>
      <c r="DS145" s="1">
        <v>9</v>
      </c>
      <c r="DT145" s="1">
        <v>7</v>
      </c>
      <c r="DU145" s="1">
        <v>13</v>
      </c>
      <c r="DV145" s="1">
        <v>9</v>
      </c>
      <c r="DW145" s="1">
        <v>13</v>
      </c>
      <c r="DX145" s="1">
        <v>12</v>
      </c>
      <c r="DZ145" s="1">
        <v>25</v>
      </c>
      <c r="EA145" s="1">
        <v>24</v>
      </c>
      <c r="EB145" s="1">
        <v>5</v>
      </c>
      <c r="EC145" s="1">
        <v>64</v>
      </c>
      <c r="ED145" s="1">
        <v>11</v>
      </c>
      <c r="EE145" s="1">
        <v>45</v>
      </c>
      <c r="EF145" s="1">
        <v>8</v>
      </c>
      <c r="EG145" s="1">
        <v>9</v>
      </c>
      <c r="EH145" s="1">
        <v>15</v>
      </c>
      <c r="EI145" s="1">
        <v>14</v>
      </c>
      <c r="EJ145" s="1">
        <v>7</v>
      </c>
      <c r="EK145" s="1">
        <v>11</v>
      </c>
      <c r="EL145" s="1">
        <v>4</v>
      </c>
      <c r="EN145" s="1">
        <v>3</v>
      </c>
      <c r="EO145" s="1">
        <v>11</v>
      </c>
      <c r="EP145" s="1">
        <v>2</v>
      </c>
      <c r="EQ145" s="1">
        <v>15</v>
      </c>
      <c r="ER145" s="1">
        <v>2</v>
      </c>
      <c r="ES145" s="1">
        <v>11</v>
      </c>
      <c r="ET145" s="1">
        <v>1</v>
      </c>
      <c r="EU145" s="1">
        <v>0</v>
      </c>
      <c r="EV145" s="1">
        <v>3</v>
      </c>
      <c r="EW145" s="1">
        <v>5</v>
      </c>
      <c r="EX145" s="1">
        <v>1</v>
      </c>
      <c r="EY145" s="1">
        <v>3</v>
      </c>
      <c r="EZ145" s="1">
        <v>1</v>
      </c>
      <c r="FA145"/>
      <c r="FO145"/>
    </row>
    <row r="146" spans="1:171">
      <c r="A146" s="13">
        <f t="shared" si="2"/>
        <v>42094</v>
      </c>
      <c r="O146"/>
      <c r="AD146"/>
      <c r="AE146"/>
      <c r="AS146" s="4">
        <v>42094</v>
      </c>
      <c r="AT146" s="1">
        <v>568.36869020999995</v>
      </c>
      <c r="AU146" s="1">
        <v>1094.01636904</v>
      </c>
      <c r="AV146" s="1">
        <v>3694.24397937</v>
      </c>
      <c r="AW146" s="1">
        <v>254.78896749</v>
      </c>
      <c r="AX146" s="1">
        <v>931.20901411</v>
      </c>
      <c r="AY146" s="1">
        <v>558.66264963000003</v>
      </c>
      <c r="AZ146" s="1">
        <v>595.12296351999998</v>
      </c>
      <c r="BA146" s="1">
        <v>87.010518329999996</v>
      </c>
      <c r="BB146" s="1">
        <v>339.00973099999999</v>
      </c>
      <c r="BC146" s="1">
        <v>677.01320317</v>
      </c>
      <c r="BD146" s="1">
        <v>554.59307602000001</v>
      </c>
      <c r="BE146" s="1">
        <v>427.00905365</v>
      </c>
      <c r="BF146" s="1">
        <v>400.25924564000002</v>
      </c>
      <c r="BG146"/>
      <c r="BU146"/>
      <c r="CI146"/>
      <c r="CW146"/>
      <c r="DL146" s="1">
        <v>28</v>
      </c>
      <c r="DM146" s="1">
        <v>36</v>
      </c>
      <c r="DN146" s="1">
        <v>13</v>
      </c>
      <c r="DO146" s="1">
        <v>47</v>
      </c>
      <c r="DP146" s="1">
        <v>17</v>
      </c>
      <c r="DQ146" s="1">
        <v>48</v>
      </c>
      <c r="DR146" s="1">
        <v>9</v>
      </c>
      <c r="DS146" s="1">
        <v>11</v>
      </c>
      <c r="DT146" s="1">
        <v>5</v>
      </c>
      <c r="DU146" s="1">
        <v>12</v>
      </c>
      <c r="DV146" s="1">
        <v>8</v>
      </c>
      <c r="DW146" s="1">
        <v>12</v>
      </c>
      <c r="DX146" s="1">
        <v>9</v>
      </c>
      <c r="DZ146" s="1">
        <v>21</v>
      </c>
      <c r="EA146" s="1">
        <v>34</v>
      </c>
      <c r="EB146" s="1">
        <v>4</v>
      </c>
      <c r="EC146" s="1">
        <v>69</v>
      </c>
      <c r="ED146" s="1">
        <v>9</v>
      </c>
      <c r="EE146" s="1">
        <v>44</v>
      </c>
      <c r="EF146" s="1">
        <v>17</v>
      </c>
      <c r="EG146" s="1">
        <v>7</v>
      </c>
      <c r="EH146" s="1">
        <v>15</v>
      </c>
      <c r="EI146" s="1">
        <v>19</v>
      </c>
      <c r="EJ146" s="1">
        <v>9</v>
      </c>
      <c r="EK146" s="1">
        <v>9</v>
      </c>
      <c r="EL146" s="1">
        <v>7</v>
      </c>
      <c r="EN146" s="1">
        <v>4</v>
      </c>
      <c r="EO146" s="1">
        <v>6</v>
      </c>
      <c r="EP146" s="1">
        <v>1</v>
      </c>
      <c r="EQ146" s="1">
        <v>18</v>
      </c>
      <c r="ER146" s="1">
        <v>5</v>
      </c>
      <c r="ES146" s="1">
        <v>13</v>
      </c>
      <c r="ET146" s="1">
        <v>2</v>
      </c>
      <c r="EU146" s="1">
        <v>0</v>
      </c>
      <c r="EV146" s="1">
        <v>5</v>
      </c>
      <c r="EW146" s="1">
        <v>1</v>
      </c>
      <c r="EX146" s="1">
        <v>1</v>
      </c>
      <c r="EY146" s="1">
        <v>6</v>
      </c>
      <c r="EZ146" s="1">
        <v>1</v>
      </c>
      <c r="FA146"/>
      <c r="FO146"/>
    </row>
    <row r="147" spans="1:171">
      <c r="A147" s="13">
        <f t="shared" si="2"/>
        <v>42062</v>
      </c>
      <c r="O147"/>
      <c r="AD147"/>
      <c r="AE147"/>
      <c r="AS147" s="4">
        <v>42062</v>
      </c>
      <c r="AT147" s="1">
        <v>567.23274489000005</v>
      </c>
      <c r="AU147" s="1">
        <v>1093.21247662</v>
      </c>
      <c r="AV147" s="1">
        <v>3680.6500404899998</v>
      </c>
      <c r="AW147" s="1">
        <v>246.19241244</v>
      </c>
      <c r="AX147" s="1">
        <v>895.92076575999999</v>
      </c>
      <c r="AY147" s="1">
        <v>551.57743172000005</v>
      </c>
      <c r="AZ147" s="1">
        <v>619.80217795999999</v>
      </c>
      <c r="BA147" s="1">
        <v>85.333475079999999</v>
      </c>
      <c r="BB147" s="1">
        <v>341.28655853999999</v>
      </c>
      <c r="BC147" s="1">
        <v>690.82895594000001</v>
      </c>
      <c r="BD147" s="1">
        <v>537.17194494</v>
      </c>
      <c r="BE147" s="1">
        <v>414.88707505999997</v>
      </c>
      <c r="BF147" s="1">
        <v>381.22525490999999</v>
      </c>
      <c r="BG147"/>
      <c r="BU147"/>
      <c r="CI147"/>
      <c r="CW147"/>
      <c r="DL147" s="1">
        <v>21</v>
      </c>
      <c r="DM147" s="1">
        <v>32</v>
      </c>
      <c r="DN147" s="1">
        <v>6</v>
      </c>
      <c r="DO147" s="1">
        <v>50</v>
      </c>
      <c r="DP147" s="1">
        <v>11</v>
      </c>
      <c r="DQ147" s="1">
        <v>46</v>
      </c>
      <c r="DR147" s="1">
        <v>18</v>
      </c>
      <c r="DS147" s="1">
        <v>10</v>
      </c>
      <c r="DT147" s="1">
        <v>8</v>
      </c>
      <c r="DU147" s="1">
        <v>21</v>
      </c>
      <c r="DV147" s="1">
        <v>10</v>
      </c>
      <c r="DW147" s="1">
        <v>13</v>
      </c>
      <c r="DX147" s="1">
        <v>5</v>
      </c>
      <c r="DZ147" s="1">
        <v>26</v>
      </c>
      <c r="EA147" s="1">
        <v>39</v>
      </c>
      <c r="EB147" s="1">
        <v>9</v>
      </c>
      <c r="EC147" s="1">
        <v>65</v>
      </c>
      <c r="ED147" s="1">
        <v>17</v>
      </c>
      <c r="EE147" s="1">
        <v>56</v>
      </c>
      <c r="EF147" s="1">
        <v>12</v>
      </c>
      <c r="EG147" s="1">
        <v>5</v>
      </c>
      <c r="EH147" s="1">
        <v>16</v>
      </c>
      <c r="EI147" s="1">
        <v>9</v>
      </c>
      <c r="EJ147" s="1">
        <v>5</v>
      </c>
      <c r="EK147" s="1">
        <v>12</v>
      </c>
      <c r="EL147" s="1">
        <v>9</v>
      </c>
      <c r="EN147" s="1">
        <v>3</v>
      </c>
      <c r="EO147" s="1">
        <v>5</v>
      </c>
      <c r="EP147" s="1">
        <v>2</v>
      </c>
      <c r="EQ147" s="1">
        <v>13</v>
      </c>
      <c r="ER147" s="1">
        <v>3</v>
      </c>
      <c r="ES147" s="1">
        <v>5</v>
      </c>
      <c r="ET147" s="1">
        <v>1</v>
      </c>
      <c r="EU147" s="1">
        <v>2</v>
      </c>
      <c r="EV147" s="1">
        <v>2</v>
      </c>
      <c r="EW147" s="1">
        <v>0</v>
      </c>
      <c r="EX147" s="1">
        <v>2</v>
      </c>
      <c r="EY147" s="1">
        <v>2</v>
      </c>
      <c r="EZ147" s="1">
        <v>2</v>
      </c>
      <c r="FA147"/>
      <c r="FO147"/>
    </row>
    <row r="148" spans="1:171">
      <c r="A148" s="13">
        <f t="shared" si="2"/>
        <v>42034</v>
      </c>
      <c r="O148"/>
      <c r="AD148"/>
      <c r="AE148"/>
      <c r="AS148" s="4">
        <v>42034</v>
      </c>
      <c r="AT148" s="1">
        <v>522.25271720000001</v>
      </c>
      <c r="AU148" s="1">
        <v>1034.8044164299999</v>
      </c>
      <c r="AV148" s="1">
        <v>3476.0078949499998</v>
      </c>
      <c r="AW148" s="1">
        <v>228.84086565000001</v>
      </c>
      <c r="AX148" s="1">
        <v>853.22002005000002</v>
      </c>
      <c r="AY148" s="1">
        <v>507.63494829000001</v>
      </c>
      <c r="AZ148" s="1">
        <v>568.37003885000001</v>
      </c>
      <c r="BA148" s="1">
        <v>79.202703479999997</v>
      </c>
      <c r="BB148" s="1">
        <v>325.99228963000002</v>
      </c>
      <c r="BC148" s="1">
        <v>685.91940727999997</v>
      </c>
      <c r="BD148" s="1">
        <v>519.59748163999996</v>
      </c>
      <c r="BE148" s="1">
        <v>392.68385821999999</v>
      </c>
      <c r="BF148" s="1">
        <v>347.92514384999998</v>
      </c>
      <c r="BG148"/>
      <c r="BU148"/>
      <c r="CI148"/>
      <c r="CW148"/>
      <c r="DL148" s="1">
        <v>19</v>
      </c>
      <c r="DM148" s="1">
        <v>27</v>
      </c>
      <c r="DN148" s="1">
        <v>5</v>
      </c>
      <c r="DO148" s="1">
        <v>44</v>
      </c>
      <c r="DP148" s="1">
        <v>15</v>
      </c>
      <c r="DQ148" s="1">
        <v>41</v>
      </c>
      <c r="DR148" s="1">
        <v>9</v>
      </c>
      <c r="DS148" s="1">
        <v>5</v>
      </c>
      <c r="DT148" s="1">
        <v>7</v>
      </c>
      <c r="DU148" s="1">
        <v>15</v>
      </c>
      <c r="DV148" s="1">
        <v>14</v>
      </c>
      <c r="DW148" s="1">
        <v>13</v>
      </c>
      <c r="DX148" s="1">
        <v>5</v>
      </c>
      <c r="DZ148" s="1">
        <v>29</v>
      </c>
      <c r="EA148" s="1">
        <v>40</v>
      </c>
      <c r="EB148" s="1">
        <v>11</v>
      </c>
      <c r="EC148" s="1">
        <v>69</v>
      </c>
      <c r="ED148" s="1">
        <v>14</v>
      </c>
      <c r="EE148" s="1">
        <v>52</v>
      </c>
      <c r="EF148" s="1">
        <v>22</v>
      </c>
      <c r="EG148" s="1">
        <v>11</v>
      </c>
      <c r="EH148" s="1">
        <v>13</v>
      </c>
      <c r="EI148" s="1">
        <v>11</v>
      </c>
      <c r="EJ148" s="1">
        <v>3</v>
      </c>
      <c r="EK148" s="1">
        <v>13</v>
      </c>
      <c r="EL148" s="1">
        <v>9</v>
      </c>
      <c r="EN148" s="1">
        <v>2</v>
      </c>
      <c r="EO148" s="1">
        <v>9</v>
      </c>
      <c r="EP148" s="1">
        <v>1</v>
      </c>
      <c r="EQ148" s="1">
        <v>15</v>
      </c>
      <c r="ER148" s="1">
        <v>3</v>
      </c>
      <c r="ES148" s="1">
        <v>14</v>
      </c>
      <c r="ET148" s="1">
        <v>0</v>
      </c>
      <c r="EU148" s="1">
        <v>1</v>
      </c>
      <c r="EV148" s="1">
        <v>6</v>
      </c>
      <c r="EW148" s="1">
        <v>4</v>
      </c>
      <c r="EX148" s="1">
        <v>0</v>
      </c>
      <c r="EY148" s="1">
        <v>1</v>
      </c>
      <c r="EZ148" s="1">
        <v>2</v>
      </c>
      <c r="FA148"/>
      <c r="FO148"/>
    </row>
    <row r="149" spans="1:171">
      <c r="A149" s="13">
        <f t="shared" si="2"/>
        <v>42004</v>
      </c>
      <c r="O149"/>
      <c r="AD149"/>
      <c r="AE149"/>
      <c r="AS149" s="4">
        <v>42004</v>
      </c>
      <c r="AT149" s="1">
        <v>488.40112462000002</v>
      </c>
      <c r="AU149" s="1">
        <v>927.66226826000002</v>
      </c>
      <c r="AV149" s="1">
        <v>3154.94964024</v>
      </c>
      <c r="AW149" s="1">
        <v>221.11868028000001</v>
      </c>
      <c r="AX149" s="1">
        <v>777.45667205999996</v>
      </c>
      <c r="AY149" s="1">
        <v>474.89956768000002</v>
      </c>
      <c r="AZ149" s="1">
        <v>555.84189229000003</v>
      </c>
      <c r="BA149" s="1">
        <v>75.681820329999994</v>
      </c>
      <c r="BB149" s="1">
        <v>296.04584254000002</v>
      </c>
      <c r="BC149" s="1">
        <v>655.95167621999997</v>
      </c>
      <c r="BD149" s="1">
        <v>478.83222506999999</v>
      </c>
      <c r="BE149" s="1">
        <v>360.70299784000002</v>
      </c>
      <c r="BF149" s="1">
        <v>304.16448753999998</v>
      </c>
      <c r="BG149"/>
      <c r="BU149"/>
      <c r="CI149"/>
      <c r="CW149"/>
      <c r="DL149" s="1">
        <v>16</v>
      </c>
      <c r="DM149" s="1">
        <v>18</v>
      </c>
      <c r="DN149" s="1">
        <v>3</v>
      </c>
      <c r="DO149" s="1">
        <v>52</v>
      </c>
      <c r="DP149" s="1">
        <v>10</v>
      </c>
      <c r="DQ149" s="1">
        <v>43</v>
      </c>
      <c r="DR149" s="1">
        <v>11</v>
      </c>
      <c r="DS149" s="1">
        <v>11</v>
      </c>
      <c r="DT149" s="1">
        <v>11</v>
      </c>
      <c r="DU149" s="1">
        <v>13</v>
      </c>
      <c r="DV149" s="1">
        <v>10</v>
      </c>
      <c r="DW149" s="1">
        <v>6</v>
      </c>
      <c r="DX149" s="1">
        <v>5</v>
      </c>
      <c r="DZ149" s="1">
        <v>24</v>
      </c>
      <c r="EA149" s="1">
        <v>40</v>
      </c>
      <c r="EB149" s="1">
        <v>10</v>
      </c>
      <c r="EC149" s="1">
        <v>52</v>
      </c>
      <c r="ED149" s="1">
        <v>13</v>
      </c>
      <c r="EE149" s="1">
        <v>47</v>
      </c>
      <c r="EF149" s="1">
        <v>18</v>
      </c>
      <c r="EG149" s="1">
        <v>3</v>
      </c>
      <c r="EH149" s="1">
        <v>10</v>
      </c>
      <c r="EI149" s="1">
        <v>12</v>
      </c>
      <c r="EJ149" s="1">
        <v>3</v>
      </c>
      <c r="EK149" s="1">
        <v>10</v>
      </c>
      <c r="EL149" s="1">
        <v>7</v>
      </c>
      <c r="EN149" s="1">
        <v>10</v>
      </c>
      <c r="EO149" s="1">
        <v>18</v>
      </c>
      <c r="EP149" s="1">
        <v>4</v>
      </c>
      <c r="EQ149" s="1">
        <v>26</v>
      </c>
      <c r="ER149" s="1">
        <v>9</v>
      </c>
      <c r="ES149" s="1">
        <v>17</v>
      </c>
      <c r="ET149" s="1">
        <v>2</v>
      </c>
      <c r="EU149" s="1">
        <v>3</v>
      </c>
      <c r="EV149" s="1">
        <v>5</v>
      </c>
      <c r="EW149" s="1">
        <v>5</v>
      </c>
      <c r="EX149" s="1">
        <v>4</v>
      </c>
      <c r="EY149" s="1">
        <v>11</v>
      </c>
      <c r="EZ149" s="1">
        <v>4</v>
      </c>
      <c r="FA149"/>
      <c r="FO149"/>
    </row>
    <row r="150" spans="1:171">
      <c r="A150" s="13">
        <f t="shared" si="2"/>
        <v>41971</v>
      </c>
      <c r="O150"/>
      <c r="AD150"/>
      <c r="AE150"/>
      <c r="AS150" s="4">
        <v>41971</v>
      </c>
      <c r="AT150" s="1">
        <v>498.29152836999998</v>
      </c>
      <c r="AU150" s="1">
        <v>939.53165856999999</v>
      </c>
      <c r="AV150" s="1">
        <v>3197.4324004499999</v>
      </c>
      <c r="AW150" s="1">
        <v>227.03392163000001</v>
      </c>
      <c r="AX150" s="1">
        <v>799.50448929000004</v>
      </c>
      <c r="AY150" s="1">
        <v>475.79056932999998</v>
      </c>
      <c r="AZ150" s="1">
        <v>566.10996465000005</v>
      </c>
      <c r="BA150" s="1">
        <v>73.26394818</v>
      </c>
      <c r="BB150" s="1">
        <v>305.07494632999999</v>
      </c>
      <c r="BC150" s="1">
        <v>673.62161031000005</v>
      </c>
      <c r="BD150" s="1">
        <v>463.58789791999999</v>
      </c>
      <c r="BE150" s="1">
        <v>354.79890010000003</v>
      </c>
      <c r="BF150" s="1">
        <v>304.46668439000001</v>
      </c>
      <c r="BG150"/>
      <c r="BU150"/>
      <c r="CI150"/>
      <c r="CW150"/>
      <c r="DL150" s="1">
        <v>21</v>
      </c>
      <c r="DM150" s="1">
        <v>22</v>
      </c>
      <c r="DN150" s="1">
        <v>5</v>
      </c>
      <c r="DO150" s="1">
        <v>53</v>
      </c>
      <c r="DP150" s="1">
        <v>10</v>
      </c>
      <c r="DQ150" s="1">
        <v>38</v>
      </c>
      <c r="DR150" s="1">
        <v>11</v>
      </c>
      <c r="DS150" s="1">
        <v>13</v>
      </c>
      <c r="DT150" s="1">
        <v>11</v>
      </c>
      <c r="DU150" s="1">
        <v>17</v>
      </c>
      <c r="DV150" s="1">
        <v>10</v>
      </c>
      <c r="DW150" s="1">
        <v>8</v>
      </c>
      <c r="DX150" s="1">
        <v>5</v>
      </c>
      <c r="DZ150" s="1">
        <v>26</v>
      </c>
      <c r="EA150" s="1">
        <v>43</v>
      </c>
      <c r="EB150" s="1">
        <v>11</v>
      </c>
      <c r="EC150" s="1">
        <v>63</v>
      </c>
      <c r="ED150" s="1">
        <v>21</v>
      </c>
      <c r="EE150" s="1">
        <v>54</v>
      </c>
      <c r="EF150" s="1">
        <v>19</v>
      </c>
      <c r="EG150" s="1">
        <v>4</v>
      </c>
      <c r="EH150" s="1">
        <v>12</v>
      </c>
      <c r="EI150" s="1">
        <v>12</v>
      </c>
      <c r="EJ150" s="1">
        <v>7</v>
      </c>
      <c r="EK150" s="1">
        <v>18</v>
      </c>
      <c r="EL150" s="1">
        <v>8</v>
      </c>
      <c r="EN150" s="1">
        <v>3</v>
      </c>
      <c r="EO150" s="1">
        <v>11</v>
      </c>
      <c r="EP150" s="1">
        <v>1</v>
      </c>
      <c r="EQ150" s="1">
        <v>14</v>
      </c>
      <c r="ER150" s="1">
        <v>0</v>
      </c>
      <c r="ES150" s="1">
        <v>15</v>
      </c>
      <c r="ET150" s="1">
        <v>1</v>
      </c>
      <c r="EU150" s="1">
        <v>0</v>
      </c>
      <c r="EV150" s="1">
        <v>3</v>
      </c>
      <c r="EW150" s="1">
        <v>1</v>
      </c>
      <c r="EX150" s="1">
        <v>1</v>
      </c>
      <c r="EY150" s="1">
        <v>1</v>
      </c>
      <c r="EZ150" s="1">
        <v>3</v>
      </c>
      <c r="FA150"/>
      <c r="FO150"/>
    </row>
    <row r="151" spans="1:171">
      <c r="A151" s="13">
        <f t="shared" si="2"/>
        <v>41943</v>
      </c>
      <c r="O151"/>
      <c r="AD151"/>
      <c r="AE151"/>
      <c r="AS151" s="4">
        <v>41943</v>
      </c>
      <c r="AT151" s="1">
        <v>486.28632697</v>
      </c>
      <c r="AU151" s="1">
        <v>886.91930923999996</v>
      </c>
      <c r="AV151" s="1">
        <v>2973.4165665</v>
      </c>
      <c r="AW151" s="1">
        <v>221.24608670000001</v>
      </c>
      <c r="AX151" s="1">
        <v>770.99191743999995</v>
      </c>
      <c r="AY151" s="1">
        <v>463.14007396</v>
      </c>
      <c r="AZ151" s="1">
        <v>610.35894718999998</v>
      </c>
      <c r="BA151" s="1">
        <v>69.154920279999999</v>
      </c>
      <c r="BB151" s="1">
        <v>281.45858096000001</v>
      </c>
      <c r="BC151" s="1">
        <v>669.23960568999996</v>
      </c>
      <c r="BD151" s="1">
        <v>427.80806030000002</v>
      </c>
      <c r="BE151" s="1">
        <v>333.88041684000001</v>
      </c>
      <c r="BF151" s="1">
        <v>280.55558169</v>
      </c>
      <c r="BG151"/>
      <c r="BU151"/>
      <c r="CI151"/>
      <c r="CW151"/>
      <c r="DL151" s="1">
        <v>15</v>
      </c>
      <c r="DM151" s="1">
        <v>23</v>
      </c>
      <c r="DN151" s="1">
        <v>5</v>
      </c>
      <c r="DO151" s="1">
        <v>55</v>
      </c>
      <c r="DP151" s="1">
        <v>19</v>
      </c>
      <c r="DQ151" s="1">
        <v>36</v>
      </c>
      <c r="DR151" s="1">
        <v>11</v>
      </c>
      <c r="DS151" s="1">
        <v>9</v>
      </c>
      <c r="DT151" s="1">
        <v>10</v>
      </c>
      <c r="DU151" s="1">
        <v>15</v>
      </c>
      <c r="DV151" s="1">
        <v>10</v>
      </c>
      <c r="DW151" s="1">
        <v>9</v>
      </c>
      <c r="DX151" s="1">
        <v>7</v>
      </c>
      <c r="DZ151" s="1">
        <v>33</v>
      </c>
      <c r="EA151" s="1">
        <v>46</v>
      </c>
      <c r="EB151" s="1">
        <v>12</v>
      </c>
      <c r="EC151" s="1">
        <v>54</v>
      </c>
      <c r="ED151" s="1">
        <v>10</v>
      </c>
      <c r="EE151" s="1">
        <v>56</v>
      </c>
      <c r="EF151" s="1">
        <v>19</v>
      </c>
      <c r="EG151" s="1">
        <v>7</v>
      </c>
      <c r="EH151" s="1">
        <v>13</v>
      </c>
      <c r="EI151" s="1">
        <v>12</v>
      </c>
      <c r="EJ151" s="1">
        <v>7</v>
      </c>
      <c r="EK151" s="1">
        <v>18</v>
      </c>
      <c r="EL151" s="1">
        <v>8</v>
      </c>
      <c r="EN151" s="1">
        <v>2</v>
      </c>
      <c r="EO151" s="1">
        <v>7</v>
      </c>
      <c r="EP151" s="1">
        <v>0</v>
      </c>
      <c r="EQ151" s="1">
        <v>21</v>
      </c>
      <c r="ER151" s="1">
        <v>2</v>
      </c>
      <c r="ES151" s="1">
        <v>15</v>
      </c>
      <c r="ET151" s="1">
        <v>1</v>
      </c>
      <c r="EU151" s="1">
        <v>1</v>
      </c>
      <c r="EV151" s="1">
        <v>4</v>
      </c>
      <c r="EW151" s="1">
        <v>3</v>
      </c>
      <c r="EX151" s="1">
        <v>1</v>
      </c>
      <c r="EY151" s="1">
        <v>1</v>
      </c>
      <c r="EZ151" s="1">
        <v>1</v>
      </c>
      <c r="FA151"/>
      <c r="FO151"/>
    </row>
    <row r="152" spans="1:171">
      <c r="A152" s="13">
        <f t="shared" si="2"/>
        <v>41912</v>
      </c>
      <c r="O152"/>
      <c r="AD152"/>
      <c r="AE152"/>
      <c r="AS152" s="4">
        <v>41912</v>
      </c>
      <c r="AT152" s="1">
        <v>497.56415726</v>
      </c>
      <c r="AU152" s="1">
        <v>880.02007285000002</v>
      </c>
      <c r="AV152" s="1">
        <v>2967.1662951200001</v>
      </c>
      <c r="AW152" s="1">
        <v>224.30910661999999</v>
      </c>
      <c r="AX152" s="1">
        <v>798.28919771000005</v>
      </c>
      <c r="AY152" s="1">
        <v>469.64869139000001</v>
      </c>
      <c r="AZ152" s="1">
        <v>657.14457427000002</v>
      </c>
      <c r="BA152" s="1">
        <v>71.953662019999996</v>
      </c>
      <c r="BB152" s="1">
        <v>280.09263429999999</v>
      </c>
      <c r="BC152" s="1">
        <v>677.56688624000003</v>
      </c>
      <c r="BD152" s="1">
        <v>424.56326554999998</v>
      </c>
      <c r="BE152" s="1">
        <v>333.27264704999999</v>
      </c>
      <c r="BF152" s="1">
        <v>275.89079285999998</v>
      </c>
      <c r="BG152"/>
      <c r="BU152"/>
      <c r="CI152"/>
      <c r="CW152"/>
      <c r="DL152" s="1">
        <v>16</v>
      </c>
      <c r="DM152" s="1">
        <v>27</v>
      </c>
      <c r="DN152" s="1">
        <v>5</v>
      </c>
      <c r="DO152" s="1">
        <v>51</v>
      </c>
      <c r="DP152" s="1">
        <v>9</v>
      </c>
      <c r="DQ152" s="1">
        <v>39</v>
      </c>
      <c r="DR152" s="1">
        <v>11</v>
      </c>
      <c r="DS152" s="1">
        <v>7</v>
      </c>
      <c r="DT152" s="1">
        <v>12</v>
      </c>
      <c r="DU152" s="1">
        <v>17</v>
      </c>
      <c r="DV152" s="1">
        <v>12</v>
      </c>
      <c r="DW152" s="1">
        <v>10</v>
      </c>
      <c r="DX152" s="1">
        <v>4</v>
      </c>
      <c r="DZ152" s="1">
        <v>24</v>
      </c>
      <c r="EA152" s="1">
        <v>38</v>
      </c>
      <c r="EB152" s="1">
        <v>8</v>
      </c>
      <c r="EC152" s="1">
        <v>52</v>
      </c>
      <c r="ED152" s="1">
        <v>17</v>
      </c>
      <c r="EE152" s="1">
        <v>48</v>
      </c>
      <c r="EF152" s="1">
        <v>14</v>
      </c>
      <c r="EG152" s="1">
        <v>7</v>
      </c>
      <c r="EH152" s="1">
        <v>13</v>
      </c>
      <c r="EI152" s="1">
        <v>10</v>
      </c>
      <c r="EJ152" s="1">
        <v>5</v>
      </c>
      <c r="EK152" s="1">
        <v>15</v>
      </c>
      <c r="EL152" s="1">
        <v>11</v>
      </c>
      <c r="EN152" s="1">
        <v>10</v>
      </c>
      <c r="EO152" s="1">
        <v>11</v>
      </c>
      <c r="EP152" s="1">
        <v>4</v>
      </c>
      <c r="EQ152" s="1">
        <v>29</v>
      </c>
      <c r="ER152" s="1">
        <v>5</v>
      </c>
      <c r="ES152" s="1">
        <v>20</v>
      </c>
      <c r="ET152" s="1">
        <v>6</v>
      </c>
      <c r="EU152" s="1">
        <v>3</v>
      </c>
      <c r="EV152" s="1">
        <v>2</v>
      </c>
      <c r="EW152" s="1">
        <v>3</v>
      </c>
      <c r="EX152" s="1">
        <v>1</v>
      </c>
      <c r="EY152" s="1">
        <v>3</v>
      </c>
      <c r="EZ152" s="1">
        <v>1</v>
      </c>
      <c r="FA152"/>
      <c r="FO152"/>
    </row>
    <row r="153" spans="1:171">
      <c r="A153" s="13">
        <f t="shared" si="2"/>
        <v>41880</v>
      </c>
      <c r="O153"/>
      <c r="AD153"/>
      <c r="AE153"/>
      <c r="AS153" s="4">
        <v>41880</v>
      </c>
      <c r="AT153" s="1">
        <v>508.73643671000002</v>
      </c>
      <c r="AU153" s="1">
        <v>887.54558442999996</v>
      </c>
      <c r="AV153" s="1">
        <v>3019.02355799</v>
      </c>
      <c r="AW153" s="1">
        <v>221.71781591999999</v>
      </c>
      <c r="AX153" s="1">
        <v>759.52693495000005</v>
      </c>
      <c r="AY153" s="1">
        <v>475.18568629999999</v>
      </c>
      <c r="AZ153" s="1">
        <v>672.77589245000001</v>
      </c>
      <c r="BA153" s="1">
        <v>71.607354889999996</v>
      </c>
      <c r="BB153" s="1">
        <v>277.39519295000002</v>
      </c>
      <c r="BC153" s="1">
        <v>664.90888011000004</v>
      </c>
      <c r="BD153" s="1">
        <v>415.14995998000001</v>
      </c>
      <c r="BE153" s="1">
        <v>331.57376791000002</v>
      </c>
      <c r="BF153" s="1">
        <v>288.93089708999997</v>
      </c>
      <c r="BG153"/>
      <c r="BU153"/>
      <c r="CI153"/>
      <c r="CW153"/>
      <c r="DL153" s="1">
        <v>20</v>
      </c>
      <c r="DM153" s="1">
        <v>34</v>
      </c>
      <c r="DN153" s="1">
        <v>6</v>
      </c>
      <c r="DO153" s="1">
        <v>55</v>
      </c>
      <c r="DP153" s="1">
        <v>16</v>
      </c>
      <c r="DQ153" s="1">
        <v>31</v>
      </c>
      <c r="DR153" s="1">
        <v>10</v>
      </c>
      <c r="DS153" s="1">
        <v>9</v>
      </c>
      <c r="DT153" s="1">
        <v>7</v>
      </c>
      <c r="DU153" s="1">
        <v>16</v>
      </c>
      <c r="DV153" s="1">
        <v>6</v>
      </c>
      <c r="DW153" s="1">
        <v>5</v>
      </c>
      <c r="DX153" s="1">
        <v>8</v>
      </c>
      <c r="DZ153" s="1">
        <v>27</v>
      </c>
      <c r="EA153" s="1">
        <v>36</v>
      </c>
      <c r="EB153" s="1">
        <v>8</v>
      </c>
      <c r="EC153" s="1">
        <v>56</v>
      </c>
      <c r="ED153" s="1">
        <v>11</v>
      </c>
      <c r="EE153" s="1">
        <v>62</v>
      </c>
      <c r="EF153" s="1">
        <v>19</v>
      </c>
      <c r="EG153" s="1">
        <v>6</v>
      </c>
      <c r="EH153" s="1">
        <v>15</v>
      </c>
      <c r="EI153" s="1">
        <v>10</v>
      </c>
      <c r="EJ153" s="1">
        <v>10</v>
      </c>
      <c r="EK153" s="1">
        <v>19</v>
      </c>
      <c r="EL153" s="1">
        <v>8</v>
      </c>
      <c r="EN153" s="1">
        <v>4</v>
      </c>
      <c r="EO153" s="1">
        <v>4</v>
      </c>
      <c r="EP153" s="1">
        <v>0</v>
      </c>
      <c r="EQ153" s="1">
        <v>15</v>
      </c>
      <c r="ER153" s="1">
        <v>1</v>
      </c>
      <c r="ES153" s="1">
        <v>12</v>
      </c>
      <c r="ET153" s="1">
        <v>3</v>
      </c>
      <c r="EU153" s="1">
        <v>2</v>
      </c>
      <c r="EV153" s="1">
        <v>4</v>
      </c>
      <c r="EW153" s="1">
        <v>3</v>
      </c>
      <c r="EX153" s="1">
        <v>1</v>
      </c>
      <c r="EY153" s="1">
        <v>3</v>
      </c>
      <c r="EZ153" s="1">
        <v>0</v>
      </c>
      <c r="FA153"/>
      <c r="FO153"/>
    </row>
    <row r="154" spans="1:171">
      <c r="A154" s="13">
        <f t="shared" si="2"/>
        <v>41851</v>
      </c>
      <c r="O154"/>
      <c r="AD154"/>
      <c r="AE154"/>
      <c r="AS154" s="4">
        <v>41851</v>
      </c>
      <c r="AT154" s="1">
        <v>510.86667805000002</v>
      </c>
      <c r="AU154" s="1">
        <v>868.38317185999995</v>
      </c>
      <c r="AV154" s="1">
        <v>2981.3406778899998</v>
      </c>
      <c r="AW154" s="1">
        <v>216.65078111</v>
      </c>
      <c r="AX154" s="1">
        <v>736.08319051000001</v>
      </c>
      <c r="AY154" s="1">
        <v>467.04312771999997</v>
      </c>
      <c r="AZ154" s="1">
        <v>667.42941317999998</v>
      </c>
      <c r="BA154" s="1">
        <v>69.443481009999999</v>
      </c>
      <c r="BB154" s="1">
        <v>276.68142984999997</v>
      </c>
      <c r="BC154" s="1">
        <v>661.49023297999997</v>
      </c>
      <c r="BD154" s="1">
        <v>408.79389813</v>
      </c>
      <c r="BE154" s="1">
        <v>322.59801123</v>
      </c>
      <c r="BF154" s="1">
        <v>289.60261746999998</v>
      </c>
      <c r="BG154"/>
      <c r="BU154"/>
      <c r="CI154"/>
      <c r="CW154"/>
      <c r="DL154" s="1">
        <v>20</v>
      </c>
      <c r="DM154" s="1">
        <v>31</v>
      </c>
      <c r="DN154" s="1">
        <v>2</v>
      </c>
      <c r="DO154" s="1">
        <v>55</v>
      </c>
      <c r="DP154" s="1">
        <v>16</v>
      </c>
      <c r="DQ154" s="1">
        <v>28</v>
      </c>
      <c r="DR154" s="1">
        <v>13</v>
      </c>
      <c r="DS154" s="1">
        <v>8</v>
      </c>
      <c r="DT154" s="1">
        <v>11</v>
      </c>
      <c r="DU154" s="1">
        <v>12</v>
      </c>
      <c r="DV154" s="1">
        <v>4</v>
      </c>
      <c r="DW154" s="1">
        <v>8</v>
      </c>
      <c r="DX154" s="1">
        <v>4</v>
      </c>
      <c r="DZ154" s="1">
        <v>29</v>
      </c>
      <c r="EA154" s="1">
        <v>41</v>
      </c>
      <c r="EB154" s="1">
        <v>11</v>
      </c>
      <c r="EC154" s="1">
        <v>58</v>
      </c>
      <c r="ED154" s="1">
        <v>8</v>
      </c>
      <c r="EE154" s="1">
        <v>71</v>
      </c>
      <c r="EF154" s="1">
        <v>15</v>
      </c>
      <c r="EG154" s="1">
        <v>8</v>
      </c>
      <c r="EH154" s="1">
        <v>12</v>
      </c>
      <c r="EI154" s="1">
        <v>12</v>
      </c>
      <c r="EJ154" s="1">
        <v>11</v>
      </c>
      <c r="EK154" s="1">
        <v>18</v>
      </c>
      <c r="EL154" s="1">
        <v>12</v>
      </c>
      <c r="EN154" s="1">
        <v>2</v>
      </c>
      <c r="EO154" s="1">
        <v>2</v>
      </c>
      <c r="EP154" s="1">
        <v>1</v>
      </c>
      <c r="EQ154" s="1">
        <v>14</v>
      </c>
      <c r="ER154" s="1">
        <v>4</v>
      </c>
      <c r="ES154" s="1">
        <v>6</v>
      </c>
      <c r="ET154" s="1">
        <v>4</v>
      </c>
      <c r="EU154" s="1">
        <v>1</v>
      </c>
      <c r="EV154" s="1">
        <v>3</v>
      </c>
      <c r="EW154" s="1">
        <v>5</v>
      </c>
      <c r="EX154" s="1">
        <v>2</v>
      </c>
      <c r="EY154" s="1">
        <v>1</v>
      </c>
      <c r="EZ154" s="1">
        <v>0</v>
      </c>
      <c r="FA154"/>
      <c r="FO154"/>
    </row>
    <row r="155" spans="1:171">
      <c r="A155" s="13">
        <f t="shared" si="2"/>
        <v>41820</v>
      </c>
      <c r="O155"/>
      <c r="AD155"/>
      <c r="AE155"/>
      <c r="AS155" s="4">
        <v>41820</v>
      </c>
      <c r="AT155" s="1">
        <v>508.17063854999998</v>
      </c>
      <c r="AU155" s="1">
        <v>899.55777237999996</v>
      </c>
      <c r="AV155" s="1">
        <v>3197.14138843</v>
      </c>
      <c r="AW155" s="1">
        <v>216.32970834</v>
      </c>
      <c r="AX155" s="1">
        <v>738.19798108999998</v>
      </c>
      <c r="AY155" s="1">
        <v>484.42380175</v>
      </c>
      <c r="AZ155" s="1">
        <v>696.06649232999996</v>
      </c>
      <c r="BA155" s="1">
        <v>68.222718189999995</v>
      </c>
      <c r="BB155" s="1">
        <v>278.57037673999997</v>
      </c>
      <c r="BC155" s="1">
        <v>670.14670537999996</v>
      </c>
      <c r="BD155" s="1">
        <v>425.11163384000002</v>
      </c>
      <c r="BE155" s="1">
        <v>325.25452841999999</v>
      </c>
      <c r="BF155" s="1">
        <v>310.51535208000001</v>
      </c>
      <c r="BG155"/>
      <c r="BU155"/>
      <c r="CI155"/>
      <c r="CW155"/>
      <c r="DL155" s="1">
        <v>11</v>
      </c>
      <c r="DM155" s="1">
        <v>24</v>
      </c>
      <c r="DN155" s="1">
        <v>0</v>
      </c>
      <c r="DO155" s="1">
        <v>52</v>
      </c>
      <c r="DP155" s="1">
        <v>8</v>
      </c>
      <c r="DQ155" s="1">
        <v>38</v>
      </c>
      <c r="DR155" s="1">
        <v>9</v>
      </c>
      <c r="DS155" s="1">
        <v>9</v>
      </c>
      <c r="DT155" s="1">
        <v>8</v>
      </c>
      <c r="DU155" s="1">
        <v>12</v>
      </c>
      <c r="DV155" s="1">
        <v>7</v>
      </c>
      <c r="DW155" s="1">
        <v>5</v>
      </c>
      <c r="DX155" s="1">
        <v>7</v>
      </c>
      <c r="DZ155" s="1">
        <v>33</v>
      </c>
      <c r="EA155" s="1">
        <v>35</v>
      </c>
      <c r="EB155" s="1">
        <v>9</v>
      </c>
      <c r="EC155" s="1">
        <v>55</v>
      </c>
      <c r="ED155" s="1">
        <v>15</v>
      </c>
      <c r="EE155" s="1">
        <v>51</v>
      </c>
      <c r="EF155" s="1">
        <v>18</v>
      </c>
      <c r="EG155" s="1">
        <v>6</v>
      </c>
      <c r="EH155" s="1">
        <v>14</v>
      </c>
      <c r="EI155" s="1">
        <v>13</v>
      </c>
      <c r="EJ155" s="1">
        <v>10</v>
      </c>
      <c r="EK155" s="1">
        <v>14</v>
      </c>
      <c r="EL155" s="1">
        <v>5</v>
      </c>
      <c r="EN155" s="1">
        <v>7</v>
      </c>
      <c r="EO155" s="1">
        <v>15</v>
      </c>
      <c r="EP155" s="1">
        <v>5</v>
      </c>
      <c r="EQ155" s="1">
        <v>18</v>
      </c>
      <c r="ER155" s="1">
        <v>5</v>
      </c>
      <c r="ES155" s="1">
        <v>16</v>
      </c>
      <c r="ET155" s="1">
        <v>5</v>
      </c>
      <c r="EU155" s="1">
        <v>2</v>
      </c>
      <c r="EV155" s="1">
        <v>4</v>
      </c>
      <c r="EW155" s="1">
        <v>4</v>
      </c>
      <c r="EX155" s="1">
        <v>0</v>
      </c>
      <c r="EY155" s="1">
        <v>8</v>
      </c>
      <c r="EZ155" s="1">
        <v>4</v>
      </c>
      <c r="FA155"/>
      <c r="FO155"/>
    </row>
    <row r="156" spans="1:171">
      <c r="A156" s="13">
        <f t="shared" si="2"/>
        <v>41789</v>
      </c>
      <c r="O156"/>
      <c r="AD156"/>
      <c r="AE156"/>
      <c r="AS156" s="4">
        <v>41789</v>
      </c>
      <c r="AT156" s="1">
        <v>506.86993438000002</v>
      </c>
      <c r="AU156" s="1">
        <v>905.98162889000002</v>
      </c>
      <c r="AV156" s="1">
        <v>3266.37662017</v>
      </c>
      <c r="AW156" s="1">
        <v>223.82076774000001</v>
      </c>
      <c r="AX156" s="1">
        <v>720.26122993000001</v>
      </c>
      <c r="AY156" s="1">
        <v>492.84413327999999</v>
      </c>
      <c r="AZ156" s="1">
        <v>672.26799033999998</v>
      </c>
      <c r="BA156" s="1">
        <v>69.396582330000001</v>
      </c>
      <c r="BB156" s="1">
        <v>282.22610057999998</v>
      </c>
      <c r="BC156" s="1">
        <v>661.03560691999996</v>
      </c>
      <c r="BD156" s="1">
        <v>431.13387762999997</v>
      </c>
      <c r="BE156" s="1">
        <v>330.71294562000003</v>
      </c>
      <c r="BF156" s="1">
        <v>317.47486759999998</v>
      </c>
      <c r="BG156"/>
      <c r="BU156"/>
      <c r="CI156"/>
      <c r="CW156"/>
      <c r="DL156" s="1">
        <v>19</v>
      </c>
      <c r="DM156" s="1">
        <v>24</v>
      </c>
      <c r="DN156" s="1">
        <v>2</v>
      </c>
      <c r="DO156" s="1">
        <v>50</v>
      </c>
      <c r="DP156" s="1">
        <v>12</v>
      </c>
      <c r="DQ156" s="1">
        <v>27</v>
      </c>
      <c r="DR156" s="1">
        <v>12</v>
      </c>
      <c r="DS156" s="1">
        <v>9</v>
      </c>
      <c r="DT156" s="1">
        <v>9</v>
      </c>
      <c r="DU156" s="1">
        <v>13</v>
      </c>
      <c r="DV156" s="1">
        <v>7</v>
      </c>
      <c r="DW156" s="1">
        <v>11</v>
      </c>
      <c r="DX156" s="1">
        <v>6</v>
      </c>
      <c r="DZ156" s="1">
        <v>27</v>
      </c>
      <c r="EA156" s="1">
        <v>41</v>
      </c>
      <c r="EB156" s="1">
        <v>11</v>
      </c>
      <c r="EC156" s="1">
        <v>60</v>
      </c>
      <c r="ED156" s="1">
        <v>15</v>
      </c>
      <c r="EE156" s="1">
        <v>69</v>
      </c>
      <c r="EF156" s="1">
        <v>16</v>
      </c>
      <c r="EG156" s="1">
        <v>8</v>
      </c>
      <c r="EH156" s="1">
        <v>15</v>
      </c>
      <c r="EI156" s="1">
        <v>12</v>
      </c>
      <c r="EJ156" s="1">
        <v>8</v>
      </c>
      <c r="EK156" s="1">
        <v>14</v>
      </c>
      <c r="EL156" s="1">
        <v>9</v>
      </c>
      <c r="EN156" s="1">
        <v>5</v>
      </c>
      <c r="EO156" s="1">
        <v>9</v>
      </c>
      <c r="EP156" s="1">
        <v>1</v>
      </c>
      <c r="EQ156" s="1">
        <v>16</v>
      </c>
      <c r="ER156" s="1">
        <v>1</v>
      </c>
      <c r="ES156" s="1">
        <v>8</v>
      </c>
      <c r="ET156" s="1">
        <v>3</v>
      </c>
      <c r="EU156" s="1">
        <v>0</v>
      </c>
      <c r="EV156" s="1">
        <v>1</v>
      </c>
      <c r="EW156" s="1">
        <v>4</v>
      </c>
      <c r="EX156" s="1">
        <v>1</v>
      </c>
      <c r="EY156" s="1">
        <v>1</v>
      </c>
      <c r="EZ156" s="1">
        <v>1</v>
      </c>
      <c r="FA156"/>
      <c r="FO156"/>
    </row>
    <row r="157" spans="1:171">
      <c r="A157" s="13">
        <f t="shared" si="2"/>
        <v>41759</v>
      </c>
      <c r="O157"/>
      <c r="AD157"/>
      <c r="AE157"/>
      <c r="AS157" s="4">
        <v>41759</v>
      </c>
      <c r="AT157" s="1">
        <v>502.15574573999999</v>
      </c>
      <c r="AU157" s="1">
        <v>876.74879310999995</v>
      </c>
      <c r="AV157" s="1">
        <v>3179.8374740899999</v>
      </c>
      <c r="AW157" s="1">
        <v>219.96270953000001</v>
      </c>
      <c r="AX157" s="1">
        <v>714.52638348000005</v>
      </c>
      <c r="AY157" s="1">
        <v>487.02924580000001</v>
      </c>
      <c r="AZ157" s="1">
        <v>667.78442871000004</v>
      </c>
      <c r="BA157" s="1">
        <v>66.980396299999995</v>
      </c>
      <c r="BB157" s="1">
        <v>278.89530416000002</v>
      </c>
      <c r="BC157" s="1">
        <v>633.76295821999997</v>
      </c>
      <c r="BD157" s="1">
        <v>411.10884248999997</v>
      </c>
      <c r="BE157" s="1">
        <v>318.17977438000003</v>
      </c>
      <c r="BF157" s="1">
        <v>311.72940111000003</v>
      </c>
      <c r="BG157"/>
      <c r="BU157"/>
      <c r="CI157"/>
      <c r="CW157"/>
      <c r="DL157" s="1">
        <v>15</v>
      </c>
      <c r="DM157" s="1">
        <v>21</v>
      </c>
      <c r="DN157" s="1">
        <v>2</v>
      </c>
      <c r="DO157" s="1">
        <v>41</v>
      </c>
      <c r="DP157" s="1">
        <v>12</v>
      </c>
      <c r="DQ157" s="1">
        <v>33</v>
      </c>
      <c r="DR157" s="1">
        <v>10</v>
      </c>
      <c r="DS157" s="1">
        <v>4</v>
      </c>
      <c r="DT157" s="1">
        <v>8</v>
      </c>
      <c r="DU157" s="1">
        <v>11</v>
      </c>
      <c r="DV157" s="1">
        <v>5</v>
      </c>
      <c r="DW157" s="1">
        <v>3</v>
      </c>
      <c r="DX157" s="1">
        <v>5</v>
      </c>
      <c r="DZ157" s="1">
        <v>32</v>
      </c>
      <c r="EA157" s="1">
        <v>47</v>
      </c>
      <c r="EB157" s="1">
        <v>11</v>
      </c>
      <c r="EC157" s="1">
        <v>69</v>
      </c>
      <c r="ED157" s="1">
        <v>14</v>
      </c>
      <c r="EE157" s="1">
        <v>58</v>
      </c>
      <c r="EF157" s="1">
        <v>20</v>
      </c>
      <c r="EG157" s="1">
        <v>12</v>
      </c>
      <c r="EH157" s="1">
        <v>17</v>
      </c>
      <c r="EI157" s="1">
        <v>14</v>
      </c>
      <c r="EJ157" s="1">
        <v>11</v>
      </c>
      <c r="EK157" s="1">
        <v>19</v>
      </c>
      <c r="EL157" s="1">
        <v>10</v>
      </c>
      <c r="EN157" s="1">
        <v>4</v>
      </c>
      <c r="EO157" s="1">
        <v>7</v>
      </c>
      <c r="EP157" s="1">
        <v>1</v>
      </c>
      <c r="EQ157" s="1">
        <v>17</v>
      </c>
      <c r="ER157" s="1">
        <v>2</v>
      </c>
      <c r="ES157" s="1">
        <v>14</v>
      </c>
      <c r="ET157" s="1">
        <v>1</v>
      </c>
      <c r="EU157" s="1">
        <v>1</v>
      </c>
      <c r="EV157" s="1">
        <v>0</v>
      </c>
      <c r="EW157" s="1">
        <v>4</v>
      </c>
      <c r="EX157" s="1">
        <v>0</v>
      </c>
      <c r="EY157" s="1">
        <v>4</v>
      </c>
      <c r="EZ157" s="1">
        <v>2</v>
      </c>
      <c r="FA157"/>
      <c r="FO157"/>
    </row>
    <row r="158" spans="1:171">
      <c r="A158" s="13">
        <f t="shared" si="2"/>
        <v>41729</v>
      </c>
      <c r="O158"/>
      <c r="AD158"/>
      <c r="AE158"/>
      <c r="AS158" s="4">
        <v>41729</v>
      </c>
      <c r="AT158" s="1">
        <v>492.90883751000001</v>
      </c>
      <c r="AU158" s="1">
        <v>861.40033388999996</v>
      </c>
      <c r="AV158" s="1">
        <v>3078.6032551399999</v>
      </c>
      <c r="AW158" s="1">
        <v>218.64979575999999</v>
      </c>
      <c r="AX158" s="1">
        <v>696.13202903000001</v>
      </c>
      <c r="AY158" s="1">
        <v>487.83739086000003</v>
      </c>
      <c r="AZ158" s="1">
        <v>627.10911059</v>
      </c>
      <c r="BA158" s="1">
        <v>70.20212592</v>
      </c>
      <c r="BB158" s="1">
        <v>272.74187045999997</v>
      </c>
      <c r="BC158" s="1">
        <v>638.87110472999996</v>
      </c>
      <c r="BD158" s="1">
        <v>411.49388041999998</v>
      </c>
      <c r="BE158" s="1">
        <v>325.97145920000003</v>
      </c>
      <c r="BF158" s="1">
        <v>313.62565627999999</v>
      </c>
      <c r="BG158"/>
      <c r="BU158"/>
      <c r="CI158"/>
      <c r="CW158"/>
      <c r="DL158" s="1">
        <v>18</v>
      </c>
      <c r="DM158" s="1">
        <v>20</v>
      </c>
      <c r="DN158" s="1">
        <v>1</v>
      </c>
      <c r="DO158" s="1">
        <v>42</v>
      </c>
      <c r="DP158" s="1">
        <v>10</v>
      </c>
      <c r="DQ158" s="1">
        <v>28</v>
      </c>
      <c r="DR158" s="1">
        <v>10</v>
      </c>
      <c r="DS158" s="1">
        <v>6</v>
      </c>
      <c r="DT158" s="1">
        <v>10</v>
      </c>
      <c r="DU158" s="1">
        <v>12</v>
      </c>
      <c r="DV158" s="1">
        <v>9</v>
      </c>
      <c r="DW158" s="1">
        <v>4</v>
      </c>
      <c r="DX158" s="1">
        <v>7</v>
      </c>
      <c r="DZ158" s="1">
        <v>30</v>
      </c>
      <c r="EA158" s="1">
        <v>50</v>
      </c>
      <c r="EB158" s="1">
        <v>13</v>
      </c>
      <c r="EC158" s="1">
        <v>68</v>
      </c>
      <c r="ED158" s="1">
        <v>16</v>
      </c>
      <c r="EE158" s="1">
        <v>70</v>
      </c>
      <c r="EF158" s="1">
        <v>16</v>
      </c>
      <c r="EG158" s="1">
        <v>9</v>
      </c>
      <c r="EH158" s="1">
        <v>12</v>
      </c>
      <c r="EI158" s="1">
        <v>14</v>
      </c>
      <c r="EJ158" s="1">
        <v>7</v>
      </c>
      <c r="EK158" s="1">
        <v>20</v>
      </c>
      <c r="EL158" s="1">
        <v>9</v>
      </c>
      <c r="EN158" s="1">
        <v>3</v>
      </c>
      <c r="EO158" s="1">
        <v>4</v>
      </c>
      <c r="EP158" s="1">
        <v>0</v>
      </c>
      <c r="EQ158" s="1">
        <v>17</v>
      </c>
      <c r="ER158" s="1">
        <v>2</v>
      </c>
      <c r="ES158" s="1">
        <v>7</v>
      </c>
      <c r="ET158" s="1">
        <v>5</v>
      </c>
      <c r="EU158" s="1">
        <v>2</v>
      </c>
      <c r="EV158" s="1">
        <v>3</v>
      </c>
      <c r="EW158" s="1">
        <v>3</v>
      </c>
      <c r="EX158" s="1">
        <v>0</v>
      </c>
      <c r="EY158" s="1">
        <v>2</v>
      </c>
      <c r="EZ158" s="1">
        <v>0</v>
      </c>
      <c r="FA158"/>
      <c r="FO158"/>
    </row>
    <row r="159" spans="1:171">
      <c r="A159" s="13">
        <f t="shared" si="2"/>
        <v>41698</v>
      </c>
      <c r="O159"/>
      <c r="AD159"/>
      <c r="AE159"/>
      <c r="AS159" s="4">
        <v>41698</v>
      </c>
      <c r="AT159" s="1">
        <v>505.15112056999999</v>
      </c>
      <c r="AU159" s="1">
        <v>860.84083406000002</v>
      </c>
      <c r="AV159" s="1">
        <v>3185.83774761</v>
      </c>
      <c r="AW159" s="1">
        <v>222.74102735</v>
      </c>
      <c r="AX159" s="1">
        <v>713.46802219000006</v>
      </c>
      <c r="AY159" s="1">
        <v>486.6514684</v>
      </c>
      <c r="AZ159" s="1">
        <v>626.85142465000001</v>
      </c>
      <c r="BA159" s="1">
        <v>69.735883299999998</v>
      </c>
      <c r="BB159" s="1">
        <v>281.28331622000002</v>
      </c>
      <c r="BC159" s="1">
        <v>617.87761071</v>
      </c>
      <c r="BD159" s="1">
        <v>427.09491938000002</v>
      </c>
      <c r="BE159" s="1">
        <v>334.42420800999997</v>
      </c>
      <c r="BF159" s="1">
        <v>309.52767669000002</v>
      </c>
      <c r="BG159"/>
      <c r="BU159"/>
      <c r="CI159"/>
      <c r="CW159"/>
      <c r="DL159" s="1">
        <v>35</v>
      </c>
      <c r="DM159" s="1">
        <v>27</v>
      </c>
      <c r="DN159" s="1">
        <v>6</v>
      </c>
      <c r="DO159" s="1">
        <v>56</v>
      </c>
      <c r="DP159" s="1">
        <v>11</v>
      </c>
      <c r="DQ159" s="1">
        <v>37</v>
      </c>
      <c r="DR159" s="1">
        <v>9</v>
      </c>
      <c r="DS159" s="1">
        <v>5</v>
      </c>
      <c r="DT159" s="1">
        <v>11</v>
      </c>
      <c r="DU159" s="1">
        <v>18</v>
      </c>
      <c r="DV159" s="1">
        <v>9</v>
      </c>
      <c r="DW159" s="1">
        <v>9</v>
      </c>
      <c r="DX159" s="1">
        <v>4</v>
      </c>
      <c r="DZ159" s="1">
        <v>20</v>
      </c>
      <c r="EA159" s="1">
        <v>35</v>
      </c>
      <c r="EB159" s="1">
        <v>5</v>
      </c>
      <c r="EC159" s="1">
        <v>53</v>
      </c>
      <c r="ED159" s="1">
        <v>11</v>
      </c>
      <c r="EE159" s="1">
        <v>55</v>
      </c>
      <c r="EF159" s="1">
        <v>20</v>
      </c>
      <c r="EG159" s="1">
        <v>8</v>
      </c>
      <c r="EH159" s="1">
        <v>12</v>
      </c>
      <c r="EI159" s="1">
        <v>10</v>
      </c>
      <c r="EJ159" s="1">
        <v>6</v>
      </c>
      <c r="EK159" s="1">
        <v>11</v>
      </c>
      <c r="EL159" s="1">
        <v>12</v>
      </c>
      <c r="EN159" s="1">
        <v>2</v>
      </c>
      <c r="EO159" s="1">
        <v>5</v>
      </c>
      <c r="EP159" s="1">
        <v>1</v>
      </c>
      <c r="EQ159" s="1">
        <v>13</v>
      </c>
      <c r="ER159" s="1">
        <v>6</v>
      </c>
      <c r="ES159" s="1">
        <v>9</v>
      </c>
      <c r="ET159" s="1">
        <v>4</v>
      </c>
      <c r="EU159" s="1">
        <v>4</v>
      </c>
      <c r="EV159" s="1">
        <v>2</v>
      </c>
      <c r="EW159" s="1">
        <v>1</v>
      </c>
      <c r="EX159" s="1">
        <v>2</v>
      </c>
      <c r="EY159" s="1">
        <v>3</v>
      </c>
      <c r="EZ159" s="1">
        <v>0</v>
      </c>
      <c r="FA159"/>
      <c r="FO159"/>
    </row>
    <row r="160" spans="1:171">
      <c r="A160" s="13">
        <f t="shared" si="2"/>
        <v>41670</v>
      </c>
      <c r="O160"/>
      <c r="AD160"/>
      <c r="AE160"/>
      <c r="AS160" s="4">
        <v>41670</v>
      </c>
      <c r="AT160" s="1">
        <v>481.85666175</v>
      </c>
      <c r="AU160" s="1">
        <v>819.07855386000006</v>
      </c>
      <c r="AV160" s="1">
        <v>3081.7908805100001</v>
      </c>
      <c r="AW160" s="1">
        <v>214.54192236</v>
      </c>
      <c r="AX160" s="1">
        <v>671.86337070000002</v>
      </c>
      <c r="AY160" s="1">
        <v>469.37308092000001</v>
      </c>
      <c r="AZ160" s="1">
        <v>594.51603119000004</v>
      </c>
      <c r="BA160" s="1">
        <v>66.829206490000004</v>
      </c>
      <c r="BB160" s="1">
        <v>274.25323264000002</v>
      </c>
      <c r="BC160" s="1">
        <v>579.33935438000003</v>
      </c>
      <c r="BD160" s="1">
        <v>400.74703432000001</v>
      </c>
      <c r="BE160" s="1">
        <v>324.31816515999998</v>
      </c>
      <c r="BF160" s="1">
        <v>288.98161908999998</v>
      </c>
      <c r="BG160"/>
      <c r="BU160"/>
      <c r="CI160"/>
      <c r="CW160"/>
      <c r="DL160" s="1">
        <v>18</v>
      </c>
      <c r="DM160" s="1">
        <v>18</v>
      </c>
      <c r="DN160" s="1">
        <v>1</v>
      </c>
      <c r="DO160" s="1">
        <v>45</v>
      </c>
      <c r="DP160" s="1">
        <v>8</v>
      </c>
      <c r="DQ160" s="1">
        <v>23</v>
      </c>
      <c r="DR160" s="1">
        <v>7</v>
      </c>
      <c r="DS160" s="1">
        <v>9</v>
      </c>
      <c r="DT160" s="1">
        <v>9</v>
      </c>
      <c r="DU160" s="1">
        <v>7</v>
      </c>
      <c r="DV160" s="1">
        <v>8</v>
      </c>
      <c r="DW160" s="1">
        <v>8</v>
      </c>
      <c r="DX160" s="1">
        <v>7</v>
      </c>
      <c r="DZ160" s="1">
        <v>33</v>
      </c>
      <c r="EA160" s="1">
        <v>44</v>
      </c>
      <c r="EB160" s="1">
        <v>11</v>
      </c>
      <c r="EC160" s="1">
        <v>57</v>
      </c>
      <c r="ED160" s="1">
        <v>17</v>
      </c>
      <c r="EE160" s="1">
        <v>68</v>
      </c>
      <c r="EF160" s="1">
        <v>26</v>
      </c>
      <c r="EG160" s="1">
        <v>7</v>
      </c>
      <c r="EH160" s="1">
        <v>15</v>
      </c>
      <c r="EI160" s="1">
        <v>18</v>
      </c>
      <c r="EJ160" s="1">
        <v>8</v>
      </c>
      <c r="EK160" s="1">
        <v>13</v>
      </c>
      <c r="EL160" s="1">
        <v>7</v>
      </c>
      <c r="EN160" s="1">
        <v>6</v>
      </c>
      <c r="EO160" s="1">
        <v>5</v>
      </c>
      <c r="EP160" s="1">
        <v>0</v>
      </c>
      <c r="EQ160" s="1">
        <v>21</v>
      </c>
      <c r="ER160" s="1">
        <v>3</v>
      </c>
      <c r="ES160" s="1">
        <v>10</v>
      </c>
      <c r="ET160" s="1">
        <v>0</v>
      </c>
      <c r="EU160" s="1">
        <v>1</v>
      </c>
      <c r="EV160" s="1">
        <v>1</v>
      </c>
      <c r="EW160" s="1">
        <v>4</v>
      </c>
      <c r="EX160" s="1">
        <v>1</v>
      </c>
      <c r="EY160" s="1">
        <v>2</v>
      </c>
      <c r="EZ160" s="1">
        <v>2</v>
      </c>
      <c r="FA160"/>
      <c r="FO160"/>
    </row>
    <row r="161" spans="1:171">
      <c r="A161" s="13">
        <f t="shared" si="2"/>
        <v>41639</v>
      </c>
      <c r="O161"/>
      <c r="AD161"/>
      <c r="AE161"/>
      <c r="AS161" s="4">
        <v>41639</v>
      </c>
      <c r="AT161" s="1">
        <v>493.12006394000002</v>
      </c>
      <c r="AU161" s="1">
        <v>851.53040341999997</v>
      </c>
      <c r="AV161" s="1">
        <v>3226.35924393</v>
      </c>
      <c r="AW161" s="1">
        <v>216.00033116</v>
      </c>
      <c r="AX161" s="1">
        <v>662.83574750000002</v>
      </c>
      <c r="AY161" s="1">
        <v>478.81885149999999</v>
      </c>
      <c r="AZ161" s="1">
        <v>623.58592823000004</v>
      </c>
      <c r="BA161" s="1">
        <v>70.528405840000005</v>
      </c>
      <c r="BB161" s="1">
        <v>278.25896852</v>
      </c>
      <c r="BC161" s="1">
        <v>580.41071629999999</v>
      </c>
      <c r="BD161" s="1">
        <v>401.34261298000001</v>
      </c>
      <c r="BE161" s="1">
        <v>329.25437957000003</v>
      </c>
      <c r="BF161" s="1">
        <v>292.72184129999999</v>
      </c>
      <c r="BG161"/>
      <c r="BU161"/>
      <c r="CI161"/>
      <c r="CW161"/>
      <c r="DL161" s="1">
        <v>17</v>
      </c>
      <c r="DM161" s="1">
        <v>19</v>
      </c>
      <c r="DN161" s="1">
        <v>2</v>
      </c>
      <c r="DO161" s="1">
        <v>47</v>
      </c>
      <c r="DP161" s="1">
        <v>7</v>
      </c>
      <c r="DQ161" s="1">
        <v>29</v>
      </c>
      <c r="DR161" s="1">
        <v>7</v>
      </c>
      <c r="DS161" s="1">
        <v>8</v>
      </c>
      <c r="DT161" s="1">
        <v>9</v>
      </c>
      <c r="DU161" s="1">
        <v>15</v>
      </c>
      <c r="DV161" s="1">
        <v>9</v>
      </c>
      <c r="DW161" s="1">
        <v>6</v>
      </c>
      <c r="DX161" s="1">
        <v>6</v>
      </c>
      <c r="DZ161" s="1">
        <v>17</v>
      </c>
      <c r="EA161" s="1">
        <v>30</v>
      </c>
      <c r="EB161" s="1">
        <v>10</v>
      </c>
      <c r="EC161" s="1">
        <v>41</v>
      </c>
      <c r="ED161" s="1">
        <v>14</v>
      </c>
      <c r="EE161" s="1">
        <v>47</v>
      </c>
      <c r="EF161" s="1">
        <v>24</v>
      </c>
      <c r="EG161" s="1">
        <v>6</v>
      </c>
      <c r="EH161" s="1">
        <v>9</v>
      </c>
      <c r="EI161" s="1">
        <v>10</v>
      </c>
      <c r="EJ161" s="1">
        <v>6</v>
      </c>
      <c r="EK161" s="1">
        <v>11</v>
      </c>
      <c r="EL161" s="1">
        <v>5</v>
      </c>
      <c r="EN161" s="1">
        <v>23</v>
      </c>
      <c r="EO161" s="1">
        <v>18</v>
      </c>
      <c r="EP161" s="1">
        <v>0</v>
      </c>
      <c r="EQ161" s="1">
        <v>35</v>
      </c>
      <c r="ER161" s="1">
        <v>7</v>
      </c>
      <c r="ES161" s="1">
        <v>24</v>
      </c>
      <c r="ET161" s="1">
        <v>2</v>
      </c>
      <c r="EU161" s="1">
        <v>4</v>
      </c>
      <c r="EV161" s="1">
        <v>7</v>
      </c>
      <c r="EW161" s="1">
        <v>4</v>
      </c>
      <c r="EX161" s="1">
        <v>2</v>
      </c>
      <c r="EY161" s="1">
        <v>6</v>
      </c>
      <c r="EZ161" s="1">
        <v>5</v>
      </c>
      <c r="FA161"/>
      <c r="FO161"/>
    </row>
    <row r="162" spans="1:171">
      <c r="A162" s="13">
        <f t="shared" si="2"/>
        <v>41607</v>
      </c>
      <c r="O162"/>
      <c r="AD162"/>
      <c r="AE162"/>
      <c r="AS162" s="4">
        <v>41607</v>
      </c>
      <c r="AT162" s="1">
        <v>488.31197328000002</v>
      </c>
      <c r="AU162" s="1">
        <v>849.90890462000004</v>
      </c>
      <c r="AV162" s="1">
        <v>3241.63822441</v>
      </c>
      <c r="AW162" s="1">
        <v>214.98846004999999</v>
      </c>
      <c r="AX162" s="1">
        <v>660.93352306999998</v>
      </c>
      <c r="AY162" s="1">
        <v>470.37637203999998</v>
      </c>
      <c r="AZ162" s="1">
        <v>616.4725353</v>
      </c>
      <c r="BA162" s="1">
        <v>69.784551239999999</v>
      </c>
      <c r="BB162" s="1">
        <v>273.44609466000003</v>
      </c>
      <c r="BC162" s="1">
        <v>585.84017741000002</v>
      </c>
      <c r="BD162" s="1">
        <v>384.42627715999998</v>
      </c>
      <c r="BE162" s="1">
        <v>322.73011616000002</v>
      </c>
      <c r="BF162" s="1">
        <v>289.58831946999999</v>
      </c>
      <c r="BG162"/>
      <c r="BU162"/>
      <c r="CI162"/>
      <c r="CW162"/>
      <c r="DL162" s="1">
        <v>21</v>
      </c>
      <c r="DM162" s="1">
        <v>16</v>
      </c>
      <c r="DN162" s="1">
        <v>1</v>
      </c>
      <c r="DO162" s="1">
        <v>51</v>
      </c>
      <c r="DP162" s="1">
        <v>9</v>
      </c>
      <c r="DQ162" s="1">
        <v>38</v>
      </c>
      <c r="DR162" s="1">
        <v>10</v>
      </c>
      <c r="DS162" s="1">
        <v>5</v>
      </c>
      <c r="DT162" s="1">
        <v>10</v>
      </c>
      <c r="DU162" s="1">
        <v>14</v>
      </c>
      <c r="DV162" s="1">
        <v>7</v>
      </c>
      <c r="DW162" s="1">
        <v>6</v>
      </c>
      <c r="DX162" s="1">
        <v>5</v>
      </c>
      <c r="DZ162" s="1">
        <v>29</v>
      </c>
      <c r="EA162" s="1">
        <v>47</v>
      </c>
      <c r="EB162" s="1">
        <v>11</v>
      </c>
      <c r="EC162" s="1">
        <v>56</v>
      </c>
      <c r="ED162" s="1">
        <v>18</v>
      </c>
      <c r="EE162" s="1">
        <v>53</v>
      </c>
      <c r="EF162" s="1">
        <v>20</v>
      </c>
      <c r="EG162" s="1">
        <v>11</v>
      </c>
      <c r="EH162" s="1">
        <v>13</v>
      </c>
      <c r="EI162" s="1">
        <v>13</v>
      </c>
      <c r="EJ162" s="1">
        <v>11</v>
      </c>
      <c r="EK162" s="1">
        <v>14</v>
      </c>
      <c r="EL162" s="1">
        <v>10</v>
      </c>
      <c r="EN162" s="1">
        <v>7</v>
      </c>
      <c r="EO162" s="1">
        <v>4</v>
      </c>
      <c r="EP162" s="1">
        <v>0</v>
      </c>
      <c r="EQ162" s="1">
        <v>16</v>
      </c>
      <c r="ER162" s="1">
        <v>2</v>
      </c>
      <c r="ES162" s="1">
        <v>9</v>
      </c>
      <c r="ET162" s="1">
        <v>3</v>
      </c>
      <c r="EU162" s="1">
        <v>2</v>
      </c>
      <c r="EV162" s="1">
        <v>2</v>
      </c>
      <c r="EW162" s="1">
        <v>2</v>
      </c>
      <c r="EX162" s="1">
        <v>0</v>
      </c>
      <c r="EY162" s="1">
        <v>3</v>
      </c>
      <c r="EZ162" s="1">
        <v>1</v>
      </c>
      <c r="FA162"/>
      <c r="FO162"/>
    </row>
    <row r="163" spans="1:171">
      <c r="A163" s="13">
        <f t="shared" si="2"/>
        <v>41578</v>
      </c>
      <c r="O163"/>
      <c r="AD163"/>
      <c r="AE163"/>
      <c r="AS163" s="4">
        <v>41578</v>
      </c>
      <c r="AT163" s="1">
        <v>481.22965588</v>
      </c>
      <c r="AU163" s="1">
        <v>845.15079181999999</v>
      </c>
      <c r="AV163" s="1">
        <v>3228.2048218800001</v>
      </c>
      <c r="AW163" s="1">
        <v>213.40250965000001</v>
      </c>
      <c r="AX163" s="1">
        <v>646.85859160999996</v>
      </c>
      <c r="AY163" s="1">
        <v>465.93648983000003</v>
      </c>
      <c r="AZ163" s="1">
        <v>621.11869782999997</v>
      </c>
      <c r="BA163" s="1">
        <v>67.195470220000004</v>
      </c>
      <c r="BB163" s="1">
        <v>273.75685243999999</v>
      </c>
      <c r="BC163" s="1">
        <v>583.90487163</v>
      </c>
      <c r="BD163" s="1">
        <v>372.0814585</v>
      </c>
      <c r="BE163" s="1">
        <v>318.57961494</v>
      </c>
      <c r="BF163" s="1">
        <v>279.35173505</v>
      </c>
      <c r="BG163"/>
      <c r="BU163"/>
      <c r="CI163"/>
      <c r="CW163"/>
      <c r="DL163" s="1">
        <v>19</v>
      </c>
      <c r="DM163" s="1">
        <v>13</v>
      </c>
      <c r="DN163" s="1">
        <v>1</v>
      </c>
      <c r="DO163" s="1">
        <v>46</v>
      </c>
      <c r="DP163" s="1">
        <v>10</v>
      </c>
      <c r="DQ163" s="1">
        <v>31</v>
      </c>
      <c r="DR163" s="1">
        <v>6</v>
      </c>
      <c r="DS163" s="1">
        <v>4</v>
      </c>
      <c r="DT163" s="1">
        <v>8</v>
      </c>
      <c r="DU163" s="1">
        <v>13</v>
      </c>
      <c r="DV163" s="1">
        <v>3</v>
      </c>
      <c r="DW163" s="1">
        <v>8</v>
      </c>
      <c r="DX163" s="1">
        <v>4</v>
      </c>
      <c r="DZ163" s="1">
        <v>33</v>
      </c>
      <c r="EA163" s="1">
        <v>48</v>
      </c>
      <c r="EB163" s="1">
        <v>11</v>
      </c>
      <c r="EC163" s="1">
        <v>52</v>
      </c>
      <c r="ED163" s="1">
        <v>18</v>
      </c>
      <c r="EE163" s="1">
        <v>63</v>
      </c>
      <c r="EF163" s="1">
        <v>25</v>
      </c>
      <c r="EG163" s="1">
        <v>12</v>
      </c>
      <c r="EH163" s="1">
        <v>15</v>
      </c>
      <c r="EI163" s="1">
        <v>12</v>
      </c>
      <c r="EJ163" s="1">
        <v>13</v>
      </c>
      <c r="EK163" s="1">
        <v>12</v>
      </c>
      <c r="EL163" s="1">
        <v>11</v>
      </c>
      <c r="EN163" s="1">
        <v>5</v>
      </c>
      <c r="EO163" s="1">
        <v>6</v>
      </c>
      <c r="EP163" s="1">
        <v>0</v>
      </c>
      <c r="EQ163" s="1">
        <v>25</v>
      </c>
      <c r="ER163" s="1">
        <v>1</v>
      </c>
      <c r="ES163" s="1">
        <v>6</v>
      </c>
      <c r="ET163" s="1">
        <v>2</v>
      </c>
      <c r="EU163" s="1">
        <v>2</v>
      </c>
      <c r="EV163" s="1">
        <v>2</v>
      </c>
      <c r="EW163" s="1">
        <v>4</v>
      </c>
      <c r="EX163" s="1">
        <v>2</v>
      </c>
      <c r="EY163" s="1">
        <v>3</v>
      </c>
      <c r="EZ163" s="1">
        <v>1</v>
      </c>
      <c r="FA163"/>
      <c r="FO163"/>
    </row>
    <row r="164" spans="1:171">
      <c r="A164" s="13">
        <f t="shared" si="2"/>
        <v>41547</v>
      </c>
      <c r="O164"/>
      <c r="AD164"/>
      <c r="AE164"/>
      <c r="AS164" s="4">
        <v>41547</v>
      </c>
      <c r="AT164" s="1">
        <v>468.79246186</v>
      </c>
      <c r="AU164" s="1">
        <v>824.54727152999999</v>
      </c>
      <c r="AV164" s="1">
        <v>3207.5812258800001</v>
      </c>
      <c r="AW164" s="1">
        <v>201.17883004999999</v>
      </c>
      <c r="AX164" s="1">
        <v>630.97484173999999</v>
      </c>
      <c r="AY164" s="1">
        <v>453.89458729</v>
      </c>
      <c r="AZ164" s="1">
        <v>596.04748345999997</v>
      </c>
      <c r="BA164" s="1">
        <v>66.75438647</v>
      </c>
      <c r="BB164" s="1">
        <v>257.40095416000003</v>
      </c>
      <c r="BC164" s="1">
        <v>562.98015398999996</v>
      </c>
      <c r="BD164" s="1">
        <v>357.73714769999998</v>
      </c>
      <c r="BE164" s="1">
        <v>303.30467205000002</v>
      </c>
      <c r="BF164" s="1">
        <v>266.86988602000002</v>
      </c>
      <c r="BG164"/>
      <c r="BU164"/>
      <c r="CI164"/>
      <c r="CW164"/>
      <c r="DL164" s="1">
        <v>16</v>
      </c>
      <c r="DM164" s="1">
        <v>19</v>
      </c>
      <c r="DN164" s="1">
        <v>4</v>
      </c>
      <c r="DO164" s="1">
        <v>47</v>
      </c>
      <c r="DP164" s="1">
        <v>9</v>
      </c>
      <c r="DQ164" s="1">
        <v>29</v>
      </c>
      <c r="DR164" s="1">
        <v>9</v>
      </c>
      <c r="DS164" s="1">
        <v>5</v>
      </c>
      <c r="DT164" s="1">
        <v>3</v>
      </c>
      <c r="DU164" s="1">
        <v>15</v>
      </c>
      <c r="DV164" s="1">
        <v>4</v>
      </c>
      <c r="DW164" s="1">
        <v>9</v>
      </c>
      <c r="DX164" s="1">
        <v>6</v>
      </c>
      <c r="DZ164" s="1">
        <v>35</v>
      </c>
      <c r="EA164" s="1">
        <v>35</v>
      </c>
      <c r="EB164" s="1">
        <v>6</v>
      </c>
      <c r="EC164" s="1">
        <v>50</v>
      </c>
      <c r="ED164" s="1">
        <v>14</v>
      </c>
      <c r="EE164" s="1">
        <v>50</v>
      </c>
      <c r="EF164" s="1">
        <v>19</v>
      </c>
      <c r="EG164" s="1">
        <v>10</v>
      </c>
      <c r="EH164" s="1">
        <v>19</v>
      </c>
      <c r="EI164" s="1">
        <v>7</v>
      </c>
      <c r="EJ164" s="1">
        <v>13</v>
      </c>
      <c r="EK164" s="1">
        <v>12</v>
      </c>
      <c r="EL164" s="1">
        <v>5</v>
      </c>
      <c r="EN164" s="1">
        <v>7</v>
      </c>
      <c r="EO164" s="1">
        <v>13</v>
      </c>
      <c r="EP164" s="1">
        <v>2</v>
      </c>
      <c r="EQ164" s="1">
        <v>26</v>
      </c>
      <c r="ER164" s="1">
        <v>6</v>
      </c>
      <c r="ES164" s="1">
        <v>21</v>
      </c>
      <c r="ET164" s="1">
        <v>5</v>
      </c>
      <c r="EU164" s="1">
        <v>3</v>
      </c>
      <c r="EV164" s="1">
        <v>3</v>
      </c>
      <c r="EW164" s="1">
        <v>7</v>
      </c>
      <c r="EX164" s="1">
        <v>1</v>
      </c>
      <c r="EY164" s="1">
        <v>2</v>
      </c>
      <c r="EZ164" s="1">
        <v>5</v>
      </c>
      <c r="FA164"/>
      <c r="FO164"/>
    </row>
    <row r="165" spans="1:171">
      <c r="A165" s="13">
        <f t="shared" si="2"/>
        <v>41516</v>
      </c>
      <c r="O165"/>
      <c r="AD165"/>
      <c r="AE165"/>
      <c r="AS165" s="4">
        <v>41516</v>
      </c>
      <c r="AT165" s="1">
        <v>451.54778107999999</v>
      </c>
      <c r="AU165" s="1">
        <v>792.07928400000003</v>
      </c>
      <c r="AV165" s="1">
        <v>3070.1194741999998</v>
      </c>
      <c r="AW165" s="1">
        <v>192.42139605</v>
      </c>
      <c r="AX165" s="1">
        <v>617.74612773000001</v>
      </c>
      <c r="AY165" s="1">
        <v>427.15745846999999</v>
      </c>
      <c r="AZ165" s="1">
        <v>597.05382569999995</v>
      </c>
      <c r="BA165" s="1">
        <v>61.194466390000002</v>
      </c>
      <c r="BB165" s="1">
        <v>237.26479298999999</v>
      </c>
      <c r="BC165" s="1">
        <v>532.03560704999995</v>
      </c>
      <c r="BD165" s="1">
        <v>349.75016506999998</v>
      </c>
      <c r="BE165" s="1">
        <v>285.0525988</v>
      </c>
      <c r="BF165" s="1">
        <v>246.53060703</v>
      </c>
      <c r="BG165"/>
      <c r="BU165"/>
      <c r="CI165"/>
      <c r="CW165"/>
      <c r="DL165" s="1">
        <v>20</v>
      </c>
      <c r="DM165" s="1">
        <v>17</v>
      </c>
      <c r="DN165" s="1">
        <v>3</v>
      </c>
      <c r="DO165" s="1">
        <v>60</v>
      </c>
      <c r="DP165" s="1">
        <v>7</v>
      </c>
      <c r="DQ165" s="1">
        <v>36</v>
      </c>
      <c r="DR165" s="1">
        <v>9</v>
      </c>
      <c r="DS165" s="1">
        <v>6</v>
      </c>
      <c r="DT165" s="1">
        <v>12</v>
      </c>
      <c r="DU165" s="1">
        <v>14</v>
      </c>
      <c r="DV165" s="1">
        <v>5</v>
      </c>
      <c r="DW165" s="1">
        <v>12</v>
      </c>
      <c r="DX165" s="1">
        <v>8</v>
      </c>
      <c r="DZ165" s="1">
        <v>34</v>
      </c>
      <c r="EA165" s="1">
        <v>45</v>
      </c>
      <c r="EB165" s="1">
        <v>9</v>
      </c>
      <c r="EC165" s="1">
        <v>56</v>
      </c>
      <c r="ED165" s="1">
        <v>18</v>
      </c>
      <c r="EE165" s="1">
        <v>54</v>
      </c>
      <c r="EF165" s="1">
        <v>21</v>
      </c>
      <c r="EG165" s="1">
        <v>9</v>
      </c>
      <c r="EH165" s="1">
        <v>12</v>
      </c>
      <c r="EI165" s="1">
        <v>12</v>
      </c>
      <c r="EJ165" s="1">
        <v>12</v>
      </c>
      <c r="EK165" s="1">
        <v>8</v>
      </c>
      <c r="EL165" s="1">
        <v>5</v>
      </c>
      <c r="EN165" s="1">
        <v>3</v>
      </c>
      <c r="EO165" s="1">
        <v>6</v>
      </c>
      <c r="EP165" s="1">
        <v>0</v>
      </c>
      <c r="EQ165" s="1">
        <v>7</v>
      </c>
      <c r="ER165" s="1">
        <v>4</v>
      </c>
      <c r="ES165" s="1">
        <v>9</v>
      </c>
      <c r="ET165" s="1">
        <v>3</v>
      </c>
      <c r="EU165" s="1">
        <v>3</v>
      </c>
      <c r="EV165" s="1">
        <v>1</v>
      </c>
      <c r="EW165" s="1">
        <v>3</v>
      </c>
      <c r="EX165" s="1">
        <v>1</v>
      </c>
      <c r="EY165" s="1">
        <v>3</v>
      </c>
      <c r="EZ165" s="1">
        <v>3</v>
      </c>
      <c r="FA165"/>
      <c r="FO165"/>
    </row>
    <row r="166" spans="1:171">
      <c r="A166" s="13">
        <f t="shared" si="2"/>
        <v>41486</v>
      </c>
      <c r="O166"/>
      <c r="AD166"/>
      <c r="AE166"/>
      <c r="AS166" s="4">
        <v>41486</v>
      </c>
      <c r="AT166" s="1">
        <v>445.01572099999998</v>
      </c>
      <c r="AU166" s="1">
        <v>814.20230597</v>
      </c>
      <c r="AV166" s="1">
        <v>3140.0834304</v>
      </c>
      <c r="AW166" s="1">
        <v>196.07380409000001</v>
      </c>
      <c r="AX166" s="1">
        <v>623.01149849000001</v>
      </c>
      <c r="AY166" s="1">
        <v>430.50322193</v>
      </c>
      <c r="AZ166" s="1">
        <v>592.17528644000004</v>
      </c>
      <c r="BA166" s="1">
        <v>60.703641189999999</v>
      </c>
      <c r="BB166" s="1">
        <v>231.15015629999999</v>
      </c>
      <c r="BC166" s="1">
        <v>537.85553426000001</v>
      </c>
      <c r="BD166" s="1">
        <v>364.36815724000002</v>
      </c>
      <c r="BE166" s="1">
        <v>289.50998471999998</v>
      </c>
      <c r="BF166" s="1">
        <v>253.0520453</v>
      </c>
      <c r="BG166"/>
      <c r="BU166"/>
      <c r="CI166"/>
      <c r="CW166"/>
      <c r="DL166" s="1">
        <v>4</v>
      </c>
      <c r="DM166" s="1">
        <v>21</v>
      </c>
      <c r="DN166" s="1">
        <v>4</v>
      </c>
      <c r="DO166" s="1">
        <v>46</v>
      </c>
      <c r="DP166" s="1">
        <v>12</v>
      </c>
      <c r="DQ166" s="1">
        <v>29</v>
      </c>
      <c r="DR166" s="1">
        <v>7</v>
      </c>
      <c r="DS166" s="1">
        <v>5</v>
      </c>
      <c r="DT166" s="1">
        <v>9</v>
      </c>
      <c r="DU166" s="1">
        <v>14</v>
      </c>
      <c r="DV166" s="1">
        <v>11</v>
      </c>
      <c r="DW166" s="1">
        <v>12</v>
      </c>
      <c r="DX166" s="1">
        <v>8</v>
      </c>
      <c r="DZ166" s="1">
        <v>49</v>
      </c>
      <c r="EA166" s="1">
        <v>41</v>
      </c>
      <c r="EB166" s="1">
        <v>7</v>
      </c>
      <c r="EC166" s="1">
        <v>64</v>
      </c>
      <c r="ED166" s="1">
        <v>17</v>
      </c>
      <c r="EE166" s="1">
        <v>58</v>
      </c>
      <c r="EF166" s="1">
        <v>23</v>
      </c>
      <c r="EG166" s="1">
        <v>13</v>
      </c>
      <c r="EH166" s="1">
        <v>15</v>
      </c>
      <c r="EI166" s="1">
        <v>12</v>
      </c>
      <c r="EJ166" s="1">
        <v>6</v>
      </c>
      <c r="EK166" s="1">
        <v>11</v>
      </c>
      <c r="EL166" s="1">
        <v>6</v>
      </c>
      <c r="EN166" s="1">
        <v>4</v>
      </c>
      <c r="EO166" s="1">
        <v>6</v>
      </c>
      <c r="EP166" s="1">
        <v>1</v>
      </c>
      <c r="EQ166" s="1">
        <v>13</v>
      </c>
      <c r="ER166" s="1">
        <v>0</v>
      </c>
      <c r="ES166" s="1">
        <v>11</v>
      </c>
      <c r="ET166" s="1">
        <v>3</v>
      </c>
      <c r="EU166" s="1">
        <v>0</v>
      </c>
      <c r="EV166" s="1">
        <v>1</v>
      </c>
      <c r="EW166" s="1">
        <v>3</v>
      </c>
      <c r="EX166" s="1">
        <v>1</v>
      </c>
      <c r="EY166" s="1">
        <v>0</v>
      </c>
      <c r="EZ166" s="1">
        <v>2</v>
      </c>
      <c r="FA166"/>
      <c r="FO166"/>
    </row>
    <row r="167" spans="1:171">
      <c r="A167" s="13">
        <f t="shared" si="2"/>
        <v>41453</v>
      </c>
      <c r="O167"/>
      <c r="AD167"/>
      <c r="AE167"/>
      <c r="AS167" s="4">
        <v>41453</v>
      </c>
      <c r="AT167" s="1">
        <v>427.17024966999998</v>
      </c>
      <c r="AU167" s="1">
        <v>781.34855320999998</v>
      </c>
      <c r="AV167" s="1">
        <v>2982.3549164000001</v>
      </c>
      <c r="AW167" s="1">
        <v>182.10263441999999</v>
      </c>
      <c r="AX167" s="1">
        <v>618.37825643999997</v>
      </c>
      <c r="AY167" s="1">
        <v>405.42132336999998</v>
      </c>
      <c r="AZ167" s="1">
        <v>572.06546911999999</v>
      </c>
      <c r="BA167" s="1">
        <v>58.233192690000003</v>
      </c>
      <c r="BB167" s="1">
        <v>221.52302999</v>
      </c>
      <c r="BC167" s="1">
        <v>521.78548665000005</v>
      </c>
      <c r="BD167" s="1">
        <v>349.19718849999998</v>
      </c>
      <c r="BE167" s="1">
        <v>266.96768136999998</v>
      </c>
      <c r="BF167" s="1">
        <v>224.74419277000001</v>
      </c>
      <c r="BG167"/>
      <c r="BU167"/>
      <c r="CI167"/>
      <c r="CW167"/>
      <c r="DL167" s="1">
        <v>7</v>
      </c>
      <c r="DM167" s="1">
        <v>17</v>
      </c>
      <c r="DN167" s="1">
        <v>4</v>
      </c>
      <c r="DO167" s="1">
        <v>46</v>
      </c>
      <c r="DP167" s="1">
        <v>8</v>
      </c>
      <c r="DQ167" s="1">
        <v>24</v>
      </c>
      <c r="DR167" s="1">
        <v>6</v>
      </c>
      <c r="DS167" s="1">
        <v>9</v>
      </c>
      <c r="DT167" s="1">
        <v>5</v>
      </c>
      <c r="DU167" s="1">
        <v>10</v>
      </c>
      <c r="DV167" s="1">
        <v>8</v>
      </c>
      <c r="DW167" s="1">
        <v>8</v>
      </c>
      <c r="DX167" s="1">
        <v>4</v>
      </c>
      <c r="DZ167" s="1">
        <v>47</v>
      </c>
      <c r="EA167" s="1">
        <v>44</v>
      </c>
      <c r="EB167" s="1">
        <v>7</v>
      </c>
      <c r="EC167" s="1">
        <v>57</v>
      </c>
      <c r="ED167" s="1">
        <v>17</v>
      </c>
      <c r="EE167" s="1">
        <v>56</v>
      </c>
      <c r="EF167" s="1">
        <v>21</v>
      </c>
      <c r="EG167" s="1">
        <v>7</v>
      </c>
      <c r="EH167" s="1">
        <v>15</v>
      </c>
      <c r="EI167" s="1">
        <v>13</v>
      </c>
      <c r="EJ167" s="1">
        <v>9</v>
      </c>
      <c r="EK167" s="1">
        <v>13</v>
      </c>
      <c r="EL167" s="1">
        <v>9</v>
      </c>
      <c r="EN167" s="1">
        <v>3</v>
      </c>
      <c r="EO167" s="1">
        <v>6</v>
      </c>
      <c r="EP167" s="1">
        <v>1</v>
      </c>
      <c r="EQ167" s="1">
        <v>20</v>
      </c>
      <c r="ER167" s="1">
        <v>4</v>
      </c>
      <c r="ES167" s="1">
        <v>18</v>
      </c>
      <c r="ET167" s="1">
        <v>6</v>
      </c>
      <c r="EU167" s="1">
        <v>2</v>
      </c>
      <c r="EV167" s="1">
        <v>5</v>
      </c>
      <c r="EW167" s="1">
        <v>6</v>
      </c>
      <c r="EX167" s="1">
        <v>1</v>
      </c>
      <c r="EY167" s="1">
        <v>2</v>
      </c>
      <c r="EZ167" s="1">
        <v>3</v>
      </c>
      <c r="FA167"/>
      <c r="FO167"/>
    </row>
    <row r="168" spans="1:171">
      <c r="A168" s="13">
        <f t="shared" si="2"/>
        <v>41425</v>
      </c>
      <c r="O168"/>
      <c r="AD168"/>
      <c r="AE168"/>
      <c r="AS168" s="4">
        <v>41425</v>
      </c>
      <c r="AT168" s="1">
        <v>464.74770360999997</v>
      </c>
      <c r="AU168" s="1">
        <v>815.52460115999997</v>
      </c>
      <c r="AV168" s="1">
        <v>3119.3643501800002</v>
      </c>
      <c r="AW168" s="1">
        <v>197.56761209999999</v>
      </c>
      <c r="AX168" s="1">
        <v>634.81871291000004</v>
      </c>
      <c r="AY168" s="1">
        <v>430.59345758000001</v>
      </c>
      <c r="AZ168" s="1">
        <v>608.57382467000002</v>
      </c>
      <c r="BA168" s="1">
        <v>60.598135509999999</v>
      </c>
      <c r="BB168" s="1">
        <v>227.35828402999999</v>
      </c>
      <c r="BC168" s="1">
        <v>553.45943547000002</v>
      </c>
      <c r="BD168" s="1">
        <v>355.57843398</v>
      </c>
      <c r="BE168" s="1">
        <v>267.07803638000001</v>
      </c>
      <c r="BF168" s="1">
        <v>239.76912357</v>
      </c>
      <c r="BG168"/>
      <c r="BU168"/>
      <c r="CI168"/>
      <c r="CW168"/>
      <c r="DL168" s="1">
        <v>5</v>
      </c>
      <c r="DM168" s="1">
        <v>24</v>
      </c>
      <c r="DN168" s="1">
        <v>6</v>
      </c>
      <c r="DO168" s="1">
        <v>60</v>
      </c>
      <c r="DP168" s="1">
        <v>10</v>
      </c>
      <c r="DQ168" s="1">
        <v>30</v>
      </c>
      <c r="DR168" s="1">
        <v>14</v>
      </c>
      <c r="DS168" s="1">
        <v>6</v>
      </c>
      <c r="DT168" s="1">
        <v>10</v>
      </c>
      <c r="DU168" s="1">
        <v>16</v>
      </c>
      <c r="DV168" s="1">
        <v>9</v>
      </c>
      <c r="DW168" s="1">
        <v>8</v>
      </c>
      <c r="DX168" s="1">
        <v>4</v>
      </c>
      <c r="DZ168" s="1">
        <v>48</v>
      </c>
      <c r="EA168" s="1">
        <v>38</v>
      </c>
      <c r="EB168" s="1">
        <v>4</v>
      </c>
      <c r="EC168" s="1">
        <v>54</v>
      </c>
      <c r="ED168" s="1">
        <v>18</v>
      </c>
      <c r="EE168" s="1">
        <v>61</v>
      </c>
      <c r="EF168" s="1">
        <v>17</v>
      </c>
      <c r="EG168" s="1">
        <v>9</v>
      </c>
      <c r="EH168" s="1">
        <v>13</v>
      </c>
      <c r="EI168" s="1">
        <v>9</v>
      </c>
      <c r="EJ168" s="1">
        <v>8</v>
      </c>
      <c r="EK168" s="1">
        <v>14</v>
      </c>
      <c r="EL168" s="1">
        <v>11</v>
      </c>
      <c r="EN168" s="1">
        <v>4</v>
      </c>
      <c r="EO168" s="1">
        <v>4</v>
      </c>
      <c r="EP168" s="1">
        <v>2</v>
      </c>
      <c r="EQ168" s="1">
        <v>9</v>
      </c>
      <c r="ER168" s="1">
        <v>1</v>
      </c>
      <c r="ES168" s="1">
        <v>8</v>
      </c>
      <c r="ET168" s="1">
        <v>2</v>
      </c>
      <c r="EU168" s="1">
        <v>3</v>
      </c>
      <c r="EV168" s="1">
        <v>1</v>
      </c>
      <c r="EW168" s="1">
        <v>4</v>
      </c>
      <c r="EX168" s="1">
        <v>1</v>
      </c>
      <c r="EY168" s="1">
        <v>1</v>
      </c>
      <c r="EZ168" s="1">
        <v>1</v>
      </c>
      <c r="FA168"/>
      <c r="FO168"/>
    </row>
    <row r="169" spans="1:171">
      <c r="A169" s="13">
        <f t="shared" si="2"/>
        <v>41394</v>
      </c>
      <c r="O169"/>
      <c r="AD169"/>
      <c r="AE169"/>
      <c r="AS169" s="4">
        <v>41394</v>
      </c>
      <c r="AT169" s="1">
        <v>455.88361753999999</v>
      </c>
      <c r="AU169" s="1">
        <v>809.10056737000002</v>
      </c>
      <c r="AV169" s="1">
        <v>3011.2956201100001</v>
      </c>
      <c r="AW169" s="1">
        <v>191.77388815</v>
      </c>
      <c r="AX169" s="1">
        <v>635.36906833</v>
      </c>
      <c r="AY169" s="1">
        <v>415.76881749</v>
      </c>
      <c r="AZ169" s="1">
        <v>602.04072434</v>
      </c>
      <c r="BA169" s="1">
        <v>59.828036570000002</v>
      </c>
      <c r="BB169" s="1">
        <v>233.44539065999999</v>
      </c>
      <c r="BC169" s="1">
        <v>562.73839203</v>
      </c>
      <c r="BD169" s="1">
        <v>337.77879465000001</v>
      </c>
      <c r="BE169" s="1">
        <v>269.63687671999998</v>
      </c>
      <c r="BF169" s="1">
        <v>214.41036774</v>
      </c>
      <c r="BG169"/>
      <c r="BU169"/>
      <c r="CI169"/>
      <c r="CW169"/>
      <c r="DL169" s="1">
        <v>8</v>
      </c>
      <c r="DM169" s="1">
        <v>22</v>
      </c>
      <c r="DN169" s="1">
        <v>5</v>
      </c>
      <c r="DO169" s="1">
        <v>46</v>
      </c>
      <c r="DP169" s="1">
        <v>9</v>
      </c>
      <c r="DQ169" s="1">
        <v>28</v>
      </c>
      <c r="DR169" s="1">
        <v>7</v>
      </c>
      <c r="DS169" s="1">
        <v>4</v>
      </c>
      <c r="DT169" s="1">
        <v>7</v>
      </c>
      <c r="DU169" s="1">
        <v>11</v>
      </c>
      <c r="DV169" s="1">
        <v>7</v>
      </c>
      <c r="DW169" s="1">
        <v>10</v>
      </c>
      <c r="DX169" s="1">
        <v>5</v>
      </c>
      <c r="DZ169" s="1">
        <v>46</v>
      </c>
      <c r="EA169" s="1">
        <v>41</v>
      </c>
      <c r="EB169" s="1">
        <v>7</v>
      </c>
      <c r="EC169" s="1">
        <v>61</v>
      </c>
      <c r="ED169" s="1">
        <v>17</v>
      </c>
      <c r="EE169" s="1">
        <v>64</v>
      </c>
      <c r="EF169" s="1">
        <v>23</v>
      </c>
      <c r="EG169" s="1">
        <v>14</v>
      </c>
      <c r="EH169" s="1">
        <v>17</v>
      </c>
      <c r="EI169" s="1">
        <v>14</v>
      </c>
      <c r="EJ169" s="1">
        <v>10</v>
      </c>
      <c r="EK169" s="1">
        <v>10</v>
      </c>
      <c r="EL169" s="1">
        <v>11</v>
      </c>
      <c r="EN169" s="1">
        <v>4</v>
      </c>
      <c r="EO169" s="1">
        <v>3</v>
      </c>
      <c r="EP169" s="1">
        <v>0</v>
      </c>
      <c r="EQ169" s="1">
        <v>18</v>
      </c>
      <c r="ER169" s="1">
        <v>3</v>
      </c>
      <c r="ES169" s="1">
        <v>7</v>
      </c>
      <c r="ET169" s="1">
        <v>3</v>
      </c>
      <c r="EU169" s="1">
        <v>0</v>
      </c>
      <c r="EV169" s="1">
        <v>0</v>
      </c>
      <c r="EW169" s="1">
        <v>4</v>
      </c>
      <c r="EX169" s="1">
        <v>1</v>
      </c>
      <c r="EY169" s="1">
        <v>3</v>
      </c>
      <c r="EZ169" s="1">
        <v>0</v>
      </c>
      <c r="FA169"/>
      <c r="FO169"/>
    </row>
    <row r="170" spans="1:171">
      <c r="A170" s="13">
        <f t="shared" si="2"/>
        <v>41361</v>
      </c>
      <c r="O170"/>
      <c r="AD170"/>
      <c r="AE170"/>
      <c r="AS170" s="4">
        <v>41361</v>
      </c>
      <c r="AT170" s="1">
        <v>468.50545388</v>
      </c>
      <c r="AU170" s="1">
        <v>819.76245391999998</v>
      </c>
      <c r="AV170" s="1">
        <v>3000.8837766199999</v>
      </c>
      <c r="AW170" s="1">
        <v>183.9111944</v>
      </c>
      <c r="AX170" s="1">
        <v>616.73921282000003</v>
      </c>
      <c r="AY170" s="1">
        <v>425.03744590999997</v>
      </c>
      <c r="AZ170" s="1">
        <v>598.19925124999997</v>
      </c>
      <c r="BA170" s="1">
        <v>59.861982609999998</v>
      </c>
      <c r="BB170" s="1">
        <v>225.06670029</v>
      </c>
      <c r="BC170" s="1">
        <v>535.30885203000003</v>
      </c>
      <c r="BD170" s="1">
        <v>342.25708091000001</v>
      </c>
      <c r="BE170" s="1">
        <v>271.21315894000003</v>
      </c>
      <c r="BF170" s="1">
        <v>212.79953760000001</v>
      </c>
      <c r="BG170"/>
      <c r="BU170"/>
      <c r="CI170"/>
      <c r="CW170"/>
      <c r="DL170" s="1">
        <v>8</v>
      </c>
      <c r="DM170" s="1">
        <v>20</v>
      </c>
      <c r="DN170" s="1">
        <v>5</v>
      </c>
      <c r="DO170" s="1">
        <v>51</v>
      </c>
      <c r="DP170" s="1">
        <v>14</v>
      </c>
      <c r="DQ170" s="1">
        <v>39</v>
      </c>
      <c r="DR170" s="1">
        <v>11</v>
      </c>
      <c r="DS170" s="1">
        <v>7</v>
      </c>
      <c r="DT170" s="1">
        <v>8</v>
      </c>
      <c r="DU170" s="1">
        <v>9</v>
      </c>
      <c r="DV170" s="1">
        <v>12</v>
      </c>
      <c r="DW170" s="1">
        <v>6</v>
      </c>
      <c r="DX170" s="1">
        <v>3</v>
      </c>
      <c r="DZ170" s="1">
        <v>43</v>
      </c>
      <c r="EA170" s="1">
        <v>31</v>
      </c>
      <c r="EB170" s="1">
        <v>5</v>
      </c>
      <c r="EC170" s="1">
        <v>50</v>
      </c>
      <c r="ED170" s="1">
        <v>12</v>
      </c>
      <c r="EE170" s="1">
        <v>49</v>
      </c>
      <c r="EF170" s="1">
        <v>20</v>
      </c>
      <c r="EG170" s="1">
        <v>9</v>
      </c>
      <c r="EH170" s="1">
        <v>14</v>
      </c>
      <c r="EI170" s="1">
        <v>15</v>
      </c>
      <c r="EJ170" s="1">
        <v>6</v>
      </c>
      <c r="EK170" s="1">
        <v>14</v>
      </c>
      <c r="EL170" s="1">
        <v>9</v>
      </c>
      <c r="EN170" s="1">
        <v>7</v>
      </c>
      <c r="EO170" s="1">
        <v>15</v>
      </c>
      <c r="EP170" s="1">
        <v>2</v>
      </c>
      <c r="EQ170" s="1">
        <v>24</v>
      </c>
      <c r="ER170" s="1">
        <v>3</v>
      </c>
      <c r="ES170" s="1">
        <v>11</v>
      </c>
      <c r="ET170" s="1">
        <v>2</v>
      </c>
      <c r="EU170" s="1">
        <v>2</v>
      </c>
      <c r="EV170" s="1">
        <v>2</v>
      </c>
      <c r="EW170" s="1">
        <v>5</v>
      </c>
      <c r="EX170" s="1">
        <v>0</v>
      </c>
      <c r="EY170" s="1">
        <v>3</v>
      </c>
      <c r="EZ170" s="1">
        <v>4</v>
      </c>
      <c r="FA170"/>
      <c r="FO170"/>
    </row>
    <row r="171" spans="1:171">
      <c r="A171" s="13">
        <f t="shared" si="2"/>
        <v>41333</v>
      </c>
      <c r="O171"/>
      <c r="AD171"/>
      <c r="AE171"/>
      <c r="AS171" s="4">
        <v>41333</v>
      </c>
      <c r="AT171" s="1">
        <v>485.51</v>
      </c>
      <c r="AU171" s="1">
        <v>790.07</v>
      </c>
      <c r="AV171" s="1">
        <v>2879.64</v>
      </c>
      <c r="AW171" s="1">
        <v>188.74</v>
      </c>
      <c r="AX171" s="1">
        <v>585.19000000000005</v>
      </c>
      <c r="AY171" s="1">
        <v>418.88</v>
      </c>
      <c r="AZ171" s="1">
        <v>593.75</v>
      </c>
      <c r="BA171" s="1">
        <v>59.31</v>
      </c>
      <c r="BB171" s="1">
        <v>209.28</v>
      </c>
      <c r="BC171" s="1">
        <v>524.01</v>
      </c>
      <c r="BD171" s="1">
        <v>332.67</v>
      </c>
      <c r="BE171" s="1">
        <v>259.5</v>
      </c>
      <c r="BF171" s="1">
        <v>222.96</v>
      </c>
      <c r="BG171"/>
      <c r="BU171"/>
      <c r="CI171"/>
      <c r="CW171"/>
      <c r="DL171" s="1">
        <v>24</v>
      </c>
      <c r="DM171" s="1">
        <v>23</v>
      </c>
      <c r="DN171" s="1">
        <v>6</v>
      </c>
      <c r="DO171" s="1">
        <v>58</v>
      </c>
      <c r="DP171" s="1">
        <v>16</v>
      </c>
      <c r="DQ171" s="1">
        <v>43</v>
      </c>
      <c r="DR171" s="1">
        <v>10</v>
      </c>
      <c r="DS171" s="1">
        <v>5</v>
      </c>
      <c r="DT171" s="1">
        <v>7</v>
      </c>
      <c r="DU171" s="1">
        <v>10</v>
      </c>
      <c r="DV171" s="1">
        <v>13</v>
      </c>
      <c r="DW171" s="1">
        <v>15</v>
      </c>
      <c r="DX171" s="1">
        <v>7</v>
      </c>
      <c r="DZ171" s="1">
        <v>31</v>
      </c>
      <c r="EA171" s="1">
        <v>38</v>
      </c>
      <c r="EB171" s="1">
        <v>6</v>
      </c>
      <c r="EC171" s="1">
        <v>60</v>
      </c>
      <c r="ED171" s="1">
        <v>10</v>
      </c>
      <c r="EE171" s="1">
        <v>47</v>
      </c>
      <c r="EF171" s="1">
        <v>22</v>
      </c>
      <c r="EG171" s="1">
        <v>8</v>
      </c>
      <c r="EH171" s="1">
        <v>16</v>
      </c>
      <c r="EI171" s="1">
        <v>16</v>
      </c>
      <c r="EJ171" s="1">
        <v>3</v>
      </c>
      <c r="EK171" s="1">
        <v>10</v>
      </c>
      <c r="EL171" s="1">
        <v>9</v>
      </c>
      <c r="EN171" s="1">
        <v>0</v>
      </c>
      <c r="EO171" s="1">
        <v>6</v>
      </c>
      <c r="EP171" s="1">
        <v>1</v>
      </c>
      <c r="EQ171" s="1">
        <v>9</v>
      </c>
      <c r="ER171" s="1">
        <v>4</v>
      </c>
      <c r="ES171" s="1">
        <v>14</v>
      </c>
      <c r="ET171" s="1">
        <v>4</v>
      </c>
      <c r="EU171" s="1">
        <v>4</v>
      </c>
      <c r="EV171" s="1">
        <v>0</v>
      </c>
      <c r="EW171" s="1">
        <v>6</v>
      </c>
      <c r="EX171" s="1">
        <v>2</v>
      </c>
      <c r="EY171" s="1">
        <v>0</v>
      </c>
      <c r="EZ171" s="1">
        <v>1</v>
      </c>
      <c r="FA171"/>
      <c r="FO171"/>
    </row>
    <row r="172" spans="1:171">
      <c r="A172" s="13">
        <f t="shared" si="2"/>
        <v>41305</v>
      </c>
      <c r="O172"/>
      <c r="AD172"/>
      <c r="AE172"/>
      <c r="AS172" s="4">
        <v>41305</v>
      </c>
      <c r="AT172" s="1">
        <v>488.92</v>
      </c>
      <c r="AU172" s="1">
        <v>766.09</v>
      </c>
      <c r="AV172" s="1">
        <v>2841.21</v>
      </c>
      <c r="AW172" s="1">
        <v>190.19</v>
      </c>
      <c r="AX172" s="1">
        <v>569.27</v>
      </c>
      <c r="AY172" s="1">
        <v>401.88</v>
      </c>
      <c r="AZ172" s="1">
        <v>612.69000000000005</v>
      </c>
      <c r="BA172" s="1">
        <v>58.06</v>
      </c>
      <c r="BB172" s="1">
        <v>221.51</v>
      </c>
      <c r="BC172" s="1">
        <v>529.98</v>
      </c>
      <c r="BD172" s="1">
        <v>322.61</v>
      </c>
      <c r="BE172" s="1">
        <v>250.77</v>
      </c>
      <c r="BF172" s="1">
        <v>221.9</v>
      </c>
      <c r="BG172"/>
      <c r="BU172"/>
      <c r="CI172"/>
      <c r="CW172"/>
      <c r="DL172" s="1">
        <v>16</v>
      </c>
      <c r="DM172" s="1">
        <v>27</v>
      </c>
      <c r="DN172" s="1">
        <v>8</v>
      </c>
      <c r="DO172" s="1">
        <v>55</v>
      </c>
      <c r="DP172" s="1">
        <v>11</v>
      </c>
      <c r="DQ172" s="1">
        <v>31</v>
      </c>
      <c r="DR172" s="1">
        <v>14</v>
      </c>
      <c r="DS172" s="1">
        <v>7</v>
      </c>
      <c r="DT172" s="1">
        <v>11</v>
      </c>
      <c r="DU172" s="1">
        <v>10</v>
      </c>
      <c r="DV172" s="1">
        <v>11</v>
      </c>
      <c r="DW172" s="1">
        <v>11</v>
      </c>
      <c r="DX172" s="1">
        <v>8</v>
      </c>
      <c r="DZ172" s="1">
        <v>35</v>
      </c>
      <c r="EA172" s="1">
        <v>38</v>
      </c>
      <c r="EB172" s="1">
        <v>4</v>
      </c>
      <c r="EC172" s="1">
        <v>58</v>
      </c>
      <c r="ED172" s="1">
        <v>14</v>
      </c>
      <c r="EE172" s="1">
        <v>56</v>
      </c>
      <c r="EF172" s="1">
        <v>17</v>
      </c>
      <c r="EG172" s="1">
        <v>9</v>
      </c>
      <c r="EH172" s="1">
        <v>11</v>
      </c>
      <c r="EI172" s="1">
        <v>10</v>
      </c>
      <c r="EJ172" s="1">
        <v>6</v>
      </c>
      <c r="EK172" s="1">
        <v>12</v>
      </c>
      <c r="EL172" s="1">
        <v>8</v>
      </c>
      <c r="EN172" s="1">
        <v>4</v>
      </c>
      <c r="EO172" s="1">
        <v>2</v>
      </c>
      <c r="EP172" s="1">
        <v>1</v>
      </c>
      <c r="EQ172" s="1">
        <v>15</v>
      </c>
      <c r="ER172" s="1">
        <v>5</v>
      </c>
      <c r="ES172" s="1">
        <v>17</v>
      </c>
      <c r="ET172" s="1">
        <v>5</v>
      </c>
      <c r="EU172" s="1">
        <v>1</v>
      </c>
      <c r="EV172" s="1">
        <v>1</v>
      </c>
      <c r="EW172" s="1">
        <v>12</v>
      </c>
      <c r="EX172" s="1">
        <v>1</v>
      </c>
      <c r="EY172" s="1">
        <v>2</v>
      </c>
      <c r="EZ172" s="1">
        <v>1</v>
      </c>
      <c r="FA172"/>
      <c r="FO172"/>
    </row>
    <row r="173" spans="1:171">
      <c r="A173" s="13">
        <f t="shared" si="2"/>
        <v>41274</v>
      </c>
      <c r="O173"/>
      <c r="AD173"/>
      <c r="AE173"/>
      <c r="AS173" s="4">
        <v>41274</v>
      </c>
      <c r="AT173" s="1">
        <v>490.66</v>
      </c>
      <c r="AU173" s="1">
        <v>746.72</v>
      </c>
      <c r="AV173" s="1">
        <v>2758.46</v>
      </c>
      <c r="AW173" s="1">
        <v>180.6</v>
      </c>
      <c r="AX173" s="1">
        <v>548.49</v>
      </c>
      <c r="AY173" s="1">
        <v>396.11</v>
      </c>
      <c r="AZ173" s="1">
        <v>603.05999999999995</v>
      </c>
      <c r="BA173" s="1">
        <v>55.35</v>
      </c>
      <c r="BB173" s="1">
        <v>212.2</v>
      </c>
      <c r="BC173" s="1">
        <v>546.21</v>
      </c>
      <c r="BD173" s="1">
        <v>311.62</v>
      </c>
      <c r="BE173" s="1">
        <v>248.75</v>
      </c>
      <c r="BF173" s="1">
        <v>214.38</v>
      </c>
      <c r="BG173"/>
      <c r="BU173"/>
      <c r="CI173"/>
      <c r="CW173"/>
      <c r="DL173" s="1">
        <v>11</v>
      </c>
      <c r="DM173" s="1">
        <v>22</v>
      </c>
      <c r="DN173" s="1">
        <v>4</v>
      </c>
      <c r="DO173" s="1">
        <v>42</v>
      </c>
      <c r="DP173" s="1">
        <v>12</v>
      </c>
      <c r="DQ173" s="1">
        <v>28</v>
      </c>
      <c r="DR173" s="1">
        <v>11</v>
      </c>
      <c r="DS173" s="1">
        <v>7</v>
      </c>
      <c r="DT173" s="1">
        <v>8</v>
      </c>
      <c r="DU173" s="1">
        <v>11</v>
      </c>
      <c r="DV173" s="1">
        <v>10</v>
      </c>
      <c r="DW173" s="1">
        <v>8</v>
      </c>
      <c r="DX173" s="1">
        <v>6</v>
      </c>
      <c r="DZ173" s="1">
        <v>33</v>
      </c>
      <c r="EA173" s="1">
        <v>33</v>
      </c>
      <c r="EB173" s="1">
        <v>6</v>
      </c>
      <c r="EC173" s="1">
        <v>55</v>
      </c>
      <c r="ED173" s="1">
        <v>13</v>
      </c>
      <c r="EE173" s="1">
        <v>55</v>
      </c>
      <c r="EF173" s="1">
        <v>17</v>
      </c>
      <c r="EG173" s="1">
        <v>3</v>
      </c>
      <c r="EH173" s="1">
        <v>10</v>
      </c>
      <c r="EI173" s="1">
        <v>10</v>
      </c>
      <c r="EJ173" s="1">
        <v>5</v>
      </c>
      <c r="EK173" s="1">
        <v>9</v>
      </c>
      <c r="EL173" s="1">
        <v>9</v>
      </c>
      <c r="EN173" s="1">
        <v>11</v>
      </c>
      <c r="EO173" s="1">
        <v>12</v>
      </c>
      <c r="EP173" s="1">
        <v>3</v>
      </c>
      <c r="EQ173" s="1">
        <v>31</v>
      </c>
      <c r="ER173" s="1">
        <v>5</v>
      </c>
      <c r="ES173" s="1">
        <v>21</v>
      </c>
      <c r="ET173" s="1">
        <v>8</v>
      </c>
      <c r="EU173" s="1">
        <v>7</v>
      </c>
      <c r="EV173" s="1">
        <v>5</v>
      </c>
      <c r="EW173" s="1">
        <v>11</v>
      </c>
      <c r="EX173" s="1">
        <v>3</v>
      </c>
      <c r="EY173" s="1">
        <v>8</v>
      </c>
      <c r="EZ173" s="1">
        <v>2</v>
      </c>
      <c r="FA173"/>
      <c r="FO173"/>
    </row>
    <row r="174" spans="1:171">
      <c r="A174" s="13">
        <f t="shared" si="2"/>
        <v>41243</v>
      </c>
      <c r="O174"/>
      <c r="AD174"/>
      <c r="AE174"/>
      <c r="AS174" s="4">
        <v>41243</v>
      </c>
      <c r="AT174" s="1">
        <v>469.04</v>
      </c>
      <c r="AU174" s="1">
        <v>748.84</v>
      </c>
      <c r="AV174" s="1">
        <v>2723.75</v>
      </c>
      <c r="AW174" s="1">
        <v>175.78</v>
      </c>
      <c r="AX174" s="1">
        <v>543.54</v>
      </c>
      <c r="AY174" s="1">
        <v>385.96</v>
      </c>
      <c r="AZ174" s="1">
        <v>607.79</v>
      </c>
      <c r="BA174" s="1">
        <v>54.09</v>
      </c>
      <c r="BB174" s="1">
        <v>214.65</v>
      </c>
      <c r="BC174" s="1">
        <v>537.41999999999996</v>
      </c>
      <c r="BD174" s="1">
        <v>303.8</v>
      </c>
      <c r="BE174" s="1">
        <v>242.08</v>
      </c>
      <c r="BF174" s="1">
        <v>203.75</v>
      </c>
      <c r="BG174"/>
      <c r="BU174"/>
      <c r="CI174"/>
      <c r="CW174"/>
      <c r="DL174" s="1">
        <v>7</v>
      </c>
      <c r="DM174" s="1">
        <v>26</v>
      </c>
      <c r="DN174" s="1">
        <v>8</v>
      </c>
      <c r="DO174" s="1">
        <v>50</v>
      </c>
      <c r="DP174" s="1">
        <v>14</v>
      </c>
      <c r="DQ174" s="1">
        <v>35</v>
      </c>
      <c r="DR174" s="1">
        <v>17</v>
      </c>
      <c r="DS174" s="1">
        <v>7</v>
      </c>
      <c r="DT174" s="1">
        <v>8</v>
      </c>
      <c r="DU174" s="1">
        <v>12</v>
      </c>
      <c r="DV174" s="1">
        <v>12</v>
      </c>
      <c r="DW174" s="1">
        <v>11</v>
      </c>
      <c r="DX174" s="1">
        <v>5</v>
      </c>
      <c r="DZ174" s="1">
        <v>43</v>
      </c>
      <c r="EA174" s="1">
        <v>36</v>
      </c>
      <c r="EB174" s="1">
        <v>3</v>
      </c>
      <c r="EC174" s="1">
        <v>66</v>
      </c>
      <c r="ED174" s="1">
        <v>16</v>
      </c>
      <c r="EE174" s="1">
        <v>56</v>
      </c>
      <c r="EF174" s="1">
        <v>16</v>
      </c>
      <c r="EG174" s="1">
        <v>7</v>
      </c>
      <c r="EH174" s="1">
        <v>8</v>
      </c>
      <c r="EI174" s="1">
        <v>12</v>
      </c>
      <c r="EJ174" s="1">
        <v>5</v>
      </c>
      <c r="EK174" s="1">
        <v>11</v>
      </c>
      <c r="EL174" s="1">
        <v>12</v>
      </c>
      <c r="EN174" s="1">
        <v>5</v>
      </c>
      <c r="EO174" s="1">
        <v>5</v>
      </c>
      <c r="EP174" s="1">
        <v>2</v>
      </c>
      <c r="EQ174" s="1">
        <v>12</v>
      </c>
      <c r="ER174" s="1">
        <v>0</v>
      </c>
      <c r="ES174" s="1">
        <v>13</v>
      </c>
      <c r="ET174" s="1">
        <v>3</v>
      </c>
      <c r="EU174" s="1">
        <v>3</v>
      </c>
      <c r="EV174" s="1">
        <v>7</v>
      </c>
      <c r="EW174" s="1">
        <v>8</v>
      </c>
      <c r="EX174" s="1">
        <v>1</v>
      </c>
      <c r="EY174" s="1">
        <v>3</v>
      </c>
      <c r="EZ174" s="1">
        <v>0</v>
      </c>
      <c r="FA174"/>
      <c r="FO174"/>
    </row>
    <row r="175" spans="1:171">
      <c r="A175" s="13">
        <f t="shared" si="2"/>
        <v>41213</v>
      </c>
      <c r="O175"/>
      <c r="AD175"/>
      <c r="AE175"/>
      <c r="AS175" s="4">
        <v>41213</v>
      </c>
      <c r="AT175" s="1">
        <v>460.71</v>
      </c>
      <c r="AU175" s="1">
        <v>711.96</v>
      </c>
      <c r="AV175" s="1">
        <v>2492.31</v>
      </c>
      <c r="AW175" s="1">
        <v>170.19</v>
      </c>
      <c r="AX175" s="1">
        <v>540.94000000000005</v>
      </c>
      <c r="AY175" s="1">
        <v>373.11</v>
      </c>
      <c r="AZ175" s="1">
        <v>620.87</v>
      </c>
      <c r="BA175" s="1">
        <v>49.71</v>
      </c>
      <c r="BB175" s="1">
        <v>219.2</v>
      </c>
      <c r="BC175" s="1">
        <v>563.42999999999995</v>
      </c>
      <c r="BD175" s="1">
        <v>288.17</v>
      </c>
      <c r="BE175" s="1">
        <v>234.05</v>
      </c>
      <c r="BF175" s="1">
        <v>191.41</v>
      </c>
      <c r="BG175"/>
      <c r="BU175"/>
      <c r="CI175"/>
      <c r="CW175"/>
      <c r="DL175" s="1">
        <v>14</v>
      </c>
      <c r="DM175" s="1">
        <v>16</v>
      </c>
      <c r="DN175" s="1">
        <v>5</v>
      </c>
      <c r="DO175" s="1">
        <v>56</v>
      </c>
      <c r="DP175" s="1">
        <v>10</v>
      </c>
      <c r="DQ175" s="1">
        <v>23</v>
      </c>
      <c r="DR175" s="1">
        <v>21</v>
      </c>
      <c r="DS175" s="1">
        <v>6</v>
      </c>
      <c r="DT175" s="1">
        <v>5</v>
      </c>
      <c r="DU175" s="1">
        <v>10</v>
      </c>
      <c r="DV175" s="1">
        <v>11</v>
      </c>
      <c r="DW175" s="1">
        <v>8</v>
      </c>
      <c r="DX175" s="1">
        <v>1</v>
      </c>
      <c r="DZ175" s="1">
        <v>40</v>
      </c>
      <c r="EA175" s="1">
        <v>44</v>
      </c>
      <c r="EB175" s="1">
        <v>6</v>
      </c>
      <c r="EC175" s="1">
        <v>55</v>
      </c>
      <c r="ED175" s="1">
        <v>19</v>
      </c>
      <c r="EE175" s="1">
        <v>68</v>
      </c>
      <c r="EF175" s="1">
        <v>12</v>
      </c>
      <c r="EG175" s="1">
        <v>10</v>
      </c>
      <c r="EH175" s="1">
        <v>14</v>
      </c>
      <c r="EI175" s="1">
        <v>13</v>
      </c>
      <c r="EJ175" s="1">
        <v>4</v>
      </c>
      <c r="EK175" s="1">
        <v>16</v>
      </c>
      <c r="EL175" s="1">
        <v>14</v>
      </c>
      <c r="EN175" s="1">
        <v>1</v>
      </c>
      <c r="EO175" s="1">
        <v>7</v>
      </c>
      <c r="EP175" s="1">
        <v>2</v>
      </c>
      <c r="EQ175" s="1">
        <v>16</v>
      </c>
      <c r="ER175" s="1">
        <v>1</v>
      </c>
      <c r="ES175" s="1">
        <v>13</v>
      </c>
      <c r="ET175" s="1">
        <v>3</v>
      </c>
      <c r="EU175" s="1">
        <v>1</v>
      </c>
      <c r="EV175" s="1">
        <v>4</v>
      </c>
      <c r="EW175" s="1">
        <v>9</v>
      </c>
      <c r="EX175" s="1">
        <v>3</v>
      </c>
      <c r="EY175" s="1">
        <v>1</v>
      </c>
      <c r="EZ175" s="1">
        <v>2</v>
      </c>
      <c r="FA175"/>
      <c r="FO175"/>
    </row>
    <row r="176" spans="1:171">
      <c r="A176" s="13">
        <f t="shared" si="2"/>
        <v>41180</v>
      </c>
      <c r="O176"/>
      <c r="AD176"/>
      <c r="AE176"/>
      <c r="AS176" s="4">
        <v>41180</v>
      </c>
      <c r="AT176" s="1">
        <v>459.96</v>
      </c>
      <c r="AU176" s="1">
        <v>705.32</v>
      </c>
      <c r="AV176" s="1">
        <v>2367.69</v>
      </c>
      <c r="AW176" s="1">
        <v>163.44999999999999</v>
      </c>
      <c r="AX176" s="1">
        <v>545.71</v>
      </c>
      <c r="AY176" s="1">
        <v>368.7</v>
      </c>
      <c r="AZ176" s="1">
        <v>627.41999999999996</v>
      </c>
      <c r="BA176" s="1">
        <v>48.94</v>
      </c>
      <c r="BB176" s="1">
        <v>232.86</v>
      </c>
      <c r="BC176" s="1">
        <v>559.44000000000005</v>
      </c>
      <c r="BD176" s="1">
        <v>283.52</v>
      </c>
      <c r="BE176" s="1">
        <v>236.97</v>
      </c>
      <c r="BF176" s="1">
        <v>186.54</v>
      </c>
      <c r="BG176"/>
      <c r="BU176"/>
      <c r="CI176"/>
      <c r="CW176"/>
      <c r="DL176" s="1">
        <v>14</v>
      </c>
      <c r="DM176" s="1">
        <v>24</v>
      </c>
      <c r="DN176" s="1">
        <v>8</v>
      </c>
      <c r="DO176" s="1">
        <v>47</v>
      </c>
      <c r="DP176" s="1">
        <v>13</v>
      </c>
      <c r="DQ176" s="1">
        <v>31</v>
      </c>
      <c r="DR176" s="1">
        <v>16</v>
      </c>
      <c r="DS176" s="1">
        <v>7</v>
      </c>
      <c r="DT176" s="1">
        <v>7</v>
      </c>
      <c r="DU176" s="1">
        <v>12</v>
      </c>
      <c r="DV176" s="1">
        <v>9</v>
      </c>
      <c r="DW176" s="1">
        <v>9</v>
      </c>
      <c r="DX176" s="1">
        <v>6</v>
      </c>
      <c r="DZ176" s="1">
        <v>33</v>
      </c>
      <c r="EA176" s="1">
        <v>36</v>
      </c>
      <c r="EB176" s="1">
        <v>5</v>
      </c>
      <c r="EC176" s="1">
        <v>62</v>
      </c>
      <c r="ED176" s="1">
        <v>15</v>
      </c>
      <c r="EE176" s="1">
        <v>58</v>
      </c>
      <c r="EF176" s="1">
        <v>18</v>
      </c>
      <c r="EG176" s="1">
        <v>9</v>
      </c>
      <c r="EH176" s="1">
        <v>11</v>
      </c>
      <c r="EI176" s="1">
        <v>11</v>
      </c>
      <c r="EJ176" s="1">
        <v>8</v>
      </c>
      <c r="EK176" s="1">
        <v>13</v>
      </c>
      <c r="EL176" s="1">
        <v>10</v>
      </c>
      <c r="EN176" s="1">
        <v>8</v>
      </c>
      <c r="EO176" s="1">
        <v>7</v>
      </c>
      <c r="EP176" s="1">
        <v>0</v>
      </c>
      <c r="EQ176" s="1">
        <v>18</v>
      </c>
      <c r="ER176" s="1">
        <v>2</v>
      </c>
      <c r="ES176" s="1">
        <v>15</v>
      </c>
      <c r="ET176" s="1">
        <v>2</v>
      </c>
      <c r="EU176" s="1">
        <v>1</v>
      </c>
      <c r="EV176" s="1">
        <v>5</v>
      </c>
      <c r="EW176" s="1">
        <v>9</v>
      </c>
      <c r="EX176" s="1">
        <v>1</v>
      </c>
      <c r="EY176" s="1">
        <v>3</v>
      </c>
      <c r="EZ176" s="1">
        <v>1</v>
      </c>
      <c r="FA176"/>
      <c r="FO176"/>
    </row>
    <row r="177" spans="1:171">
      <c r="A177" s="13">
        <f t="shared" si="2"/>
        <v>41152</v>
      </c>
      <c r="O177"/>
      <c r="AD177"/>
      <c r="AE177"/>
      <c r="AS177" s="4">
        <v>41152</v>
      </c>
      <c r="AT177" s="1">
        <v>442.11</v>
      </c>
      <c r="AU177" s="1">
        <v>718.37</v>
      </c>
      <c r="AV177" s="1">
        <v>2510.17</v>
      </c>
      <c r="AW177" s="1">
        <v>157.79</v>
      </c>
      <c r="AX177" s="1">
        <v>540.77</v>
      </c>
      <c r="AY177" s="1">
        <v>362.96</v>
      </c>
      <c r="AZ177" s="1">
        <v>640.11</v>
      </c>
      <c r="BA177" s="1">
        <v>49.11</v>
      </c>
      <c r="BB177" s="1">
        <v>236.05</v>
      </c>
      <c r="BC177" s="1">
        <v>556.07000000000005</v>
      </c>
      <c r="BD177" s="1">
        <v>281.70999999999998</v>
      </c>
      <c r="BE177" s="1">
        <v>236.06</v>
      </c>
      <c r="BF177" s="1">
        <v>187.27</v>
      </c>
      <c r="BG177"/>
      <c r="BU177"/>
      <c r="CI177"/>
      <c r="CW177"/>
      <c r="DL177" s="1">
        <v>15</v>
      </c>
      <c r="DM177" s="1">
        <v>39</v>
      </c>
      <c r="DN177" s="1">
        <v>11</v>
      </c>
      <c r="DO177" s="1">
        <v>46</v>
      </c>
      <c r="DP177" s="1">
        <v>14</v>
      </c>
      <c r="DQ177" s="1">
        <v>39</v>
      </c>
      <c r="DR177" s="1">
        <v>14</v>
      </c>
      <c r="DS177" s="1">
        <v>2</v>
      </c>
      <c r="DT177" s="1">
        <v>7</v>
      </c>
      <c r="DU177" s="1">
        <v>10</v>
      </c>
      <c r="DV177" s="1">
        <v>9</v>
      </c>
      <c r="DW177" s="1">
        <v>10</v>
      </c>
      <c r="DX177" s="1">
        <v>8</v>
      </c>
      <c r="DZ177" s="1">
        <v>35</v>
      </c>
      <c r="EA177" s="1">
        <v>26</v>
      </c>
      <c r="EB177" s="1">
        <v>1</v>
      </c>
      <c r="EC177" s="1">
        <v>61</v>
      </c>
      <c r="ED177" s="1">
        <v>16</v>
      </c>
      <c r="EE177" s="1">
        <v>56</v>
      </c>
      <c r="EF177" s="1">
        <v>22</v>
      </c>
      <c r="EG177" s="1">
        <v>11</v>
      </c>
      <c r="EH177" s="1">
        <v>12</v>
      </c>
      <c r="EI177" s="1">
        <v>12</v>
      </c>
      <c r="EJ177" s="1">
        <v>6</v>
      </c>
      <c r="EK177" s="1">
        <v>14</v>
      </c>
      <c r="EL177" s="1">
        <v>9</v>
      </c>
      <c r="EN177" s="1">
        <v>5</v>
      </c>
      <c r="EO177" s="1">
        <v>2</v>
      </c>
      <c r="EP177" s="1">
        <v>1</v>
      </c>
      <c r="EQ177" s="1">
        <v>20</v>
      </c>
      <c r="ER177" s="1">
        <v>0</v>
      </c>
      <c r="ES177" s="1">
        <v>9</v>
      </c>
      <c r="ET177" s="1">
        <v>0</v>
      </c>
      <c r="EU177" s="1">
        <v>4</v>
      </c>
      <c r="EV177" s="1">
        <v>4</v>
      </c>
      <c r="EW177" s="1">
        <v>10</v>
      </c>
      <c r="EX177" s="1">
        <v>3</v>
      </c>
      <c r="EY177" s="1">
        <v>1</v>
      </c>
      <c r="EZ177" s="1">
        <v>0</v>
      </c>
      <c r="FA177"/>
      <c r="FO177"/>
    </row>
    <row r="178" spans="1:171">
      <c r="A178" s="13">
        <f t="shared" si="2"/>
        <v>41121</v>
      </c>
      <c r="O178"/>
      <c r="AD178"/>
      <c r="AE178"/>
      <c r="AS178" s="4">
        <v>41121</v>
      </c>
      <c r="AT178" s="1">
        <v>442.03</v>
      </c>
      <c r="AU178" s="1">
        <v>718.43</v>
      </c>
      <c r="AV178" s="1">
        <v>2429.46</v>
      </c>
      <c r="AW178" s="1">
        <v>149.33000000000001</v>
      </c>
      <c r="AX178" s="1">
        <v>549.08000000000004</v>
      </c>
      <c r="AY178" s="1">
        <v>357.13</v>
      </c>
      <c r="AZ178" s="1">
        <v>624.09</v>
      </c>
      <c r="BA178" s="1">
        <v>48.88</v>
      </c>
      <c r="BB178" s="1">
        <v>231.3</v>
      </c>
      <c r="BC178" s="1">
        <v>531.63</v>
      </c>
      <c r="BD178" s="1">
        <v>279.58999999999997</v>
      </c>
      <c r="BE178" s="1">
        <v>229.41</v>
      </c>
      <c r="BF178" s="1">
        <v>188.73</v>
      </c>
      <c r="BG178"/>
      <c r="BU178"/>
      <c r="CI178"/>
      <c r="CW178"/>
      <c r="DL178" s="1">
        <v>12</v>
      </c>
      <c r="DM178" s="1">
        <v>28</v>
      </c>
      <c r="DN178" s="1">
        <v>7</v>
      </c>
      <c r="DO178" s="1">
        <v>35</v>
      </c>
      <c r="DP178" s="1">
        <v>19</v>
      </c>
      <c r="DQ178" s="1">
        <v>31</v>
      </c>
      <c r="DR178" s="1">
        <v>10</v>
      </c>
      <c r="DS178" s="1">
        <v>7</v>
      </c>
      <c r="DT178" s="1">
        <v>6</v>
      </c>
      <c r="DU178" s="1">
        <v>7</v>
      </c>
      <c r="DV178" s="1">
        <v>8</v>
      </c>
      <c r="DW178" s="1">
        <v>10</v>
      </c>
      <c r="DX178" s="1">
        <v>6</v>
      </c>
      <c r="DZ178" s="1">
        <v>43</v>
      </c>
      <c r="EA178" s="1">
        <v>33</v>
      </c>
      <c r="EB178" s="1">
        <v>6</v>
      </c>
      <c r="EC178" s="1">
        <v>77</v>
      </c>
      <c r="ED178" s="1">
        <v>11</v>
      </c>
      <c r="EE178" s="1">
        <v>62</v>
      </c>
      <c r="EF178" s="1">
        <v>21</v>
      </c>
      <c r="EG178" s="1">
        <v>11</v>
      </c>
      <c r="EH178" s="1">
        <v>14</v>
      </c>
      <c r="EI178" s="1">
        <v>21</v>
      </c>
      <c r="EJ178" s="1">
        <v>8</v>
      </c>
      <c r="EK178" s="1">
        <v>14</v>
      </c>
      <c r="EL178" s="1">
        <v>11</v>
      </c>
      <c r="EN178" s="1">
        <v>0</v>
      </c>
      <c r="EO178" s="1">
        <v>6</v>
      </c>
      <c r="EP178" s="1">
        <v>0</v>
      </c>
      <c r="EQ178" s="1">
        <v>15</v>
      </c>
      <c r="ER178" s="1">
        <v>0</v>
      </c>
      <c r="ES178" s="1">
        <v>12</v>
      </c>
      <c r="ET178" s="1">
        <v>5</v>
      </c>
      <c r="EU178" s="1">
        <v>0</v>
      </c>
      <c r="EV178" s="1">
        <v>3</v>
      </c>
      <c r="EW178" s="1">
        <v>5</v>
      </c>
      <c r="EX178" s="1">
        <v>2</v>
      </c>
      <c r="EY178" s="1">
        <v>1</v>
      </c>
      <c r="EZ178" s="1">
        <v>0</v>
      </c>
      <c r="FA178"/>
      <c r="FO178"/>
    </row>
    <row r="179" spans="1:171">
      <c r="A179" s="13">
        <f t="shared" si="2"/>
        <v>41089</v>
      </c>
      <c r="O179"/>
      <c r="AD179"/>
      <c r="AE179"/>
      <c r="AS179" s="4">
        <v>41089</v>
      </c>
      <c r="AT179" s="1">
        <v>422.66</v>
      </c>
      <c r="AU179" s="1">
        <v>672.93</v>
      </c>
      <c r="AV179" s="1">
        <v>2320.8000000000002</v>
      </c>
      <c r="AW179" s="1">
        <v>147.52000000000001</v>
      </c>
      <c r="AX179" s="1">
        <v>513.41999999999996</v>
      </c>
      <c r="AY179" s="1">
        <v>342.05</v>
      </c>
      <c r="AZ179" s="1">
        <v>600.47</v>
      </c>
      <c r="BA179" s="1">
        <v>44.77</v>
      </c>
      <c r="BB179" s="1">
        <v>228.59</v>
      </c>
      <c r="BC179" s="1">
        <v>546.76</v>
      </c>
      <c r="BD179" s="1">
        <v>265.64</v>
      </c>
      <c r="BE179" s="1">
        <v>217.82</v>
      </c>
      <c r="BF179" s="1">
        <v>170.72</v>
      </c>
      <c r="BG179"/>
      <c r="BU179"/>
      <c r="CI179"/>
      <c r="CW179"/>
      <c r="DL179" s="1">
        <v>10</v>
      </c>
      <c r="DM179" s="1">
        <v>24</v>
      </c>
      <c r="DN179" s="1">
        <v>7</v>
      </c>
      <c r="DO179" s="1">
        <v>39</v>
      </c>
      <c r="DP179" s="1">
        <v>14</v>
      </c>
      <c r="DQ179" s="1">
        <v>28</v>
      </c>
      <c r="DR179" s="1">
        <v>13</v>
      </c>
      <c r="DS179" s="1">
        <v>7</v>
      </c>
      <c r="DT179" s="1">
        <v>5</v>
      </c>
      <c r="DU179" s="1">
        <v>10</v>
      </c>
      <c r="DV179" s="1">
        <v>6</v>
      </c>
      <c r="DW179" s="1">
        <v>11</v>
      </c>
      <c r="DX179" s="1">
        <v>8</v>
      </c>
      <c r="DZ179" s="1">
        <v>41</v>
      </c>
      <c r="EA179" s="1">
        <v>33</v>
      </c>
      <c r="EB179" s="1">
        <v>4</v>
      </c>
      <c r="EC179" s="1">
        <v>73</v>
      </c>
      <c r="ED179" s="1">
        <v>14</v>
      </c>
      <c r="EE179" s="1">
        <v>65</v>
      </c>
      <c r="EF179" s="1">
        <v>19</v>
      </c>
      <c r="EG179" s="1">
        <v>11</v>
      </c>
      <c r="EH179" s="1">
        <v>10</v>
      </c>
      <c r="EI179" s="1">
        <v>13</v>
      </c>
      <c r="EJ179" s="1">
        <v>10</v>
      </c>
      <c r="EK179" s="1">
        <v>13</v>
      </c>
      <c r="EL179" s="1">
        <v>9</v>
      </c>
      <c r="EN179" s="1">
        <v>4</v>
      </c>
      <c r="EO179" s="1">
        <v>10</v>
      </c>
      <c r="EP179" s="1">
        <v>2</v>
      </c>
      <c r="EQ179" s="1">
        <v>15</v>
      </c>
      <c r="ER179" s="1">
        <v>2</v>
      </c>
      <c r="ES179" s="1">
        <v>12</v>
      </c>
      <c r="ET179" s="1">
        <v>4</v>
      </c>
      <c r="EU179" s="1">
        <v>0</v>
      </c>
      <c r="EV179" s="1">
        <v>8</v>
      </c>
      <c r="EW179" s="1">
        <v>10</v>
      </c>
      <c r="EX179" s="1">
        <v>2</v>
      </c>
      <c r="EY179" s="1">
        <v>1</v>
      </c>
      <c r="EZ179" s="1">
        <v>0</v>
      </c>
      <c r="FA179"/>
      <c r="FO179"/>
    </row>
    <row r="180" spans="1:171">
      <c r="A180" s="13">
        <f t="shared" si="2"/>
        <v>41060</v>
      </c>
      <c r="O180"/>
      <c r="AD180"/>
      <c r="AE180"/>
      <c r="AS180" s="4">
        <v>41060</v>
      </c>
      <c r="AT180" s="1">
        <v>412.05</v>
      </c>
      <c r="AU180" s="1">
        <v>659.85</v>
      </c>
      <c r="AV180" s="1">
        <v>2346.66</v>
      </c>
      <c r="AW180" s="1">
        <v>134.47</v>
      </c>
      <c r="AX180" s="1">
        <v>489.28</v>
      </c>
      <c r="AY180" s="1">
        <v>331.94</v>
      </c>
      <c r="AZ180" s="1">
        <v>570.70000000000005</v>
      </c>
      <c r="BA180" s="1">
        <v>44.61</v>
      </c>
      <c r="BB180" s="1">
        <v>214.99</v>
      </c>
      <c r="BC180" s="1">
        <v>503.63</v>
      </c>
      <c r="BD180" s="1">
        <v>254.2</v>
      </c>
      <c r="BE180" s="1">
        <v>205.49</v>
      </c>
      <c r="BF180" s="1">
        <v>176.95</v>
      </c>
      <c r="BG180"/>
      <c r="BU180"/>
      <c r="CI180"/>
      <c r="CW180"/>
      <c r="DL180" s="1">
        <v>17</v>
      </c>
      <c r="DM180" s="1">
        <v>31</v>
      </c>
      <c r="DN180" s="1">
        <v>6</v>
      </c>
      <c r="DO180" s="1">
        <v>44</v>
      </c>
      <c r="DP180" s="1">
        <v>15</v>
      </c>
      <c r="DQ180" s="1">
        <v>37</v>
      </c>
      <c r="DR180" s="1">
        <v>13</v>
      </c>
      <c r="DS180" s="1">
        <v>8</v>
      </c>
      <c r="DT180" s="1">
        <v>8</v>
      </c>
      <c r="DU180" s="1">
        <v>5</v>
      </c>
      <c r="DV180" s="1">
        <v>7</v>
      </c>
      <c r="DW180" s="1">
        <v>10</v>
      </c>
      <c r="DX180" s="1">
        <v>13</v>
      </c>
      <c r="DZ180" s="1">
        <v>30</v>
      </c>
      <c r="EA180" s="1">
        <v>24</v>
      </c>
      <c r="EB180" s="1">
        <v>4</v>
      </c>
      <c r="EC180" s="1">
        <v>70</v>
      </c>
      <c r="ED180" s="1">
        <v>14</v>
      </c>
      <c r="EE180" s="1">
        <v>45</v>
      </c>
      <c r="EF180" s="1">
        <v>22</v>
      </c>
      <c r="EG180" s="1">
        <v>9</v>
      </c>
      <c r="EH180" s="1">
        <v>11</v>
      </c>
      <c r="EI180" s="1">
        <v>22</v>
      </c>
      <c r="EJ180" s="1">
        <v>11</v>
      </c>
      <c r="EK180" s="1">
        <v>13</v>
      </c>
      <c r="EL180" s="1">
        <v>3</v>
      </c>
      <c r="EN180" s="1">
        <v>5</v>
      </c>
      <c r="EO180" s="1">
        <v>12</v>
      </c>
      <c r="EP180" s="1">
        <v>3</v>
      </c>
      <c r="EQ180" s="1">
        <v>16</v>
      </c>
      <c r="ER180" s="1">
        <v>2</v>
      </c>
      <c r="ES180" s="1">
        <v>23</v>
      </c>
      <c r="ET180" s="1">
        <v>1</v>
      </c>
      <c r="EU180" s="1">
        <v>1</v>
      </c>
      <c r="EV180" s="1">
        <v>4</v>
      </c>
      <c r="EW180" s="1">
        <v>7</v>
      </c>
      <c r="EX180" s="1">
        <v>0</v>
      </c>
      <c r="EY180" s="1">
        <v>2</v>
      </c>
      <c r="EZ180" s="1">
        <v>1</v>
      </c>
      <c r="FA180"/>
      <c r="FO180"/>
    </row>
    <row r="181" spans="1:171">
      <c r="A181" s="13">
        <f t="shared" si="2"/>
        <v>41029</v>
      </c>
      <c r="O181"/>
      <c r="AD181"/>
      <c r="AE181"/>
      <c r="AS181" s="4">
        <v>41029</v>
      </c>
      <c r="AT181" s="1">
        <v>465.17</v>
      </c>
      <c r="AU181" s="1">
        <v>684.67</v>
      </c>
      <c r="AV181" s="1">
        <v>2444.4299999999998</v>
      </c>
      <c r="AW181" s="1">
        <v>150.49</v>
      </c>
      <c r="AX181" s="1">
        <v>498.94</v>
      </c>
      <c r="AY181" s="1">
        <v>360.62</v>
      </c>
      <c r="AZ181" s="1">
        <v>627.32000000000005</v>
      </c>
      <c r="BA181" s="1">
        <v>47.77</v>
      </c>
      <c r="BB181" s="1">
        <v>226.75</v>
      </c>
      <c r="BC181" s="1">
        <v>539.86</v>
      </c>
      <c r="BD181" s="1">
        <v>263.93</v>
      </c>
      <c r="BE181" s="1">
        <v>217.37</v>
      </c>
      <c r="BF181" s="1">
        <v>197.83</v>
      </c>
      <c r="BG181"/>
      <c r="BU181"/>
      <c r="CI181"/>
      <c r="CW181"/>
      <c r="DL181" s="1">
        <v>22</v>
      </c>
      <c r="DM181" s="1">
        <v>41</v>
      </c>
      <c r="DN181" s="1">
        <v>10</v>
      </c>
      <c r="DO181" s="1">
        <v>49</v>
      </c>
      <c r="DP181" s="1">
        <v>9</v>
      </c>
      <c r="DQ181" s="1">
        <v>60</v>
      </c>
      <c r="DR181" s="1">
        <v>15</v>
      </c>
      <c r="DS181" s="1">
        <v>6</v>
      </c>
      <c r="DT181" s="1">
        <v>4</v>
      </c>
      <c r="DU181" s="1">
        <v>6</v>
      </c>
      <c r="DV181" s="1">
        <v>9</v>
      </c>
      <c r="DW181" s="1">
        <v>14</v>
      </c>
      <c r="DX181" s="1">
        <v>10</v>
      </c>
      <c r="DZ181" s="1">
        <v>28</v>
      </c>
      <c r="EA181" s="1">
        <v>19</v>
      </c>
      <c r="EB181" s="1">
        <v>2</v>
      </c>
      <c r="EC181" s="1">
        <v>59</v>
      </c>
      <c r="ED181" s="1">
        <v>19</v>
      </c>
      <c r="EE181" s="1">
        <v>34</v>
      </c>
      <c r="EF181" s="1">
        <v>16</v>
      </c>
      <c r="EG181" s="1">
        <v>11</v>
      </c>
      <c r="EH181" s="1">
        <v>16</v>
      </c>
      <c r="EI181" s="1">
        <v>22</v>
      </c>
      <c r="EJ181" s="1">
        <v>6</v>
      </c>
      <c r="EK181" s="1">
        <v>7</v>
      </c>
      <c r="EL181" s="1">
        <v>5</v>
      </c>
      <c r="EN181" s="1">
        <v>2</v>
      </c>
      <c r="EO181" s="1">
        <v>7</v>
      </c>
      <c r="EP181" s="1">
        <v>1</v>
      </c>
      <c r="EQ181" s="1">
        <v>22</v>
      </c>
      <c r="ER181" s="1">
        <v>3</v>
      </c>
      <c r="ES181" s="1">
        <v>11</v>
      </c>
      <c r="ET181" s="1">
        <v>5</v>
      </c>
      <c r="EU181" s="1">
        <v>1</v>
      </c>
      <c r="EV181" s="1">
        <v>3</v>
      </c>
      <c r="EW181" s="1">
        <v>6</v>
      </c>
      <c r="EX181" s="1">
        <v>3</v>
      </c>
      <c r="EY181" s="1">
        <v>4</v>
      </c>
      <c r="EZ181" s="1">
        <v>2</v>
      </c>
      <c r="FA181"/>
      <c r="FO181"/>
    </row>
    <row r="182" spans="1:171">
      <c r="A182" s="13">
        <f t="shared" si="2"/>
        <v>40998</v>
      </c>
      <c r="O182"/>
      <c r="AD182"/>
      <c r="AE182"/>
      <c r="AS182" s="4">
        <v>40998</v>
      </c>
      <c r="AT182" s="1">
        <v>463.28</v>
      </c>
      <c r="AU182" s="1">
        <v>681.75</v>
      </c>
      <c r="AV182" s="1">
        <v>2461.6</v>
      </c>
      <c r="AW182" s="1">
        <v>162.07</v>
      </c>
      <c r="AX182" s="1">
        <v>487.95</v>
      </c>
      <c r="AY182" s="1">
        <v>371.11</v>
      </c>
      <c r="AZ182" s="1">
        <v>634.72</v>
      </c>
      <c r="BA182" s="1">
        <v>51.67</v>
      </c>
      <c r="BB182" s="1">
        <v>237.13</v>
      </c>
      <c r="BC182" s="1">
        <v>567.79</v>
      </c>
      <c r="BD182" s="1">
        <v>262.89999999999998</v>
      </c>
      <c r="BE182" s="1">
        <v>222.55</v>
      </c>
      <c r="BF182" s="1">
        <v>201.26</v>
      </c>
      <c r="BG182"/>
      <c r="BU182"/>
      <c r="CI182"/>
      <c r="CW182"/>
      <c r="DL182" s="1">
        <v>21</v>
      </c>
      <c r="DM182" s="1">
        <v>39</v>
      </c>
      <c r="DN182" s="1">
        <v>10</v>
      </c>
      <c r="DO182" s="1">
        <v>53</v>
      </c>
      <c r="DP182" s="1">
        <v>9</v>
      </c>
      <c r="DQ182" s="1">
        <v>60</v>
      </c>
      <c r="DR182" s="1">
        <v>19</v>
      </c>
      <c r="DS182" s="1">
        <v>8</v>
      </c>
      <c r="DT182" s="1">
        <v>5</v>
      </c>
      <c r="DU182" s="1">
        <v>14</v>
      </c>
      <c r="DV182" s="1">
        <v>5</v>
      </c>
      <c r="DW182" s="1">
        <v>10</v>
      </c>
      <c r="DX182" s="1">
        <v>12</v>
      </c>
      <c r="DZ182" s="1">
        <v>25</v>
      </c>
      <c r="EA182" s="1">
        <v>22</v>
      </c>
      <c r="EB182" s="1">
        <v>2</v>
      </c>
      <c r="EC182" s="1">
        <v>59</v>
      </c>
      <c r="ED182" s="1">
        <v>19</v>
      </c>
      <c r="EE182" s="1">
        <v>29</v>
      </c>
      <c r="EF182" s="1">
        <v>16</v>
      </c>
      <c r="EG182" s="1">
        <v>8</v>
      </c>
      <c r="EH182" s="1">
        <v>17</v>
      </c>
      <c r="EI182" s="1">
        <v>17</v>
      </c>
      <c r="EJ182" s="1">
        <v>12</v>
      </c>
      <c r="EK182" s="1">
        <v>14</v>
      </c>
      <c r="EL182" s="1">
        <v>4</v>
      </c>
      <c r="EN182" s="1">
        <v>6</v>
      </c>
      <c r="EO182" s="1">
        <v>6</v>
      </c>
      <c r="EP182" s="1">
        <v>1</v>
      </c>
      <c r="EQ182" s="1">
        <v>18</v>
      </c>
      <c r="ER182" s="1">
        <v>3</v>
      </c>
      <c r="ES182" s="1">
        <v>16</v>
      </c>
      <c r="ET182" s="1">
        <v>1</v>
      </c>
      <c r="EU182" s="1">
        <v>2</v>
      </c>
      <c r="EV182" s="1">
        <v>1</v>
      </c>
      <c r="EW182" s="1">
        <v>3</v>
      </c>
      <c r="EX182" s="1">
        <v>1</v>
      </c>
      <c r="EY182" s="1">
        <v>1</v>
      </c>
      <c r="EZ182" s="1">
        <v>1</v>
      </c>
      <c r="FA182"/>
      <c r="FO182"/>
    </row>
    <row r="183" spans="1:171">
      <c r="A183" s="13">
        <f t="shared" si="2"/>
        <v>40968</v>
      </c>
      <c r="O183"/>
      <c r="AD183"/>
      <c r="AE183"/>
      <c r="AS183" s="4">
        <v>40968</v>
      </c>
      <c r="AT183" s="1">
        <v>482.18</v>
      </c>
      <c r="AU183" s="1">
        <v>671.43</v>
      </c>
      <c r="AV183" s="1">
        <v>2424.91</v>
      </c>
      <c r="AW183" s="1">
        <v>164</v>
      </c>
      <c r="AX183" s="1">
        <v>481.7</v>
      </c>
      <c r="AY183" s="1">
        <v>373.07</v>
      </c>
      <c r="AZ183" s="1">
        <v>660.47</v>
      </c>
      <c r="BA183" s="1">
        <v>50.03</v>
      </c>
      <c r="BB183" s="1">
        <v>236.08</v>
      </c>
      <c r="BC183" s="1">
        <v>564.46</v>
      </c>
      <c r="BD183" s="1">
        <v>250.17</v>
      </c>
      <c r="BE183" s="1">
        <v>223.73</v>
      </c>
      <c r="BF183" s="1">
        <v>204.37</v>
      </c>
      <c r="BG183"/>
      <c r="BU183"/>
      <c r="CI183"/>
      <c r="CW183"/>
      <c r="DL183" s="1">
        <v>20</v>
      </c>
      <c r="DM183" s="1">
        <v>32</v>
      </c>
      <c r="DN183" s="1">
        <v>6</v>
      </c>
      <c r="DO183" s="1">
        <v>46</v>
      </c>
      <c r="DP183" s="1">
        <v>17</v>
      </c>
      <c r="DQ183" s="1">
        <v>45</v>
      </c>
      <c r="DR183" s="1">
        <v>11</v>
      </c>
      <c r="DS183" s="1">
        <v>9</v>
      </c>
      <c r="DT183" s="1">
        <v>9</v>
      </c>
      <c r="DU183" s="1">
        <v>16</v>
      </c>
      <c r="DV183" s="1">
        <v>10</v>
      </c>
      <c r="DW183" s="1">
        <v>12</v>
      </c>
      <c r="DX183" s="1">
        <v>11</v>
      </c>
      <c r="DZ183" s="1">
        <v>30</v>
      </c>
      <c r="EA183" s="1">
        <v>27</v>
      </c>
      <c r="EB183" s="1">
        <v>5</v>
      </c>
      <c r="EC183" s="1">
        <v>64</v>
      </c>
      <c r="ED183" s="1">
        <v>13</v>
      </c>
      <c r="EE183" s="1">
        <v>52</v>
      </c>
      <c r="EF183" s="1">
        <v>21</v>
      </c>
      <c r="EG183" s="1">
        <v>6</v>
      </c>
      <c r="EH183" s="1">
        <v>13</v>
      </c>
      <c r="EI183" s="1">
        <v>12</v>
      </c>
      <c r="EJ183" s="1">
        <v>7</v>
      </c>
      <c r="EK183" s="1">
        <v>11</v>
      </c>
      <c r="EL183" s="1">
        <v>3</v>
      </c>
      <c r="EN183" s="1">
        <v>2</v>
      </c>
      <c r="EO183" s="1">
        <v>8</v>
      </c>
      <c r="EP183" s="1">
        <v>2</v>
      </c>
      <c r="EQ183" s="1">
        <v>21</v>
      </c>
      <c r="ER183" s="1">
        <v>1</v>
      </c>
      <c r="ES183" s="1">
        <v>8</v>
      </c>
      <c r="ET183" s="1">
        <v>4</v>
      </c>
      <c r="EU183" s="1">
        <v>3</v>
      </c>
      <c r="EV183" s="1">
        <v>1</v>
      </c>
      <c r="EW183" s="1">
        <v>6</v>
      </c>
      <c r="EX183" s="1">
        <v>1</v>
      </c>
      <c r="EY183" s="1">
        <v>2</v>
      </c>
      <c r="EZ183" s="1">
        <v>3</v>
      </c>
      <c r="FA183"/>
      <c r="FO183"/>
    </row>
    <row r="184" spans="1:171">
      <c r="A184" s="13">
        <f t="shared" si="2"/>
        <v>40939</v>
      </c>
      <c r="O184"/>
      <c r="AD184"/>
      <c r="AE184"/>
      <c r="AS184" s="4">
        <v>40939</v>
      </c>
      <c r="AT184" s="1">
        <v>468.41</v>
      </c>
      <c r="AU184" s="1">
        <v>637.57000000000005</v>
      </c>
      <c r="AV184" s="1">
        <v>2311.33</v>
      </c>
      <c r="AW184" s="1">
        <v>155.58000000000001</v>
      </c>
      <c r="AX184" s="1">
        <v>481.35</v>
      </c>
      <c r="AY184" s="1">
        <v>352.92</v>
      </c>
      <c r="AZ184" s="1">
        <v>637.17999999999995</v>
      </c>
      <c r="BA184" s="1">
        <v>46.75</v>
      </c>
      <c r="BB184" s="1">
        <v>235.25</v>
      </c>
      <c r="BC184" s="1">
        <v>553.72</v>
      </c>
      <c r="BD184" s="1">
        <v>243.24</v>
      </c>
      <c r="BE184" s="1">
        <v>219</v>
      </c>
      <c r="BF184" s="1">
        <v>191.25</v>
      </c>
      <c r="BG184"/>
      <c r="BU184"/>
      <c r="CI184"/>
      <c r="CW184"/>
      <c r="DL184" s="1">
        <v>14</v>
      </c>
      <c r="DM184" s="1">
        <v>32</v>
      </c>
      <c r="DN184" s="1">
        <v>12</v>
      </c>
      <c r="DO184" s="1">
        <v>39</v>
      </c>
      <c r="DP184" s="1">
        <v>14</v>
      </c>
      <c r="DQ184" s="1">
        <v>42</v>
      </c>
      <c r="DR184" s="1">
        <v>6</v>
      </c>
      <c r="DS184" s="1">
        <v>8</v>
      </c>
      <c r="DT184" s="1">
        <v>9</v>
      </c>
      <c r="DU184" s="1">
        <v>10</v>
      </c>
      <c r="DV184" s="1">
        <v>7</v>
      </c>
      <c r="DW184" s="1">
        <v>7</v>
      </c>
      <c r="DX184" s="1">
        <v>9</v>
      </c>
      <c r="DZ184" s="1">
        <v>37</v>
      </c>
      <c r="EA184" s="1">
        <v>29</v>
      </c>
      <c r="EB184" s="1">
        <v>1</v>
      </c>
      <c r="EC184" s="1">
        <v>80</v>
      </c>
      <c r="ED184" s="1">
        <v>12</v>
      </c>
      <c r="EE184" s="1">
        <v>48</v>
      </c>
      <c r="EF184" s="1">
        <v>24</v>
      </c>
      <c r="EG184" s="1">
        <v>9</v>
      </c>
      <c r="EH184" s="1">
        <v>13</v>
      </c>
      <c r="EI184" s="1">
        <v>16</v>
      </c>
      <c r="EJ184" s="1">
        <v>10</v>
      </c>
      <c r="EK184" s="1">
        <v>14</v>
      </c>
      <c r="EL184" s="1">
        <v>7</v>
      </c>
      <c r="EN184" s="1">
        <v>1</v>
      </c>
      <c r="EO184" s="1">
        <v>6</v>
      </c>
      <c r="EP184" s="1">
        <v>0</v>
      </c>
      <c r="EQ184" s="1">
        <v>11</v>
      </c>
      <c r="ER184" s="1">
        <v>5</v>
      </c>
      <c r="ES184" s="1">
        <v>15</v>
      </c>
      <c r="ET184" s="1">
        <v>6</v>
      </c>
      <c r="EU184" s="1">
        <v>1</v>
      </c>
      <c r="EV184" s="1">
        <v>1</v>
      </c>
      <c r="EW184" s="1">
        <v>8</v>
      </c>
      <c r="EX184" s="1">
        <v>1</v>
      </c>
      <c r="EY184" s="1">
        <v>4</v>
      </c>
      <c r="EZ184" s="1">
        <v>1</v>
      </c>
      <c r="FA184"/>
      <c r="FO184"/>
    </row>
    <row r="185" spans="1:171">
      <c r="A185" s="13">
        <f t="shared" si="2"/>
        <v>40907</v>
      </c>
      <c r="O185"/>
      <c r="AD185"/>
      <c r="AE185"/>
      <c r="AS185" s="4">
        <v>40907</v>
      </c>
      <c r="AT185" s="1">
        <v>422.22</v>
      </c>
      <c r="AU185" s="1">
        <v>614.45000000000005</v>
      </c>
      <c r="AV185" s="1">
        <v>2094.48</v>
      </c>
      <c r="AW185" s="1">
        <v>141.46</v>
      </c>
      <c r="AX185" s="1">
        <v>488.32</v>
      </c>
      <c r="AY185" s="1">
        <v>329.56</v>
      </c>
      <c r="AZ185" s="1">
        <v>633.29</v>
      </c>
      <c r="BA185" s="1">
        <v>44.77</v>
      </c>
      <c r="BB185" s="1">
        <v>241.48</v>
      </c>
      <c r="BC185" s="1">
        <v>556.27</v>
      </c>
      <c r="BD185" s="1">
        <v>229.85</v>
      </c>
      <c r="BE185" s="1">
        <v>216.42</v>
      </c>
      <c r="BF185" s="1">
        <v>158.03</v>
      </c>
      <c r="BG185"/>
      <c r="BU185"/>
      <c r="CI185"/>
      <c r="CW185"/>
      <c r="DL185" s="1">
        <v>13</v>
      </c>
      <c r="DM185" s="1">
        <v>26</v>
      </c>
      <c r="DN185" s="1">
        <v>6</v>
      </c>
      <c r="DO185" s="1">
        <v>28</v>
      </c>
      <c r="DP185" s="1">
        <v>10</v>
      </c>
      <c r="DQ185" s="1">
        <v>43</v>
      </c>
      <c r="DR185" s="1">
        <v>10</v>
      </c>
      <c r="DS185" s="1">
        <v>5</v>
      </c>
      <c r="DT185" s="1">
        <v>9</v>
      </c>
      <c r="DU185" s="1">
        <v>9</v>
      </c>
      <c r="DV185" s="1">
        <v>7</v>
      </c>
      <c r="DW185" s="1">
        <v>6</v>
      </c>
      <c r="DX185" s="1">
        <v>9</v>
      </c>
      <c r="DZ185" s="1">
        <v>29</v>
      </c>
      <c r="EA185" s="1">
        <v>25</v>
      </c>
      <c r="EB185" s="1">
        <v>5</v>
      </c>
      <c r="EC185" s="1">
        <v>67</v>
      </c>
      <c r="ED185" s="1">
        <v>15</v>
      </c>
      <c r="EE185" s="1">
        <v>42</v>
      </c>
      <c r="EF185" s="1">
        <v>19</v>
      </c>
      <c r="EG185" s="1">
        <v>10</v>
      </c>
      <c r="EH185" s="1">
        <v>6</v>
      </c>
      <c r="EI185" s="1">
        <v>14</v>
      </c>
      <c r="EJ185" s="1">
        <v>9</v>
      </c>
      <c r="EK185" s="1">
        <v>13</v>
      </c>
      <c r="EL185" s="1">
        <v>5</v>
      </c>
      <c r="EN185" s="1">
        <v>10</v>
      </c>
      <c r="EO185" s="1">
        <v>16</v>
      </c>
      <c r="EP185" s="1">
        <v>2</v>
      </c>
      <c r="EQ185" s="1">
        <v>35</v>
      </c>
      <c r="ER185" s="1">
        <v>6</v>
      </c>
      <c r="ES185" s="1">
        <v>20</v>
      </c>
      <c r="ET185" s="1">
        <v>7</v>
      </c>
      <c r="EU185" s="1">
        <v>3</v>
      </c>
      <c r="EV185" s="1">
        <v>8</v>
      </c>
      <c r="EW185" s="1">
        <v>11</v>
      </c>
      <c r="EX185" s="1">
        <v>2</v>
      </c>
      <c r="EY185" s="1">
        <v>6</v>
      </c>
      <c r="EZ185" s="1">
        <v>3</v>
      </c>
      <c r="FA185"/>
      <c r="FO185"/>
    </row>
    <row r="186" spans="1:171">
      <c r="A186" s="13">
        <f t="shared" si="2"/>
        <v>40877</v>
      </c>
      <c r="O186"/>
      <c r="AD186"/>
      <c r="AE186"/>
      <c r="AS186" s="4">
        <v>40877</v>
      </c>
      <c r="AT186" s="1">
        <v>424.87</v>
      </c>
      <c r="AU186" s="1">
        <v>600.79999999999995</v>
      </c>
      <c r="AV186" s="1">
        <v>2153.48</v>
      </c>
      <c r="AW186" s="1">
        <v>140.44</v>
      </c>
      <c r="AX186" s="1">
        <v>453.78</v>
      </c>
      <c r="AY186" s="1">
        <v>325.89</v>
      </c>
      <c r="AZ186" s="1">
        <v>609.01</v>
      </c>
      <c r="BA186" s="1">
        <v>46.42</v>
      </c>
      <c r="BB186" s="1">
        <v>240.97</v>
      </c>
      <c r="BC186" s="1">
        <v>567.13</v>
      </c>
      <c r="BD186" s="1">
        <v>226.38</v>
      </c>
      <c r="BE186" s="1">
        <v>212.72</v>
      </c>
      <c r="BF186" s="1">
        <v>165.72</v>
      </c>
      <c r="BG186"/>
      <c r="BU186"/>
      <c r="CI186"/>
      <c r="CW186"/>
      <c r="DL186" s="1">
        <v>18</v>
      </c>
      <c r="DM186" s="1">
        <v>28</v>
      </c>
      <c r="DN186" s="1">
        <v>6</v>
      </c>
      <c r="DO186" s="1">
        <v>42</v>
      </c>
      <c r="DP186" s="1">
        <v>18</v>
      </c>
      <c r="DQ186" s="1">
        <v>38</v>
      </c>
      <c r="DR186" s="1">
        <v>14</v>
      </c>
      <c r="DS186" s="1">
        <v>11</v>
      </c>
      <c r="DT186" s="1">
        <v>12</v>
      </c>
      <c r="DU186" s="1">
        <v>9</v>
      </c>
      <c r="DV186" s="1">
        <v>8</v>
      </c>
      <c r="DW186" s="1">
        <v>11</v>
      </c>
      <c r="DX186" s="1">
        <v>7</v>
      </c>
      <c r="DZ186" s="1">
        <v>29</v>
      </c>
      <c r="EA186" s="1">
        <v>35</v>
      </c>
      <c r="EB186" s="1">
        <v>7</v>
      </c>
      <c r="EC186" s="1">
        <v>76</v>
      </c>
      <c r="ED186" s="1">
        <v>10</v>
      </c>
      <c r="EE186" s="1">
        <v>57</v>
      </c>
      <c r="EF186" s="1">
        <v>20</v>
      </c>
      <c r="EG186" s="1">
        <v>6</v>
      </c>
      <c r="EH186" s="1">
        <v>7</v>
      </c>
      <c r="EI186" s="1">
        <v>20</v>
      </c>
      <c r="EJ186" s="1">
        <v>9</v>
      </c>
      <c r="EK186" s="1">
        <v>14</v>
      </c>
      <c r="EL186" s="1">
        <v>10</v>
      </c>
      <c r="EN186" s="1">
        <v>5</v>
      </c>
      <c r="EO186" s="1">
        <v>4</v>
      </c>
      <c r="EP186" s="1">
        <v>0</v>
      </c>
      <c r="EQ186" s="1">
        <v>12</v>
      </c>
      <c r="ER186" s="1">
        <v>3</v>
      </c>
      <c r="ES186" s="1">
        <v>10</v>
      </c>
      <c r="ET186" s="1">
        <v>2</v>
      </c>
      <c r="EU186" s="1">
        <v>1</v>
      </c>
      <c r="EV186" s="1">
        <v>4</v>
      </c>
      <c r="EW186" s="1">
        <v>5</v>
      </c>
      <c r="EX186" s="1">
        <v>1</v>
      </c>
      <c r="EY186" s="1">
        <v>0</v>
      </c>
      <c r="EZ186" s="1">
        <v>0</v>
      </c>
      <c r="FA186"/>
      <c r="FO186"/>
    </row>
    <row r="187" spans="1:171">
      <c r="A187" s="13">
        <f t="shared" si="2"/>
        <v>40847</v>
      </c>
      <c r="O187"/>
      <c r="AD187"/>
      <c r="AE187"/>
      <c r="AS187" s="4">
        <v>40847</v>
      </c>
      <c r="AT187" s="1">
        <v>425.67</v>
      </c>
      <c r="AU187" s="1">
        <v>600.54999999999995</v>
      </c>
      <c r="AV187" s="1">
        <v>2197.65</v>
      </c>
      <c r="AW187" s="1">
        <v>150.62</v>
      </c>
      <c r="AX187" s="1">
        <v>449.99</v>
      </c>
      <c r="AY187" s="1">
        <v>330.95</v>
      </c>
      <c r="AZ187" s="1">
        <v>604.70000000000005</v>
      </c>
      <c r="BA187" s="1">
        <v>47.45</v>
      </c>
      <c r="BB187" s="1">
        <v>244.37</v>
      </c>
      <c r="BC187" s="1">
        <v>573.66999999999996</v>
      </c>
      <c r="BD187" s="1">
        <v>231.91</v>
      </c>
      <c r="BE187" s="1">
        <v>210.12</v>
      </c>
      <c r="BF187" s="1">
        <v>174.98</v>
      </c>
      <c r="BG187"/>
      <c r="BU187"/>
      <c r="CI187"/>
      <c r="CW187"/>
      <c r="DL187" s="1">
        <v>9</v>
      </c>
      <c r="DM187" s="1">
        <v>21</v>
      </c>
      <c r="DN187" s="1">
        <v>4</v>
      </c>
      <c r="DO187" s="1">
        <v>31</v>
      </c>
      <c r="DP187" s="1">
        <v>16</v>
      </c>
      <c r="DQ187" s="1">
        <v>31</v>
      </c>
      <c r="DR187" s="1">
        <v>7</v>
      </c>
      <c r="DS187" s="1">
        <v>9</v>
      </c>
      <c r="DT187" s="1">
        <v>6</v>
      </c>
      <c r="DU187" s="1">
        <v>9</v>
      </c>
      <c r="DV187" s="1">
        <v>2</v>
      </c>
      <c r="DW187" s="1">
        <v>8</v>
      </c>
      <c r="DX187" s="1">
        <v>5</v>
      </c>
      <c r="DZ187" s="1">
        <v>39</v>
      </c>
      <c r="EA187" s="1">
        <v>39</v>
      </c>
      <c r="EB187" s="1">
        <v>9</v>
      </c>
      <c r="EC187" s="1">
        <v>85</v>
      </c>
      <c r="ED187" s="1">
        <v>15</v>
      </c>
      <c r="EE187" s="1">
        <v>64</v>
      </c>
      <c r="EF187" s="1">
        <v>24</v>
      </c>
      <c r="EG187" s="1">
        <v>9</v>
      </c>
      <c r="EH187" s="1">
        <v>15</v>
      </c>
      <c r="EI187" s="1">
        <v>15</v>
      </c>
      <c r="EJ187" s="1">
        <v>14</v>
      </c>
      <c r="EK187" s="1">
        <v>10</v>
      </c>
      <c r="EL187" s="1">
        <v>10</v>
      </c>
      <c r="EN187" s="1">
        <v>4</v>
      </c>
      <c r="EO187" s="1">
        <v>7</v>
      </c>
      <c r="EP187" s="1">
        <v>0</v>
      </c>
      <c r="EQ187" s="1">
        <v>14</v>
      </c>
      <c r="ER187" s="1">
        <v>0</v>
      </c>
      <c r="ES187" s="1">
        <v>10</v>
      </c>
      <c r="ET187" s="1">
        <v>5</v>
      </c>
      <c r="EU187" s="1">
        <v>0</v>
      </c>
      <c r="EV187" s="1">
        <v>2</v>
      </c>
      <c r="EW187" s="1">
        <v>10</v>
      </c>
      <c r="EX187" s="1">
        <v>2</v>
      </c>
      <c r="EY187" s="1">
        <v>7</v>
      </c>
      <c r="EZ187" s="1">
        <v>2</v>
      </c>
      <c r="FA187"/>
      <c r="FO187"/>
    </row>
    <row r="188" spans="1:171">
      <c r="A188" s="13">
        <f t="shared" si="2"/>
        <v>40816</v>
      </c>
      <c r="O188"/>
      <c r="AD188"/>
      <c r="AE188"/>
      <c r="AS188" s="4">
        <v>40816</v>
      </c>
      <c r="AT188" s="1">
        <v>374.85</v>
      </c>
      <c r="AU188" s="1">
        <v>557.12</v>
      </c>
      <c r="AV188" s="1">
        <v>1890.14</v>
      </c>
      <c r="AW188" s="1">
        <v>140.41</v>
      </c>
      <c r="AX188" s="1">
        <v>442.03</v>
      </c>
      <c r="AY188" s="1">
        <v>300.22000000000003</v>
      </c>
      <c r="AZ188" s="1">
        <v>533.78</v>
      </c>
      <c r="BA188" s="1">
        <v>43.14</v>
      </c>
      <c r="BB188" s="1">
        <v>234.18</v>
      </c>
      <c r="BC188" s="1">
        <v>568.38</v>
      </c>
      <c r="BD188" s="1">
        <v>213.83</v>
      </c>
      <c r="BE188" s="1">
        <v>198.34</v>
      </c>
      <c r="BF188" s="1">
        <v>151.01</v>
      </c>
      <c r="BG188"/>
      <c r="BU188"/>
      <c r="CI188"/>
      <c r="CW188"/>
      <c r="DL188" s="1">
        <v>17</v>
      </c>
      <c r="DM188" s="1">
        <v>30</v>
      </c>
      <c r="DN188" s="1">
        <v>5</v>
      </c>
      <c r="DO188" s="1">
        <v>21</v>
      </c>
      <c r="DP188" s="1">
        <v>13</v>
      </c>
      <c r="DQ188" s="1">
        <v>28</v>
      </c>
      <c r="DR188" s="1">
        <v>10</v>
      </c>
      <c r="DS188" s="1">
        <v>5</v>
      </c>
      <c r="DT188" s="1">
        <v>7</v>
      </c>
      <c r="DU188" s="1">
        <v>4</v>
      </c>
      <c r="DV188" s="1">
        <v>9</v>
      </c>
      <c r="DW188" s="1">
        <v>5</v>
      </c>
      <c r="DX188" s="1">
        <v>10</v>
      </c>
      <c r="DZ188" s="1">
        <v>28</v>
      </c>
      <c r="EA188" s="1">
        <v>29</v>
      </c>
      <c r="EB188" s="1">
        <v>7</v>
      </c>
      <c r="EC188" s="1">
        <v>96</v>
      </c>
      <c r="ED188" s="1">
        <v>16</v>
      </c>
      <c r="EE188" s="1">
        <v>69</v>
      </c>
      <c r="EF188" s="1">
        <v>24</v>
      </c>
      <c r="EG188" s="1">
        <v>14</v>
      </c>
      <c r="EH188" s="1">
        <v>16</v>
      </c>
      <c r="EI188" s="1">
        <v>24</v>
      </c>
      <c r="EJ188" s="1">
        <v>8</v>
      </c>
      <c r="EK188" s="1">
        <v>18</v>
      </c>
      <c r="EL188" s="1">
        <v>4</v>
      </c>
      <c r="EN188" s="1">
        <v>7</v>
      </c>
      <c r="EO188" s="1">
        <v>8</v>
      </c>
      <c r="EP188" s="1">
        <v>1</v>
      </c>
      <c r="EQ188" s="1">
        <v>13</v>
      </c>
      <c r="ER188" s="1">
        <v>2</v>
      </c>
      <c r="ES188" s="1">
        <v>8</v>
      </c>
      <c r="ET188" s="1">
        <v>2</v>
      </c>
      <c r="EU188" s="1">
        <v>0</v>
      </c>
      <c r="EV188" s="1">
        <v>0</v>
      </c>
      <c r="EW188" s="1">
        <v>6</v>
      </c>
      <c r="EX188" s="1">
        <v>1</v>
      </c>
      <c r="EY188" s="1">
        <v>2</v>
      </c>
      <c r="EZ188" s="1">
        <v>3</v>
      </c>
      <c r="FA188"/>
      <c r="FO188"/>
    </row>
    <row r="189" spans="1:171">
      <c r="A189" s="13">
        <f t="shared" si="2"/>
        <v>40786</v>
      </c>
      <c r="O189"/>
      <c r="AD189"/>
      <c r="AE189"/>
      <c r="AS189" s="4">
        <v>40786</v>
      </c>
      <c r="AT189" s="1">
        <v>436.83</v>
      </c>
      <c r="AU189" s="1">
        <v>585.1</v>
      </c>
      <c r="AV189" s="1">
        <v>2158.7600000000002</v>
      </c>
      <c r="AW189" s="1">
        <v>150.44</v>
      </c>
      <c r="AX189" s="1">
        <v>438.43</v>
      </c>
      <c r="AY189" s="1">
        <v>331.46</v>
      </c>
      <c r="AZ189" s="1">
        <v>549.79</v>
      </c>
      <c r="BA189" s="1">
        <v>44.5</v>
      </c>
      <c r="BB189" s="1">
        <v>232.87</v>
      </c>
      <c r="BC189" s="1">
        <v>563.66999999999996</v>
      </c>
      <c r="BD189" s="1">
        <v>223.89</v>
      </c>
      <c r="BE189" s="1">
        <v>207.57</v>
      </c>
      <c r="BF189" s="1">
        <v>172.72</v>
      </c>
      <c r="BG189"/>
      <c r="BU189"/>
      <c r="CI189"/>
      <c r="CW189"/>
      <c r="DL189" s="1">
        <v>11</v>
      </c>
      <c r="DM189" s="1">
        <v>23</v>
      </c>
      <c r="DN189" s="1">
        <v>5</v>
      </c>
      <c r="DO189" s="1">
        <v>34</v>
      </c>
      <c r="DP189" s="1">
        <v>11</v>
      </c>
      <c r="DQ189" s="1">
        <v>24</v>
      </c>
      <c r="DR189" s="1">
        <v>8</v>
      </c>
      <c r="DS189" s="1">
        <v>1</v>
      </c>
      <c r="DT189" s="1">
        <v>5</v>
      </c>
      <c r="DU189" s="1">
        <v>11</v>
      </c>
      <c r="DV189" s="1">
        <v>6</v>
      </c>
      <c r="DW189" s="1">
        <v>7</v>
      </c>
      <c r="DX189" s="1">
        <v>8</v>
      </c>
      <c r="DZ189" s="1">
        <v>31</v>
      </c>
      <c r="EA189" s="1">
        <v>32</v>
      </c>
      <c r="EB189" s="1">
        <v>8</v>
      </c>
      <c r="EC189" s="1">
        <v>83</v>
      </c>
      <c r="ED189" s="1">
        <v>19</v>
      </c>
      <c r="EE189" s="1">
        <v>64</v>
      </c>
      <c r="EF189" s="1">
        <v>24</v>
      </c>
      <c r="EG189" s="1">
        <v>14</v>
      </c>
      <c r="EH189" s="1">
        <v>16</v>
      </c>
      <c r="EI189" s="1">
        <v>16</v>
      </c>
      <c r="EJ189" s="1">
        <v>11</v>
      </c>
      <c r="EK189" s="1">
        <v>14</v>
      </c>
      <c r="EL189" s="1">
        <v>5</v>
      </c>
      <c r="EN189" s="1">
        <v>5</v>
      </c>
      <c r="EO189" s="1">
        <v>6</v>
      </c>
      <c r="EP189" s="1">
        <v>0</v>
      </c>
      <c r="EQ189" s="1">
        <v>13</v>
      </c>
      <c r="ER189" s="1">
        <v>0</v>
      </c>
      <c r="ES189" s="1">
        <v>3</v>
      </c>
      <c r="ET189" s="1">
        <v>3</v>
      </c>
      <c r="EU189" s="1">
        <v>2</v>
      </c>
      <c r="EV189" s="1">
        <v>5</v>
      </c>
      <c r="EW189" s="1">
        <v>6</v>
      </c>
      <c r="EX189" s="1">
        <v>1</v>
      </c>
      <c r="EY189" s="1">
        <v>3</v>
      </c>
      <c r="EZ189" s="1">
        <v>1</v>
      </c>
      <c r="FA189"/>
      <c r="FO189"/>
    </row>
    <row r="190" spans="1:171">
      <c r="A190" s="13">
        <f t="shared" si="2"/>
        <v>40753</v>
      </c>
      <c r="O190"/>
      <c r="AD190"/>
      <c r="AE190"/>
      <c r="AS190" s="4">
        <v>40753</v>
      </c>
      <c r="AT190" s="1">
        <v>507.83</v>
      </c>
      <c r="AU190" s="1">
        <v>634.97</v>
      </c>
      <c r="AV190" s="1">
        <v>2343.04</v>
      </c>
      <c r="AW190" s="1">
        <v>177.77</v>
      </c>
      <c r="AX190" s="1">
        <v>466</v>
      </c>
      <c r="AY190" s="1">
        <v>376.42</v>
      </c>
      <c r="AZ190" s="1">
        <v>610.54</v>
      </c>
      <c r="BA190" s="1">
        <v>47.59</v>
      </c>
      <c r="BB190" s="1">
        <v>252.9</v>
      </c>
      <c r="BC190" s="1">
        <v>625.5</v>
      </c>
      <c r="BD190" s="1">
        <v>253.65</v>
      </c>
      <c r="BE190" s="1">
        <v>223.13</v>
      </c>
      <c r="BF190" s="1">
        <v>220.44</v>
      </c>
      <c r="BG190"/>
      <c r="BU190"/>
      <c r="CI190"/>
      <c r="CW190"/>
      <c r="DL190" s="1">
        <v>16</v>
      </c>
      <c r="DM190" s="1">
        <v>33</v>
      </c>
      <c r="DN190" s="1">
        <v>8</v>
      </c>
      <c r="DO190" s="1">
        <v>30</v>
      </c>
      <c r="DP190" s="1">
        <v>12</v>
      </c>
      <c r="DQ190" s="1">
        <v>29</v>
      </c>
      <c r="DR190" s="1">
        <v>7</v>
      </c>
      <c r="DS190" s="1">
        <v>6</v>
      </c>
      <c r="DT190" s="1">
        <v>9</v>
      </c>
      <c r="DU190" s="1">
        <v>13</v>
      </c>
      <c r="DV190" s="1">
        <v>7</v>
      </c>
      <c r="DW190" s="1">
        <v>7</v>
      </c>
      <c r="DX190" s="1">
        <v>13</v>
      </c>
      <c r="DZ190" s="1">
        <v>29</v>
      </c>
      <c r="EA190" s="1">
        <v>24</v>
      </c>
      <c r="EB190" s="1">
        <v>5</v>
      </c>
      <c r="EC190" s="1">
        <v>85</v>
      </c>
      <c r="ED190" s="1">
        <v>18</v>
      </c>
      <c r="EE190" s="1">
        <v>53</v>
      </c>
      <c r="EF190" s="1">
        <v>26</v>
      </c>
      <c r="EG190" s="1">
        <v>8</v>
      </c>
      <c r="EH190" s="1">
        <v>16</v>
      </c>
      <c r="EI190" s="1">
        <v>17</v>
      </c>
      <c r="EJ190" s="1">
        <v>8</v>
      </c>
      <c r="EK190" s="1">
        <v>16</v>
      </c>
      <c r="EL190" s="1">
        <v>1</v>
      </c>
      <c r="EN190" s="1">
        <v>2</v>
      </c>
      <c r="EO190" s="1">
        <v>4</v>
      </c>
      <c r="EP190" s="1">
        <v>0</v>
      </c>
      <c r="EQ190" s="1">
        <v>15</v>
      </c>
      <c r="ER190" s="1">
        <v>0</v>
      </c>
      <c r="ES190" s="1">
        <v>9</v>
      </c>
      <c r="ET190" s="1">
        <v>1</v>
      </c>
      <c r="EU190" s="1">
        <v>3</v>
      </c>
      <c r="EV190" s="1">
        <v>1</v>
      </c>
      <c r="EW190" s="1">
        <v>3</v>
      </c>
      <c r="EX190" s="1">
        <v>3</v>
      </c>
      <c r="EY190" s="1">
        <v>1</v>
      </c>
      <c r="EZ190" s="1">
        <v>0</v>
      </c>
      <c r="FA190"/>
      <c r="FO190"/>
    </row>
    <row r="191" spans="1:171">
      <c r="A191" s="13">
        <f t="shared" si="2"/>
        <v>40724</v>
      </c>
      <c r="O191"/>
      <c r="AD191"/>
      <c r="AE191"/>
      <c r="AS191" s="4">
        <v>40724</v>
      </c>
      <c r="AT191" s="1">
        <v>523.29</v>
      </c>
      <c r="AU191" s="1">
        <v>630.04</v>
      </c>
      <c r="AV191" s="1">
        <v>2304.54</v>
      </c>
      <c r="AW191" s="1">
        <v>189.5</v>
      </c>
      <c r="AX191" s="1">
        <v>455.2</v>
      </c>
      <c r="AY191" s="1">
        <v>403.89</v>
      </c>
      <c r="AZ191" s="1">
        <v>611.48</v>
      </c>
      <c r="BA191" s="1">
        <v>50.56</v>
      </c>
      <c r="BB191" s="1">
        <v>253.28</v>
      </c>
      <c r="BC191" s="1">
        <v>659.34</v>
      </c>
      <c r="BD191" s="1">
        <v>265.17</v>
      </c>
      <c r="BE191" s="1">
        <v>236.66</v>
      </c>
      <c r="BF191" s="1">
        <v>228.53</v>
      </c>
      <c r="BG191"/>
      <c r="BU191"/>
      <c r="CI191"/>
      <c r="CW191"/>
      <c r="DL191" s="1">
        <v>17</v>
      </c>
      <c r="DM191" s="1">
        <v>33</v>
      </c>
      <c r="DN191" s="1">
        <v>9</v>
      </c>
      <c r="DO191" s="1">
        <v>30</v>
      </c>
      <c r="DP191" s="1">
        <v>8</v>
      </c>
      <c r="DQ191" s="1">
        <v>37</v>
      </c>
      <c r="DR191" s="1">
        <v>15</v>
      </c>
      <c r="DS191" s="1">
        <v>6</v>
      </c>
      <c r="DT191" s="1">
        <v>13</v>
      </c>
      <c r="DU191" s="1">
        <v>10</v>
      </c>
      <c r="DV191" s="1">
        <v>8</v>
      </c>
      <c r="DW191" s="1">
        <v>6</v>
      </c>
      <c r="DX191" s="1">
        <v>11</v>
      </c>
      <c r="DZ191" s="1">
        <v>23</v>
      </c>
      <c r="EA191" s="1">
        <v>21</v>
      </c>
      <c r="EB191" s="1">
        <v>4</v>
      </c>
      <c r="EC191" s="1">
        <v>75</v>
      </c>
      <c r="ED191" s="1">
        <v>17</v>
      </c>
      <c r="EE191" s="1">
        <v>37</v>
      </c>
      <c r="EF191" s="1">
        <v>13</v>
      </c>
      <c r="EG191" s="1">
        <v>9</v>
      </c>
      <c r="EH191" s="1">
        <v>13</v>
      </c>
      <c r="EI191" s="1">
        <v>18</v>
      </c>
      <c r="EJ191" s="1">
        <v>7</v>
      </c>
      <c r="EK191" s="1">
        <v>14</v>
      </c>
      <c r="EL191" s="1">
        <v>1</v>
      </c>
      <c r="EN191" s="1">
        <v>7</v>
      </c>
      <c r="EO191" s="1">
        <v>7</v>
      </c>
      <c r="EP191" s="1">
        <v>0</v>
      </c>
      <c r="EQ191" s="1">
        <v>25</v>
      </c>
      <c r="ER191" s="1">
        <v>5</v>
      </c>
      <c r="ES191" s="1">
        <v>17</v>
      </c>
      <c r="ET191" s="1">
        <v>6</v>
      </c>
      <c r="EU191" s="1">
        <v>2</v>
      </c>
      <c r="EV191" s="1">
        <v>0</v>
      </c>
      <c r="EW191" s="1">
        <v>6</v>
      </c>
      <c r="EX191" s="1">
        <v>3</v>
      </c>
      <c r="EY191" s="1">
        <v>4</v>
      </c>
      <c r="EZ191" s="1">
        <v>2</v>
      </c>
      <c r="FA191"/>
      <c r="FO191"/>
    </row>
    <row r="192" spans="1:171">
      <c r="A192" s="13">
        <f t="shared" si="2"/>
        <v>40694</v>
      </c>
      <c r="O192"/>
      <c r="AD192"/>
      <c r="AE192"/>
      <c r="AS192" s="4">
        <v>40694</v>
      </c>
      <c r="AT192" s="1">
        <v>529.94000000000005</v>
      </c>
      <c r="AU192" s="1">
        <v>634.41</v>
      </c>
      <c r="AV192" s="1">
        <v>2261.92</v>
      </c>
      <c r="AW192" s="1">
        <v>198.33</v>
      </c>
      <c r="AX192" s="1">
        <v>470.78</v>
      </c>
      <c r="AY192" s="1">
        <v>415.42</v>
      </c>
      <c r="AZ192" s="1">
        <v>631.86</v>
      </c>
      <c r="BA192" s="1">
        <v>52.32</v>
      </c>
      <c r="BB192" s="1">
        <v>261.04000000000002</v>
      </c>
      <c r="BC192" s="1">
        <v>681.4</v>
      </c>
      <c r="BD192" s="1">
        <v>273.36</v>
      </c>
      <c r="BE192" s="1">
        <v>239.03</v>
      </c>
      <c r="BF192" s="1">
        <v>212.19</v>
      </c>
      <c r="BG192"/>
      <c r="BU192"/>
      <c r="CI192"/>
      <c r="CW192"/>
      <c r="DL192" s="1">
        <v>25</v>
      </c>
      <c r="DM192" s="1">
        <v>33</v>
      </c>
      <c r="DN192" s="1">
        <v>8</v>
      </c>
      <c r="DO192" s="1">
        <v>40</v>
      </c>
      <c r="DP192" s="1">
        <v>14</v>
      </c>
      <c r="DQ192" s="1">
        <v>39</v>
      </c>
      <c r="DR192" s="1">
        <v>12</v>
      </c>
      <c r="DS192" s="1">
        <v>10</v>
      </c>
      <c r="DT192" s="1">
        <v>4</v>
      </c>
      <c r="DU192" s="1">
        <v>5</v>
      </c>
      <c r="DV192" s="1">
        <v>6</v>
      </c>
      <c r="DW192" s="1">
        <v>7</v>
      </c>
      <c r="DX192" s="1">
        <v>11</v>
      </c>
      <c r="DZ192" s="1">
        <v>19</v>
      </c>
      <c r="EA192" s="1">
        <v>16</v>
      </c>
      <c r="EB192" s="1">
        <v>3</v>
      </c>
      <c r="EC192" s="1">
        <v>69</v>
      </c>
      <c r="ED192" s="1">
        <v>15</v>
      </c>
      <c r="EE192" s="1">
        <v>39</v>
      </c>
      <c r="EF192" s="1">
        <v>18</v>
      </c>
      <c r="EG192" s="1">
        <v>7</v>
      </c>
      <c r="EH192" s="1">
        <v>17</v>
      </c>
      <c r="EI192" s="1">
        <v>23</v>
      </c>
      <c r="EJ192" s="1">
        <v>11</v>
      </c>
      <c r="EK192" s="1">
        <v>16</v>
      </c>
      <c r="EL192" s="1">
        <v>1</v>
      </c>
      <c r="EN192" s="1">
        <v>1</v>
      </c>
      <c r="EO192" s="1">
        <v>6</v>
      </c>
      <c r="EP192" s="1">
        <v>2</v>
      </c>
      <c r="EQ192" s="1">
        <v>10</v>
      </c>
      <c r="ER192" s="1">
        <v>1</v>
      </c>
      <c r="ES192" s="1">
        <v>11</v>
      </c>
      <c r="ET192" s="1">
        <v>2</v>
      </c>
      <c r="EU192" s="1">
        <v>0</v>
      </c>
      <c r="EV192" s="1">
        <v>2</v>
      </c>
      <c r="EW192" s="1">
        <v>4</v>
      </c>
      <c r="EX192" s="1">
        <v>0</v>
      </c>
      <c r="EY192" s="1">
        <v>1</v>
      </c>
      <c r="EZ192" s="1">
        <v>0</v>
      </c>
      <c r="FA192"/>
      <c r="FO192"/>
    </row>
    <row r="193" spans="1:171">
      <c r="A193" s="13">
        <f t="shared" si="2"/>
        <v>40662</v>
      </c>
      <c r="O193"/>
      <c r="AD193"/>
      <c r="AE193"/>
      <c r="AS193" s="4">
        <v>40662</v>
      </c>
      <c r="AT193" s="1">
        <v>546.36</v>
      </c>
      <c r="AU193" s="1">
        <v>618.97</v>
      </c>
      <c r="AV193" s="1">
        <v>2205.7800000000002</v>
      </c>
      <c r="AW193" s="1">
        <v>204.93</v>
      </c>
      <c r="AX193" s="1">
        <v>441.71</v>
      </c>
      <c r="AY193" s="1">
        <v>424.3</v>
      </c>
      <c r="AZ193" s="1">
        <v>656.27</v>
      </c>
      <c r="BA193" s="1">
        <v>54.54</v>
      </c>
      <c r="BB193" s="1">
        <v>268.61</v>
      </c>
      <c r="BC193" s="1">
        <v>709.02</v>
      </c>
      <c r="BD193" s="1">
        <v>273.35000000000002</v>
      </c>
      <c r="BE193" s="1">
        <v>244.44</v>
      </c>
      <c r="BF193" s="1">
        <v>221.74</v>
      </c>
      <c r="BG193"/>
      <c r="BU193"/>
      <c r="CI193"/>
      <c r="CW193"/>
      <c r="DL193" s="1">
        <v>22</v>
      </c>
      <c r="DM193" s="1">
        <v>22</v>
      </c>
      <c r="DN193" s="1">
        <v>4</v>
      </c>
      <c r="DO193" s="1">
        <v>35</v>
      </c>
      <c r="DP193" s="1">
        <v>12</v>
      </c>
      <c r="DQ193" s="1">
        <v>38</v>
      </c>
      <c r="DR193" s="1">
        <v>19</v>
      </c>
      <c r="DS193" s="1">
        <v>7</v>
      </c>
      <c r="DT193" s="1">
        <v>6</v>
      </c>
      <c r="DU193" s="1">
        <v>14</v>
      </c>
      <c r="DV193" s="1">
        <v>5</v>
      </c>
      <c r="DW193" s="1">
        <v>4</v>
      </c>
      <c r="DX193" s="1">
        <v>8</v>
      </c>
      <c r="DZ193" s="1">
        <v>22</v>
      </c>
      <c r="EA193" s="1">
        <v>31</v>
      </c>
      <c r="EB193" s="1">
        <v>9</v>
      </c>
      <c r="EC193" s="1">
        <v>70</v>
      </c>
      <c r="ED193" s="1">
        <v>17</v>
      </c>
      <c r="EE193" s="1">
        <v>47</v>
      </c>
      <c r="EF193" s="1">
        <v>11</v>
      </c>
      <c r="EG193" s="1">
        <v>10</v>
      </c>
      <c r="EH193" s="1">
        <v>15</v>
      </c>
      <c r="EI193" s="1">
        <v>12</v>
      </c>
      <c r="EJ193" s="1">
        <v>9</v>
      </c>
      <c r="EK193" s="1">
        <v>17</v>
      </c>
      <c r="EL193" s="1">
        <v>4</v>
      </c>
      <c r="EN193" s="1">
        <v>1</v>
      </c>
      <c r="EO193" s="1">
        <v>3</v>
      </c>
      <c r="EP193" s="1">
        <v>0</v>
      </c>
      <c r="EQ193" s="1">
        <v>14</v>
      </c>
      <c r="ER193" s="1">
        <v>1</v>
      </c>
      <c r="ES193" s="1">
        <v>4</v>
      </c>
      <c r="ET193" s="1">
        <v>2</v>
      </c>
      <c r="EU193" s="1">
        <v>0</v>
      </c>
      <c r="EV193" s="1">
        <v>2</v>
      </c>
      <c r="EW193" s="1">
        <v>6</v>
      </c>
      <c r="EX193" s="1">
        <v>3</v>
      </c>
      <c r="EY193" s="1">
        <v>3</v>
      </c>
      <c r="EZ193" s="1">
        <v>0</v>
      </c>
      <c r="FA193"/>
      <c r="FO193"/>
    </row>
    <row r="194" spans="1:171">
      <c r="A194" s="13">
        <f t="shared" si="2"/>
        <v>40633</v>
      </c>
      <c r="O194"/>
      <c r="AD194"/>
      <c r="AE194"/>
      <c r="AS194" s="4">
        <v>40633</v>
      </c>
      <c r="AT194" s="1">
        <v>527.46</v>
      </c>
      <c r="AU194" s="1">
        <v>593.54999999999995</v>
      </c>
      <c r="AV194" s="1">
        <v>2082.1</v>
      </c>
      <c r="AW194" s="1">
        <v>200.08</v>
      </c>
      <c r="AX194" s="1">
        <v>418.8</v>
      </c>
      <c r="AY194" s="1">
        <v>409.57</v>
      </c>
      <c r="AZ194" s="1">
        <v>653.79999999999995</v>
      </c>
      <c r="BA194" s="1">
        <v>53</v>
      </c>
      <c r="BB194" s="1">
        <v>271.19</v>
      </c>
      <c r="BC194" s="1">
        <v>692.62</v>
      </c>
      <c r="BD194" s="1">
        <v>268.85000000000002</v>
      </c>
      <c r="BE194" s="1">
        <v>243.09</v>
      </c>
      <c r="BF194" s="1">
        <v>204.16</v>
      </c>
      <c r="BG194"/>
      <c r="BU194"/>
      <c r="CI194"/>
      <c r="CW194"/>
      <c r="DL194" s="1">
        <v>26</v>
      </c>
      <c r="DM194" s="1">
        <v>27</v>
      </c>
      <c r="DN194" s="1">
        <v>5</v>
      </c>
      <c r="DO194" s="1">
        <v>36</v>
      </c>
      <c r="DP194" s="1">
        <v>14</v>
      </c>
      <c r="DQ194" s="1">
        <v>39</v>
      </c>
      <c r="DR194" s="1">
        <v>23</v>
      </c>
      <c r="DS194" s="1">
        <v>7</v>
      </c>
      <c r="DT194" s="1">
        <v>8</v>
      </c>
      <c r="DU194" s="1">
        <v>14</v>
      </c>
      <c r="DV194" s="1">
        <v>7</v>
      </c>
      <c r="DW194" s="1">
        <v>7</v>
      </c>
      <c r="DX194" s="1">
        <v>8</v>
      </c>
      <c r="DZ194" s="1">
        <v>18</v>
      </c>
      <c r="EA194" s="1">
        <v>21</v>
      </c>
      <c r="EB194" s="1">
        <v>7</v>
      </c>
      <c r="EC194" s="1">
        <v>72</v>
      </c>
      <c r="ED194" s="1">
        <v>13</v>
      </c>
      <c r="EE194" s="1">
        <v>37</v>
      </c>
      <c r="EF194" s="1">
        <v>6</v>
      </c>
      <c r="EG194" s="1">
        <v>7</v>
      </c>
      <c r="EH194" s="1">
        <v>13</v>
      </c>
      <c r="EI194" s="1">
        <v>18</v>
      </c>
      <c r="EJ194" s="1">
        <v>9</v>
      </c>
      <c r="EK194" s="1">
        <v>15</v>
      </c>
      <c r="EL194" s="1">
        <v>2</v>
      </c>
      <c r="EN194" s="1">
        <v>1</v>
      </c>
      <c r="EO194" s="1">
        <v>8</v>
      </c>
      <c r="EP194" s="1">
        <v>1</v>
      </c>
      <c r="EQ194" s="1">
        <v>13</v>
      </c>
      <c r="ER194" s="1">
        <v>3</v>
      </c>
      <c r="ES194" s="1">
        <v>13</v>
      </c>
      <c r="ET194" s="1">
        <v>3</v>
      </c>
      <c r="EU194" s="1">
        <v>3</v>
      </c>
      <c r="EV194" s="1">
        <v>2</v>
      </c>
      <c r="EW194" s="1">
        <v>0</v>
      </c>
      <c r="EX194" s="1">
        <v>1</v>
      </c>
      <c r="EY194" s="1">
        <v>2</v>
      </c>
      <c r="EZ194" s="1">
        <v>2</v>
      </c>
      <c r="FA194"/>
      <c r="FO194"/>
    </row>
    <row r="195" spans="1:171">
      <c r="A195" s="13">
        <f t="shared" si="2"/>
        <v>40602</v>
      </c>
      <c r="O195"/>
      <c r="AD195"/>
      <c r="AE195"/>
      <c r="AS195" s="4">
        <v>40602</v>
      </c>
      <c r="AT195" s="1">
        <v>540.91999999999996</v>
      </c>
      <c r="AU195" s="1">
        <v>603.20000000000005</v>
      </c>
      <c r="AV195" s="1">
        <v>2120.61</v>
      </c>
      <c r="AW195" s="1">
        <v>215.77</v>
      </c>
      <c r="AX195" s="1">
        <v>437.26</v>
      </c>
      <c r="AY195" s="1">
        <v>414.75</v>
      </c>
      <c r="AZ195" s="1">
        <v>672.53</v>
      </c>
      <c r="BA195" s="1">
        <v>54.5</v>
      </c>
      <c r="BB195" s="1">
        <v>275.35000000000002</v>
      </c>
      <c r="BC195" s="1">
        <v>715.22</v>
      </c>
      <c r="BD195" s="1">
        <v>284.06</v>
      </c>
      <c r="BE195" s="1">
        <v>254.11</v>
      </c>
      <c r="BF195" s="1">
        <v>210.98</v>
      </c>
      <c r="BG195"/>
      <c r="BU195"/>
      <c r="CI195"/>
      <c r="CW195"/>
      <c r="DL195" s="1">
        <v>22</v>
      </c>
      <c r="DM195" s="1">
        <v>29</v>
      </c>
      <c r="DN195" s="1">
        <v>9</v>
      </c>
      <c r="DO195" s="1">
        <v>52</v>
      </c>
      <c r="DP195" s="1">
        <v>14</v>
      </c>
      <c r="DQ195" s="1">
        <v>38</v>
      </c>
      <c r="DR195" s="1">
        <v>14</v>
      </c>
      <c r="DS195" s="1">
        <v>9</v>
      </c>
      <c r="DT195" s="1">
        <v>12</v>
      </c>
      <c r="DU195" s="1">
        <v>15</v>
      </c>
      <c r="DV195" s="1">
        <v>7</v>
      </c>
      <c r="DW195" s="1">
        <v>17</v>
      </c>
      <c r="DX195" s="1">
        <v>9</v>
      </c>
      <c r="DZ195" s="1">
        <v>23</v>
      </c>
      <c r="EA195" s="1">
        <v>16</v>
      </c>
      <c r="EB195" s="1">
        <v>2</v>
      </c>
      <c r="EC195" s="1">
        <v>52</v>
      </c>
      <c r="ED195" s="1">
        <v>11</v>
      </c>
      <c r="EE195" s="1">
        <v>45</v>
      </c>
      <c r="EF195" s="1">
        <v>13</v>
      </c>
      <c r="EG195" s="1">
        <v>4</v>
      </c>
      <c r="EH195" s="1">
        <v>10</v>
      </c>
      <c r="EI195" s="1">
        <v>14</v>
      </c>
      <c r="EJ195" s="1">
        <v>9</v>
      </c>
      <c r="EK195" s="1">
        <v>5</v>
      </c>
      <c r="EL195" s="1">
        <v>1</v>
      </c>
      <c r="EN195" s="1">
        <v>0</v>
      </c>
      <c r="EO195" s="1">
        <v>11</v>
      </c>
      <c r="EP195" s="1">
        <v>2</v>
      </c>
      <c r="EQ195" s="1">
        <v>17</v>
      </c>
      <c r="ER195" s="1">
        <v>5</v>
      </c>
      <c r="ES195" s="1">
        <v>6</v>
      </c>
      <c r="ET195" s="1">
        <v>5</v>
      </c>
      <c r="EU195" s="1">
        <v>4</v>
      </c>
      <c r="EV195" s="1">
        <v>1</v>
      </c>
      <c r="EW195" s="1">
        <v>3</v>
      </c>
      <c r="EX195" s="1">
        <v>1</v>
      </c>
      <c r="EY195" s="1">
        <v>3</v>
      </c>
      <c r="EZ195" s="1">
        <v>2</v>
      </c>
      <c r="FA195"/>
      <c r="FO195"/>
    </row>
    <row r="196" spans="1:171">
      <c r="A196" s="13">
        <f t="shared" si="2"/>
        <v>40574</v>
      </c>
      <c r="O196"/>
      <c r="AD196"/>
      <c r="AE196"/>
      <c r="AS196" s="4">
        <v>40574</v>
      </c>
      <c r="AT196" s="1">
        <v>524.1</v>
      </c>
      <c r="AU196" s="1">
        <v>593.38</v>
      </c>
      <c r="AV196" s="1">
        <v>2079.4699999999998</v>
      </c>
      <c r="AW196" s="1">
        <v>209.42</v>
      </c>
      <c r="AX196" s="1">
        <v>428.62</v>
      </c>
      <c r="AY196" s="1">
        <v>407.69</v>
      </c>
      <c r="AZ196" s="1">
        <v>649.41999999999996</v>
      </c>
      <c r="BA196" s="1">
        <v>53.44</v>
      </c>
      <c r="BB196" s="1">
        <v>271.83</v>
      </c>
      <c r="BC196" s="1">
        <v>703.84</v>
      </c>
      <c r="BD196" s="1">
        <v>286.44</v>
      </c>
      <c r="BE196" s="1">
        <v>247.39</v>
      </c>
      <c r="BF196" s="1">
        <v>213.5</v>
      </c>
      <c r="BG196"/>
      <c r="BU196"/>
      <c r="CI196"/>
      <c r="CW196"/>
      <c r="DL196" s="1">
        <v>20</v>
      </c>
      <c r="DM196" s="1">
        <v>30</v>
      </c>
      <c r="DN196" s="1">
        <v>8</v>
      </c>
      <c r="DO196" s="1">
        <v>47</v>
      </c>
      <c r="DP196" s="1">
        <v>16</v>
      </c>
      <c r="DQ196" s="1">
        <v>43</v>
      </c>
      <c r="DR196" s="1">
        <v>14</v>
      </c>
      <c r="DS196" s="1">
        <v>8</v>
      </c>
      <c r="DT196" s="1">
        <v>11</v>
      </c>
      <c r="DU196" s="1">
        <v>13</v>
      </c>
      <c r="DV196" s="1">
        <v>10</v>
      </c>
      <c r="DW196" s="1">
        <v>11</v>
      </c>
      <c r="DX196" s="1">
        <v>10</v>
      </c>
      <c r="DZ196" s="1">
        <v>22</v>
      </c>
      <c r="EA196" s="1">
        <v>19</v>
      </c>
      <c r="EB196" s="1">
        <v>4</v>
      </c>
      <c r="EC196" s="1">
        <v>58</v>
      </c>
      <c r="ED196" s="1">
        <v>11</v>
      </c>
      <c r="EE196" s="1">
        <v>33</v>
      </c>
      <c r="EF196" s="1">
        <v>15</v>
      </c>
      <c r="EG196" s="1">
        <v>6</v>
      </c>
      <c r="EH196" s="1">
        <v>5</v>
      </c>
      <c r="EI196" s="1">
        <v>11</v>
      </c>
      <c r="EJ196" s="1">
        <v>6</v>
      </c>
      <c r="EK196" s="1">
        <v>13</v>
      </c>
      <c r="EL196" s="1">
        <v>1</v>
      </c>
      <c r="EN196" s="1">
        <v>2</v>
      </c>
      <c r="EO196" s="1">
        <v>7</v>
      </c>
      <c r="EP196" s="1">
        <v>1</v>
      </c>
      <c r="EQ196" s="1">
        <v>16</v>
      </c>
      <c r="ER196" s="1">
        <v>4</v>
      </c>
      <c r="ES196" s="1">
        <v>12</v>
      </c>
      <c r="ET196" s="1">
        <v>3</v>
      </c>
      <c r="EU196" s="1">
        <v>3</v>
      </c>
      <c r="EV196" s="1">
        <v>7</v>
      </c>
      <c r="EW196" s="1">
        <v>8</v>
      </c>
      <c r="EX196" s="1">
        <v>1</v>
      </c>
      <c r="EY196" s="1">
        <v>1</v>
      </c>
      <c r="EZ196" s="1">
        <v>1</v>
      </c>
      <c r="FA196"/>
      <c r="FO196"/>
    </row>
    <row r="197" spans="1:171">
      <c r="A197" s="13">
        <f t="shared" si="2"/>
        <v>40543</v>
      </c>
      <c r="O197"/>
      <c r="AD197"/>
      <c r="AE197"/>
      <c r="AS197" s="4">
        <v>40543</v>
      </c>
      <c r="AT197" s="1">
        <v>548.75</v>
      </c>
      <c r="AU197" s="1">
        <v>621.69000000000005</v>
      </c>
      <c r="AV197" s="1">
        <v>2199.59</v>
      </c>
      <c r="AW197" s="1">
        <v>193.81</v>
      </c>
      <c r="AX197" s="1">
        <v>434.94</v>
      </c>
      <c r="AY197" s="1">
        <v>403.13</v>
      </c>
      <c r="AZ197" s="1">
        <v>619.48</v>
      </c>
      <c r="BA197" s="1">
        <v>50.15</v>
      </c>
      <c r="BB197" s="1">
        <v>260.52999999999997</v>
      </c>
      <c r="BC197" s="1">
        <v>675.45</v>
      </c>
      <c r="BD197" s="1">
        <v>290.08</v>
      </c>
      <c r="BE197" s="1">
        <v>242.32</v>
      </c>
      <c r="BF197" s="1">
        <v>209.42</v>
      </c>
      <c r="BG197"/>
      <c r="BU197"/>
      <c r="CI197"/>
      <c r="CW197"/>
      <c r="DL197" s="1">
        <v>17</v>
      </c>
      <c r="DM197" s="1">
        <v>26</v>
      </c>
      <c r="DN197" s="1">
        <v>2</v>
      </c>
      <c r="DO197" s="1">
        <v>51</v>
      </c>
      <c r="DP197" s="1">
        <v>13</v>
      </c>
      <c r="DQ197" s="1">
        <v>37</v>
      </c>
      <c r="DR197" s="1">
        <v>18</v>
      </c>
      <c r="DS197" s="1">
        <v>7</v>
      </c>
      <c r="DT197" s="1">
        <v>11</v>
      </c>
      <c r="DU197" s="1">
        <v>9</v>
      </c>
      <c r="DV197" s="1">
        <v>10</v>
      </c>
      <c r="DW197" s="1">
        <v>9</v>
      </c>
      <c r="DX197" s="1">
        <v>7</v>
      </c>
      <c r="DZ197" s="1">
        <v>17</v>
      </c>
      <c r="EA197" s="1">
        <v>14</v>
      </c>
      <c r="EB197" s="1">
        <v>6</v>
      </c>
      <c r="EC197" s="1">
        <v>43</v>
      </c>
      <c r="ED197" s="1">
        <v>12</v>
      </c>
      <c r="EE197" s="1">
        <v>37</v>
      </c>
      <c r="EF197" s="1">
        <v>9</v>
      </c>
      <c r="EG197" s="1">
        <v>6</v>
      </c>
      <c r="EH197" s="1">
        <v>9</v>
      </c>
      <c r="EI197" s="1">
        <v>12</v>
      </c>
      <c r="EJ197" s="1">
        <v>4</v>
      </c>
      <c r="EK197" s="1">
        <v>7</v>
      </c>
      <c r="EL197" s="1">
        <v>2</v>
      </c>
      <c r="EN197" s="1">
        <v>10</v>
      </c>
      <c r="EO197" s="1">
        <v>16</v>
      </c>
      <c r="EP197" s="1">
        <v>5</v>
      </c>
      <c r="EQ197" s="1">
        <v>27</v>
      </c>
      <c r="ER197" s="1">
        <v>6</v>
      </c>
      <c r="ES197" s="1">
        <v>14</v>
      </c>
      <c r="ET197" s="1">
        <v>5</v>
      </c>
      <c r="EU197" s="1">
        <v>4</v>
      </c>
      <c r="EV197" s="1">
        <v>3</v>
      </c>
      <c r="EW197" s="1">
        <v>11</v>
      </c>
      <c r="EX197" s="1">
        <v>3</v>
      </c>
      <c r="EY197" s="1">
        <v>8</v>
      </c>
      <c r="EZ197" s="1">
        <v>3</v>
      </c>
      <c r="FA197"/>
      <c r="FO197"/>
    </row>
    <row r="198" spans="1:171">
      <c r="A198" s="13">
        <f t="shared" si="2"/>
        <v>40512</v>
      </c>
      <c r="O198"/>
      <c r="AD198"/>
      <c r="AE198"/>
      <c r="AS198" s="4">
        <v>40512</v>
      </c>
      <c r="AT198" s="1">
        <v>502.89</v>
      </c>
      <c r="AU198" s="1">
        <v>595.67999999999995</v>
      </c>
      <c r="AV198" s="1">
        <v>2106.14</v>
      </c>
      <c r="AW198" s="1">
        <v>184.44</v>
      </c>
      <c r="AX198" s="1">
        <v>423.11</v>
      </c>
      <c r="AY198" s="1">
        <v>374.3</v>
      </c>
      <c r="AZ198" s="1">
        <v>573.51</v>
      </c>
      <c r="BA198" s="1">
        <v>46.37</v>
      </c>
      <c r="BB198" s="1">
        <v>257.66000000000003</v>
      </c>
      <c r="BC198" s="1">
        <v>647.87</v>
      </c>
      <c r="BD198" s="1">
        <v>277.10000000000002</v>
      </c>
      <c r="BE198" s="1">
        <v>229.29</v>
      </c>
      <c r="BF198" s="1">
        <v>203.12</v>
      </c>
      <c r="BG198"/>
      <c r="BU198"/>
      <c r="CI198"/>
      <c r="CW198"/>
      <c r="DL198" s="1">
        <v>27</v>
      </c>
      <c r="DM198" s="1">
        <v>32</v>
      </c>
      <c r="DN198" s="1">
        <v>9</v>
      </c>
      <c r="DO198" s="1">
        <v>62</v>
      </c>
      <c r="DP198" s="1">
        <v>18</v>
      </c>
      <c r="DQ198" s="1">
        <v>46</v>
      </c>
      <c r="DR198" s="1">
        <v>18</v>
      </c>
      <c r="DS198" s="1">
        <v>12</v>
      </c>
      <c r="DT198" s="1">
        <v>11</v>
      </c>
      <c r="DU198" s="1">
        <v>11</v>
      </c>
      <c r="DV198" s="1">
        <v>12</v>
      </c>
      <c r="DW198" s="1">
        <v>12</v>
      </c>
      <c r="DX198" s="1">
        <v>9</v>
      </c>
      <c r="DZ198" s="1">
        <v>14</v>
      </c>
      <c r="EA198" s="1">
        <v>14</v>
      </c>
      <c r="EB198" s="1">
        <v>2</v>
      </c>
      <c r="EC198" s="1">
        <v>50</v>
      </c>
      <c r="ED198" s="1">
        <v>11</v>
      </c>
      <c r="EE198" s="1">
        <v>38</v>
      </c>
      <c r="EF198" s="1">
        <v>13</v>
      </c>
      <c r="EG198" s="1">
        <v>4</v>
      </c>
      <c r="EH198" s="1">
        <v>12</v>
      </c>
      <c r="EI198" s="1">
        <v>15</v>
      </c>
      <c r="EJ198" s="1">
        <v>5</v>
      </c>
      <c r="EK198" s="1">
        <v>8</v>
      </c>
      <c r="EL198" s="1">
        <v>2</v>
      </c>
      <c r="EN198" s="1">
        <v>3</v>
      </c>
      <c r="EO198" s="1">
        <v>10</v>
      </c>
      <c r="EP198" s="1">
        <v>2</v>
      </c>
      <c r="EQ198" s="1">
        <v>10</v>
      </c>
      <c r="ER198" s="1">
        <v>2</v>
      </c>
      <c r="ES198" s="1">
        <v>4</v>
      </c>
      <c r="ET198" s="1">
        <v>1</v>
      </c>
      <c r="EU198" s="1">
        <v>1</v>
      </c>
      <c r="EV198" s="1">
        <v>0</v>
      </c>
      <c r="EW198" s="1">
        <v>6</v>
      </c>
      <c r="EX198" s="1">
        <v>0</v>
      </c>
      <c r="EY198" s="1">
        <v>4</v>
      </c>
      <c r="EZ198" s="1">
        <v>1</v>
      </c>
      <c r="FA198"/>
      <c r="FO198"/>
    </row>
    <row r="199" spans="1:171">
      <c r="A199" s="13">
        <f t="shared" si="2"/>
        <v>40480</v>
      </c>
      <c r="O199"/>
      <c r="AD199"/>
      <c r="AE199"/>
      <c r="AS199" s="4">
        <v>40480</v>
      </c>
      <c r="AT199" s="1">
        <v>481.32</v>
      </c>
      <c r="AU199" s="1">
        <v>578.12</v>
      </c>
      <c r="AV199" s="1">
        <v>2032.95</v>
      </c>
      <c r="AW199" s="1">
        <v>200.68</v>
      </c>
      <c r="AX199" s="1">
        <v>424.11</v>
      </c>
      <c r="AY199" s="1">
        <v>364.37</v>
      </c>
      <c r="AZ199" s="1">
        <v>577.20000000000005</v>
      </c>
      <c r="BA199" s="1">
        <v>47.31</v>
      </c>
      <c r="BB199" s="1">
        <v>275.11</v>
      </c>
      <c r="BC199" s="1">
        <v>688.15</v>
      </c>
      <c r="BD199" s="1">
        <v>267.10000000000002</v>
      </c>
      <c r="BE199" s="1">
        <v>236.67</v>
      </c>
      <c r="BF199" s="1">
        <v>190.01</v>
      </c>
      <c r="BG199"/>
      <c r="BU199"/>
      <c r="CI199"/>
      <c r="CW199"/>
      <c r="DL199" s="1">
        <v>28</v>
      </c>
      <c r="DM199" s="1">
        <v>36</v>
      </c>
      <c r="DN199" s="1">
        <v>8</v>
      </c>
      <c r="DO199" s="1">
        <v>59</v>
      </c>
      <c r="DP199" s="1">
        <v>14</v>
      </c>
      <c r="DQ199" s="1">
        <v>50</v>
      </c>
      <c r="DR199" s="1">
        <v>15</v>
      </c>
      <c r="DS199" s="1">
        <v>11</v>
      </c>
      <c r="DT199" s="1">
        <v>10</v>
      </c>
      <c r="DU199" s="1">
        <v>17</v>
      </c>
      <c r="DV199" s="1">
        <v>11</v>
      </c>
      <c r="DW199" s="1">
        <v>12</v>
      </c>
      <c r="DX199" s="1">
        <v>11</v>
      </c>
      <c r="DZ199" s="1">
        <v>15</v>
      </c>
      <c r="EA199" s="1">
        <v>16</v>
      </c>
      <c r="EB199" s="1">
        <v>3</v>
      </c>
      <c r="EC199" s="1">
        <v>42</v>
      </c>
      <c r="ED199" s="1">
        <v>14</v>
      </c>
      <c r="EE199" s="1">
        <v>30</v>
      </c>
      <c r="EF199" s="1">
        <v>15</v>
      </c>
      <c r="EG199" s="1">
        <v>4</v>
      </c>
      <c r="EH199" s="1">
        <v>13</v>
      </c>
      <c r="EI199" s="1">
        <v>10</v>
      </c>
      <c r="EJ199" s="1">
        <v>6</v>
      </c>
      <c r="EK199" s="1">
        <v>8</v>
      </c>
      <c r="EL199" s="1">
        <v>1</v>
      </c>
      <c r="EN199" s="1">
        <v>1</v>
      </c>
      <c r="EO199" s="1">
        <v>4</v>
      </c>
      <c r="EP199" s="1">
        <v>2</v>
      </c>
      <c r="EQ199" s="1">
        <v>21</v>
      </c>
      <c r="ER199" s="1">
        <v>3</v>
      </c>
      <c r="ES199" s="1">
        <v>8</v>
      </c>
      <c r="ET199" s="1">
        <v>2</v>
      </c>
      <c r="EU199" s="1">
        <v>2</v>
      </c>
      <c r="EV199" s="1">
        <v>0</v>
      </c>
      <c r="EW199" s="1">
        <v>5</v>
      </c>
      <c r="EX199" s="1">
        <v>0</v>
      </c>
      <c r="EY199" s="1">
        <v>4</v>
      </c>
      <c r="EZ199" s="1">
        <v>0</v>
      </c>
      <c r="FA199"/>
      <c r="FO199"/>
    </row>
    <row r="200" spans="1:171">
      <c r="A200" s="13">
        <f t="shared" ref="A200:A247" si="3">AS200</f>
        <v>40451</v>
      </c>
      <c r="O200"/>
      <c r="AD200"/>
      <c r="AE200"/>
      <c r="AS200" s="4">
        <v>40451</v>
      </c>
      <c r="AT200" s="1">
        <v>455.81</v>
      </c>
      <c r="AU200" s="1">
        <v>568.59</v>
      </c>
      <c r="AV200" s="1">
        <v>1998.82</v>
      </c>
      <c r="AW200" s="1">
        <v>198.66</v>
      </c>
      <c r="AX200" s="1">
        <v>422.7</v>
      </c>
      <c r="AY200" s="1">
        <v>356.95</v>
      </c>
      <c r="AZ200" s="1">
        <v>561.32000000000005</v>
      </c>
      <c r="BA200" s="1">
        <v>46.51</v>
      </c>
      <c r="BB200" s="1">
        <v>259.8</v>
      </c>
      <c r="BC200" s="1">
        <v>651.14</v>
      </c>
      <c r="BD200" s="1">
        <v>257.02</v>
      </c>
      <c r="BE200" s="1">
        <v>232.35</v>
      </c>
      <c r="BF200" s="1">
        <v>179.37</v>
      </c>
      <c r="BG200"/>
      <c r="BU200"/>
      <c r="CI200"/>
      <c r="CW200"/>
      <c r="DL200" s="1">
        <v>21</v>
      </c>
      <c r="DM200" s="1">
        <v>29</v>
      </c>
      <c r="DN200" s="1">
        <v>6</v>
      </c>
      <c r="DO200" s="1">
        <v>47</v>
      </c>
      <c r="DP200" s="1">
        <v>14</v>
      </c>
      <c r="DQ200" s="1">
        <v>49</v>
      </c>
      <c r="DR200" s="1">
        <v>14</v>
      </c>
      <c r="DS200" s="1">
        <v>7</v>
      </c>
      <c r="DT200" s="1">
        <v>11</v>
      </c>
      <c r="DU200" s="1">
        <v>9</v>
      </c>
      <c r="DV200" s="1">
        <v>10</v>
      </c>
      <c r="DW200" s="1">
        <v>21</v>
      </c>
      <c r="DX200" s="1">
        <v>7</v>
      </c>
      <c r="DZ200" s="1">
        <v>19</v>
      </c>
      <c r="EA200" s="1">
        <v>18</v>
      </c>
      <c r="EB200" s="1">
        <v>3</v>
      </c>
      <c r="EC200" s="1">
        <v>52</v>
      </c>
      <c r="ED200" s="1">
        <v>12</v>
      </c>
      <c r="EE200" s="1">
        <v>31</v>
      </c>
      <c r="EF200" s="1">
        <v>17</v>
      </c>
      <c r="EG200" s="1">
        <v>8</v>
      </c>
      <c r="EH200" s="1">
        <v>10</v>
      </c>
      <c r="EI200" s="1">
        <v>12</v>
      </c>
      <c r="EJ200" s="1">
        <v>7</v>
      </c>
      <c r="EK200" s="1">
        <v>1</v>
      </c>
      <c r="EL200" s="1">
        <v>2</v>
      </c>
      <c r="EN200" s="1">
        <v>4</v>
      </c>
      <c r="EO200" s="1">
        <v>9</v>
      </c>
      <c r="EP200" s="1">
        <v>4</v>
      </c>
      <c r="EQ200" s="1">
        <v>23</v>
      </c>
      <c r="ER200" s="1">
        <v>5</v>
      </c>
      <c r="ES200" s="1">
        <v>8</v>
      </c>
      <c r="ET200" s="1">
        <v>1</v>
      </c>
      <c r="EU200" s="1">
        <v>2</v>
      </c>
      <c r="EV200" s="1">
        <v>2</v>
      </c>
      <c r="EW200" s="1">
        <v>11</v>
      </c>
      <c r="EX200" s="1">
        <v>0</v>
      </c>
      <c r="EY200" s="1">
        <v>2</v>
      </c>
      <c r="EZ200" s="1">
        <v>3</v>
      </c>
      <c r="FA200"/>
      <c r="FO200"/>
    </row>
    <row r="201" spans="1:171">
      <c r="A201" s="13">
        <f t="shared" si="3"/>
        <v>40421</v>
      </c>
      <c r="O201"/>
      <c r="AD201"/>
      <c r="AE201"/>
      <c r="AS201" s="4">
        <v>40421</v>
      </c>
      <c r="AT201" s="1">
        <v>423.34</v>
      </c>
      <c r="AU201" s="1">
        <v>540.37</v>
      </c>
      <c r="AV201" s="1">
        <v>1770.78</v>
      </c>
      <c r="AW201" s="1">
        <v>195.99</v>
      </c>
      <c r="AX201" s="1">
        <v>422.72</v>
      </c>
      <c r="AY201" s="1">
        <v>331.64</v>
      </c>
      <c r="AZ201" s="1">
        <v>537.24</v>
      </c>
      <c r="BA201" s="1">
        <v>42.87</v>
      </c>
      <c r="BB201" s="1">
        <v>261.39999999999998</v>
      </c>
      <c r="BC201" s="1">
        <v>651.20000000000005</v>
      </c>
      <c r="BD201" s="1">
        <v>246.35</v>
      </c>
      <c r="BE201" s="1">
        <v>227.13</v>
      </c>
      <c r="BF201" s="1">
        <v>152.97</v>
      </c>
      <c r="BG201"/>
      <c r="BU201"/>
      <c r="CI201"/>
      <c r="CW201"/>
      <c r="DL201" s="1">
        <v>19</v>
      </c>
      <c r="DM201" s="1">
        <v>37</v>
      </c>
      <c r="DN201" s="1">
        <v>9</v>
      </c>
      <c r="DO201" s="1">
        <v>54</v>
      </c>
      <c r="DP201" s="1">
        <v>16</v>
      </c>
      <c r="DQ201" s="1">
        <v>42</v>
      </c>
      <c r="DR201" s="1">
        <v>18</v>
      </c>
      <c r="DS201" s="1">
        <v>8</v>
      </c>
      <c r="DT201" s="1">
        <v>9</v>
      </c>
      <c r="DU201" s="1">
        <v>16</v>
      </c>
      <c r="DV201" s="1">
        <v>11</v>
      </c>
      <c r="DW201" s="1">
        <v>14</v>
      </c>
      <c r="DX201" s="1">
        <v>9</v>
      </c>
      <c r="DZ201" s="1">
        <v>21</v>
      </c>
      <c r="EA201" s="1">
        <v>15</v>
      </c>
      <c r="EB201" s="1">
        <v>5</v>
      </c>
      <c r="EC201" s="1">
        <v>57</v>
      </c>
      <c r="ED201" s="1">
        <v>14</v>
      </c>
      <c r="EE201" s="1">
        <v>34</v>
      </c>
      <c r="EF201" s="1">
        <v>15</v>
      </c>
      <c r="EG201" s="1">
        <v>4</v>
      </c>
      <c r="EH201" s="1">
        <v>9</v>
      </c>
      <c r="EI201" s="1">
        <v>13</v>
      </c>
      <c r="EJ201" s="1">
        <v>6</v>
      </c>
      <c r="EK201" s="1">
        <v>6</v>
      </c>
      <c r="EL201" s="1">
        <v>2</v>
      </c>
      <c r="EN201" s="1">
        <v>3</v>
      </c>
      <c r="EO201" s="1">
        <v>4</v>
      </c>
      <c r="EP201" s="1">
        <v>0</v>
      </c>
      <c r="EQ201" s="1">
        <v>14</v>
      </c>
      <c r="ER201" s="1">
        <v>0</v>
      </c>
      <c r="ES201" s="1">
        <v>7</v>
      </c>
      <c r="ET201" s="1">
        <v>0</v>
      </c>
      <c r="EU201" s="1">
        <v>4</v>
      </c>
      <c r="EV201" s="1">
        <v>5</v>
      </c>
      <c r="EW201" s="1">
        <v>4</v>
      </c>
      <c r="EX201" s="1">
        <v>1</v>
      </c>
      <c r="EY201" s="1">
        <v>4</v>
      </c>
      <c r="EZ201" s="1">
        <v>0</v>
      </c>
      <c r="FA201"/>
      <c r="FO201"/>
    </row>
    <row r="202" spans="1:171">
      <c r="A202" s="13">
        <f t="shared" si="3"/>
        <v>40389</v>
      </c>
      <c r="O202"/>
      <c r="AD202"/>
      <c r="AE202"/>
      <c r="AS202" s="4">
        <v>40389</v>
      </c>
      <c r="AT202" s="1">
        <v>431.58</v>
      </c>
      <c r="AU202" s="1">
        <v>539.15</v>
      </c>
      <c r="AV202" s="1">
        <v>1778.12</v>
      </c>
      <c r="AW202" s="1">
        <v>206.18</v>
      </c>
      <c r="AX202" s="1">
        <v>399.91</v>
      </c>
      <c r="AY202" s="1">
        <v>348.22</v>
      </c>
      <c r="AZ202" s="1">
        <v>548.73</v>
      </c>
      <c r="BA202" s="1">
        <v>46.09</v>
      </c>
      <c r="BB202" s="1">
        <v>254.39</v>
      </c>
      <c r="BC202" s="1">
        <v>656.21</v>
      </c>
      <c r="BD202" s="1">
        <v>253.23</v>
      </c>
      <c r="BE202" s="1">
        <v>232.03</v>
      </c>
      <c r="BF202" s="1">
        <v>160.47</v>
      </c>
      <c r="BG202"/>
      <c r="BU202"/>
      <c r="CI202"/>
      <c r="CW202"/>
      <c r="DL202" s="1">
        <v>20</v>
      </c>
      <c r="DM202" s="1">
        <v>36</v>
      </c>
      <c r="DN202" s="1">
        <v>12</v>
      </c>
      <c r="DO202" s="1">
        <v>47</v>
      </c>
      <c r="DP202" s="1">
        <v>15</v>
      </c>
      <c r="DQ202" s="1">
        <v>45</v>
      </c>
      <c r="DR202" s="1">
        <v>17</v>
      </c>
      <c r="DS202" s="1">
        <v>7</v>
      </c>
      <c r="DT202" s="1">
        <v>14</v>
      </c>
      <c r="DU202" s="1">
        <v>13</v>
      </c>
      <c r="DV202" s="1">
        <v>10</v>
      </c>
      <c r="DW202" s="1">
        <v>19</v>
      </c>
      <c r="DX202" s="1">
        <v>9</v>
      </c>
      <c r="DZ202" s="1">
        <v>22</v>
      </c>
      <c r="EA202" s="1">
        <v>17</v>
      </c>
      <c r="EB202" s="1">
        <v>2</v>
      </c>
      <c r="EC202" s="1">
        <v>65</v>
      </c>
      <c r="ED202" s="1">
        <v>12</v>
      </c>
      <c r="EE202" s="1">
        <v>33</v>
      </c>
      <c r="EF202" s="1">
        <v>15</v>
      </c>
      <c r="EG202" s="1">
        <v>9</v>
      </c>
      <c r="EH202" s="1">
        <v>7</v>
      </c>
      <c r="EI202" s="1">
        <v>17</v>
      </c>
      <c r="EJ202" s="1">
        <v>7</v>
      </c>
      <c r="EK202" s="1">
        <v>3</v>
      </c>
      <c r="EL202" s="1">
        <v>1</v>
      </c>
      <c r="EN202" s="1">
        <v>1</v>
      </c>
      <c r="EO202" s="1">
        <v>3</v>
      </c>
      <c r="EP202" s="1">
        <v>0</v>
      </c>
      <c r="EQ202" s="1">
        <v>13</v>
      </c>
      <c r="ER202" s="1">
        <v>3</v>
      </c>
      <c r="ES202" s="1">
        <v>4</v>
      </c>
      <c r="ET202" s="1">
        <v>1</v>
      </c>
      <c r="EU202" s="1">
        <v>0</v>
      </c>
      <c r="EV202" s="1">
        <v>2</v>
      </c>
      <c r="EW202" s="1">
        <v>3</v>
      </c>
      <c r="EX202" s="1">
        <v>1</v>
      </c>
      <c r="EY202" s="1">
        <v>2</v>
      </c>
      <c r="EZ202" s="1">
        <v>1</v>
      </c>
      <c r="FA202"/>
      <c r="FO202"/>
    </row>
    <row r="203" spans="1:171">
      <c r="A203" s="13">
        <f t="shared" si="3"/>
        <v>40359</v>
      </c>
      <c r="O203"/>
      <c r="AD203"/>
      <c r="AE203"/>
      <c r="AS203" s="4">
        <v>40359</v>
      </c>
      <c r="AT203" s="1">
        <v>410.91</v>
      </c>
      <c r="AU203" s="1">
        <v>537.46</v>
      </c>
      <c r="AV203" s="1">
        <v>1699.94</v>
      </c>
      <c r="AW203" s="1">
        <v>183.46</v>
      </c>
      <c r="AX203" s="1">
        <v>422.62</v>
      </c>
      <c r="AY203" s="1">
        <v>337.92</v>
      </c>
      <c r="AZ203" s="1">
        <v>513.13</v>
      </c>
      <c r="BA203" s="1">
        <v>46.54</v>
      </c>
      <c r="BB203" s="1">
        <v>235.87</v>
      </c>
      <c r="BC203" s="1">
        <v>620.89</v>
      </c>
      <c r="BD203" s="1">
        <v>238.82</v>
      </c>
      <c r="BE203" s="1">
        <v>217.62</v>
      </c>
      <c r="BF203" s="1">
        <v>154.15</v>
      </c>
      <c r="BG203"/>
      <c r="BU203"/>
      <c r="CI203"/>
      <c r="CW203"/>
      <c r="DL203" s="1">
        <v>19</v>
      </c>
      <c r="DM203" s="1">
        <v>38</v>
      </c>
      <c r="DN203" s="1">
        <v>12</v>
      </c>
      <c r="DO203" s="1">
        <v>41</v>
      </c>
      <c r="DP203" s="1">
        <v>15</v>
      </c>
      <c r="DQ203" s="1">
        <v>46</v>
      </c>
      <c r="DR203" s="1">
        <v>14</v>
      </c>
      <c r="DS203" s="1">
        <v>8</v>
      </c>
      <c r="DT203" s="1">
        <v>12</v>
      </c>
      <c r="DU203" s="1">
        <v>17</v>
      </c>
      <c r="DV203" s="1">
        <v>7</v>
      </c>
      <c r="DW203" s="1">
        <v>15</v>
      </c>
      <c r="DX203" s="1">
        <v>7</v>
      </c>
      <c r="DZ203" s="1">
        <v>20</v>
      </c>
      <c r="EA203" s="1">
        <v>13</v>
      </c>
      <c r="EB203" s="1">
        <v>2</v>
      </c>
      <c r="EC203" s="1">
        <v>56</v>
      </c>
      <c r="ED203" s="1">
        <v>12</v>
      </c>
      <c r="EE203" s="1">
        <v>28</v>
      </c>
      <c r="EF203" s="1">
        <v>14</v>
      </c>
      <c r="EG203" s="1">
        <v>6</v>
      </c>
      <c r="EH203" s="1">
        <v>9</v>
      </c>
      <c r="EI203" s="1">
        <v>12</v>
      </c>
      <c r="EJ203" s="1">
        <v>10</v>
      </c>
      <c r="EK203" s="1">
        <v>7</v>
      </c>
      <c r="EL203" s="1">
        <v>3</v>
      </c>
      <c r="EN203" s="1">
        <v>4</v>
      </c>
      <c r="EO203" s="1">
        <v>5</v>
      </c>
      <c r="EP203" s="1">
        <v>0</v>
      </c>
      <c r="EQ203" s="1">
        <v>28</v>
      </c>
      <c r="ER203" s="1">
        <v>3</v>
      </c>
      <c r="ES203" s="1">
        <v>8</v>
      </c>
      <c r="ET203" s="1">
        <v>5</v>
      </c>
      <c r="EU203" s="1">
        <v>2</v>
      </c>
      <c r="EV203" s="1">
        <v>2</v>
      </c>
      <c r="EW203" s="1">
        <v>4</v>
      </c>
      <c r="EX203" s="1">
        <v>1</v>
      </c>
      <c r="EY203" s="1">
        <v>2</v>
      </c>
      <c r="EZ203" s="1">
        <v>1</v>
      </c>
      <c r="FA203"/>
      <c r="FO203"/>
    </row>
    <row r="204" spans="1:171">
      <c r="A204" s="13">
        <f t="shared" si="3"/>
        <v>40326</v>
      </c>
      <c r="O204"/>
      <c r="AD204"/>
      <c r="AE204"/>
      <c r="AS204" s="4">
        <v>40326</v>
      </c>
      <c r="AT204" s="1">
        <v>419.86</v>
      </c>
      <c r="AU204" s="1">
        <v>514.69000000000005</v>
      </c>
      <c r="AV204" s="1">
        <v>1620.86</v>
      </c>
      <c r="AW204" s="1">
        <v>184.33</v>
      </c>
      <c r="AX204" s="1">
        <v>403.95</v>
      </c>
      <c r="AY204" s="1">
        <v>336.35</v>
      </c>
      <c r="AZ204" s="1">
        <v>563.05999999999995</v>
      </c>
      <c r="BA204" s="1">
        <v>46.95</v>
      </c>
      <c r="BB204" s="1">
        <v>234.37</v>
      </c>
      <c r="BC204" s="1">
        <v>653.74</v>
      </c>
      <c r="BD204" s="1">
        <v>245.13</v>
      </c>
      <c r="BE204" s="1">
        <v>215.22</v>
      </c>
      <c r="BF204" s="1">
        <v>148.24</v>
      </c>
      <c r="BG204"/>
      <c r="BU204"/>
      <c r="CI204"/>
      <c r="CW204"/>
      <c r="DL204" s="1">
        <v>28</v>
      </c>
      <c r="DM204" s="1">
        <v>42</v>
      </c>
      <c r="DN204" s="1">
        <v>12</v>
      </c>
      <c r="DO204" s="1">
        <v>54</v>
      </c>
      <c r="DP204" s="1">
        <v>20</v>
      </c>
      <c r="DQ204" s="1">
        <v>45</v>
      </c>
      <c r="DR204" s="1">
        <v>10</v>
      </c>
      <c r="DS204" s="1">
        <v>7</v>
      </c>
      <c r="DT204" s="1">
        <v>12</v>
      </c>
      <c r="DU204" s="1">
        <v>12</v>
      </c>
      <c r="DV204" s="1">
        <v>12</v>
      </c>
      <c r="DW204" s="1">
        <v>18</v>
      </c>
      <c r="DX204" s="1">
        <v>8</v>
      </c>
      <c r="DZ204" s="1">
        <v>12</v>
      </c>
      <c r="EA204" s="1">
        <v>8</v>
      </c>
      <c r="EB204" s="1">
        <v>1</v>
      </c>
      <c r="EC204" s="1">
        <v>50</v>
      </c>
      <c r="ED204" s="1">
        <v>9</v>
      </c>
      <c r="EE204" s="1">
        <v>29</v>
      </c>
      <c r="EF204" s="1">
        <v>22</v>
      </c>
      <c r="EG204" s="1">
        <v>6</v>
      </c>
      <c r="EH204" s="1">
        <v>10</v>
      </c>
      <c r="EI204" s="1">
        <v>14</v>
      </c>
      <c r="EJ204" s="1">
        <v>6</v>
      </c>
      <c r="EK204" s="1">
        <v>4</v>
      </c>
      <c r="EL204" s="1">
        <v>1</v>
      </c>
      <c r="EN204" s="1">
        <v>3</v>
      </c>
      <c r="EO204" s="1">
        <v>6</v>
      </c>
      <c r="EP204" s="1">
        <v>1</v>
      </c>
      <c r="EQ204" s="1">
        <v>18</v>
      </c>
      <c r="ER204" s="1">
        <v>1</v>
      </c>
      <c r="ES204" s="1">
        <v>10</v>
      </c>
      <c r="ET204" s="1">
        <v>1</v>
      </c>
      <c r="EU204" s="1">
        <v>3</v>
      </c>
      <c r="EV204" s="1">
        <v>1</v>
      </c>
      <c r="EW204" s="1">
        <v>6</v>
      </c>
      <c r="EX204" s="1">
        <v>0</v>
      </c>
      <c r="EY204" s="1">
        <v>2</v>
      </c>
      <c r="EZ204" s="1">
        <v>2</v>
      </c>
      <c r="FA204"/>
      <c r="FO204"/>
    </row>
    <row r="205" spans="1:171">
      <c r="A205" s="13">
        <f t="shared" si="3"/>
        <v>40298</v>
      </c>
      <c r="O205"/>
      <c r="AD205"/>
      <c r="AE205"/>
      <c r="AS205" s="4">
        <v>40298</v>
      </c>
      <c r="AT205" s="1">
        <v>447.48</v>
      </c>
      <c r="AU205" s="1">
        <v>525.02</v>
      </c>
      <c r="AV205" s="1">
        <v>1659.89</v>
      </c>
      <c r="AW205" s="1">
        <v>202.59</v>
      </c>
      <c r="AX205" s="1">
        <v>416.57</v>
      </c>
      <c r="AY205" s="1">
        <v>359.54</v>
      </c>
      <c r="AZ205" s="1">
        <v>617.87</v>
      </c>
      <c r="BA205" s="1">
        <v>50.47</v>
      </c>
      <c r="BB205" s="1">
        <v>246.66</v>
      </c>
      <c r="BC205" s="1">
        <v>703.9</v>
      </c>
      <c r="BD205" s="1">
        <v>264.75</v>
      </c>
      <c r="BE205" s="1">
        <v>231.89</v>
      </c>
      <c r="BF205" s="1">
        <v>151.66999999999999</v>
      </c>
      <c r="BG205"/>
      <c r="BU205"/>
      <c r="CI205"/>
      <c r="CW205"/>
      <c r="DL205" s="1">
        <v>30</v>
      </c>
      <c r="DM205" s="1">
        <v>32</v>
      </c>
      <c r="DN205" s="1">
        <v>8</v>
      </c>
      <c r="DO205" s="1">
        <v>52</v>
      </c>
      <c r="DP205" s="1">
        <v>21</v>
      </c>
      <c r="DQ205" s="1">
        <v>50</v>
      </c>
      <c r="DR205" s="1">
        <v>20</v>
      </c>
      <c r="DS205" s="1">
        <v>11</v>
      </c>
      <c r="DT205" s="1">
        <v>12</v>
      </c>
      <c r="DU205" s="1">
        <v>19</v>
      </c>
      <c r="DV205" s="1">
        <v>11</v>
      </c>
      <c r="DW205" s="1">
        <v>17</v>
      </c>
      <c r="DX205" s="1">
        <v>5</v>
      </c>
      <c r="DZ205" s="1">
        <v>12</v>
      </c>
      <c r="EA205" s="1">
        <v>21</v>
      </c>
      <c r="EB205" s="1">
        <v>5</v>
      </c>
      <c r="EC205" s="1">
        <v>58</v>
      </c>
      <c r="ED205" s="1">
        <v>9</v>
      </c>
      <c r="EE205" s="1">
        <v>29</v>
      </c>
      <c r="EF205" s="1">
        <v>10</v>
      </c>
      <c r="EG205" s="1">
        <v>5</v>
      </c>
      <c r="EH205" s="1">
        <v>9</v>
      </c>
      <c r="EI205" s="1">
        <v>10</v>
      </c>
      <c r="EJ205" s="1">
        <v>7</v>
      </c>
      <c r="EK205" s="1">
        <v>5</v>
      </c>
      <c r="EL205" s="1">
        <v>5</v>
      </c>
      <c r="EN205" s="1">
        <v>1</v>
      </c>
      <c r="EO205" s="1">
        <v>3</v>
      </c>
      <c r="EP205" s="1">
        <v>1</v>
      </c>
      <c r="EQ205" s="1">
        <v>12</v>
      </c>
      <c r="ER205" s="1">
        <v>0</v>
      </c>
      <c r="ES205" s="1">
        <v>5</v>
      </c>
      <c r="ET205" s="1">
        <v>2</v>
      </c>
      <c r="EU205" s="1">
        <v>0</v>
      </c>
      <c r="EV205" s="1">
        <v>2</v>
      </c>
      <c r="EW205" s="1">
        <v>3</v>
      </c>
      <c r="EX205" s="1">
        <v>0</v>
      </c>
      <c r="EY205" s="1">
        <v>2</v>
      </c>
      <c r="EZ205" s="1">
        <v>1</v>
      </c>
      <c r="FA205"/>
      <c r="FO205"/>
    </row>
    <row r="206" spans="1:171">
      <c r="A206" s="13">
        <f t="shared" si="3"/>
        <v>40268</v>
      </c>
      <c r="O206"/>
      <c r="AD206"/>
      <c r="AE206"/>
      <c r="AS206" s="4">
        <v>40268</v>
      </c>
      <c r="AT206" s="1">
        <v>468.65</v>
      </c>
      <c r="AU206" s="1">
        <v>523.33000000000004</v>
      </c>
      <c r="AV206" s="1">
        <v>1666.94</v>
      </c>
      <c r="AW206" s="1">
        <v>209.75</v>
      </c>
      <c r="AX206" s="1">
        <v>423.76</v>
      </c>
      <c r="AY206" s="1">
        <v>351.16</v>
      </c>
      <c r="AZ206" s="1">
        <v>613.98</v>
      </c>
      <c r="BA206" s="1">
        <v>52.22</v>
      </c>
      <c r="BB206" s="1">
        <v>252.97</v>
      </c>
      <c r="BC206" s="1">
        <v>722.63</v>
      </c>
      <c r="BD206" s="1">
        <v>257.16000000000003</v>
      </c>
      <c r="BE206" s="1">
        <v>229.41</v>
      </c>
      <c r="BF206" s="1">
        <v>142.71</v>
      </c>
      <c r="BG206"/>
      <c r="BU206"/>
      <c r="CI206"/>
      <c r="CW206"/>
      <c r="DL206" s="1">
        <v>27</v>
      </c>
      <c r="DM206" s="1">
        <v>29</v>
      </c>
      <c r="DN206" s="1">
        <v>7</v>
      </c>
      <c r="DO206" s="1">
        <v>43</v>
      </c>
      <c r="DP206" s="1">
        <v>16</v>
      </c>
      <c r="DQ206" s="1">
        <v>36</v>
      </c>
      <c r="DR206" s="1">
        <v>11</v>
      </c>
      <c r="DS206" s="1">
        <v>11</v>
      </c>
      <c r="DT206" s="1">
        <v>8</v>
      </c>
      <c r="DU206" s="1">
        <v>15</v>
      </c>
      <c r="DV206" s="1">
        <v>11</v>
      </c>
      <c r="DW206" s="1">
        <v>19</v>
      </c>
      <c r="DX206" s="1">
        <v>4</v>
      </c>
      <c r="DZ206" s="1">
        <v>13</v>
      </c>
      <c r="EA206" s="1">
        <v>24</v>
      </c>
      <c r="EB206" s="1">
        <v>7</v>
      </c>
      <c r="EC206" s="1">
        <v>62</v>
      </c>
      <c r="ED206" s="1">
        <v>11</v>
      </c>
      <c r="EE206" s="1">
        <v>37</v>
      </c>
      <c r="EF206" s="1">
        <v>16</v>
      </c>
      <c r="EG206" s="1">
        <v>4</v>
      </c>
      <c r="EH206" s="1">
        <v>13</v>
      </c>
      <c r="EI206" s="1">
        <v>16</v>
      </c>
      <c r="EJ206" s="1">
        <v>5</v>
      </c>
      <c r="EK206" s="1">
        <v>4</v>
      </c>
      <c r="EL206" s="1">
        <v>6</v>
      </c>
      <c r="EN206" s="1">
        <v>3</v>
      </c>
      <c r="EO206" s="1">
        <v>3</v>
      </c>
      <c r="EP206" s="1">
        <v>0</v>
      </c>
      <c r="EQ206" s="1">
        <v>17</v>
      </c>
      <c r="ER206" s="1">
        <v>3</v>
      </c>
      <c r="ES206" s="1">
        <v>11</v>
      </c>
      <c r="ET206" s="1">
        <v>5</v>
      </c>
      <c r="EU206" s="1">
        <v>1</v>
      </c>
      <c r="EV206" s="1">
        <v>0</v>
      </c>
      <c r="EW206" s="1">
        <v>1</v>
      </c>
      <c r="EX206" s="1">
        <v>2</v>
      </c>
      <c r="EY206" s="1">
        <v>1</v>
      </c>
      <c r="EZ206" s="1">
        <v>1</v>
      </c>
      <c r="FA206"/>
      <c r="FO206"/>
    </row>
    <row r="207" spans="1:171">
      <c r="A207" s="13">
        <f t="shared" si="3"/>
        <v>40235</v>
      </c>
      <c r="O207"/>
      <c r="AD207"/>
      <c r="AE207"/>
      <c r="AS207" s="4">
        <v>40235</v>
      </c>
      <c r="AT207" s="1">
        <v>416.21</v>
      </c>
      <c r="AU207" s="1">
        <v>492.66</v>
      </c>
      <c r="AV207" s="1">
        <v>1550.82</v>
      </c>
      <c r="AW207" s="1">
        <v>194.14</v>
      </c>
      <c r="AX207" s="1">
        <v>415.96</v>
      </c>
      <c r="AY207" s="1">
        <v>321.58999999999997</v>
      </c>
      <c r="AZ207" s="1">
        <v>574.94000000000005</v>
      </c>
      <c r="BA207" s="1">
        <v>46.7</v>
      </c>
      <c r="BB207" s="1">
        <v>241.14</v>
      </c>
      <c r="BC207" s="1">
        <v>692.06</v>
      </c>
      <c r="BD207" s="1">
        <v>235.64</v>
      </c>
      <c r="BE207" s="1">
        <v>208.43</v>
      </c>
      <c r="BF207" s="1">
        <v>124.59</v>
      </c>
      <c r="BG207"/>
      <c r="BU207"/>
      <c r="CI207"/>
      <c r="CW207"/>
      <c r="DL207" s="1">
        <v>29</v>
      </c>
      <c r="DM207" s="1">
        <v>25</v>
      </c>
      <c r="DN207" s="1">
        <v>7</v>
      </c>
      <c r="DO207" s="1">
        <v>56</v>
      </c>
      <c r="DP207" s="1">
        <v>18</v>
      </c>
      <c r="DQ207" s="1">
        <v>47</v>
      </c>
      <c r="DR207" s="1">
        <v>10</v>
      </c>
      <c r="DS207" s="1">
        <v>9</v>
      </c>
      <c r="DT207" s="1">
        <v>12</v>
      </c>
      <c r="DU207" s="1">
        <v>15</v>
      </c>
      <c r="DV207" s="1">
        <v>10</v>
      </c>
      <c r="DW207" s="1">
        <v>13</v>
      </c>
      <c r="DX207" s="1">
        <v>2</v>
      </c>
      <c r="DZ207" s="1">
        <v>14</v>
      </c>
      <c r="EA207" s="1">
        <v>29</v>
      </c>
      <c r="EB207" s="1">
        <v>7</v>
      </c>
      <c r="EC207" s="1">
        <v>50</v>
      </c>
      <c r="ED207" s="1">
        <v>12</v>
      </c>
      <c r="EE207" s="1">
        <v>35</v>
      </c>
      <c r="EF207" s="1">
        <v>20</v>
      </c>
      <c r="EG207" s="1">
        <v>6</v>
      </c>
      <c r="EH207" s="1">
        <v>8</v>
      </c>
      <c r="EI207" s="1">
        <v>15</v>
      </c>
      <c r="EJ207" s="1">
        <v>8</v>
      </c>
      <c r="EK207" s="1">
        <v>10</v>
      </c>
      <c r="EL207" s="1">
        <v>8</v>
      </c>
      <c r="EN207" s="1">
        <v>0</v>
      </c>
      <c r="EO207" s="1">
        <v>2</v>
      </c>
      <c r="EP207" s="1">
        <v>0</v>
      </c>
      <c r="EQ207" s="1">
        <v>16</v>
      </c>
      <c r="ER207" s="1">
        <v>0</v>
      </c>
      <c r="ES207" s="1">
        <v>2</v>
      </c>
      <c r="ET207" s="1">
        <v>2</v>
      </c>
      <c r="EU207" s="1">
        <v>1</v>
      </c>
      <c r="EV207" s="1">
        <v>1</v>
      </c>
      <c r="EW207" s="1">
        <v>2</v>
      </c>
      <c r="EX207" s="1">
        <v>0</v>
      </c>
      <c r="EY207" s="1">
        <v>1</v>
      </c>
      <c r="EZ207" s="1">
        <v>1</v>
      </c>
      <c r="FA207"/>
      <c r="FO207"/>
    </row>
    <row r="208" spans="1:171">
      <c r="A208" s="13">
        <f t="shared" si="3"/>
        <v>40207</v>
      </c>
      <c r="O208"/>
      <c r="AD208"/>
      <c r="AE208"/>
      <c r="AS208" s="4">
        <v>40207</v>
      </c>
      <c r="AT208" s="1">
        <v>412.35</v>
      </c>
      <c r="AU208" s="1">
        <v>490.89</v>
      </c>
      <c r="AV208" s="1">
        <v>1535.19</v>
      </c>
      <c r="AW208" s="1">
        <v>195.05</v>
      </c>
      <c r="AX208" s="1">
        <v>412.99</v>
      </c>
      <c r="AY208" s="1">
        <v>322.77</v>
      </c>
      <c r="AZ208" s="1">
        <v>590.22</v>
      </c>
      <c r="BA208" s="1">
        <v>47.14</v>
      </c>
      <c r="BB208" s="1">
        <v>242.36</v>
      </c>
      <c r="BC208" s="1">
        <v>706.11</v>
      </c>
      <c r="BD208" s="1">
        <v>231.09</v>
      </c>
      <c r="BE208" s="1">
        <v>211.23</v>
      </c>
      <c r="BF208" s="1">
        <v>135.6</v>
      </c>
      <c r="BG208"/>
      <c r="BU208"/>
      <c r="CI208"/>
      <c r="CW208"/>
      <c r="DL208" s="1">
        <v>26</v>
      </c>
      <c r="DM208" s="1">
        <v>31</v>
      </c>
      <c r="DN208" s="1">
        <v>8</v>
      </c>
      <c r="DO208" s="1">
        <v>49</v>
      </c>
      <c r="DP208" s="1">
        <v>16</v>
      </c>
      <c r="DQ208" s="1">
        <v>44</v>
      </c>
      <c r="DR208" s="1">
        <v>10</v>
      </c>
      <c r="DS208" s="1">
        <v>8</v>
      </c>
      <c r="DT208" s="1">
        <v>6</v>
      </c>
      <c r="DU208" s="1">
        <v>17</v>
      </c>
      <c r="DV208" s="1">
        <v>9</v>
      </c>
      <c r="DW208" s="1">
        <v>11</v>
      </c>
      <c r="DX208" s="1">
        <v>3</v>
      </c>
      <c r="DZ208" s="1">
        <v>13</v>
      </c>
      <c r="EA208" s="1">
        <v>19</v>
      </c>
      <c r="EB208" s="1">
        <v>4</v>
      </c>
      <c r="EC208" s="1">
        <v>57</v>
      </c>
      <c r="ED208" s="1">
        <v>12</v>
      </c>
      <c r="EE208" s="1">
        <v>34</v>
      </c>
      <c r="EF208" s="1">
        <v>19</v>
      </c>
      <c r="EG208" s="1">
        <v>7</v>
      </c>
      <c r="EH208" s="1">
        <v>13</v>
      </c>
      <c r="EI208" s="1">
        <v>12</v>
      </c>
      <c r="EJ208" s="1">
        <v>9</v>
      </c>
      <c r="EK208" s="1">
        <v>8</v>
      </c>
      <c r="EL208" s="1">
        <v>6</v>
      </c>
      <c r="EN208" s="1">
        <v>4</v>
      </c>
      <c r="EO208" s="1">
        <v>7</v>
      </c>
      <c r="EP208" s="1">
        <v>2</v>
      </c>
      <c r="EQ208" s="1">
        <v>16</v>
      </c>
      <c r="ER208" s="1">
        <v>2</v>
      </c>
      <c r="ES208" s="1">
        <v>6</v>
      </c>
      <c r="ET208" s="1">
        <v>3</v>
      </c>
      <c r="EU208" s="1">
        <v>1</v>
      </c>
      <c r="EV208" s="1">
        <v>2</v>
      </c>
      <c r="EW208" s="1">
        <v>3</v>
      </c>
      <c r="EX208" s="1">
        <v>0</v>
      </c>
      <c r="EY208" s="1">
        <v>5</v>
      </c>
      <c r="EZ208" s="1">
        <v>2</v>
      </c>
      <c r="FA208"/>
      <c r="FO208"/>
    </row>
    <row r="209" spans="1:171">
      <c r="A209" s="13">
        <f t="shared" si="3"/>
        <v>40178</v>
      </c>
      <c r="O209"/>
      <c r="AD209"/>
      <c r="AE209"/>
      <c r="AS209" s="4">
        <v>40178</v>
      </c>
      <c r="AT209" s="1">
        <v>441.3</v>
      </c>
      <c r="AU209" s="1">
        <v>490.36</v>
      </c>
      <c r="AV209" s="1">
        <v>1510.07</v>
      </c>
      <c r="AW209" s="1">
        <v>206.31</v>
      </c>
      <c r="AX209" s="1">
        <v>409.51</v>
      </c>
      <c r="AY209" s="1">
        <v>329.46</v>
      </c>
      <c r="AZ209" s="1">
        <v>610.75</v>
      </c>
      <c r="BA209" s="1">
        <v>44.7</v>
      </c>
      <c r="BB209" s="1">
        <v>255.56</v>
      </c>
      <c r="BC209" s="1">
        <v>744.09</v>
      </c>
      <c r="BD209" s="1">
        <v>225.74</v>
      </c>
      <c r="BE209" s="1">
        <v>215.6</v>
      </c>
      <c r="BF209" s="1">
        <v>146.43</v>
      </c>
      <c r="BG209"/>
      <c r="BU209"/>
      <c r="CI209"/>
      <c r="CW209"/>
      <c r="DL209" s="1">
        <v>20</v>
      </c>
      <c r="DM209" s="1">
        <v>34</v>
      </c>
      <c r="DN209" s="1">
        <v>8</v>
      </c>
      <c r="DO209" s="1">
        <v>34</v>
      </c>
      <c r="DP209" s="1">
        <v>11</v>
      </c>
      <c r="DQ209" s="1">
        <v>37</v>
      </c>
      <c r="DR209" s="1">
        <v>12</v>
      </c>
      <c r="DS209" s="1">
        <v>2</v>
      </c>
      <c r="DT209" s="1">
        <v>8</v>
      </c>
      <c r="DU209" s="1">
        <v>12</v>
      </c>
      <c r="DV209" s="1">
        <v>10</v>
      </c>
      <c r="DW209" s="1">
        <v>11</v>
      </c>
      <c r="DX209" s="1">
        <v>7</v>
      </c>
      <c r="DZ209" s="1">
        <v>15</v>
      </c>
      <c r="EA209" s="1">
        <v>14</v>
      </c>
      <c r="EB209" s="1">
        <v>4</v>
      </c>
      <c r="EC209" s="1">
        <v>51</v>
      </c>
      <c r="ED209" s="1">
        <v>11</v>
      </c>
      <c r="EE209" s="1">
        <v>29</v>
      </c>
      <c r="EF209" s="1">
        <v>12</v>
      </c>
      <c r="EG209" s="1">
        <v>10</v>
      </c>
      <c r="EH209" s="1">
        <v>6</v>
      </c>
      <c r="EI209" s="1">
        <v>10</v>
      </c>
      <c r="EJ209" s="1">
        <v>5</v>
      </c>
      <c r="EK209" s="1">
        <v>8</v>
      </c>
      <c r="EL209" s="1">
        <v>3</v>
      </c>
      <c r="EN209" s="1">
        <v>8</v>
      </c>
      <c r="EO209" s="1">
        <v>9</v>
      </c>
      <c r="EP209" s="1">
        <v>2</v>
      </c>
      <c r="EQ209" s="1">
        <v>37</v>
      </c>
      <c r="ER209" s="1">
        <v>8</v>
      </c>
      <c r="ES209" s="1">
        <v>18</v>
      </c>
      <c r="ET209" s="1">
        <v>8</v>
      </c>
      <c r="EU209" s="1">
        <v>4</v>
      </c>
      <c r="EV209" s="1">
        <v>7</v>
      </c>
      <c r="EW209" s="1">
        <v>9</v>
      </c>
      <c r="EX209" s="1">
        <v>3</v>
      </c>
      <c r="EY209" s="1">
        <v>5</v>
      </c>
      <c r="EZ209" s="1">
        <v>1</v>
      </c>
      <c r="FA209"/>
      <c r="FO209"/>
    </row>
    <row r="210" spans="1:171">
      <c r="A210" s="13">
        <f t="shared" si="3"/>
        <v>40147</v>
      </c>
      <c r="O210"/>
      <c r="AD210"/>
      <c r="AE210"/>
      <c r="AS210" s="4">
        <v>40147</v>
      </c>
      <c r="AT210" s="1">
        <v>401.22</v>
      </c>
      <c r="AU210" s="1">
        <v>452.57</v>
      </c>
      <c r="AV210" s="1">
        <v>1411</v>
      </c>
      <c r="AW210" s="1">
        <v>200.62</v>
      </c>
      <c r="AX210" s="1">
        <v>383.7</v>
      </c>
      <c r="AY210" s="1">
        <v>307.89</v>
      </c>
      <c r="AZ210" s="1">
        <v>569.35</v>
      </c>
      <c r="BA210" s="1">
        <v>42.49</v>
      </c>
      <c r="BB210" s="1">
        <v>246.68</v>
      </c>
      <c r="BC210" s="1">
        <v>690.76</v>
      </c>
      <c r="BD210" s="1">
        <v>210.77</v>
      </c>
      <c r="BE210" s="1">
        <v>196.95</v>
      </c>
      <c r="BF210" s="1">
        <v>137.84</v>
      </c>
      <c r="BG210"/>
      <c r="BU210"/>
      <c r="CI210"/>
      <c r="CW210"/>
      <c r="DL210" s="1">
        <v>27</v>
      </c>
      <c r="DM210" s="1">
        <v>30</v>
      </c>
      <c r="DN210" s="1">
        <v>6</v>
      </c>
      <c r="DO210" s="1">
        <v>68</v>
      </c>
      <c r="DP210" s="1">
        <v>12</v>
      </c>
      <c r="DQ210" s="1">
        <v>44</v>
      </c>
      <c r="DR210" s="1">
        <v>12</v>
      </c>
      <c r="DS210" s="1">
        <v>8</v>
      </c>
      <c r="DT210" s="1">
        <v>12</v>
      </c>
      <c r="DU210" s="1">
        <v>16</v>
      </c>
      <c r="DV210" s="1">
        <v>7</v>
      </c>
      <c r="DW210" s="1">
        <v>15</v>
      </c>
      <c r="DX210" s="1">
        <v>5</v>
      </c>
      <c r="DZ210" s="1">
        <v>12</v>
      </c>
      <c r="EA210" s="1">
        <v>21</v>
      </c>
      <c r="EB210" s="1">
        <v>6</v>
      </c>
      <c r="EC210" s="1">
        <v>41</v>
      </c>
      <c r="ED210" s="1">
        <v>14</v>
      </c>
      <c r="EE210" s="1">
        <v>34</v>
      </c>
      <c r="EF210" s="1">
        <v>13</v>
      </c>
      <c r="EG210" s="1">
        <v>5</v>
      </c>
      <c r="EH210" s="1">
        <v>7</v>
      </c>
      <c r="EI210" s="1">
        <v>14</v>
      </c>
      <c r="EJ210" s="1">
        <v>10</v>
      </c>
      <c r="EK210" s="1">
        <v>8</v>
      </c>
      <c r="EL210" s="1">
        <v>6</v>
      </c>
      <c r="EN210" s="1">
        <v>4</v>
      </c>
      <c r="EO210" s="1">
        <v>6</v>
      </c>
      <c r="EP210" s="1">
        <v>2</v>
      </c>
      <c r="EQ210" s="1">
        <v>13</v>
      </c>
      <c r="ER210" s="1">
        <v>4</v>
      </c>
      <c r="ES210" s="1">
        <v>10</v>
      </c>
      <c r="ET210" s="1">
        <v>2</v>
      </c>
      <c r="EU210" s="1">
        <v>3</v>
      </c>
      <c r="EV210" s="1">
        <v>2</v>
      </c>
      <c r="EW210" s="1">
        <v>3</v>
      </c>
      <c r="EX210" s="1">
        <v>1</v>
      </c>
      <c r="EY210" s="1">
        <v>1</v>
      </c>
      <c r="EZ210" s="1">
        <v>0</v>
      </c>
      <c r="FA210"/>
      <c r="FO210"/>
    </row>
    <row r="211" spans="1:171">
      <c r="A211" s="13">
        <f t="shared" si="3"/>
        <v>40116</v>
      </c>
      <c r="O211"/>
      <c r="AD211"/>
      <c r="AE211"/>
      <c r="AS211" s="4">
        <v>40116</v>
      </c>
      <c r="AT211" s="1">
        <v>363.21</v>
      </c>
      <c r="AU211" s="1">
        <v>454.06</v>
      </c>
      <c r="AV211" s="1">
        <v>1364.29</v>
      </c>
      <c r="AW211" s="1">
        <v>204.12</v>
      </c>
      <c r="AX211" s="1">
        <v>377.76</v>
      </c>
      <c r="AY211" s="1">
        <v>301.54000000000002</v>
      </c>
      <c r="AZ211" s="1">
        <v>571.89</v>
      </c>
      <c r="BA211" s="1">
        <v>43</v>
      </c>
      <c r="BB211" s="1">
        <v>244.61</v>
      </c>
      <c r="BC211" s="1">
        <v>684.69</v>
      </c>
      <c r="BD211" s="1">
        <v>204.42</v>
      </c>
      <c r="BE211" s="1">
        <v>197.14</v>
      </c>
      <c r="BF211" s="1">
        <v>143.05000000000001</v>
      </c>
      <c r="BG211"/>
      <c r="BU211"/>
      <c r="CI211"/>
      <c r="CW211"/>
      <c r="DL211" s="1">
        <v>30</v>
      </c>
      <c r="DM211" s="1">
        <v>31</v>
      </c>
      <c r="DN211" s="1">
        <v>5</v>
      </c>
      <c r="DO211" s="1">
        <v>67</v>
      </c>
      <c r="DP211" s="1">
        <v>11</v>
      </c>
      <c r="DQ211" s="1">
        <v>45</v>
      </c>
      <c r="DR211" s="1">
        <v>10</v>
      </c>
      <c r="DS211" s="1">
        <v>5</v>
      </c>
      <c r="DT211" s="1">
        <v>8</v>
      </c>
      <c r="DU211" s="1">
        <v>11</v>
      </c>
      <c r="DV211" s="1">
        <v>7</v>
      </c>
      <c r="DW211" s="1">
        <v>8</v>
      </c>
      <c r="DX211" s="1">
        <v>5</v>
      </c>
      <c r="DZ211" s="1">
        <v>11</v>
      </c>
      <c r="EA211" s="1">
        <v>16</v>
      </c>
      <c r="EB211" s="1">
        <v>5</v>
      </c>
      <c r="EC211" s="1">
        <v>38</v>
      </c>
      <c r="ED211" s="1">
        <v>16</v>
      </c>
      <c r="EE211" s="1">
        <v>31</v>
      </c>
      <c r="EF211" s="1">
        <v>16</v>
      </c>
      <c r="EG211" s="1">
        <v>10</v>
      </c>
      <c r="EH211" s="1">
        <v>7</v>
      </c>
      <c r="EI211" s="1">
        <v>15</v>
      </c>
      <c r="EJ211" s="1">
        <v>7</v>
      </c>
      <c r="EK211" s="1">
        <v>8</v>
      </c>
      <c r="EL211" s="1">
        <v>5</v>
      </c>
      <c r="EN211" s="1">
        <v>2</v>
      </c>
      <c r="EO211" s="1">
        <v>10</v>
      </c>
      <c r="EP211" s="1">
        <v>4</v>
      </c>
      <c r="EQ211" s="1">
        <v>16</v>
      </c>
      <c r="ER211" s="1">
        <v>3</v>
      </c>
      <c r="ES211" s="1">
        <v>12</v>
      </c>
      <c r="ET211" s="1">
        <v>1</v>
      </c>
      <c r="EU211" s="1">
        <v>1</v>
      </c>
      <c r="EV211" s="1">
        <v>6</v>
      </c>
      <c r="EW211" s="1">
        <v>7</v>
      </c>
      <c r="EX211" s="1">
        <v>4</v>
      </c>
      <c r="EY211" s="1">
        <v>8</v>
      </c>
      <c r="EZ211" s="1">
        <v>1</v>
      </c>
      <c r="FA211"/>
      <c r="FO211"/>
    </row>
    <row r="212" spans="1:171">
      <c r="A212" s="13">
        <f t="shared" si="3"/>
        <v>40086</v>
      </c>
      <c r="O212"/>
      <c r="AD212"/>
      <c r="AE212"/>
      <c r="AS212" s="4">
        <v>40086</v>
      </c>
      <c r="AT212" s="1">
        <v>364.17</v>
      </c>
      <c r="AU212" s="1">
        <v>443.28</v>
      </c>
      <c r="AV212" s="1">
        <v>1365.51</v>
      </c>
      <c r="AW212" s="1">
        <v>216.42</v>
      </c>
      <c r="AX212" s="1">
        <v>377.92</v>
      </c>
      <c r="AY212" s="1">
        <v>314.39</v>
      </c>
      <c r="AZ212" s="1">
        <v>560.84</v>
      </c>
      <c r="BA212" s="1">
        <v>46.92</v>
      </c>
      <c r="BB212" s="1">
        <v>245.9</v>
      </c>
      <c r="BC212" s="1">
        <v>732.81</v>
      </c>
      <c r="BD212" s="1">
        <v>221.48</v>
      </c>
      <c r="BE212" s="1">
        <v>204.49</v>
      </c>
      <c r="BF212" s="1">
        <v>146.36000000000001</v>
      </c>
      <c r="BG212"/>
      <c r="BU212"/>
      <c r="CI212"/>
      <c r="CW212"/>
      <c r="DL212" s="1">
        <v>19</v>
      </c>
      <c r="DM212" s="1">
        <v>30</v>
      </c>
      <c r="DN212" s="1">
        <v>9</v>
      </c>
      <c r="DO212" s="1">
        <v>60</v>
      </c>
      <c r="DP212" s="1">
        <v>15</v>
      </c>
      <c r="DQ212" s="1">
        <v>31</v>
      </c>
      <c r="DR212" s="1">
        <v>11</v>
      </c>
      <c r="DS212" s="1">
        <v>9</v>
      </c>
      <c r="DT212" s="1">
        <v>9</v>
      </c>
      <c r="DU212" s="1">
        <v>16</v>
      </c>
      <c r="DV212" s="1">
        <v>7</v>
      </c>
      <c r="DW212" s="1">
        <v>11</v>
      </c>
      <c r="DX212" s="1">
        <v>4</v>
      </c>
      <c r="DZ212" s="1">
        <v>23</v>
      </c>
      <c r="EA212" s="1">
        <v>20</v>
      </c>
      <c r="EB212" s="1">
        <v>3</v>
      </c>
      <c r="EC212" s="1">
        <v>40</v>
      </c>
      <c r="ED212" s="1">
        <v>9</v>
      </c>
      <c r="EE212" s="1">
        <v>44</v>
      </c>
      <c r="EF212" s="1">
        <v>15</v>
      </c>
      <c r="EG212" s="1">
        <v>6</v>
      </c>
      <c r="EH212" s="1">
        <v>8</v>
      </c>
      <c r="EI212" s="1">
        <v>14</v>
      </c>
      <c r="EJ212" s="1">
        <v>8</v>
      </c>
      <c r="EK212" s="1">
        <v>10</v>
      </c>
      <c r="EL212" s="1">
        <v>5</v>
      </c>
      <c r="EN212" s="1">
        <v>1</v>
      </c>
      <c r="EO212" s="1">
        <v>7</v>
      </c>
      <c r="EP212" s="1">
        <v>2</v>
      </c>
      <c r="EQ212" s="1">
        <v>22</v>
      </c>
      <c r="ER212" s="1">
        <v>6</v>
      </c>
      <c r="ES212" s="1">
        <v>13</v>
      </c>
      <c r="ET212" s="1">
        <v>1</v>
      </c>
      <c r="EU212" s="1">
        <v>1</v>
      </c>
      <c r="EV212" s="1">
        <v>4</v>
      </c>
      <c r="EW212" s="1">
        <v>3</v>
      </c>
      <c r="EX212" s="1">
        <v>3</v>
      </c>
      <c r="EY212" s="1">
        <v>3</v>
      </c>
      <c r="EZ212" s="1">
        <v>2</v>
      </c>
      <c r="FA212"/>
      <c r="FO212"/>
    </row>
    <row r="213" spans="1:171">
      <c r="A213" s="13">
        <f t="shared" si="3"/>
        <v>40056</v>
      </c>
      <c r="O213"/>
      <c r="AD213"/>
      <c r="AE213"/>
      <c r="AS213" s="4">
        <v>40056</v>
      </c>
      <c r="AT213" s="1">
        <v>353.56</v>
      </c>
      <c r="AU213" s="1">
        <v>429.85</v>
      </c>
      <c r="AV213" s="1">
        <v>1329.02</v>
      </c>
      <c r="AW213" s="1">
        <v>210.25</v>
      </c>
      <c r="AX213" s="1">
        <v>372.2</v>
      </c>
      <c r="AY213" s="1">
        <v>303.45</v>
      </c>
      <c r="AZ213" s="1">
        <v>551.21</v>
      </c>
      <c r="BA213" s="1">
        <v>45.47</v>
      </c>
      <c r="BB213" s="1">
        <v>238.45</v>
      </c>
      <c r="BC213" s="1">
        <v>721.74</v>
      </c>
      <c r="BD213" s="1">
        <v>210.46</v>
      </c>
      <c r="BE213" s="1">
        <v>196.5</v>
      </c>
      <c r="BF213" s="1">
        <v>140.24</v>
      </c>
      <c r="BG213"/>
      <c r="BU213"/>
      <c r="CI213"/>
      <c r="CW213"/>
      <c r="DL213" s="1">
        <v>20</v>
      </c>
      <c r="DM213" s="1">
        <v>27</v>
      </c>
      <c r="DN213" s="1">
        <v>7</v>
      </c>
      <c r="DO213" s="1">
        <v>63</v>
      </c>
      <c r="DP213" s="1">
        <v>17</v>
      </c>
      <c r="DQ213" s="1">
        <v>40</v>
      </c>
      <c r="DR213" s="1">
        <v>10</v>
      </c>
      <c r="DS213" s="1">
        <v>5</v>
      </c>
      <c r="DT213" s="1">
        <v>10</v>
      </c>
      <c r="DU213" s="1">
        <v>16</v>
      </c>
      <c r="DV213" s="1">
        <v>5</v>
      </c>
      <c r="DW213" s="1">
        <v>15</v>
      </c>
      <c r="DX213" s="1">
        <v>6</v>
      </c>
      <c r="DZ213" s="1">
        <v>19</v>
      </c>
      <c r="EA213" s="1">
        <v>28</v>
      </c>
      <c r="EB213" s="1">
        <v>6</v>
      </c>
      <c r="EC213" s="1">
        <v>46</v>
      </c>
      <c r="ED213" s="1">
        <v>7</v>
      </c>
      <c r="EE213" s="1">
        <v>41</v>
      </c>
      <c r="EF213" s="1">
        <v>16</v>
      </c>
      <c r="EG213" s="1">
        <v>5</v>
      </c>
      <c r="EH213" s="1">
        <v>8</v>
      </c>
      <c r="EI213" s="1">
        <v>13</v>
      </c>
      <c r="EJ213" s="1">
        <v>13</v>
      </c>
      <c r="EK213" s="1">
        <v>9</v>
      </c>
      <c r="EL213" s="1">
        <v>6</v>
      </c>
      <c r="EN213" s="1">
        <v>4</v>
      </c>
      <c r="EO213" s="1">
        <v>4</v>
      </c>
      <c r="EP213" s="1">
        <v>1</v>
      </c>
      <c r="EQ213" s="1">
        <v>17</v>
      </c>
      <c r="ER213" s="1">
        <v>3</v>
      </c>
      <c r="ES213" s="1">
        <v>10</v>
      </c>
      <c r="ET213" s="1">
        <v>2</v>
      </c>
      <c r="EU213" s="1">
        <v>3</v>
      </c>
      <c r="EV213" s="1">
        <v>2</v>
      </c>
      <c r="EW213" s="1">
        <v>1</v>
      </c>
      <c r="EX213" s="1">
        <v>0</v>
      </c>
      <c r="EY213" s="1">
        <v>2</v>
      </c>
      <c r="EZ213" s="1">
        <v>1</v>
      </c>
      <c r="FA213"/>
      <c r="FO213"/>
    </row>
    <row r="214" spans="1:171">
      <c r="A214" s="13">
        <f t="shared" si="3"/>
        <v>40025</v>
      </c>
      <c r="O214"/>
      <c r="AD214"/>
      <c r="AE214"/>
      <c r="AS214" s="4">
        <v>40025</v>
      </c>
      <c r="AT214" s="1">
        <v>351.66</v>
      </c>
      <c r="AU214" s="1">
        <v>429.52</v>
      </c>
      <c r="AV214" s="1">
        <v>1238.74</v>
      </c>
      <c r="AW214" s="1">
        <v>188.32</v>
      </c>
      <c r="AX214" s="1">
        <v>367.57</v>
      </c>
      <c r="AY214" s="1">
        <v>285.02999999999997</v>
      </c>
      <c r="AZ214" s="1">
        <v>532.35</v>
      </c>
      <c r="BA214" s="1">
        <v>43.38</v>
      </c>
      <c r="BB214" s="1">
        <v>232.05</v>
      </c>
      <c r="BC214" s="1">
        <v>672.59</v>
      </c>
      <c r="BD214" s="1">
        <v>191.96</v>
      </c>
      <c r="BE214" s="1">
        <v>186.16</v>
      </c>
      <c r="BF214" s="1">
        <v>153.5</v>
      </c>
      <c r="BG214"/>
      <c r="BU214"/>
      <c r="CI214"/>
      <c r="CW214"/>
      <c r="DL214" s="1">
        <v>18</v>
      </c>
      <c r="DM214" s="1">
        <v>25</v>
      </c>
      <c r="DN214" s="1">
        <v>3</v>
      </c>
      <c r="DO214" s="1">
        <v>39</v>
      </c>
      <c r="DP214" s="1">
        <v>14</v>
      </c>
      <c r="DQ214" s="1">
        <v>27</v>
      </c>
      <c r="DR214" s="1">
        <v>6</v>
      </c>
      <c r="DS214" s="1">
        <v>6</v>
      </c>
      <c r="DT214" s="1">
        <v>8</v>
      </c>
      <c r="DU214" s="1">
        <v>12</v>
      </c>
      <c r="DV214" s="1">
        <v>2</v>
      </c>
      <c r="DW214" s="1">
        <v>9</v>
      </c>
      <c r="DX214" s="1">
        <v>4</v>
      </c>
      <c r="DZ214" s="1">
        <v>25</v>
      </c>
      <c r="EA214" s="1">
        <v>32</v>
      </c>
      <c r="EB214" s="1">
        <v>11</v>
      </c>
      <c r="EC214" s="1">
        <v>67</v>
      </c>
      <c r="ED214" s="1">
        <v>9</v>
      </c>
      <c r="EE214" s="1">
        <v>58</v>
      </c>
      <c r="EF214" s="1">
        <v>20</v>
      </c>
      <c r="EG214" s="1">
        <v>5</v>
      </c>
      <c r="EH214" s="1">
        <v>10</v>
      </c>
      <c r="EI214" s="1">
        <v>17</v>
      </c>
      <c r="EJ214" s="1">
        <v>16</v>
      </c>
      <c r="EK214" s="1">
        <v>17</v>
      </c>
      <c r="EL214" s="1">
        <v>8</v>
      </c>
      <c r="EN214" s="1">
        <v>0</v>
      </c>
      <c r="EO214" s="1">
        <v>2</v>
      </c>
      <c r="EP214" s="1">
        <v>0</v>
      </c>
      <c r="EQ214" s="1">
        <v>20</v>
      </c>
      <c r="ER214" s="1">
        <v>4</v>
      </c>
      <c r="ES214" s="1">
        <v>6</v>
      </c>
      <c r="ET214" s="1">
        <v>2</v>
      </c>
      <c r="EU214" s="1">
        <v>2</v>
      </c>
      <c r="EV214" s="1">
        <v>2</v>
      </c>
      <c r="EW214" s="1">
        <v>1</v>
      </c>
      <c r="EX214" s="1">
        <v>0</v>
      </c>
      <c r="EY214" s="1">
        <v>0</v>
      </c>
      <c r="EZ214" s="1">
        <v>1</v>
      </c>
      <c r="FA214"/>
      <c r="FO214"/>
    </row>
    <row r="215" spans="1:171">
      <c r="A215" s="13">
        <f t="shared" si="3"/>
        <v>39994</v>
      </c>
      <c r="O215"/>
      <c r="AD215"/>
      <c r="AE215"/>
      <c r="AS215" s="4">
        <v>39994</v>
      </c>
      <c r="AT215" s="1">
        <v>308.08</v>
      </c>
      <c r="AU215" s="1">
        <v>386.99</v>
      </c>
      <c r="AV215" s="1">
        <v>1091.1500000000001</v>
      </c>
      <c r="AW215" s="1">
        <v>165.45</v>
      </c>
      <c r="AX215" s="1">
        <v>337.99</v>
      </c>
      <c r="AY215" s="1">
        <v>258.08</v>
      </c>
      <c r="AZ215" s="1">
        <v>520.54999999999995</v>
      </c>
      <c r="BA215" s="1">
        <v>41.82</v>
      </c>
      <c r="BB215" s="1">
        <v>214.54</v>
      </c>
      <c r="BC215" s="1">
        <v>653.09</v>
      </c>
      <c r="BD215" s="1">
        <v>191.44</v>
      </c>
      <c r="BE215" s="1">
        <v>172.36</v>
      </c>
      <c r="BF215" s="1">
        <v>132.97</v>
      </c>
      <c r="BG215"/>
      <c r="BU215"/>
      <c r="CI215"/>
      <c r="CW215"/>
      <c r="DL215" s="1">
        <v>16</v>
      </c>
      <c r="DM215" s="1">
        <v>18</v>
      </c>
      <c r="DN215" s="1">
        <v>3</v>
      </c>
      <c r="DO215" s="1">
        <v>53</v>
      </c>
      <c r="DP215" s="1">
        <v>7</v>
      </c>
      <c r="DQ215" s="1">
        <v>24</v>
      </c>
      <c r="DR215" s="1">
        <v>13</v>
      </c>
      <c r="DS215" s="1">
        <v>5</v>
      </c>
      <c r="DT215" s="1">
        <v>8</v>
      </c>
      <c r="DU215" s="1">
        <v>13</v>
      </c>
      <c r="DV215" s="1">
        <v>7</v>
      </c>
      <c r="DW215" s="1">
        <v>6</v>
      </c>
      <c r="DX215" s="1">
        <v>1</v>
      </c>
      <c r="DZ215" s="1">
        <v>20</v>
      </c>
      <c r="EA215" s="1">
        <v>34</v>
      </c>
      <c r="EB215" s="1">
        <v>10</v>
      </c>
      <c r="EC215" s="1">
        <v>54</v>
      </c>
      <c r="ED215" s="1">
        <v>10</v>
      </c>
      <c r="EE215" s="1">
        <v>54</v>
      </c>
      <c r="EF215" s="1">
        <v>14</v>
      </c>
      <c r="EG215" s="1">
        <v>7</v>
      </c>
      <c r="EH215" s="1">
        <v>9</v>
      </c>
      <c r="EI215" s="1">
        <v>15</v>
      </c>
      <c r="EJ215" s="1">
        <v>10</v>
      </c>
      <c r="EK215" s="1">
        <v>17</v>
      </c>
      <c r="EL215" s="1">
        <v>8</v>
      </c>
      <c r="EN215" s="1">
        <v>7</v>
      </c>
      <c r="EO215" s="1">
        <v>7</v>
      </c>
      <c r="EP215" s="1">
        <v>1</v>
      </c>
      <c r="EQ215" s="1">
        <v>19</v>
      </c>
      <c r="ER215" s="1">
        <v>10</v>
      </c>
      <c r="ES215" s="1">
        <v>13</v>
      </c>
      <c r="ET215" s="1">
        <v>1</v>
      </c>
      <c r="EU215" s="1">
        <v>1</v>
      </c>
      <c r="EV215" s="1">
        <v>3</v>
      </c>
      <c r="EW215" s="1">
        <v>2</v>
      </c>
      <c r="EX215" s="1">
        <v>1</v>
      </c>
      <c r="EY215" s="1">
        <v>3</v>
      </c>
      <c r="EZ215" s="1">
        <v>4</v>
      </c>
      <c r="FA215"/>
      <c r="FO215"/>
    </row>
    <row r="216" spans="1:171">
      <c r="A216" s="13">
        <f t="shared" si="3"/>
        <v>39962</v>
      </c>
      <c r="O216"/>
      <c r="AD216"/>
      <c r="AE216"/>
      <c r="AS216" s="4">
        <v>39962</v>
      </c>
      <c r="AT216" s="1">
        <v>321.55</v>
      </c>
      <c r="AU216" s="1">
        <v>379.05</v>
      </c>
      <c r="AV216" s="1">
        <v>1125.05</v>
      </c>
      <c r="AW216" s="1">
        <v>169.17</v>
      </c>
      <c r="AX216" s="1">
        <v>331.39</v>
      </c>
      <c r="AY216" s="1">
        <v>261.66000000000003</v>
      </c>
      <c r="AZ216" s="1">
        <v>544.70000000000005</v>
      </c>
      <c r="BA216" s="1">
        <v>42.29</v>
      </c>
      <c r="BB216" s="1">
        <v>208.38</v>
      </c>
      <c r="BC216" s="1">
        <v>675.66</v>
      </c>
      <c r="BD216" s="1">
        <v>203.34</v>
      </c>
      <c r="BE216" s="1">
        <v>180.47</v>
      </c>
      <c r="BF216" s="1">
        <v>130.13</v>
      </c>
      <c r="BG216"/>
      <c r="BU216"/>
      <c r="CI216"/>
      <c r="CW216"/>
      <c r="DL216" s="1">
        <v>12</v>
      </c>
      <c r="DM216" s="1">
        <v>21</v>
      </c>
      <c r="DN216" s="1">
        <v>2</v>
      </c>
      <c r="DO216" s="1">
        <v>40</v>
      </c>
      <c r="DP216" s="1">
        <v>11</v>
      </c>
      <c r="DQ216" s="1">
        <v>14</v>
      </c>
      <c r="DR216" s="1">
        <v>7</v>
      </c>
      <c r="DS216" s="1">
        <v>6</v>
      </c>
      <c r="DT216" s="1">
        <v>6</v>
      </c>
      <c r="DU216" s="1">
        <v>11</v>
      </c>
      <c r="DV216" s="1">
        <v>6</v>
      </c>
      <c r="DW216" s="1">
        <v>7</v>
      </c>
      <c r="DX216" s="1">
        <v>6</v>
      </c>
      <c r="DZ216" s="1">
        <v>31</v>
      </c>
      <c r="EA216" s="1">
        <v>31</v>
      </c>
      <c r="EB216" s="1">
        <v>12</v>
      </c>
      <c r="EC216" s="1">
        <v>72</v>
      </c>
      <c r="ED216" s="1">
        <v>14</v>
      </c>
      <c r="EE216" s="1">
        <v>66</v>
      </c>
      <c r="EF216" s="1">
        <v>21</v>
      </c>
      <c r="EG216" s="1">
        <v>6</v>
      </c>
      <c r="EH216" s="1">
        <v>14</v>
      </c>
      <c r="EI216" s="1">
        <v>16</v>
      </c>
      <c r="EJ216" s="1">
        <v>11</v>
      </c>
      <c r="EK216" s="1">
        <v>15</v>
      </c>
      <c r="EL216" s="1">
        <v>7</v>
      </c>
      <c r="EN216" s="1">
        <v>0</v>
      </c>
      <c r="EO216" s="1">
        <v>7</v>
      </c>
      <c r="EP216" s="1">
        <v>0</v>
      </c>
      <c r="EQ216" s="1">
        <v>15</v>
      </c>
      <c r="ER216" s="1">
        <v>2</v>
      </c>
      <c r="ES216" s="1">
        <v>11</v>
      </c>
      <c r="ET216" s="1">
        <v>0</v>
      </c>
      <c r="EU216" s="1">
        <v>1</v>
      </c>
      <c r="EV216" s="1">
        <v>0</v>
      </c>
      <c r="EW216" s="1">
        <v>3</v>
      </c>
      <c r="EX216" s="1">
        <v>1</v>
      </c>
      <c r="EY216" s="1">
        <v>4</v>
      </c>
      <c r="EZ216" s="1">
        <v>0</v>
      </c>
      <c r="FA216"/>
      <c r="FO216"/>
    </row>
    <row r="217" spans="1:171">
      <c r="A217" s="13">
        <f t="shared" si="3"/>
        <v>39933</v>
      </c>
      <c r="O217"/>
      <c r="AD217"/>
      <c r="AE217"/>
      <c r="AS217" s="4">
        <v>39933</v>
      </c>
      <c r="AT217" s="1">
        <v>293.06</v>
      </c>
      <c r="AU217" s="1">
        <v>366.09</v>
      </c>
      <c r="AV217" s="1">
        <v>1093.1600000000001</v>
      </c>
      <c r="AW217" s="1">
        <v>158.75</v>
      </c>
      <c r="AX217" s="1">
        <v>325.45</v>
      </c>
      <c r="AY217" s="1">
        <v>261.07</v>
      </c>
      <c r="AZ217" s="1">
        <v>506.53</v>
      </c>
      <c r="BA217" s="1">
        <v>42.11</v>
      </c>
      <c r="BB217" s="1">
        <v>208.75</v>
      </c>
      <c r="BC217" s="1">
        <v>652.63</v>
      </c>
      <c r="BD217" s="1">
        <v>207.11</v>
      </c>
      <c r="BE217" s="1">
        <v>184.97</v>
      </c>
      <c r="BF217" s="1">
        <v>134.61000000000001</v>
      </c>
      <c r="BG217"/>
      <c r="BU217"/>
      <c r="CI217"/>
      <c r="CW217"/>
      <c r="DL217" s="1">
        <v>5</v>
      </c>
      <c r="DM217" s="1">
        <v>15</v>
      </c>
      <c r="DN217" s="1">
        <v>1</v>
      </c>
      <c r="DO217" s="1">
        <v>22</v>
      </c>
      <c r="DP217" s="1">
        <v>10</v>
      </c>
      <c r="DQ217" s="1">
        <v>19</v>
      </c>
      <c r="DR217" s="1">
        <v>3</v>
      </c>
      <c r="DS217" s="1">
        <v>4</v>
      </c>
      <c r="DT217" s="1">
        <v>2</v>
      </c>
      <c r="DU217" s="1">
        <v>3</v>
      </c>
      <c r="DV217" s="1">
        <v>4</v>
      </c>
      <c r="DW217" s="1">
        <v>4</v>
      </c>
      <c r="DX217" s="1">
        <v>3</v>
      </c>
      <c r="DZ217" s="1">
        <v>37</v>
      </c>
      <c r="EA217" s="1">
        <v>38</v>
      </c>
      <c r="EB217" s="1">
        <v>12</v>
      </c>
      <c r="EC217" s="1">
        <v>77</v>
      </c>
      <c r="ED217" s="1">
        <v>17</v>
      </c>
      <c r="EE217" s="1">
        <v>66</v>
      </c>
      <c r="EF217" s="1">
        <v>24</v>
      </c>
      <c r="EG217" s="1">
        <v>9</v>
      </c>
      <c r="EH217" s="1">
        <v>15</v>
      </c>
      <c r="EI217" s="1">
        <v>24</v>
      </c>
      <c r="EJ217" s="1">
        <v>13</v>
      </c>
      <c r="EK217" s="1">
        <v>19</v>
      </c>
      <c r="EL217" s="1">
        <v>8</v>
      </c>
      <c r="EN217" s="1">
        <v>1</v>
      </c>
      <c r="EO217" s="1">
        <v>6</v>
      </c>
      <c r="EP217" s="1">
        <v>1</v>
      </c>
      <c r="EQ217" s="1">
        <v>28</v>
      </c>
      <c r="ER217" s="1">
        <v>0</v>
      </c>
      <c r="ES217" s="1">
        <v>6</v>
      </c>
      <c r="ET217" s="1">
        <v>1</v>
      </c>
      <c r="EU217" s="1">
        <v>0</v>
      </c>
      <c r="EV217" s="1">
        <v>3</v>
      </c>
      <c r="EW217" s="1">
        <v>3</v>
      </c>
      <c r="EX217" s="1">
        <v>1</v>
      </c>
      <c r="EY217" s="1">
        <v>3</v>
      </c>
      <c r="EZ217" s="1">
        <v>2</v>
      </c>
      <c r="FA217"/>
      <c r="FO217"/>
    </row>
    <row r="218" spans="1:171">
      <c r="A218" s="13">
        <f t="shared" si="3"/>
        <v>39903</v>
      </c>
      <c r="O218"/>
      <c r="AD218"/>
      <c r="AE218"/>
      <c r="AS218" s="4">
        <v>39903</v>
      </c>
      <c r="AT218" s="1">
        <v>248.69</v>
      </c>
      <c r="AU218" s="1">
        <v>335.63</v>
      </c>
      <c r="AV218" s="1">
        <v>945.29</v>
      </c>
      <c r="AW218" s="1">
        <v>120.52</v>
      </c>
      <c r="AX218" s="1">
        <v>325.89</v>
      </c>
      <c r="AY218" s="1">
        <v>216.63</v>
      </c>
      <c r="AZ218" s="1">
        <v>476.43</v>
      </c>
      <c r="BA218" s="1">
        <v>35.950000000000003</v>
      </c>
      <c r="BB218" s="1">
        <v>209.47</v>
      </c>
      <c r="BC218" s="1">
        <v>590.84</v>
      </c>
      <c r="BD218" s="1">
        <v>171.29</v>
      </c>
      <c r="BE218" s="1">
        <v>168.76</v>
      </c>
      <c r="BF218" s="1">
        <v>105.38</v>
      </c>
      <c r="BG218"/>
      <c r="BU218"/>
      <c r="CI218"/>
      <c r="CW218"/>
      <c r="DL218" s="1">
        <v>4</v>
      </c>
      <c r="DM218" s="1">
        <v>8</v>
      </c>
      <c r="DN218" s="1">
        <v>1</v>
      </c>
      <c r="DO218" s="1">
        <v>13</v>
      </c>
      <c r="DP218" s="1">
        <v>5</v>
      </c>
      <c r="DQ218" s="1">
        <v>12</v>
      </c>
      <c r="DR218" s="1">
        <v>5</v>
      </c>
      <c r="DS218" s="1">
        <v>3</v>
      </c>
      <c r="DT218" s="1">
        <v>7</v>
      </c>
      <c r="DU218" s="1">
        <v>5</v>
      </c>
      <c r="DV218" s="1">
        <v>2</v>
      </c>
      <c r="DW218" s="1">
        <v>7</v>
      </c>
      <c r="DX218" s="1">
        <v>0</v>
      </c>
      <c r="DZ218" s="1">
        <v>37</v>
      </c>
      <c r="EA218" s="1">
        <v>46</v>
      </c>
      <c r="EB218" s="1">
        <v>13</v>
      </c>
      <c r="EC218" s="1">
        <v>102</v>
      </c>
      <c r="ED218" s="1">
        <v>16</v>
      </c>
      <c r="EE218" s="1">
        <v>74</v>
      </c>
      <c r="EF218" s="1">
        <v>22</v>
      </c>
      <c r="EG218" s="1">
        <v>10</v>
      </c>
      <c r="EH218" s="1">
        <v>12</v>
      </c>
      <c r="EI218" s="1">
        <v>24</v>
      </c>
      <c r="EJ218" s="1">
        <v>15</v>
      </c>
      <c r="EK218" s="1">
        <v>16</v>
      </c>
      <c r="EL218" s="1">
        <v>11</v>
      </c>
      <c r="EN218" s="1">
        <v>2</v>
      </c>
      <c r="EO218" s="1">
        <v>5</v>
      </c>
      <c r="EP218" s="1">
        <v>0</v>
      </c>
      <c r="EQ218" s="1">
        <v>13</v>
      </c>
      <c r="ER218" s="1">
        <v>6</v>
      </c>
      <c r="ES218" s="1">
        <v>5</v>
      </c>
      <c r="ET218" s="1">
        <v>1</v>
      </c>
      <c r="EU218" s="1">
        <v>0</v>
      </c>
      <c r="EV218" s="1">
        <v>1</v>
      </c>
      <c r="EW218" s="1">
        <v>2</v>
      </c>
      <c r="EX218" s="1">
        <v>1</v>
      </c>
      <c r="EY218" s="1">
        <v>3</v>
      </c>
      <c r="EZ218" s="1">
        <v>2</v>
      </c>
      <c r="FA218"/>
      <c r="FO218"/>
    </row>
    <row r="219" spans="1:171">
      <c r="A219" s="13">
        <f t="shared" si="3"/>
        <v>39871</v>
      </c>
      <c r="O219"/>
      <c r="AD219"/>
      <c r="AE219"/>
      <c r="AS219" s="4">
        <v>39871</v>
      </c>
      <c r="AT219" s="1">
        <v>234.06</v>
      </c>
      <c r="AU219" s="1">
        <v>338.25</v>
      </c>
      <c r="AV219" s="1">
        <v>884.57</v>
      </c>
      <c r="AW219" s="1">
        <v>110.33</v>
      </c>
      <c r="AX219" s="1">
        <v>319.64999999999998</v>
      </c>
      <c r="AY219" s="1">
        <v>210.8</v>
      </c>
      <c r="AZ219" s="1">
        <v>476.52</v>
      </c>
      <c r="BA219" s="1">
        <v>33.479999999999997</v>
      </c>
      <c r="BB219" s="1">
        <v>213.58</v>
      </c>
      <c r="BC219" s="1">
        <v>607.29</v>
      </c>
      <c r="BD219" s="1">
        <v>174.42</v>
      </c>
      <c r="BE219" s="1">
        <v>171.8</v>
      </c>
      <c r="BF219" s="1">
        <v>91.62</v>
      </c>
      <c r="BG219"/>
      <c r="BU219"/>
      <c r="CI219"/>
      <c r="CW219"/>
      <c r="DL219" s="1">
        <v>16</v>
      </c>
      <c r="DM219" s="1">
        <v>12</v>
      </c>
      <c r="DN219" s="1">
        <v>2</v>
      </c>
      <c r="DO219" s="1">
        <v>18</v>
      </c>
      <c r="DP219" s="1">
        <v>13</v>
      </c>
      <c r="DQ219" s="1">
        <v>29</v>
      </c>
      <c r="DR219" s="1">
        <v>13</v>
      </c>
      <c r="DS219" s="1">
        <v>6</v>
      </c>
      <c r="DT219" s="1">
        <v>9</v>
      </c>
      <c r="DU219" s="1">
        <v>11</v>
      </c>
      <c r="DV219" s="1">
        <v>9</v>
      </c>
      <c r="DW219" s="1">
        <v>13</v>
      </c>
      <c r="DX219" s="1">
        <v>1</v>
      </c>
      <c r="DZ219" s="1">
        <v>27</v>
      </c>
      <c r="EA219" s="1">
        <v>42</v>
      </c>
      <c r="EB219" s="1">
        <v>12</v>
      </c>
      <c r="EC219" s="1">
        <v>92</v>
      </c>
      <c r="ED219" s="1">
        <v>14</v>
      </c>
      <c r="EE219" s="1">
        <v>57</v>
      </c>
      <c r="EF219" s="1">
        <v>14</v>
      </c>
      <c r="EG219" s="1">
        <v>6</v>
      </c>
      <c r="EH219" s="1">
        <v>11</v>
      </c>
      <c r="EI219" s="1">
        <v>20</v>
      </c>
      <c r="EJ219" s="1">
        <v>8</v>
      </c>
      <c r="EK219" s="1">
        <v>11</v>
      </c>
      <c r="EL219" s="1">
        <v>12</v>
      </c>
      <c r="EN219" s="1">
        <v>0</v>
      </c>
      <c r="EO219" s="1">
        <v>5</v>
      </c>
      <c r="EP219" s="1">
        <v>0</v>
      </c>
      <c r="EQ219" s="1">
        <v>15</v>
      </c>
      <c r="ER219" s="1">
        <v>0</v>
      </c>
      <c r="ES219" s="1">
        <v>5</v>
      </c>
      <c r="ET219" s="1">
        <v>1</v>
      </c>
      <c r="EU219" s="1">
        <v>1</v>
      </c>
      <c r="EV219" s="1">
        <v>0</v>
      </c>
      <c r="EW219" s="1">
        <v>0</v>
      </c>
      <c r="EX219" s="1">
        <v>1</v>
      </c>
      <c r="EY219" s="1">
        <v>2</v>
      </c>
      <c r="EZ219" s="1">
        <v>0</v>
      </c>
      <c r="FA219"/>
      <c r="FO219"/>
    </row>
    <row r="220" spans="1:171">
      <c r="A220" s="13">
        <f t="shared" si="3"/>
        <v>39843</v>
      </c>
      <c r="O220"/>
      <c r="AD220"/>
      <c r="AE220"/>
      <c r="AS220" s="4">
        <v>39843</v>
      </c>
      <c r="AT220" s="1">
        <v>244.91</v>
      </c>
      <c r="AU220" s="1">
        <v>364.85</v>
      </c>
      <c r="AV220" s="1">
        <v>922.89</v>
      </c>
      <c r="AW220" s="1">
        <v>135.35</v>
      </c>
      <c r="AX220" s="1">
        <v>362.45</v>
      </c>
      <c r="AY220" s="1">
        <v>230.53</v>
      </c>
      <c r="AZ220" s="1">
        <v>509.8</v>
      </c>
      <c r="BA220" s="1">
        <v>37.78</v>
      </c>
      <c r="BB220" s="1">
        <v>216.51</v>
      </c>
      <c r="BC220" s="1">
        <v>688.98</v>
      </c>
      <c r="BD220" s="1">
        <v>186.64</v>
      </c>
      <c r="BE220" s="1">
        <v>181.08</v>
      </c>
      <c r="BF220" s="1">
        <v>109.41</v>
      </c>
      <c r="BG220"/>
      <c r="BU220"/>
      <c r="CI220"/>
      <c r="CW220"/>
      <c r="DL220" s="1">
        <v>5</v>
      </c>
      <c r="DM220" s="1">
        <v>12</v>
      </c>
      <c r="DN220" s="1">
        <v>0</v>
      </c>
      <c r="DO220" s="1">
        <v>18</v>
      </c>
      <c r="DP220" s="1">
        <v>14</v>
      </c>
      <c r="DQ220" s="1">
        <v>26</v>
      </c>
      <c r="DR220" s="1">
        <v>10</v>
      </c>
      <c r="DS220" s="1">
        <v>4</v>
      </c>
      <c r="DT220" s="1">
        <v>6</v>
      </c>
      <c r="DU220" s="1">
        <v>9</v>
      </c>
      <c r="DV220" s="1">
        <v>4</v>
      </c>
      <c r="DW220" s="1">
        <v>9</v>
      </c>
      <c r="DX220" s="1">
        <v>1</v>
      </c>
      <c r="DZ220" s="1">
        <v>36</v>
      </c>
      <c r="EA220" s="1">
        <v>42</v>
      </c>
      <c r="EB220" s="1">
        <v>12</v>
      </c>
      <c r="EC220" s="1">
        <v>86</v>
      </c>
      <c r="ED220" s="1">
        <v>12</v>
      </c>
      <c r="EE220" s="1">
        <v>57</v>
      </c>
      <c r="EF220" s="1">
        <v>16</v>
      </c>
      <c r="EG220" s="1">
        <v>9</v>
      </c>
      <c r="EH220" s="1">
        <v>12</v>
      </c>
      <c r="EI220" s="1">
        <v>21</v>
      </c>
      <c r="EJ220" s="1">
        <v>13</v>
      </c>
      <c r="EK220" s="1">
        <v>16</v>
      </c>
      <c r="EL220" s="1">
        <v>12</v>
      </c>
      <c r="EN220" s="1">
        <v>2</v>
      </c>
      <c r="EO220" s="1">
        <v>5</v>
      </c>
      <c r="EP220" s="1">
        <v>2</v>
      </c>
      <c r="EQ220" s="1">
        <v>21</v>
      </c>
      <c r="ER220" s="1">
        <v>1</v>
      </c>
      <c r="ES220" s="1">
        <v>8</v>
      </c>
      <c r="ET220" s="1">
        <v>2</v>
      </c>
      <c r="EU220" s="1">
        <v>0</v>
      </c>
      <c r="EV220" s="1">
        <v>2</v>
      </c>
      <c r="EW220" s="1">
        <v>1</v>
      </c>
      <c r="EX220" s="1">
        <v>1</v>
      </c>
      <c r="EY220" s="1">
        <v>1</v>
      </c>
      <c r="EZ220" s="1">
        <v>0</v>
      </c>
      <c r="FA220"/>
      <c r="FO220"/>
    </row>
    <row r="221" spans="1:171">
      <c r="A221" s="13">
        <f t="shared" si="3"/>
        <v>39813</v>
      </c>
      <c r="O221"/>
      <c r="AD221"/>
      <c r="AE221"/>
      <c r="AS221" s="4">
        <v>39813</v>
      </c>
      <c r="AT221" s="1">
        <v>254.48</v>
      </c>
      <c r="AU221" s="1">
        <v>369.62</v>
      </c>
      <c r="AV221" s="1">
        <v>1043.01</v>
      </c>
      <c r="AW221" s="1">
        <v>152.11000000000001</v>
      </c>
      <c r="AX221" s="1">
        <v>361.92</v>
      </c>
      <c r="AY221" s="1">
        <v>246.36</v>
      </c>
      <c r="AZ221" s="1">
        <v>495.84</v>
      </c>
      <c r="BA221" s="1">
        <v>38.07</v>
      </c>
      <c r="BB221" s="1">
        <v>230.72</v>
      </c>
      <c r="BC221" s="1">
        <v>730.86</v>
      </c>
      <c r="BD221" s="1">
        <v>193.02</v>
      </c>
      <c r="BE221" s="1">
        <v>184.12</v>
      </c>
      <c r="BF221" s="1">
        <v>122.94</v>
      </c>
      <c r="BG221"/>
      <c r="BU221"/>
      <c r="CI221"/>
      <c r="CW221"/>
      <c r="DL221" s="1">
        <v>5</v>
      </c>
      <c r="DM221" s="1">
        <v>15</v>
      </c>
      <c r="DN221" s="1">
        <v>3</v>
      </c>
      <c r="DO221" s="1">
        <v>19</v>
      </c>
      <c r="DP221" s="1">
        <v>8</v>
      </c>
      <c r="DQ221" s="1">
        <v>21</v>
      </c>
      <c r="DR221" s="1">
        <v>8</v>
      </c>
      <c r="DS221" s="1">
        <v>3</v>
      </c>
      <c r="DT221" s="1">
        <v>8</v>
      </c>
      <c r="DU221" s="1">
        <v>11</v>
      </c>
      <c r="DV221" s="1">
        <v>7</v>
      </c>
      <c r="DW221" s="1">
        <v>6</v>
      </c>
      <c r="DX221" s="1">
        <v>1</v>
      </c>
      <c r="DZ221" s="1">
        <v>35</v>
      </c>
      <c r="EA221" s="1">
        <v>35</v>
      </c>
      <c r="EB221" s="1">
        <v>10</v>
      </c>
      <c r="EC221" s="1">
        <v>82</v>
      </c>
      <c r="ED221" s="1">
        <v>12</v>
      </c>
      <c r="EE221" s="1">
        <v>54</v>
      </c>
      <c r="EF221" s="1">
        <v>16</v>
      </c>
      <c r="EG221" s="1">
        <v>8</v>
      </c>
      <c r="EH221" s="1">
        <v>8</v>
      </c>
      <c r="EI221" s="1">
        <v>18</v>
      </c>
      <c r="EJ221" s="1">
        <v>10</v>
      </c>
      <c r="EK221" s="1">
        <v>16</v>
      </c>
      <c r="EL221" s="1">
        <v>12</v>
      </c>
      <c r="EN221" s="1">
        <v>4</v>
      </c>
      <c r="EO221" s="1">
        <v>9</v>
      </c>
      <c r="EP221" s="1">
        <v>1</v>
      </c>
      <c r="EQ221" s="1">
        <v>27</v>
      </c>
      <c r="ER221" s="1">
        <v>7</v>
      </c>
      <c r="ES221" s="1">
        <v>15</v>
      </c>
      <c r="ET221" s="1">
        <v>4</v>
      </c>
      <c r="EU221" s="1">
        <v>2</v>
      </c>
      <c r="EV221" s="1">
        <v>4</v>
      </c>
      <c r="EW221" s="1">
        <v>3</v>
      </c>
      <c r="EX221" s="1">
        <v>1</v>
      </c>
      <c r="EY221" s="1">
        <v>4</v>
      </c>
      <c r="EZ221" s="1">
        <v>0</v>
      </c>
      <c r="FA221"/>
      <c r="FO221"/>
    </row>
    <row r="222" spans="1:171">
      <c r="A222" s="13">
        <f t="shared" si="3"/>
        <v>39780</v>
      </c>
      <c r="O222"/>
      <c r="AD222"/>
      <c r="AE222"/>
      <c r="AS222" s="4">
        <v>39780</v>
      </c>
      <c r="AT222" s="1">
        <v>267.2</v>
      </c>
      <c r="AU222" s="1">
        <v>381.27</v>
      </c>
      <c r="AV222" s="1">
        <v>1017.28</v>
      </c>
      <c r="AW222" s="1">
        <v>163.41</v>
      </c>
      <c r="AX222" s="1">
        <v>367.2</v>
      </c>
      <c r="AY222" s="1">
        <v>241.04</v>
      </c>
      <c r="AZ222" s="1">
        <v>550.37</v>
      </c>
      <c r="BA222" s="1">
        <v>39.24</v>
      </c>
      <c r="BB222" s="1">
        <v>236.06</v>
      </c>
      <c r="BC222" s="1">
        <v>727.44</v>
      </c>
      <c r="BD222" s="1">
        <v>192.67</v>
      </c>
      <c r="BE222" s="1">
        <v>189.27</v>
      </c>
      <c r="BF222" s="1">
        <v>125.62</v>
      </c>
      <c r="BG222"/>
      <c r="BU222"/>
      <c r="CI222"/>
      <c r="CW222"/>
      <c r="DL222" s="1">
        <v>7</v>
      </c>
      <c r="DM222" s="1">
        <v>18</v>
      </c>
      <c r="DN222" s="1">
        <v>2</v>
      </c>
      <c r="DO222" s="1">
        <v>19</v>
      </c>
      <c r="DP222" s="1">
        <v>13</v>
      </c>
      <c r="DQ222" s="1">
        <v>30</v>
      </c>
      <c r="DR222" s="1">
        <v>6</v>
      </c>
      <c r="DS222" s="1">
        <v>5</v>
      </c>
      <c r="DT222" s="1">
        <v>11</v>
      </c>
      <c r="DU222" s="1">
        <v>14</v>
      </c>
      <c r="DV222" s="1">
        <v>10</v>
      </c>
      <c r="DW222" s="1">
        <v>10</v>
      </c>
      <c r="DX222" s="1">
        <v>3</v>
      </c>
      <c r="DZ222" s="1">
        <v>34</v>
      </c>
      <c r="EA222" s="1">
        <v>37</v>
      </c>
      <c r="EB222" s="1">
        <v>11</v>
      </c>
      <c r="EC222" s="1">
        <v>97</v>
      </c>
      <c r="ED222" s="1">
        <v>12</v>
      </c>
      <c r="EE222" s="1">
        <v>57</v>
      </c>
      <c r="EF222" s="1">
        <v>22</v>
      </c>
      <c r="EG222" s="1">
        <v>8</v>
      </c>
      <c r="EH222" s="1">
        <v>9</v>
      </c>
      <c r="EI222" s="1">
        <v>17</v>
      </c>
      <c r="EJ222" s="1">
        <v>7</v>
      </c>
      <c r="EK222" s="1">
        <v>16</v>
      </c>
      <c r="EL222" s="1">
        <v>10</v>
      </c>
      <c r="EN222" s="1">
        <v>2</v>
      </c>
      <c r="EO222" s="1">
        <v>3</v>
      </c>
      <c r="EP222" s="1">
        <v>0</v>
      </c>
      <c r="EQ222" s="1">
        <v>12</v>
      </c>
      <c r="ER222" s="1">
        <v>2</v>
      </c>
      <c r="ES222" s="1">
        <v>4</v>
      </c>
      <c r="ET222" s="1">
        <v>0</v>
      </c>
      <c r="EU222" s="1">
        <v>0</v>
      </c>
      <c r="EV222" s="1">
        <v>0</v>
      </c>
      <c r="EW222" s="1">
        <v>1</v>
      </c>
      <c r="EX222" s="1">
        <v>1</v>
      </c>
      <c r="EY222" s="1">
        <v>0</v>
      </c>
      <c r="EZ222" s="1">
        <v>0</v>
      </c>
      <c r="FA222"/>
      <c r="FO222"/>
    </row>
    <row r="223" spans="1:171">
      <c r="A223" s="13">
        <f t="shared" si="3"/>
        <v>39752</v>
      </c>
      <c r="O223"/>
      <c r="AD223"/>
      <c r="AE223"/>
      <c r="AS223" s="4">
        <v>39752</v>
      </c>
      <c r="AT223" s="1">
        <v>297.27999999999997</v>
      </c>
      <c r="AU223" s="1">
        <v>427.09</v>
      </c>
      <c r="AV223" s="1">
        <v>1081.96</v>
      </c>
      <c r="AW223" s="1">
        <v>185.11</v>
      </c>
      <c r="AX223" s="1">
        <v>402.43</v>
      </c>
      <c r="AY223" s="1">
        <v>245.43</v>
      </c>
      <c r="AZ223" s="1">
        <v>570.45000000000005</v>
      </c>
      <c r="BA223" s="1">
        <v>41.99</v>
      </c>
      <c r="BB223" s="1">
        <v>228.12</v>
      </c>
      <c r="BC223" s="1">
        <v>773.08</v>
      </c>
      <c r="BD223" s="1">
        <v>193.1</v>
      </c>
      <c r="BE223" s="1">
        <v>188.19</v>
      </c>
      <c r="BF223" s="1">
        <v>179.38</v>
      </c>
      <c r="BG223"/>
      <c r="BU223"/>
      <c r="CI223"/>
      <c r="CW223"/>
      <c r="DL223" s="1">
        <v>8</v>
      </c>
      <c r="DM223" s="1">
        <v>14</v>
      </c>
      <c r="DN223" s="1">
        <v>1</v>
      </c>
      <c r="DO223" s="1">
        <v>13</v>
      </c>
      <c r="DP223" s="1">
        <v>15</v>
      </c>
      <c r="DQ223" s="1">
        <v>25</v>
      </c>
      <c r="DR223" s="1">
        <v>9</v>
      </c>
      <c r="DS223" s="1">
        <v>2</v>
      </c>
      <c r="DT223" s="1">
        <v>6</v>
      </c>
      <c r="DU223" s="1">
        <v>12</v>
      </c>
      <c r="DV223" s="1">
        <v>7</v>
      </c>
      <c r="DW223" s="1">
        <v>10</v>
      </c>
      <c r="DX223" s="1">
        <v>1</v>
      </c>
      <c r="DZ223" s="1">
        <v>34</v>
      </c>
      <c r="EA223" s="1">
        <v>43</v>
      </c>
      <c r="EB223" s="1">
        <v>12</v>
      </c>
      <c r="EC223" s="1">
        <v>99</v>
      </c>
      <c r="ED223" s="1">
        <v>12</v>
      </c>
      <c r="EE223" s="1">
        <v>64</v>
      </c>
      <c r="EF223" s="1">
        <v>18</v>
      </c>
      <c r="EG223" s="1">
        <v>11</v>
      </c>
      <c r="EH223" s="1">
        <v>12</v>
      </c>
      <c r="EI223" s="1">
        <v>12</v>
      </c>
      <c r="EJ223" s="1">
        <v>11</v>
      </c>
      <c r="EK223" s="1">
        <v>15</v>
      </c>
      <c r="EL223" s="1">
        <v>11</v>
      </c>
      <c r="EN223" s="1">
        <v>1</v>
      </c>
      <c r="EO223" s="1">
        <v>1</v>
      </c>
      <c r="EP223" s="1">
        <v>0</v>
      </c>
      <c r="EQ223" s="1">
        <v>16</v>
      </c>
      <c r="ER223" s="1">
        <v>0</v>
      </c>
      <c r="ES223" s="1">
        <v>2</v>
      </c>
      <c r="ET223" s="1">
        <v>1</v>
      </c>
      <c r="EU223" s="1">
        <v>0</v>
      </c>
      <c r="EV223" s="1">
        <v>2</v>
      </c>
      <c r="EW223" s="1">
        <v>8</v>
      </c>
      <c r="EX223" s="1">
        <v>0</v>
      </c>
      <c r="EY223" s="1">
        <v>1</v>
      </c>
      <c r="EZ223" s="1">
        <v>1</v>
      </c>
      <c r="FA223"/>
      <c r="FO223"/>
    </row>
    <row r="224" spans="1:171">
      <c r="A224" s="13">
        <f t="shared" si="3"/>
        <v>39721</v>
      </c>
      <c r="O224"/>
      <c r="AD224"/>
      <c r="AE224"/>
      <c r="AS224" s="4">
        <v>39721</v>
      </c>
      <c r="AT224" s="1">
        <v>379.7</v>
      </c>
      <c r="AU224" s="1">
        <v>452.24</v>
      </c>
      <c r="AV224" s="1">
        <v>1235.79</v>
      </c>
      <c r="AW224" s="1">
        <v>244.14</v>
      </c>
      <c r="AX224" s="1">
        <v>390.93</v>
      </c>
      <c r="AY224" s="1">
        <v>310.98</v>
      </c>
      <c r="AZ224" s="1">
        <v>584.42999999999995</v>
      </c>
      <c r="BA224" s="1">
        <v>49.82</v>
      </c>
      <c r="BB224" s="1">
        <v>247.47</v>
      </c>
      <c r="BC224" s="1">
        <v>874.88</v>
      </c>
      <c r="BD224" s="1">
        <v>233.93</v>
      </c>
      <c r="BE224" s="1">
        <v>205.63</v>
      </c>
      <c r="BF224" s="1">
        <v>171.76</v>
      </c>
      <c r="BG224"/>
      <c r="BU224"/>
      <c r="CI224"/>
      <c r="CW224"/>
      <c r="DL224" s="1">
        <v>11</v>
      </c>
      <c r="DM224" s="1">
        <v>17</v>
      </c>
      <c r="DN224" s="1">
        <v>6</v>
      </c>
      <c r="DO224" s="1">
        <v>30</v>
      </c>
      <c r="DP224" s="1">
        <v>16</v>
      </c>
      <c r="DQ224" s="1">
        <v>33</v>
      </c>
      <c r="DR224" s="1">
        <v>11</v>
      </c>
      <c r="DS224" s="1">
        <v>8</v>
      </c>
      <c r="DT224" s="1">
        <v>9</v>
      </c>
      <c r="DU224" s="1">
        <v>5</v>
      </c>
      <c r="DV224" s="1">
        <v>5</v>
      </c>
      <c r="DW224" s="1">
        <v>14</v>
      </c>
      <c r="DX224" s="1">
        <v>1</v>
      </c>
      <c r="DZ224" s="1">
        <v>23</v>
      </c>
      <c r="EA224" s="1">
        <v>33</v>
      </c>
      <c r="EB224" s="1">
        <v>7</v>
      </c>
      <c r="EC224" s="1">
        <v>86</v>
      </c>
      <c r="ED224" s="1">
        <v>9</v>
      </c>
      <c r="EE224" s="1">
        <v>49</v>
      </c>
      <c r="EF224" s="1">
        <v>12</v>
      </c>
      <c r="EG224" s="1">
        <v>4</v>
      </c>
      <c r="EH224" s="1">
        <v>7</v>
      </c>
      <c r="EI224" s="1">
        <v>24</v>
      </c>
      <c r="EJ224" s="1">
        <v>12</v>
      </c>
      <c r="EK224" s="1">
        <v>10</v>
      </c>
      <c r="EL224" s="1">
        <v>10</v>
      </c>
      <c r="EN224" s="1">
        <v>9</v>
      </c>
      <c r="EO224" s="1">
        <v>10</v>
      </c>
      <c r="EP224" s="1">
        <v>1</v>
      </c>
      <c r="EQ224" s="1">
        <v>13</v>
      </c>
      <c r="ER224" s="1">
        <v>2</v>
      </c>
      <c r="ES224" s="1">
        <v>9</v>
      </c>
      <c r="ET224" s="1">
        <v>5</v>
      </c>
      <c r="EU224" s="1">
        <v>1</v>
      </c>
      <c r="EV224" s="1">
        <v>4</v>
      </c>
      <c r="EW224" s="1">
        <v>3</v>
      </c>
      <c r="EX224" s="1">
        <v>1</v>
      </c>
      <c r="EY224" s="1">
        <v>2</v>
      </c>
      <c r="EZ224" s="1">
        <v>3</v>
      </c>
      <c r="FA224"/>
      <c r="FO224"/>
    </row>
    <row r="225" spans="1:171">
      <c r="A225" s="13">
        <f t="shared" si="3"/>
        <v>39689</v>
      </c>
      <c r="O225"/>
      <c r="AD225"/>
      <c r="AE225"/>
      <c r="AS225" s="4">
        <v>39689</v>
      </c>
      <c r="AT225" s="1">
        <v>508.4</v>
      </c>
      <c r="AU225" s="1">
        <v>465.71</v>
      </c>
      <c r="AV225" s="1">
        <v>1365.04</v>
      </c>
      <c r="AW225" s="1">
        <v>271.81</v>
      </c>
      <c r="AX225" s="1">
        <v>409.17</v>
      </c>
      <c r="AY225" s="1">
        <v>368.26</v>
      </c>
      <c r="AZ225" s="1">
        <v>678.6</v>
      </c>
      <c r="BA225" s="1">
        <v>60.8</v>
      </c>
      <c r="BB225" s="1">
        <v>264.77</v>
      </c>
      <c r="BC225" s="1">
        <v>959.09</v>
      </c>
      <c r="BD225" s="1">
        <v>264.19</v>
      </c>
      <c r="BE225" s="1">
        <v>234.27</v>
      </c>
      <c r="BF225" s="1">
        <v>174.66</v>
      </c>
      <c r="BG225"/>
      <c r="BU225"/>
      <c r="CI225"/>
      <c r="CW225"/>
      <c r="DL225" s="1">
        <v>20</v>
      </c>
      <c r="DM225" s="1">
        <v>22</v>
      </c>
      <c r="DN225" s="1">
        <v>4</v>
      </c>
      <c r="DO225" s="1">
        <v>30</v>
      </c>
      <c r="DP225" s="1">
        <v>10</v>
      </c>
      <c r="DQ225" s="1">
        <v>35</v>
      </c>
      <c r="DR225" s="1">
        <v>9</v>
      </c>
      <c r="DS225" s="1">
        <v>7</v>
      </c>
      <c r="DT225" s="1">
        <v>4</v>
      </c>
      <c r="DU225" s="1">
        <v>14</v>
      </c>
      <c r="DV225" s="1">
        <v>5</v>
      </c>
      <c r="DW225" s="1">
        <v>14</v>
      </c>
      <c r="DX225" s="1">
        <v>3</v>
      </c>
      <c r="DZ225" s="1">
        <v>21</v>
      </c>
      <c r="EA225" s="1">
        <v>31</v>
      </c>
      <c r="EB225" s="1">
        <v>8</v>
      </c>
      <c r="EC225" s="1">
        <v>75</v>
      </c>
      <c r="ED225" s="1">
        <v>12</v>
      </c>
      <c r="EE225" s="1">
        <v>52</v>
      </c>
      <c r="EF225" s="1">
        <v>9</v>
      </c>
      <c r="EG225" s="1">
        <v>7</v>
      </c>
      <c r="EH225" s="1">
        <v>13</v>
      </c>
      <c r="EI225" s="1">
        <v>13</v>
      </c>
      <c r="EJ225" s="1">
        <v>14</v>
      </c>
      <c r="EK225" s="1">
        <v>17</v>
      </c>
      <c r="EL225" s="1">
        <v>9</v>
      </c>
      <c r="EN225" s="1">
        <v>2</v>
      </c>
      <c r="EO225" s="1">
        <v>8</v>
      </c>
      <c r="EP225" s="1">
        <v>2</v>
      </c>
      <c r="EQ225" s="1">
        <v>16</v>
      </c>
      <c r="ER225" s="1">
        <v>2</v>
      </c>
      <c r="ES225" s="1">
        <v>5</v>
      </c>
      <c r="ET225" s="1">
        <v>4</v>
      </c>
      <c r="EU225" s="1">
        <v>1</v>
      </c>
      <c r="EV225" s="1">
        <v>1</v>
      </c>
      <c r="EW225" s="1">
        <v>4</v>
      </c>
      <c r="EX225" s="1">
        <v>1</v>
      </c>
      <c r="EY225" s="1">
        <v>1</v>
      </c>
      <c r="EZ225" s="1">
        <v>1</v>
      </c>
      <c r="FA225"/>
      <c r="FO225"/>
    </row>
    <row r="226" spans="1:171">
      <c r="A226" s="13">
        <f t="shared" si="3"/>
        <v>39660</v>
      </c>
      <c r="O226"/>
      <c r="AD226"/>
      <c r="AE226"/>
      <c r="AS226" s="4">
        <v>39660</v>
      </c>
      <c r="AT226" s="1">
        <v>524.12</v>
      </c>
      <c r="AU226" s="1">
        <v>447.49</v>
      </c>
      <c r="AV226" s="1">
        <v>1337.89</v>
      </c>
      <c r="AW226" s="1">
        <v>268.58</v>
      </c>
      <c r="AX226" s="1">
        <v>398.36</v>
      </c>
      <c r="AY226" s="1">
        <v>361.09</v>
      </c>
      <c r="AZ226" s="1">
        <v>669.01</v>
      </c>
      <c r="BA226" s="1">
        <v>59.01</v>
      </c>
      <c r="BB226" s="1">
        <v>262.2</v>
      </c>
      <c r="BC226" s="1">
        <v>966.47</v>
      </c>
      <c r="BD226" s="1">
        <v>259.16000000000003</v>
      </c>
      <c r="BE226" s="1">
        <v>225.87</v>
      </c>
      <c r="BF226" s="1">
        <v>169.94</v>
      </c>
      <c r="BG226"/>
      <c r="BU226"/>
      <c r="CI226"/>
      <c r="CW226"/>
      <c r="DL226" s="1">
        <v>19</v>
      </c>
      <c r="DM226" s="1">
        <v>17</v>
      </c>
      <c r="DN226" s="1">
        <v>4</v>
      </c>
      <c r="DO226" s="1">
        <v>19</v>
      </c>
      <c r="DP226" s="1">
        <v>6</v>
      </c>
      <c r="DQ226" s="1">
        <v>31</v>
      </c>
      <c r="DR226" s="1">
        <v>9</v>
      </c>
      <c r="DS226" s="1">
        <v>8</v>
      </c>
      <c r="DT226" s="1">
        <v>7</v>
      </c>
      <c r="DU226" s="1">
        <v>11</v>
      </c>
      <c r="DV226" s="1">
        <v>4</v>
      </c>
      <c r="DW226" s="1">
        <v>7</v>
      </c>
      <c r="DX226" s="1">
        <v>2</v>
      </c>
      <c r="DZ226" s="1">
        <v>23</v>
      </c>
      <c r="EA226" s="1">
        <v>42</v>
      </c>
      <c r="EB226" s="1">
        <v>10</v>
      </c>
      <c r="EC226" s="1">
        <v>88</v>
      </c>
      <c r="ED226" s="1">
        <v>16</v>
      </c>
      <c r="EE226" s="1">
        <v>57</v>
      </c>
      <c r="EF226" s="1">
        <v>12</v>
      </c>
      <c r="EG226" s="1">
        <v>7</v>
      </c>
      <c r="EH226" s="1">
        <v>11</v>
      </c>
      <c r="EI226" s="1">
        <v>13</v>
      </c>
      <c r="EJ226" s="1">
        <v>14</v>
      </c>
      <c r="EK226" s="1">
        <v>24</v>
      </c>
      <c r="EL226" s="1">
        <v>11</v>
      </c>
      <c r="EN226" s="1">
        <v>1</v>
      </c>
      <c r="EO226" s="1">
        <v>1</v>
      </c>
      <c r="EP226" s="1">
        <v>0</v>
      </c>
      <c r="EQ226" s="1">
        <v>12</v>
      </c>
      <c r="ER226" s="1">
        <v>2</v>
      </c>
      <c r="ES226" s="1">
        <v>4</v>
      </c>
      <c r="ET226" s="1">
        <v>1</v>
      </c>
      <c r="EU226" s="1">
        <v>0</v>
      </c>
      <c r="EV226" s="1">
        <v>0</v>
      </c>
      <c r="EW226" s="1">
        <v>6</v>
      </c>
      <c r="EX226" s="1">
        <v>2</v>
      </c>
      <c r="EY226" s="1">
        <v>1</v>
      </c>
      <c r="EZ226" s="1">
        <v>0</v>
      </c>
      <c r="FA226"/>
      <c r="FO226"/>
    </row>
    <row r="227" spans="1:171">
      <c r="A227" s="13">
        <f t="shared" si="3"/>
        <v>39629</v>
      </c>
      <c r="O227"/>
      <c r="AD227"/>
      <c r="AE227"/>
      <c r="AS227" s="4">
        <v>39629</v>
      </c>
      <c r="AT227" s="1">
        <v>579.51</v>
      </c>
      <c r="AU227" s="1">
        <v>447.67</v>
      </c>
      <c r="AV227" s="1">
        <v>1323.39</v>
      </c>
      <c r="AW227" s="1">
        <v>264.3</v>
      </c>
      <c r="AX227" s="1">
        <v>382.67</v>
      </c>
      <c r="AY227" s="1">
        <v>370.05</v>
      </c>
      <c r="AZ227" s="1">
        <v>748.56</v>
      </c>
      <c r="BA227" s="1">
        <v>54.44</v>
      </c>
      <c r="BB227" s="1">
        <v>270.07</v>
      </c>
      <c r="BC227" s="1">
        <v>983.97</v>
      </c>
      <c r="BD227" s="1">
        <v>259.35000000000002</v>
      </c>
      <c r="BE227" s="1">
        <v>218.32</v>
      </c>
      <c r="BF227" s="1">
        <v>165.68</v>
      </c>
      <c r="BG227"/>
      <c r="BU227"/>
      <c r="CI227"/>
      <c r="CW227"/>
      <c r="DL227" s="1">
        <v>18</v>
      </c>
      <c r="DM227" s="1">
        <v>17</v>
      </c>
      <c r="DN227" s="1">
        <v>3</v>
      </c>
      <c r="DO227" s="1">
        <v>21</v>
      </c>
      <c r="DP227" s="1">
        <v>7</v>
      </c>
      <c r="DQ227" s="1">
        <v>33</v>
      </c>
      <c r="DR227" s="1">
        <v>16</v>
      </c>
      <c r="DS227" s="1">
        <v>4</v>
      </c>
      <c r="DT227" s="1">
        <v>5</v>
      </c>
      <c r="DU227" s="1">
        <v>12</v>
      </c>
      <c r="DV227" s="1">
        <v>6</v>
      </c>
      <c r="DW227" s="1">
        <v>7</v>
      </c>
      <c r="DX227" s="1">
        <v>7</v>
      </c>
      <c r="DZ227" s="1">
        <v>15</v>
      </c>
      <c r="EA227" s="1">
        <v>39</v>
      </c>
      <c r="EB227" s="1">
        <v>9</v>
      </c>
      <c r="EC227" s="1">
        <v>73</v>
      </c>
      <c r="ED227" s="1">
        <v>13</v>
      </c>
      <c r="EE227" s="1">
        <v>52</v>
      </c>
      <c r="EF227" s="1">
        <v>4</v>
      </c>
      <c r="EG227" s="1">
        <v>8</v>
      </c>
      <c r="EH227" s="1">
        <v>8</v>
      </c>
      <c r="EI227" s="1">
        <v>16</v>
      </c>
      <c r="EJ227" s="1">
        <v>11</v>
      </c>
      <c r="EK227" s="1">
        <v>22</v>
      </c>
      <c r="EL227" s="1">
        <v>5</v>
      </c>
      <c r="EN227" s="1">
        <v>10</v>
      </c>
      <c r="EO227" s="1">
        <v>4</v>
      </c>
      <c r="EP227" s="1">
        <v>2</v>
      </c>
      <c r="EQ227" s="1">
        <v>25</v>
      </c>
      <c r="ER227" s="1">
        <v>4</v>
      </c>
      <c r="ES227" s="1">
        <v>7</v>
      </c>
      <c r="ET227" s="1">
        <v>2</v>
      </c>
      <c r="EU227" s="1">
        <v>3</v>
      </c>
      <c r="EV227" s="1">
        <v>5</v>
      </c>
      <c r="EW227" s="1">
        <v>3</v>
      </c>
      <c r="EX227" s="1">
        <v>3</v>
      </c>
      <c r="EY227" s="1">
        <v>3</v>
      </c>
      <c r="EZ227" s="1">
        <v>1</v>
      </c>
      <c r="FA227"/>
      <c r="FO227"/>
    </row>
    <row r="228" spans="1:171">
      <c r="A228" s="13">
        <f t="shared" si="3"/>
        <v>39598</v>
      </c>
      <c r="O228"/>
      <c r="AD228"/>
      <c r="AE228"/>
      <c r="AS228" s="4">
        <v>39598</v>
      </c>
      <c r="AT228" s="1">
        <v>598.9</v>
      </c>
      <c r="AU228" s="1">
        <v>510.02</v>
      </c>
      <c r="AV228" s="1">
        <v>1493.38</v>
      </c>
      <c r="AW228" s="1">
        <v>311.95</v>
      </c>
      <c r="AX228" s="1">
        <v>384.87</v>
      </c>
      <c r="AY228" s="1">
        <v>428.21</v>
      </c>
      <c r="AZ228" s="1">
        <v>783.91</v>
      </c>
      <c r="BA228" s="1">
        <v>64.28</v>
      </c>
      <c r="BB228" s="1">
        <v>294.5</v>
      </c>
      <c r="BC228" s="1">
        <v>1071.57</v>
      </c>
      <c r="BD228" s="1">
        <v>294.87</v>
      </c>
      <c r="BE228" s="1">
        <v>257.98</v>
      </c>
      <c r="BF228" s="1">
        <v>193.29</v>
      </c>
      <c r="BG228"/>
      <c r="BU228"/>
      <c r="CI228"/>
      <c r="CW228"/>
      <c r="DL228" s="1">
        <v>24</v>
      </c>
      <c r="DM228" s="1">
        <v>19</v>
      </c>
      <c r="DN228" s="1">
        <v>6</v>
      </c>
      <c r="DO228" s="1">
        <v>29</v>
      </c>
      <c r="DP228" s="1">
        <v>7</v>
      </c>
      <c r="DQ228" s="1">
        <v>33</v>
      </c>
      <c r="DR228" s="1">
        <v>12</v>
      </c>
      <c r="DS228" s="1">
        <v>5</v>
      </c>
      <c r="DT228" s="1">
        <v>9</v>
      </c>
      <c r="DU228" s="1">
        <v>13</v>
      </c>
      <c r="DV228" s="1">
        <v>6</v>
      </c>
      <c r="DW228" s="1">
        <v>5</v>
      </c>
      <c r="DX228" s="1">
        <v>6</v>
      </c>
      <c r="DZ228" s="1">
        <v>15</v>
      </c>
      <c r="EA228" s="1">
        <v>37</v>
      </c>
      <c r="EB228" s="1">
        <v>7</v>
      </c>
      <c r="EC228" s="1">
        <v>72</v>
      </c>
      <c r="ED228" s="1">
        <v>13</v>
      </c>
      <c r="EE228" s="1">
        <v>45</v>
      </c>
      <c r="EF228" s="1">
        <v>7</v>
      </c>
      <c r="EG228" s="1">
        <v>9</v>
      </c>
      <c r="EH228" s="1">
        <v>10</v>
      </c>
      <c r="EI228" s="1">
        <v>12</v>
      </c>
      <c r="EJ228" s="1">
        <v>12</v>
      </c>
      <c r="EK228" s="1">
        <v>24</v>
      </c>
      <c r="EL228" s="1">
        <v>7</v>
      </c>
      <c r="EN228" s="1">
        <v>4</v>
      </c>
      <c r="EO228" s="1">
        <v>4</v>
      </c>
      <c r="EP228" s="1">
        <v>1</v>
      </c>
      <c r="EQ228" s="1">
        <v>18</v>
      </c>
      <c r="ER228" s="1">
        <v>4</v>
      </c>
      <c r="ES228" s="1">
        <v>15</v>
      </c>
      <c r="ET228" s="1">
        <v>3</v>
      </c>
      <c r="EU228" s="1">
        <v>0</v>
      </c>
      <c r="EV228" s="1">
        <v>0</v>
      </c>
      <c r="EW228" s="1">
        <v>6</v>
      </c>
      <c r="EX228" s="1">
        <v>2</v>
      </c>
      <c r="EY228" s="1">
        <v>3</v>
      </c>
      <c r="EZ228" s="1">
        <v>0</v>
      </c>
      <c r="FA228"/>
      <c r="FO228"/>
    </row>
    <row r="229" spans="1:171">
      <c r="A229" s="13">
        <f t="shared" si="3"/>
        <v>39568</v>
      </c>
      <c r="O229"/>
      <c r="AD229"/>
      <c r="AE229"/>
      <c r="AS229" s="4">
        <v>39568</v>
      </c>
      <c r="AT229" s="1">
        <v>573.11</v>
      </c>
      <c r="AU229" s="1">
        <v>508.97</v>
      </c>
      <c r="AV229" s="1">
        <v>1440.47</v>
      </c>
      <c r="AW229" s="1">
        <v>331.78</v>
      </c>
      <c r="AX229" s="1">
        <v>382.51</v>
      </c>
      <c r="AY229" s="1">
        <v>415.62</v>
      </c>
      <c r="AZ229" s="1">
        <v>754.55</v>
      </c>
      <c r="BA229" s="1">
        <v>63.16</v>
      </c>
      <c r="BB229" s="1">
        <v>295.13</v>
      </c>
      <c r="BC229" s="1">
        <v>1033.8800000000001</v>
      </c>
      <c r="BD229" s="1">
        <v>294.81</v>
      </c>
      <c r="BE229" s="1">
        <v>260.06</v>
      </c>
      <c r="BF229" s="1">
        <v>197.28</v>
      </c>
      <c r="BG229"/>
      <c r="BU229"/>
      <c r="CI229"/>
      <c r="CW229"/>
      <c r="DL229" s="1">
        <v>29</v>
      </c>
      <c r="DM229" s="1">
        <v>17</v>
      </c>
      <c r="DN229" s="1">
        <v>3</v>
      </c>
      <c r="DO229" s="1">
        <v>20</v>
      </c>
      <c r="DP229" s="1">
        <v>10</v>
      </c>
      <c r="DQ229" s="1">
        <v>36</v>
      </c>
      <c r="DR229" s="1">
        <v>14</v>
      </c>
      <c r="DS229" s="1">
        <v>5</v>
      </c>
      <c r="DT229" s="1">
        <v>6</v>
      </c>
      <c r="DU229" s="1">
        <v>10</v>
      </c>
      <c r="DV229" s="1">
        <v>8</v>
      </c>
      <c r="DW229" s="1">
        <v>10</v>
      </c>
      <c r="DX229" s="1">
        <v>5</v>
      </c>
      <c r="DZ229" s="1">
        <v>12</v>
      </c>
      <c r="EA229" s="1">
        <v>36</v>
      </c>
      <c r="EB229" s="1">
        <v>11</v>
      </c>
      <c r="EC229" s="1">
        <v>79</v>
      </c>
      <c r="ED229" s="1">
        <v>14</v>
      </c>
      <c r="EE229" s="1">
        <v>47</v>
      </c>
      <c r="EF229" s="1">
        <v>8</v>
      </c>
      <c r="EG229" s="1">
        <v>8</v>
      </c>
      <c r="EH229" s="1">
        <v>11</v>
      </c>
      <c r="EI229" s="1">
        <v>18</v>
      </c>
      <c r="EJ229" s="1">
        <v>12</v>
      </c>
      <c r="EK229" s="1">
        <v>19</v>
      </c>
      <c r="EL229" s="1">
        <v>7</v>
      </c>
      <c r="EN229" s="1">
        <v>2</v>
      </c>
      <c r="EO229" s="1">
        <v>7</v>
      </c>
      <c r="EP229" s="1">
        <v>0</v>
      </c>
      <c r="EQ229" s="1">
        <v>20</v>
      </c>
      <c r="ER229" s="1">
        <v>0</v>
      </c>
      <c r="ES229" s="1">
        <v>10</v>
      </c>
      <c r="ET229" s="1">
        <v>0</v>
      </c>
      <c r="EU229" s="1">
        <v>1</v>
      </c>
      <c r="EV229" s="1">
        <v>2</v>
      </c>
      <c r="EW229" s="1">
        <v>3</v>
      </c>
      <c r="EX229" s="1">
        <v>0</v>
      </c>
      <c r="EY229" s="1">
        <v>4</v>
      </c>
      <c r="EZ229" s="1">
        <v>1</v>
      </c>
      <c r="FA229"/>
      <c r="FO229"/>
    </row>
    <row r="230" spans="1:171">
      <c r="A230" s="13">
        <f t="shared" si="3"/>
        <v>39538</v>
      </c>
      <c r="O230"/>
      <c r="AD230"/>
      <c r="AE230"/>
      <c r="AS230" s="4">
        <v>39538</v>
      </c>
      <c r="AT230" s="1">
        <v>518.20000000000005</v>
      </c>
      <c r="AU230" s="1">
        <v>507.86</v>
      </c>
      <c r="AV230" s="1">
        <v>1412.05</v>
      </c>
      <c r="AW230" s="1">
        <v>314.98</v>
      </c>
      <c r="AX230" s="1">
        <v>376.75</v>
      </c>
      <c r="AY230" s="1">
        <v>398.62</v>
      </c>
      <c r="AZ230" s="1">
        <v>647.36</v>
      </c>
      <c r="BA230" s="1">
        <v>59.03</v>
      </c>
      <c r="BB230" s="1">
        <v>280.94</v>
      </c>
      <c r="BC230" s="1">
        <v>981.09</v>
      </c>
      <c r="BD230" s="1">
        <v>277.04000000000002</v>
      </c>
      <c r="BE230" s="1">
        <v>252.09</v>
      </c>
      <c r="BF230" s="1">
        <v>201.24</v>
      </c>
      <c r="BG230"/>
      <c r="BU230"/>
      <c r="CI230"/>
      <c r="CW230"/>
      <c r="DL230" s="1">
        <v>24</v>
      </c>
      <c r="DM230" s="1">
        <v>20</v>
      </c>
      <c r="DN230" s="1">
        <v>2</v>
      </c>
      <c r="DO230" s="1">
        <v>31</v>
      </c>
      <c r="DP230" s="1">
        <v>8</v>
      </c>
      <c r="DQ230" s="1">
        <v>31</v>
      </c>
      <c r="DR230" s="1">
        <v>10</v>
      </c>
      <c r="DS230" s="1">
        <v>3</v>
      </c>
      <c r="DT230" s="1">
        <v>5</v>
      </c>
      <c r="DU230" s="1">
        <v>10</v>
      </c>
      <c r="DV230" s="1">
        <v>4</v>
      </c>
      <c r="DW230" s="1">
        <v>13</v>
      </c>
      <c r="DX230" s="1">
        <v>8</v>
      </c>
      <c r="DZ230" s="1">
        <v>19</v>
      </c>
      <c r="EA230" s="1">
        <v>34</v>
      </c>
      <c r="EB230" s="1">
        <v>9</v>
      </c>
      <c r="EC230" s="1">
        <v>72</v>
      </c>
      <c r="ED230" s="1">
        <v>15</v>
      </c>
      <c r="EE230" s="1">
        <v>51</v>
      </c>
      <c r="EF230" s="1">
        <v>8</v>
      </c>
      <c r="EG230" s="1">
        <v>11</v>
      </c>
      <c r="EH230" s="1">
        <v>13</v>
      </c>
      <c r="EI230" s="1">
        <v>18</v>
      </c>
      <c r="EJ230" s="1">
        <v>16</v>
      </c>
      <c r="EK230" s="1">
        <v>17</v>
      </c>
      <c r="EL230" s="1">
        <v>5</v>
      </c>
      <c r="EN230" s="1">
        <v>0</v>
      </c>
      <c r="EO230" s="1">
        <v>7</v>
      </c>
      <c r="EP230" s="1">
        <v>3</v>
      </c>
      <c r="EQ230" s="1">
        <v>18</v>
      </c>
      <c r="ER230" s="1">
        <v>1</v>
      </c>
      <c r="ES230" s="1">
        <v>11</v>
      </c>
      <c r="ET230" s="1">
        <v>4</v>
      </c>
      <c r="EU230" s="1">
        <v>0</v>
      </c>
      <c r="EV230" s="1">
        <v>1</v>
      </c>
      <c r="EW230" s="1">
        <v>3</v>
      </c>
      <c r="EX230" s="1">
        <v>0</v>
      </c>
      <c r="EY230" s="1">
        <v>3</v>
      </c>
      <c r="EZ230" s="1">
        <v>0</v>
      </c>
      <c r="FA230"/>
      <c r="FO230"/>
    </row>
    <row r="231" spans="1:171">
      <c r="A231" s="13">
        <f t="shared" si="3"/>
        <v>39507</v>
      </c>
      <c r="O231"/>
      <c r="AD231"/>
      <c r="AE231"/>
      <c r="AS231" s="4">
        <v>39507</v>
      </c>
      <c r="AT231" s="1">
        <v>544.6</v>
      </c>
      <c r="AU231" s="1">
        <v>508.88</v>
      </c>
      <c r="AV231" s="1">
        <v>1425.78</v>
      </c>
      <c r="AW231" s="1">
        <v>319.05</v>
      </c>
      <c r="AX231" s="1">
        <v>396.58</v>
      </c>
      <c r="AY231" s="1">
        <v>415.93</v>
      </c>
      <c r="AZ231" s="1">
        <v>698.97</v>
      </c>
      <c r="BA231" s="1">
        <v>66.510000000000005</v>
      </c>
      <c r="BB231" s="1">
        <v>312.17</v>
      </c>
      <c r="BC231" s="1">
        <v>1036.23</v>
      </c>
      <c r="BD231" s="1">
        <v>289.99</v>
      </c>
      <c r="BE231" s="1">
        <v>268.60000000000002</v>
      </c>
      <c r="BF231" s="1">
        <v>193.37</v>
      </c>
      <c r="BG231"/>
      <c r="BU231"/>
      <c r="CI231"/>
      <c r="CW231"/>
      <c r="DL231" s="1">
        <v>19</v>
      </c>
      <c r="DM231" s="1">
        <v>32</v>
      </c>
      <c r="DN231" s="1">
        <v>5</v>
      </c>
      <c r="DO231" s="1">
        <v>50</v>
      </c>
      <c r="DP231" s="1">
        <v>15</v>
      </c>
      <c r="DQ231" s="1">
        <v>41</v>
      </c>
      <c r="DR231" s="1">
        <v>8</v>
      </c>
      <c r="DS231" s="1">
        <v>6</v>
      </c>
      <c r="DT231" s="1">
        <v>12</v>
      </c>
      <c r="DU231" s="1">
        <v>19</v>
      </c>
      <c r="DV231" s="1">
        <v>10</v>
      </c>
      <c r="DW231" s="1">
        <v>15</v>
      </c>
      <c r="DX231" s="1">
        <v>5</v>
      </c>
      <c r="DZ231" s="1">
        <v>24</v>
      </c>
      <c r="EA231" s="1">
        <v>29</v>
      </c>
      <c r="EB231" s="1">
        <v>9</v>
      </c>
      <c r="EC231" s="1">
        <v>55</v>
      </c>
      <c r="ED231" s="1">
        <v>8</v>
      </c>
      <c r="EE231" s="1">
        <v>45</v>
      </c>
      <c r="EF231" s="1">
        <v>13</v>
      </c>
      <c r="EG231" s="1">
        <v>8</v>
      </c>
      <c r="EH231" s="1">
        <v>5</v>
      </c>
      <c r="EI231" s="1">
        <v>10</v>
      </c>
      <c r="EJ231" s="1">
        <v>8</v>
      </c>
      <c r="EK231" s="1">
        <v>14</v>
      </c>
      <c r="EL231" s="1">
        <v>8</v>
      </c>
      <c r="EN231" s="1">
        <v>1</v>
      </c>
      <c r="EO231" s="1">
        <v>0</v>
      </c>
      <c r="EP231" s="1">
        <v>0</v>
      </c>
      <c r="EQ231" s="1">
        <v>17</v>
      </c>
      <c r="ER231" s="1">
        <v>0</v>
      </c>
      <c r="ES231" s="1">
        <v>6</v>
      </c>
      <c r="ET231" s="1">
        <v>1</v>
      </c>
      <c r="EU231" s="1">
        <v>1</v>
      </c>
      <c r="EV231" s="1">
        <v>2</v>
      </c>
      <c r="EW231" s="1">
        <v>2</v>
      </c>
      <c r="EX231" s="1">
        <v>2</v>
      </c>
      <c r="EY231" s="1">
        <v>5</v>
      </c>
      <c r="EZ231" s="1">
        <v>0</v>
      </c>
      <c r="FA231"/>
      <c r="FO231"/>
    </row>
    <row r="232" spans="1:171">
      <c r="A232" s="13">
        <f t="shared" si="3"/>
        <v>39478</v>
      </c>
      <c r="O232"/>
      <c r="AD232"/>
      <c r="AE232"/>
      <c r="AS232" s="4">
        <v>39478</v>
      </c>
      <c r="AT232" s="1">
        <v>511.47</v>
      </c>
      <c r="AU232" s="1">
        <v>508.32</v>
      </c>
      <c r="AV232" s="1">
        <v>1425.27</v>
      </c>
      <c r="AW232" s="1">
        <v>328.34</v>
      </c>
      <c r="AX232" s="1">
        <v>409.6</v>
      </c>
      <c r="AY232" s="1">
        <v>407.67</v>
      </c>
      <c r="AZ232" s="1">
        <v>677.54</v>
      </c>
      <c r="BA232" s="1">
        <v>68.819999999999993</v>
      </c>
      <c r="BB232" s="1">
        <v>336.56</v>
      </c>
      <c r="BC232" s="1">
        <v>1053.78</v>
      </c>
      <c r="BD232" s="1">
        <v>304.99</v>
      </c>
      <c r="BE232" s="1">
        <v>279.68</v>
      </c>
      <c r="BF232" s="1">
        <v>193.67</v>
      </c>
      <c r="BG232"/>
      <c r="BU232"/>
      <c r="CI232"/>
      <c r="CW232"/>
      <c r="DL232" s="1">
        <v>16</v>
      </c>
      <c r="DM232" s="1">
        <v>17</v>
      </c>
      <c r="DN232" s="1">
        <v>5</v>
      </c>
      <c r="DO232" s="1">
        <v>35</v>
      </c>
      <c r="DP232" s="1">
        <v>8</v>
      </c>
      <c r="DQ232" s="1">
        <v>35</v>
      </c>
      <c r="DR232" s="1">
        <v>9</v>
      </c>
      <c r="DS232" s="1">
        <v>8</v>
      </c>
      <c r="DT232" s="1">
        <v>10</v>
      </c>
      <c r="DU232" s="1">
        <v>14</v>
      </c>
      <c r="DV232" s="1">
        <v>8</v>
      </c>
      <c r="DW232" s="1">
        <v>12</v>
      </c>
      <c r="DX232" s="1">
        <v>4</v>
      </c>
      <c r="DZ232" s="1">
        <v>28</v>
      </c>
      <c r="EA232" s="1">
        <v>39</v>
      </c>
      <c r="EB232" s="1">
        <v>7</v>
      </c>
      <c r="EC232" s="1">
        <v>72</v>
      </c>
      <c r="ED232" s="1">
        <v>12</v>
      </c>
      <c r="EE232" s="1">
        <v>50</v>
      </c>
      <c r="EF232" s="1">
        <v>12</v>
      </c>
      <c r="EG232" s="1">
        <v>6</v>
      </c>
      <c r="EH232" s="1">
        <v>7</v>
      </c>
      <c r="EI232" s="1">
        <v>13</v>
      </c>
      <c r="EJ232" s="1">
        <v>9</v>
      </c>
      <c r="EK232" s="1">
        <v>16</v>
      </c>
      <c r="EL232" s="1">
        <v>9</v>
      </c>
      <c r="EN232" s="1">
        <v>0</v>
      </c>
      <c r="EO232" s="1">
        <v>6</v>
      </c>
      <c r="EP232" s="1">
        <v>2</v>
      </c>
      <c r="EQ232" s="1">
        <v>15</v>
      </c>
      <c r="ER232" s="1">
        <v>3</v>
      </c>
      <c r="ES232" s="1">
        <v>7</v>
      </c>
      <c r="ET232" s="1">
        <v>1</v>
      </c>
      <c r="EU232" s="1">
        <v>1</v>
      </c>
      <c r="EV232" s="1">
        <v>2</v>
      </c>
      <c r="EW232" s="1">
        <v>5</v>
      </c>
      <c r="EX232" s="1">
        <v>3</v>
      </c>
      <c r="EY232" s="1">
        <v>6</v>
      </c>
      <c r="EZ232" s="1">
        <v>0</v>
      </c>
      <c r="FA232"/>
      <c r="FO232"/>
    </row>
    <row r="233" spans="1:171">
      <c r="A233" s="13">
        <f t="shared" si="3"/>
        <v>39447</v>
      </c>
      <c r="O233"/>
      <c r="AD233"/>
      <c r="AE233"/>
      <c r="AS233" s="4">
        <v>39447</v>
      </c>
      <c r="AT233" s="1">
        <v>563.17999999999995</v>
      </c>
      <c r="AU233" s="1">
        <v>578.91999999999996</v>
      </c>
      <c r="AV233" s="1">
        <v>1704.35</v>
      </c>
      <c r="AW233" s="1">
        <v>377.28</v>
      </c>
      <c r="AX233" s="1">
        <v>438.26</v>
      </c>
      <c r="AY233" s="1">
        <v>473.06</v>
      </c>
      <c r="AZ233" s="1">
        <v>794.15</v>
      </c>
      <c r="BA233" s="1">
        <v>76.150000000000006</v>
      </c>
      <c r="BB233" s="1">
        <v>365.58</v>
      </c>
      <c r="BC233" s="1">
        <v>1178.04</v>
      </c>
      <c r="BD233" s="1">
        <v>336.89</v>
      </c>
      <c r="BE233" s="1">
        <v>314.52999999999997</v>
      </c>
      <c r="BF233" s="1">
        <v>227.58</v>
      </c>
      <c r="BG233"/>
      <c r="BU233"/>
      <c r="CI233"/>
      <c r="CW233"/>
      <c r="DL233" s="1">
        <v>14</v>
      </c>
      <c r="DM233" s="1">
        <v>16</v>
      </c>
      <c r="DN233" s="1">
        <v>5</v>
      </c>
      <c r="DO233" s="1">
        <v>34</v>
      </c>
      <c r="DP233" s="1">
        <v>8</v>
      </c>
      <c r="DQ233" s="1">
        <v>36</v>
      </c>
      <c r="DR233" s="1">
        <v>12</v>
      </c>
      <c r="DS233" s="1">
        <v>5</v>
      </c>
      <c r="DT233" s="1">
        <v>11</v>
      </c>
      <c r="DU233" s="1">
        <v>11</v>
      </c>
      <c r="DV233" s="1">
        <v>12</v>
      </c>
      <c r="DW233" s="1">
        <v>10</v>
      </c>
      <c r="DX233" s="1">
        <v>1</v>
      </c>
      <c r="DZ233" s="1">
        <v>20</v>
      </c>
      <c r="EA233" s="1">
        <v>29</v>
      </c>
      <c r="EB233" s="1">
        <v>6</v>
      </c>
      <c r="EC233" s="1">
        <v>60</v>
      </c>
      <c r="ED233" s="1">
        <v>10</v>
      </c>
      <c r="EE233" s="1">
        <v>37</v>
      </c>
      <c r="EF233" s="1">
        <v>5</v>
      </c>
      <c r="EG233" s="1">
        <v>10</v>
      </c>
      <c r="EH233" s="1">
        <v>5</v>
      </c>
      <c r="EI233" s="1">
        <v>14</v>
      </c>
      <c r="EJ233" s="1">
        <v>5</v>
      </c>
      <c r="EK233" s="1">
        <v>12</v>
      </c>
      <c r="EL233" s="1">
        <v>7</v>
      </c>
      <c r="EN233" s="1">
        <v>10</v>
      </c>
      <c r="EO233" s="1">
        <v>18</v>
      </c>
      <c r="EP233" s="1">
        <v>3</v>
      </c>
      <c r="EQ233" s="1">
        <v>29</v>
      </c>
      <c r="ER233" s="1">
        <v>5</v>
      </c>
      <c r="ES233" s="1">
        <v>19</v>
      </c>
      <c r="ET233" s="1">
        <v>5</v>
      </c>
      <c r="EU233" s="1">
        <v>0</v>
      </c>
      <c r="EV233" s="1">
        <v>3</v>
      </c>
      <c r="EW233" s="1">
        <v>6</v>
      </c>
      <c r="EX233" s="1">
        <v>3</v>
      </c>
      <c r="EY233" s="1">
        <v>12</v>
      </c>
      <c r="EZ233" s="1">
        <v>5</v>
      </c>
      <c r="FA233"/>
      <c r="FO233"/>
    </row>
    <row r="234" spans="1:171">
      <c r="A234" s="13">
        <f t="shared" si="3"/>
        <v>39416</v>
      </c>
      <c r="O234"/>
      <c r="AD234"/>
      <c r="AE234"/>
      <c r="AS234" s="4">
        <v>39416</v>
      </c>
      <c r="AT234" s="1">
        <v>565.19000000000005</v>
      </c>
      <c r="AU234" s="1">
        <v>583.91</v>
      </c>
      <c r="AV234" s="1">
        <v>1678.47</v>
      </c>
      <c r="AW234" s="1">
        <v>387.36</v>
      </c>
      <c r="AX234" s="1">
        <v>459.11</v>
      </c>
      <c r="AY234" s="1">
        <v>479.66</v>
      </c>
      <c r="AZ234" s="1">
        <v>771.9</v>
      </c>
      <c r="BA234" s="1">
        <v>78.34</v>
      </c>
      <c r="BB234" s="1">
        <v>373.65</v>
      </c>
      <c r="BC234" s="1">
        <v>1178.82</v>
      </c>
      <c r="BD234" s="1">
        <v>352.45</v>
      </c>
      <c r="BE234" s="1">
        <v>312.37</v>
      </c>
      <c r="BF234" s="1">
        <v>237.31</v>
      </c>
      <c r="BG234"/>
      <c r="BU234"/>
      <c r="CI234"/>
      <c r="CW234"/>
      <c r="DL234" s="1">
        <v>16</v>
      </c>
      <c r="DM234" s="1">
        <v>29</v>
      </c>
      <c r="DN234" s="1">
        <v>8</v>
      </c>
      <c r="DO234" s="1">
        <v>45</v>
      </c>
      <c r="DP234" s="1">
        <v>9</v>
      </c>
      <c r="DQ234" s="1">
        <v>40</v>
      </c>
      <c r="DR234" s="1">
        <v>17</v>
      </c>
      <c r="DS234" s="1">
        <v>5</v>
      </c>
      <c r="DT234" s="1">
        <v>11</v>
      </c>
      <c r="DU234" s="1">
        <v>14</v>
      </c>
      <c r="DV234" s="1">
        <v>11</v>
      </c>
      <c r="DW234" s="1">
        <v>16</v>
      </c>
      <c r="DX234" s="1">
        <v>8</v>
      </c>
      <c r="DZ234" s="1">
        <v>27</v>
      </c>
      <c r="EA234" s="1">
        <v>28</v>
      </c>
      <c r="EB234" s="1">
        <v>6</v>
      </c>
      <c r="EC234" s="1">
        <v>60</v>
      </c>
      <c r="ED234" s="1">
        <v>10</v>
      </c>
      <c r="EE234" s="1">
        <v>44</v>
      </c>
      <c r="EF234" s="1">
        <v>5</v>
      </c>
      <c r="EG234" s="1">
        <v>8</v>
      </c>
      <c r="EH234" s="1">
        <v>7</v>
      </c>
      <c r="EI234" s="1">
        <v>12</v>
      </c>
      <c r="EJ234" s="1">
        <v>9</v>
      </c>
      <c r="EK234" s="1">
        <v>12</v>
      </c>
      <c r="EL234" s="1">
        <v>4</v>
      </c>
      <c r="EN234" s="1">
        <v>1</v>
      </c>
      <c r="EO234" s="1">
        <v>6</v>
      </c>
      <c r="EP234" s="1">
        <v>0</v>
      </c>
      <c r="EQ234" s="1">
        <v>17</v>
      </c>
      <c r="ER234" s="1">
        <v>4</v>
      </c>
      <c r="ES234" s="1">
        <v>8</v>
      </c>
      <c r="ET234" s="1">
        <v>1</v>
      </c>
      <c r="EU234" s="1">
        <v>2</v>
      </c>
      <c r="EV234" s="1">
        <v>1</v>
      </c>
      <c r="EW234" s="1">
        <v>5</v>
      </c>
      <c r="EX234" s="1">
        <v>0</v>
      </c>
      <c r="EY234" s="1">
        <v>6</v>
      </c>
      <c r="EZ234" s="1">
        <v>1</v>
      </c>
      <c r="FA234"/>
      <c r="FO234"/>
    </row>
    <row r="235" spans="1:171">
      <c r="A235" s="13">
        <f t="shared" si="3"/>
        <v>39386</v>
      </c>
      <c r="O235"/>
      <c r="AD235"/>
      <c r="AE235"/>
      <c r="AS235" s="4">
        <v>39386</v>
      </c>
      <c r="AT235" s="1">
        <v>581.89</v>
      </c>
      <c r="AU235" s="1">
        <v>608.77</v>
      </c>
      <c r="AV235" s="1">
        <v>1738.33</v>
      </c>
      <c r="AW235" s="1">
        <v>419.58</v>
      </c>
      <c r="AX235" s="1">
        <v>445.62</v>
      </c>
      <c r="AY235" s="1">
        <v>501.14</v>
      </c>
      <c r="AZ235" s="1">
        <v>812.84</v>
      </c>
      <c r="BA235" s="1">
        <v>84.19</v>
      </c>
      <c r="BB235" s="1">
        <v>381.68</v>
      </c>
      <c r="BC235" s="1">
        <v>1169.54</v>
      </c>
      <c r="BD235" s="1">
        <v>406.5</v>
      </c>
      <c r="BE235" s="1">
        <v>333.44</v>
      </c>
      <c r="BF235" s="1">
        <v>273.97000000000003</v>
      </c>
      <c r="BG235"/>
      <c r="BU235"/>
      <c r="CI235"/>
      <c r="CW235"/>
      <c r="DL235" s="1">
        <v>18</v>
      </c>
      <c r="DM235" s="1">
        <v>27</v>
      </c>
      <c r="DN235" s="1">
        <v>6</v>
      </c>
      <c r="DO235" s="1">
        <v>48</v>
      </c>
      <c r="DP235" s="1">
        <v>11</v>
      </c>
      <c r="DQ235" s="1">
        <v>37</v>
      </c>
      <c r="DR235" s="1">
        <v>9</v>
      </c>
      <c r="DS235" s="1">
        <v>2</v>
      </c>
      <c r="DT235" s="1">
        <v>14</v>
      </c>
      <c r="DU235" s="1">
        <v>12</v>
      </c>
      <c r="DV235" s="1">
        <v>10</v>
      </c>
      <c r="DW235" s="1">
        <v>11</v>
      </c>
      <c r="DX235" s="1">
        <v>8</v>
      </c>
      <c r="DZ235" s="1">
        <v>21</v>
      </c>
      <c r="EA235" s="1">
        <v>32</v>
      </c>
      <c r="EB235" s="1">
        <v>7</v>
      </c>
      <c r="EC235" s="1">
        <v>47</v>
      </c>
      <c r="ED235" s="1">
        <v>12</v>
      </c>
      <c r="EE235" s="1">
        <v>45</v>
      </c>
      <c r="EF235" s="1">
        <v>13</v>
      </c>
      <c r="EG235" s="1">
        <v>13</v>
      </c>
      <c r="EH235" s="1">
        <v>5</v>
      </c>
      <c r="EI235" s="1">
        <v>17</v>
      </c>
      <c r="EJ235" s="1">
        <v>10</v>
      </c>
      <c r="EK235" s="1">
        <v>18</v>
      </c>
      <c r="EL235" s="1">
        <v>4</v>
      </c>
      <c r="EN235" s="1">
        <v>5</v>
      </c>
      <c r="EO235" s="1">
        <v>5</v>
      </c>
      <c r="EP235" s="1">
        <v>1</v>
      </c>
      <c r="EQ235" s="1">
        <v>27</v>
      </c>
      <c r="ER235" s="1">
        <v>0</v>
      </c>
      <c r="ES235" s="1">
        <v>10</v>
      </c>
      <c r="ET235" s="1">
        <v>1</v>
      </c>
      <c r="EU235" s="1">
        <v>0</v>
      </c>
      <c r="EV235" s="1">
        <v>1</v>
      </c>
      <c r="EW235" s="1">
        <v>2</v>
      </c>
      <c r="EX235" s="1">
        <v>0</v>
      </c>
      <c r="EY235" s="1">
        <v>5</v>
      </c>
      <c r="EZ235" s="1">
        <v>1</v>
      </c>
      <c r="FA235"/>
      <c r="FO235"/>
    </row>
    <row r="236" spans="1:171">
      <c r="A236" s="13">
        <f t="shared" si="3"/>
        <v>39353</v>
      </c>
      <c r="O236"/>
      <c r="AD236"/>
      <c r="AE236"/>
      <c r="AS236" s="4">
        <v>39353</v>
      </c>
      <c r="AT236" s="1">
        <v>569.88</v>
      </c>
      <c r="AU236" s="1">
        <v>581.57000000000005</v>
      </c>
      <c r="AV236" s="1">
        <v>1701.91</v>
      </c>
      <c r="AW236" s="1">
        <v>410.81</v>
      </c>
      <c r="AX236" s="1">
        <v>459.24</v>
      </c>
      <c r="AY236" s="1">
        <v>483.84</v>
      </c>
      <c r="AZ236" s="1">
        <v>785.29</v>
      </c>
      <c r="BA236" s="1">
        <v>88.8</v>
      </c>
      <c r="BB236" s="1">
        <v>353.39</v>
      </c>
      <c r="BC236" s="1">
        <v>1110.29</v>
      </c>
      <c r="BD236" s="1">
        <v>384.24</v>
      </c>
      <c r="BE236" s="1">
        <v>328.03</v>
      </c>
      <c r="BF236" s="1">
        <v>244.83</v>
      </c>
      <c r="BG236"/>
      <c r="BU236"/>
      <c r="CI236"/>
      <c r="CW236"/>
      <c r="DL236" s="1">
        <v>22</v>
      </c>
      <c r="DM236" s="1">
        <v>35</v>
      </c>
      <c r="DN236" s="1">
        <v>8</v>
      </c>
      <c r="DO236" s="1">
        <v>51</v>
      </c>
      <c r="DP236" s="1">
        <v>6</v>
      </c>
      <c r="DQ236" s="1">
        <v>46</v>
      </c>
      <c r="DR236" s="1">
        <v>9</v>
      </c>
      <c r="DS236" s="1">
        <v>6</v>
      </c>
      <c r="DT236" s="1">
        <v>10</v>
      </c>
      <c r="DU236" s="1">
        <v>16</v>
      </c>
      <c r="DV236" s="1">
        <v>11</v>
      </c>
      <c r="DW236" s="1">
        <v>14</v>
      </c>
      <c r="DX236" s="1">
        <v>8</v>
      </c>
      <c r="DZ236" s="1">
        <v>18</v>
      </c>
      <c r="EA236" s="1">
        <v>21</v>
      </c>
      <c r="EB236" s="1">
        <v>3</v>
      </c>
      <c r="EC236" s="1">
        <v>60</v>
      </c>
      <c r="ED236" s="1">
        <v>14</v>
      </c>
      <c r="EE236" s="1">
        <v>36</v>
      </c>
      <c r="EF236" s="1">
        <v>13</v>
      </c>
      <c r="EG236" s="1">
        <v>6</v>
      </c>
      <c r="EH236" s="1">
        <v>9</v>
      </c>
      <c r="EI236" s="1">
        <v>12</v>
      </c>
      <c r="EJ236" s="1">
        <v>6</v>
      </c>
      <c r="EK236" s="1">
        <v>16</v>
      </c>
      <c r="EL236" s="1">
        <v>5</v>
      </c>
      <c r="EN236" s="1">
        <v>4</v>
      </c>
      <c r="EO236" s="1">
        <v>8</v>
      </c>
      <c r="EP236" s="1">
        <v>3</v>
      </c>
      <c r="EQ236" s="1">
        <v>14</v>
      </c>
      <c r="ER236" s="1">
        <v>3</v>
      </c>
      <c r="ES236" s="1">
        <v>10</v>
      </c>
      <c r="ET236" s="1">
        <v>1</v>
      </c>
      <c r="EU236" s="1">
        <v>3</v>
      </c>
      <c r="EV236" s="1">
        <v>1</v>
      </c>
      <c r="EW236" s="1">
        <v>4</v>
      </c>
      <c r="EX236" s="1">
        <v>3</v>
      </c>
      <c r="EY236" s="1">
        <v>4</v>
      </c>
      <c r="EZ236" s="1">
        <v>0</v>
      </c>
      <c r="FA236"/>
      <c r="FO236"/>
    </row>
    <row r="237" spans="1:171">
      <c r="A237" s="13">
        <f t="shared" si="3"/>
        <v>39325</v>
      </c>
      <c r="O237"/>
      <c r="AD237"/>
      <c r="AE237"/>
      <c r="AS237" s="4">
        <v>39325</v>
      </c>
      <c r="AT237" s="1">
        <v>532.9</v>
      </c>
      <c r="AU237" s="1">
        <v>574.24</v>
      </c>
      <c r="AV237" s="1">
        <v>1637.95</v>
      </c>
      <c r="AW237" s="1">
        <v>415.19</v>
      </c>
      <c r="AX237" s="1">
        <v>464.96</v>
      </c>
      <c r="AY237" s="1">
        <v>494.19</v>
      </c>
      <c r="AZ237" s="1">
        <v>770.13</v>
      </c>
      <c r="BA237" s="1">
        <v>85.21</v>
      </c>
      <c r="BB237" s="1">
        <v>337.74</v>
      </c>
      <c r="BC237" s="1">
        <v>1079.56</v>
      </c>
      <c r="BD237" s="1">
        <v>405.61</v>
      </c>
      <c r="BE237" s="1">
        <v>341.46</v>
      </c>
      <c r="BF237" s="1">
        <v>232.94</v>
      </c>
      <c r="BG237"/>
      <c r="BU237"/>
      <c r="CI237"/>
      <c r="CW237"/>
      <c r="DL237" s="1">
        <v>22</v>
      </c>
      <c r="DM237" s="1">
        <v>31</v>
      </c>
      <c r="DN237" s="1">
        <v>8</v>
      </c>
      <c r="DO237" s="1">
        <v>67</v>
      </c>
      <c r="DP237" s="1">
        <v>9</v>
      </c>
      <c r="DQ237" s="1">
        <v>41</v>
      </c>
      <c r="DR237" s="1">
        <v>12</v>
      </c>
      <c r="DS237" s="1">
        <v>4</v>
      </c>
      <c r="DT237" s="1">
        <v>10</v>
      </c>
      <c r="DU237" s="1">
        <v>15</v>
      </c>
      <c r="DV237" s="1">
        <v>11</v>
      </c>
      <c r="DW237" s="1">
        <v>10</v>
      </c>
      <c r="DX237" s="1">
        <v>6</v>
      </c>
      <c r="DZ237" s="1">
        <v>16</v>
      </c>
      <c r="EA237" s="1">
        <v>27</v>
      </c>
      <c r="EB237" s="1">
        <v>6</v>
      </c>
      <c r="EC237" s="1">
        <v>33</v>
      </c>
      <c r="ED237" s="1">
        <v>11</v>
      </c>
      <c r="EE237" s="1">
        <v>40</v>
      </c>
      <c r="EF237" s="1">
        <v>6</v>
      </c>
      <c r="EG237" s="1">
        <v>9</v>
      </c>
      <c r="EH237" s="1">
        <v>8</v>
      </c>
      <c r="EI237" s="1">
        <v>13</v>
      </c>
      <c r="EJ237" s="1">
        <v>8</v>
      </c>
      <c r="EK237" s="1">
        <v>22</v>
      </c>
      <c r="EL237" s="1">
        <v>7</v>
      </c>
      <c r="EN237" s="1">
        <v>3</v>
      </c>
      <c r="EO237" s="1">
        <v>4</v>
      </c>
      <c r="EP237" s="1">
        <v>0</v>
      </c>
      <c r="EQ237" s="1">
        <v>19</v>
      </c>
      <c r="ER237" s="1">
        <v>3</v>
      </c>
      <c r="ES237" s="1">
        <v>6</v>
      </c>
      <c r="ET237" s="1">
        <v>1</v>
      </c>
      <c r="EU237" s="1">
        <v>1</v>
      </c>
      <c r="EV237" s="1">
        <v>1</v>
      </c>
      <c r="EW237" s="1">
        <v>2</v>
      </c>
      <c r="EX237" s="1">
        <v>1</v>
      </c>
      <c r="EY237" s="1">
        <v>2</v>
      </c>
      <c r="EZ237" s="1">
        <v>0</v>
      </c>
      <c r="FA237"/>
      <c r="FO237"/>
    </row>
    <row r="238" spans="1:171">
      <c r="A238" s="13">
        <f t="shared" si="3"/>
        <v>39294</v>
      </c>
      <c r="O238"/>
      <c r="AD238"/>
      <c r="AE238"/>
      <c r="AS238" s="4">
        <v>39294</v>
      </c>
      <c r="AT238" s="1">
        <v>539.5</v>
      </c>
      <c r="AU238" s="1">
        <v>567.52</v>
      </c>
      <c r="AV238" s="1">
        <v>1656.02</v>
      </c>
      <c r="AW238" s="1">
        <v>430.28</v>
      </c>
      <c r="AX238" s="1">
        <v>468.85</v>
      </c>
      <c r="AY238" s="1">
        <v>504.37</v>
      </c>
      <c r="AZ238" s="1">
        <v>793.41</v>
      </c>
      <c r="BA238" s="1">
        <v>82.24</v>
      </c>
      <c r="BB238" s="1">
        <v>321.25</v>
      </c>
      <c r="BC238" s="1">
        <v>1052.6099999999999</v>
      </c>
      <c r="BD238" s="1">
        <v>412.21</v>
      </c>
      <c r="BE238" s="1">
        <v>346.01</v>
      </c>
      <c r="BF238" s="1">
        <v>236.63</v>
      </c>
      <c r="BG238"/>
      <c r="BU238"/>
      <c r="CI238"/>
      <c r="CW238"/>
      <c r="DL238" s="1">
        <v>25</v>
      </c>
      <c r="DM238" s="1">
        <v>30</v>
      </c>
      <c r="DN238" s="1">
        <v>5</v>
      </c>
      <c r="DO238" s="1">
        <v>58</v>
      </c>
      <c r="DP238" s="1">
        <v>9</v>
      </c>
      <c r="DQ238" s="1">
        <v>43</v>
      </c>
      <c r="DR238" s="1">
        <v>16</v>
      </c>
      <c r="DS238" s="1">
        <v>6</v>
      </c>
      <c r="DT238" s="1">
        <v>8</v>
      </c>
      <c r="DU238" s="1">
        <v>17</v>
      </c>
      <c r="DV238" s="1">
        <v>7</v>
      </c>
      <c r="DW238" s="1">
        <v>10</v>
      </c>
      <c r="DX238" s="1">
        <v>9</v>
      </c>
      <c r="DZ238" s="1">
        <v>11</v>
      </c>
      <c r="EA238" s="1">
        <v>20</v>
      </c>
      <c r="EB238" s="1">
        <v>7</v>
      </c>
      <c r="EC238" s="1">
        <v>38</v>
      </c>
      <c r="ED238" s="1">
        <v>14</v>
      </c>
      <c r="EE238" s="1">
        <v>35</v>
      </c>
      <c r="EF238" s="1">
        <v>3</v>
      </c>
      <c r="EG238" s="1">
        <v>8</v>
      </c>
      <c r="EH238" s="1">
        <v>10</v>
      </c>
      <c r="EI238" s="1">
        <v>11</v>
      </c>
      <c r="EJ238" s="1">
        <v>7</v>
      </c>
      <c r="EK238" s="1">
        <v>18</v>
      </c>
      <c r="EL238" s="1">
        <v>3</v>
      </c>
      <c r="EN238" s="1">
        <v>4</v>
      </c>
      <c r="EO238" s="1">
        <v>12</v>
      </c>
      <c r="EP238" s="1">
        <v>2</v>
      </c>
      <c r="EQ238" s="1">
        <v>22</v>
      </c>
      <c r="ER238" s="1">
        <v>0</v>
      </c>
      <c r="ES238" s="1">
        <v>10</v>
      </c>
      <c r="ET238" s="1">
        <v>0</v>
      </c>
      <c r="EU238" s="1">
        <v>0</v>
      </c>
      <c r="EV238" s="1">
        <v>1</v>
      </c>
      <c r="EW238" s="1">
        <v>2</v>
      </c>
      <c r="EX238" s="1">
        <v>6</v>
      </c>
      <c r="EY238" s="1">
        <v>7</v>
      </c>
      <c r="EZ238" s="1">
        <v>1</v>
      </c>
      <c r="FA238"/>
      <c r="FO238"/>
    </row>
    <row r="239" spans="1:171">
      <c r="A239" s="13">
        <f t="shared" si="3"/>
        <v>39262</v>
      </c>
      <c r="O239"/>
      <c r="AD239"/>
      <c r="AE239"/>
      <c r="AS239" s="4">
        <v>39262</v>
      </c>
      <c r="AT239" s="1">
        <v>550.4</v>
      </c>
      <c r="AU239" s="1">
        <v>579.17999999999995</v>
      </c>
      <c r="AV239" s="1">
        <v>1694.53</v>
      </c>
      <c r="AW239" s="1">
        <v>447.67</v>
      </c>
      <c r="AX239" s="1">
        <v>482.64</v>
      </c>
      <c r="AY239" s="1">
        <v>526.85</v>
      </c>
      <c r="AZ239" s="1">
        <v>827.15</v>
      </c>
      <c r="BA239" s="1">
        <v>84.23</v>
      </c>
      <c r="BB239" s="1">
        <v>337</v>
      </c>
      <c r="BC239" s="1">
        <v>1102.9000000000001</v>
      </c>
      <c r="BD239" s="1">
        <v>430.62</v>
      </c>
      <c r="BE239" s="1">
        <v>358.16</v>
      </c>
      <c r="BF239" s="1">
        <v>238.54</v>
      </c>
      <c r="BG239"/>
      <c r="BU239"/>
      <c r="CI239"/>
      <c r="CW239"/>
      <c r="DL239" s="1">
        <v>22</v>
      </c>
      <c r="DM239" s="1">
        <v>28</v>
      </c>
      <c r="DN239" s="1">
        <v>7</v>
      </c>
      <c r="DO239" s="1">
        <v>46</v>
      </c>
      <c r="DP239" s="1">
        <v>13</v>
      </c>
      <c r="DQ239" s="1">
        <v>46</v>
      </c>
      <c r="DR239" s="1">
        <v>12</v>
      </c>
      <c r="DS239" s="1">
        <v>4</v>
      </c>
      <c r="DT239" s="1">
        <v>9</v>
      </c>
      <c r="DU239" s="1">
        <v>17</v>
      </c>
      <c r="DV239" s="1">
        <v>5</v>
      </c>
      <c r="DW239" s="1">
        <v>18</v>
      </c>
      <c r="DX239" s="1">
        <v>7</v>
      </c>
      <c r="DZ239" s="1">
        <v>17</v>
      </c>
      <c r="EA239" s="1">
        <v>22</v>
      </c>
      <c r="EB239" s="1">
        <v>6</v>
      </c>
      <c r="EC239" s="1">
        <v>48</v>
      </c>
      <c r="ED239" s="1">
        <v>7</v>
      </c>
      <c r="EE239" s="1">
        <v>30</v>
      </c>
      <c r="EF239" s="1">
        <v>3</v>
      </c>
      <c r="EG239" s="1">
        <v>9</v>
      </c>
      <c r="EH239" s="1">
        <v>7</v>
      </c>
      <c r="EI239" s="1">
        <v>8</v>
      </c>
      <c r="EJ239" s="1">
        <v>12</v>
      </c>
      <c r="EK239" s="1">
        <v>9</v>
      </c>
      <c r="EL239" s="1">
        <v>5</v>
      </c>
      <c r="EN239" s="1">
        <v>1</v>
      </c>
      <c r="EO239" s="1">
        <v>11</v>
      </c>
      <c r="EP239" s="1">
        <v>1</v>
      </c>
      <c r="EQ239" s="1">
        <v>26</v>
      </c>
      <c r="ER239" s="1">
        <v>3</v>
      </c>
      <c r="ES239" s="1">
        <v>12</v>
      </c>
      <c r="ET239" s="1">
        <v>4</v>
      </c>
      <c r="EU239" s="1">
        <v>1</v>
      </c>
      <c r="EV239" s="1">
        <v>3</v>
      </c>
      <c r="EW239" s="1">
        <v>5</v>
      </c>
      <c r="EX239" s="1">
        <v>3</v>
      </c>
      <c r="EY239" s="1">
        <v>8</v>
      </c>
      <c r="EZ239" s="1">
        <v>1</v>
      </c>
      <c r="FA239"/>
      <c r="FO239"/>
    </row>
    <row r="240" spans="1:171">
      <c r="A240" s="13">
        <f t="shared" si="3"/>
        <v>39233</v>
      </c>
      <c r="O240"/>
      <c r="AD240"/>
      <c r="AE240"/>
      <c r="AS240" s="4">
        <v>39233</v>
      </c>
      <c r="AT240" s="1">
        <v>526.95000000000005</v>
      </c>
      <c r="AU240" s="1">
        <v>577.82000000000005</v>
      </c>
      <c r="AV240" s="1">
        <v>1734.68</v>
      </c>
      <c r="AW240" s="1">
        <v>463.47</v>
      </c>
      <c r="AX240" s="1">
        <v>494.72</v>
      </c>
      <c r="AY240" s="1">
        <v>525.97</v>
      </c>
      <c r="AZ240" s="1">
        <v>768.53</v>
      </c>
      <c r="BA240" s="1">
        <v>81.86</v>
      </c>
      <c r="BB240" s="1">
        <v>338.09</v>
      </c>
      <c r="BC240" s="1">
        <v>1122.0999999999999</v>
      </c>
      <c r="BD240" s="1">
        <v>454.57</v>
      </c>
      <c r="BE240" s="1">
        <v>366.65</v>
      </c>
      <c r="BF240" s="1">
        <v>232.59</v>
      </c>
      <c r="BG240"/>
      <c r="BU240"/>
      <c r="CI240"/>
      <c r="CW240"/>
      <c r="DL240" s="1">
        <v>26</v>
      </c>
      <c r="DM240" s="1">
        <v>34</v>
      </c>
      <c r="DN240" s="1">
        <v>7</v>
      </c>
      <c r="DO240" s="1">
        <v>68</v>
      </c>
      <c r="DP240" s="1">
        <v>10</v>
      </c>
      <c r="DQ240" s="1">
        <v>51</v>
      </c>
      <c r="DR240" s="1">
        <v>13</v>
      </c>
      <c r="DS240" s="1">
        <v>3</v>
      </c>
      <c r="DT240" s="1">
        <v>8</v>
      </c>
      <c r="DU240" s="1">
        <v>8</v>
      </c>
      <c r="DV240" s="1">
        <v>6</v>
      </c>
      <c r="DW240" s="1">
        <v>19</v>
      </c>
      <c r="DX240" s="1">
        <v>9</v>
      </c>
      <c r="DZ240" s="1">
        <v>11</v>
      </c>
      <c r="EA240" s="1">
        <v>20</v>
      </c>
      <c r="EB240" s="1">
        <v>6</v>
      </c>
      <c r="EC240" s="1">
        <v>38</v>
      </c>
      <c r="ED240" s="1">
        <v>9</v>
      </c>
      <c r="EE240" s="1">
        <v>26</v>
      </c>
      <c r="EF240" s="1">
        <v>6</v>
      </c>
      <c r="EG240" s="1">
        <v>9</v>
      </c>
      <c r="EH240" s="1">
        <v>10</v>
      </c>
      <c r="EI240" s="1">
        <v>19</v>
      </c>
      <c r="EJ240" s="1">
        <v>11</v>
      </c>
      <c r="EK240" s="1">
        <v>13</v>
      </c>
      <c r="EL240" s="1">
        <v>3</v>
      </c>
      <c r="EN240" s="1">
        <v>3</v>
      </c>
      <c r="EO240" s="1">
        <v>7</v>
      </c>
      <c r="EP240" s="1">
        <v>1</v>
      </c>
      <c r="EQ240" s="1">
        <v>14</v>
      </c>
      <c r="ER240" s="1">
        <v>4</v>
      </c>
      <c r="ES240" s="1">
        <v>11</v>
      </c>
      <c r="ET240" s="1">
        <v>0</v>
      </c>
      <c r="EU240" s="1">
        <v>2</v>
      </c>
      <c r="EV240" s="1">
        <v>1</v>
      </c>
      <c r="EW240" s="1">
        <v>3</v>
      </c>
      <c r="EX240" s="1">
        <v>3</v>
      </c>
      <c r="EY240" s="1">
        <v>3</v>
      </c>
      <c r="EZ240" s="1">
        <v>1</v>
      </c>
      <c r="FA240"/>
      <c r="FO240"/>
    </row>
    <row r="241" spans="1:171">
      <c r="A241" s="13">
        <f t="shared" si="3"/>
        <v>39202</v>
      </c>
      <c r="O241"/>
      <c r="AD241"/>
      <c r="AE241"/>
      <c r="AS241" s="4">
        <v>39202</v>
      </c>
      <c r="AT241" s="1">
        <v>487.21</v>
      </c>
      <c r="AU241" s="1">
        <v>561.48</v>
      </c>
      <c r="AV241" s="1">
        <v>1708.82</v>
      </c>
      <c r="AW241" s="1">
        <v>462.83</v>
      </c>
      <c r="AX241" s="1">
        <v>502.96</v>
      </c>
      <c r="AY241" s="1">
        <v>498.4</v>
      </c>
      <c r="AZ241" s="1">
        <v>734.47</v>
      </c>
      <c r="BA241" s="1">
        <v>79.510000000000005</v>
      </c>
      <c r="BB241" s="1">
        <v>324.79000000000002</v>
      </c>
      <c r="BC241" s="1">
        <v>1063.9000000000001</v>
      </c>
      <c r="BD241" s="1">
        <v>445.27</v>
      </c>
      <c r="BE241" s="1">
        <v>345.83</v>
      </c>
      <c r="BF241" s="1">
        <v>218.43</v>
      </c>
      <c r="BG241"/>
      <c r="BU241"/>
      <c r="CI241"/>
      <c r="CW241"/>
      <c r="DL241" s="1">
        <v>25</v>
      </c>
      <c r="DM241" s="1">
        <v>24</v>
      </c>
      <c r="DN241" s="1">
        <v>6</v>
      </c>
      <c r="DO241" s="1">
        <v>60</v>
      </c>
      <c r="DP241" s="1">
        <v>13</v>
      </c>
      <c r="DQ241" s="1">
        <v>49</v>
      </c>
      <c r="DR241" s="1">
        <v>8</v>
      </c>
      <c r="DS241" s="1">
        <v>6</v>
      </c>
      <c r="DT241" s="1">
        <v>6</v>
      </c>
      <c r="DU241" s="1">
        <v>12</v>
      </c>
      <c r="DV241" s="1">
        <v>8</v>
      </c>
      <c r="DW241" s="1">
        <v>8</v>
      </c>
      <c r="DX241" s="1">
        <v>5</v>
      </c>
      <c r="DZ241" s="1">
        <v>12</v>
      </c>
      <c r="EA241" s="1">
        <v>29</v>
      </c>
      <c r="EB241" s="1">
        <v>4</v>
      </c>
      <c r="EC241" s="1">
        <v>43</v>
      </c>
      <c r="ED241" s="1">
        <v>7</v>
      </c>
      <c r="EE241" s="1">
        <v>29</v>
      </c>
      <c r="EF241" s="1">
        <v>11</v>
      </c>
      <c r="EG241" s="1">
        <v>7</v>
      </c>
      <c r="EH241" s="1">
        <v>12</v>
      </c>
      <c r="EI241" s="1">
        <v>13</v>
      </c>
      <c r="EJ241" s="1">
        <v>9</v>
      </c>
      <c r="EK241" s="1">
        <v>21</v>
      </c>
      <c r="EL241" s="1">
        <v>7</v>
      </c>
      <c r="EN241" s="1">
        <v>3</v>
      </c>
      <c r="EO241" s="1">
        <v>8</v>
      </c>
      <c r="EP241" s="1">
        <v>4</v>
      </c>
      <c r="EQ241" s="1">
        <v>18</v>
      </c>
      <c r="ER241" s="1">
        <v>3</v>
      </c>
      <c r="ES241" s="1">
        <v>10</v>
      </c>
      <c r="ET241" s="1">
        <v>0</v>
      </c>
      <c r="EU241" s="1">
        <v>1</v>
      </c>
      <c r="EV241" s="1">
        <v>1</v>
      </c>
      <c r="EW241" s="1">
        <v>5</v>
      </c>
      <c r="EX241" s="1">
        <v>3</v>
      </c>
      <c r="EY241" s="1">
        <v>6</v>
      </c>
      <c r="EZ241" s="1">
        <v>1</v>
      </c>
      <c r="FA241"/>
      <c r="FO241"/>
    </row>
    <row r="242" spans="1:171">
      <c r="A242" s="13">
        <f t="shared" si="3"/>
        <v>39171</v>
      </c>
      <c r="O242"/>
      <c r="AD242"/>
      <c r="AE242"/>
      <c r="AS242" s="4">
        <v>39171</v>
      </c>
      <c r="AT242" s="1">
        <v>478.58</v>
      </c>
      <c r="AU242" s="1">
        <v>546.83000000000004</v>
      </c>
      <c r="AV242" s="1">
        <v>1620.85</v>
      </c>
      <c r="AW242" s="1">
        <v>444.71</v>
      </c>
      <c r="AX242" s="1">
        <v>490.43</v>
      </c>
      <c r="AY242" s="1">
        <v>471.08</v>
      </c>
      <c r="AZ242" s="1">
        <v>718.79</v>
      </c>
      <c r="BA242" s="1">
        <v>75.239999999999995</v>
      </c>
      <c r="BB242" s="1">
        <v>311.72000000000003</v>
      </c>
      <c r="BC242" s="1">
        <v>1033.1500000000001</v>
      </c>
      <c r="BD242" s="1">
        <v>438.23</v>
      </c>
      <c r="BE242" s="1">
        <v>345.7</v>
      </c>
      <c r="BF242" s="1">
        <v>211.23</v>
      </c>
      <c r="BG242"/>
      <c r="BU242"/>
      <c r="CI242"/>
      <c r="CW242"/>
      <c r="DL242" s="1">
        <v>24</v>
      </c>
      <c r="DM242" s="1">
        <v>31</v>
      </c>
      <c r="DN242" s="1">
        <v>6</v>
      </c>
      <c r="DO242" s="1">
        <v>68</v>
      </c>
      <c r="DP242" s="1">
        <v>9</v>
      </c>
      <c r="DQ242" s="1">
        <v>43</v>
      </c>
      <c r="DR242" s="1">
        <v>8</v>
      </c>
      <c r="DS242" s="1">
        <v>4</v>
      </c>
      <c r="DT242" s="1">
        <v>7</v>
      </c>
      <c r="DU242" s="1">
        <v>14</v>
      </c>
      <c r="DV242" s="1">
        <v>12</v>
      </c>
      <c r="DW242" s="1">
        <v>17</v>
      </c>
      <c r="DX242" s="1">
        <v>10</v>
      </c>
      <c r="DZ242" s="1">
        <v>15</v>
      </c>
      <c r="EA242" s="1">
        <v>28</v>
      </c>
      <c r="EB242" s="1">
        <v>7</v>
      </c>
      <c r="EC242" s="1">
        <v>40</v>
      </c>
      <c r="ED242" s="1">
        <v>12</v>
      </c>
      <c r="EE242" s="1">
        <v>32</v>
      </c>
      <c r="EF242" s="1">
        <v>10</v>
      </c>
      <c r="EG242" s="1">
        <v>10</v>
      </c>
      <c r="EH242" s="1">
        <v>10</v>
      </c>
      <c r="EI242" s="1">
        <v>15</v>
      </c>
      <c r="EJ242" s="1">
        <v>7</v>
      </c>
      <c r="EK242" s="1">
        <v>11</v>
      </c>
      <c r="EL242" s="1">
        <v>3</v>
      </c>
      <c r="EN242" s="1">
        <v>1</v>
      </c>
      <c r="EO242" s="1">
        <v>3</v>
      </c>
      <c r="EP242" s="1">
        <v>1</v>
      </c>
      <c r="EQ242" s="1">
        <v>15</v>
      </c>
      <c r="ER242" s="1">
        <v>2</v>
      </c>
      <c r="ES242" s="1">
        <v>13</v>
      </c>
      <c r="ET242" s="1">
        <v>1</v>
      </c>
      <c r="EU242" s="1">
        <v>0</v>
      </c>
      <c r="EV242" s="1">
        <v>2</v>
      </c>
      <c r="EW242" s="1">
        <v>2</v>
      </c>
      <c r="EX242" s="1">
        <v>1</v>
      </c>
      <c r="EY242" s="1">
        <v>7</v>
      </c>
      <c r="EZ242" s="1">
        <v>0</v>
      </c>
      <c r="FA242"/>
      <c r="FO242"/>
    </row>
    <row r="243" spans="1:171">
      <c r="A243" s="13">
        <f t="shared" si="3"/>
        <v>39141</v>
      </c>
      <c r="O243"/>
      <c r="AD243"/>
      <c r="AE243"/>
      <c r="AS243" s="4">
        <v>39141</v>
      </c>
      <c r="AT243" s="1">
        <v>445.87</v>
      </c>
      <c r="AU243" s="1">
        <v>517.97</v>
      </c>
      <c r="AV243" s="1">
        <v>1584.08</v>
      </c>
      <c r="AW243" s="1">
        <v>442.31</v>
      </c>
      <c r="AX243" s="1">
        <v>494.33</v>
      </c>
      <c r="AY243" s="1">
        <v>454.97</v>
      </c>
      <c r="AZ243" s="1">
        <v>691.66</v>
      </c>
      <c r="BA243" s="1">
        <v>74.53</v>
      </c>
      <c r="BB243" s="1">
        <v>320.01</v>
      </c>
      <c r="BC243" s="1">
        <v>986.28</v>
      </c>
      <c r="BD243" s="1">
        <v>418.52</v>
      </c>
      <c r="BE243" s="1">
        <v>339.18</v>
      </c>
      <c r="BF243" s="1">
        <v>191.07</v>
      </c>
      <c r="BG243"/>
      <c r="BU243"/>
      <c r="CI243"/>
      <c r="CW243"/>
      <c r="DL243" s="1">
        <v>24</v>
      </c>
      <c r="DM243" s="1">
        <v>29</v>
      </c>
      <c r="DN243" s="1">
        <v>3</v>
      </c>
      <c r="DO243" s="1">
        <v>77</v>
      </c>
      <c r="DP243" s="1">
        <v>10</v>
      </c>
      <c r="DQ243" s="1">
        <v>51</v>
      </c>
      <c r="DR243" s="1">
        <v>10</v>
      </c>
      <c r="DS243" s="1">
        <v>7</v>
      </c>
      <c r="DT243" s="1">
        <v>6</v>
      </c>
      <c r="DU243" s="1">
        <v>14</v>
      </c>
      <c r="DV243" s="1">
        <v>8</v>
      </c>
      <c r="DW243" s="1">
        <v>14</v>
      </c>
      <c r="DX243" s="1">
        <v>9</v>
      </c>
      <c r="DZ243" s="1">
        <v>14</v>
      </c>
      <c r="EA243" s="1">
        <v>26</v>
      </c>
      <c r="EB243" s="1">
        <v>8</v>
      </c>
      <c r="EC243" s="1">
        <v>24</v>
      </c>
      <c r="ED243" s="1">
        <v>12</v>
      </c>
      <c r="EE243" s="1">
        <v>32</v>
      </c>
      <c r="EF243" s="1">
        <v>9</v>
      </c>
      <c r="EG243" s="1">
        <v>2</v>
      </c>
      <c r="EH243" s="1">
        <v>11</v>
      </c>
      <c r="EI243" s="1">
        <v>15</v>
      </c>
      <c r="EJ243" s="1">
        <v>8</v>
      </c>
      <c r="EK243" s="1">
        <v>14</v>
      </c>
      <c r="EL243" s="1">
        <v>3</v>
      </c>
      <c r="EN243" s="1">
        <v>2</v>
      </c>
      <c r="EO243" s="1">
        <v>7</v>
      </c>
      <c r="EP243" s="1">
        <v>3</v>
      </c>
      <c r="EQ243" s="1">
        <v>22</v>
      </c>
      <c r="ER243" s="1">
        <v>2</v>
      </c>
      <c r="ES243" s="1">
        <v>5</v>
      </c>
      <c r="ET243" s="1">
        <v>0</v>
      </c>
      <c r="EU243" s="1">
        <v>5</v>
      </c>
      <c r="EV243" s="1">
        <v>2</v>
      </c>
      <c r="EW243" s="1">
        <v>2</v>
      </c>
      <c r="EX243" s="1">
        <v>4</v>
      </c>
      <c r="EY243" s="1">
        <v>7</v>
      </c>
      <c r="EZ243" s="1">
        <v>1</v>
      </c>
      <c r="FA243"/>
      <c r="FO243"/>
    </row>
    <row r="244" spans="1:171">
      <c r="A244" s="13">
        <f t="shared" si="3"/>
        <v>39113</v>
      </c>
      <c r="O244"/>
      <c r="AD244"/>
      <c r="AE244"/>
      <c r="AS244" s="4">
        <v>39113</v>
      </c>
      <c r="AT244" s="1">
        <v>447.74</v>
      </c>
      <c r="AU244" s="1">
        <v>518.65</v>
      </c>
      <c r="AV244" s="1">
        <v>1586.43</v>
      </c>
      <c r="AW244" s="1">
        <v>455.59</v>
      </c>
      <c r="AX244" s="1">
        <v>505.22</v>
      </c>
      <c r="AY244" s="1">
        <v>463.18</v>
      </c>
      <c r="AZ244" s="1">
        <v>716.65</v>
      </c>
      <c r="BA244" s="1">
        <v>77.069999999999993</v>
      </c>
      <c r="BB244" s="1">
        <v>329.71</v>
      </c>
      <c r="BC244" s="1">
        <v>1004.85</v>
      </c>
      <c r="BD244" s="1">
        <v>428.82</v>
      </c>
      <c r="BE244" s="1">
        <v>346.05</v>
      </c>
      <c r="BF244" s="1">
        <v>182.29</v>
      </c>
      <c r="BG244"/>
      <c r="BU244"/>
      <c r="CI244"/>
      <c r="CW244"/>
      <c r="DL244" s="1">
        <v>12</v>
      </c>
      <c r="DM244" s="1">
        <v>24</v>
      </c>
      <c r="DN244" s="1">
        <v>6</v>
      </c>
      <c r="DO244" s="1">
        <v>65</v>
      </c>
      <c r="DP244" s="1">
        <v>12</v>
      </c>
      <c r="DQ244" s="1">
        <v>42</v>
      </c>
      <c r="DR244" s="1">
        <v>3</v>
      </c>
      <c r="DS244" s="1">
        <v>9</v>
      </c>
      <c r="DT244" s="1">
        <v>13</v>
      </c>
      <c r="DU244" s="1">
        <v>15</v>
      </c>
      <c r="DV244" s="1">
        <v>12</v>
      </c>
      <c r="DW244" s="1">
        <v>12</v>
      </c>
      <c r="DX244" s="1">
        <v>6</v>
      </c>
      <c r="DZ244" s="1">
        <v>22</v>
      </c>
      <c r="EA244" s="1">
        <v>31</v>
      </c>
      <c r="EB244" s="1">
        <v>7</v>
      </c>
      <c r="EC244" s="1">
        <v>40</v>
      </c>
      <c r="ED244" s="1">
        <v>6</v>
      </c>
      <c r="EE244" s="1">
        <v>37</v>
      </c>
      <c r="EF244" s="1">
        <v>15</v>
      </c>
      <c r="EG244" s="1">
        <v>5</v>
      </c>
      <c r="EH244" s="1">
        <v>4</v>
      </c>
      <c r="EI244" s="1">
        <v>12</v>
      </c>
      <c r="EJ244" s="1">
        <v>5</v>
      </c>
      <c r="EK244" s="1">
        <v>15</v>
      </c>
      <c r="EL244" s="1">
        <v>4</v>
      </c>
      <c r="EN244" s="1">
        <v>6</v>
      </c>
      <c r="EO244" s="1">
        <v>7</v>
      </c>
      <c r="EP244" s="1">
        <v>1</v>
      </c>
      <c r="EQ244" s="1">
        <v>18</v>
      </c>
      <c r="ER244" s="1">
        <v>7</v>
      </c>
      <c r="ES244" s="1">
        <v>9</v>
      </c>
      <c r="ET244" s="1">
        <v>1</v>
      </c>
      <c r="EU244" s="1">
        <v>0</v>
      </c>
      <c r="EV244" s="1">
        <v>2</v>
      </c>
      <c r="EW244" s="1">
        <v>4</v>
      </c>
      <c r="EX244" s="1">
        <v>3</v>
      </c>
      <c r="EY244" s="1">
        <v>8</v>
      </c>
      <c r="EZ244" s="1">
        <v>3</v>
      </c>
      <c r="FA244"/>
      <c r="FO244"/>
    </row>
    <row r="245" spans="1:171">
      <c r="A245" s="13">
        <f t="shared" si="3"/>
        <v>39080</v>
      </c>
      <c r="O245"/>
      <c r="AD245"/>
      <c r="AE245"/>
      <c r="AS245" s="4">
        <v>39080</v>
      </c>
      <c r="AT245" s="1">
        <v>439.3</v>
      </c>
      <c r="AU245" s="1">
        <v>503.61</v>
      </c>
      <c r="AV245" s="1">
        <v>1556.1</v>
      </c>
      <c r="AW245" s="1">
        <v>444.25</v>
      </c>
      <c r="AX245" s="1">
        <v>492.16</v>
      </c>
      <c r="AY245" s="1">
        <v>441.26</v>
      </c>
      <c r="AZ245" s="1">
        <v>742.17</v>
      </c>
      <c r="BA245" s="1">
        <v>77.599999999999994</v>
      </c>
      <c r="BB245" s="1">
        <v>320.58</v>
      </c>
      <c r="BC245" s="1">
        <v>1004.25</v>
      </c>
      <c r="BD245" s="1">
        <v>412.25</v>
      </c>
      <c r="BE245" s="1">
        <v>333.16</v>
      </c>
      <c r="BF245" s="1">
        <v>175.92</v>
      </c>
      <c r="BG245"/>
      <c r="BU245"/>
      <c r="CI245"/>
      <c r="CW245"/>
      <c r="DL245" s="1">
        <v>19</v>
      </c>
      <c r="DM245" s="1">
        <v>23</v>
      </c>
      <c r="DN245" s="1">
        <v>2</v>
      </c>
      <c r="DO245" s="1">
        <v>68</v>
      </c>
      <c r="DP245" s="1">
        <v>9</v>
      </c>
      <c r="DQ245" s="1">
        <v>40</v>
      </c>
      <c r="DR245" s="1">
        <v>6</v>
      </c>
      <c r="DS245" s="1">
        <v>3</v>
      </c>
      <c r="DT245" s="1">
        <v>12</v>
      </c>
      <c r="DU245" s="1">
        <v>17</v>
      </c>
      <c r="DV245" s="1">
        <v>8</v>
      </c>
      <c r="DW245" s="1">
        <v>10</v>
      </c>
      <c r="DX245" s="1">
        <v>5</v>
      </c>
      <c r="DZ245" s="1">
        <v>15</v>
      </c>
      <c r="EA245" s="1">
        <v>25</v>
      </c>
      <c r="EB245" s="1">
        <v>8</v>
      </c>
      <c r="EC245" s="1">
        <v>33</v>
      </c>
      <c r="ED245" s="1">
        <v>13</v>
      </c>
      <c r="EE245" s="1">
        <v>38</v>
      </c>
      <c r="EF245" s="1">
        <v>9</v>
      </c>
      <c r="EG245" s="1">
        <v>8</v>
      </c>
      <c r="EH245" s="1">
        <v>5</v>
      </c>
      <c r="EI245" s="1">
        <v>8</v>
      </c>
      <c r="EJ245" s="1">
        <v>8</v>
      </c>
      <c r="EK245" s="1">
        <v>17</v>
      </c>
      <c r="EL245" s="1">
        <v>5</v>
      </c>
      <c r="EN245" s="1">
        <v>6</v>
      </c>
      <c r="EO245" s="1">
        <v>14</v>
      </c>
      <c r="EP245" s="1">
        <v>4</v>
      </c>
      <c r="EQ245" s="1">
        <v>23</v>
      </c>
      <c r="ER245" s="1">
        <v>3</v>
      </c>
      <c r="ES245" s="1">
        <v>10</v>
      </c>
      <c r="ET245" s="1">
        <v>4</v>
      </c>
      <c r="EU245" s="1">
        <v>3</v>
      </c>
      <c r="EV245" s="1">
        <v>2</v>
      </c>
      <c r="EW245" s="1">
        <v>6</v>
      </c>
      <c r="EX245" s="1">
        <v>4</v>
      </c>
      <c r="EY245" s="1">
        <v>8</v>
      </c>
      <c r="EZ245" s="1">
        <v>3</v>
      </c>
      <c r="FA245"/>
      <c r="FO245"/>
    </row>
    <row r="246" spans="1:171">
      <c r="A246" s="13">
        <f t="shared" si="3"/>
        <v>39051</v>
      </c>
      <c r="O246"/>
      <c r="AD246"/>
      <c r="AE246"/>
      <c r="AS246" s="4">
        <v>39051</v>
      </c>
      <c r="AT246" s="1">
        <v>420.24</v>
      </c>
      <c r="AU246" s="1">
        <v>486.27</v>
      </c>
      <c r="AV246" s="1">
        <v>1491.93</v>
      </c>
      <c r="AW246" s="1">
        <v>425.01</v>
      </c>
      <c r="AX246" s="1">
        <v>491.29</v>
      </c>
      <c r="AY246" s="1">
        <v>416.34</v>
      </c>
      <c r="AZ246" s="1">
        <v>737.2</v>
      </c>
      <c r="BA246" s="1">
        <v>74.83</v>
      </c>
      <c r="BB246" s="1">
        <v>306.36</v>
      </c>
      <c r="BC246" s="1">
        <v>961.59</v>
      </c>
      <c r="BD246" s="1">
        <v>388.78</v>
      </c>
      <c r="BE246" s="1">
        <v>328.73</v>
      </c>
      <c r="BF246" s="1">
        <v>167.52</v>
      </c>
      <c r="BG246"/>
      <c r="BU246"/>
      <c r="CI246"/>
      <c r="CW246"/>
      <c r="DL246" s="1">
        <v>23</v>
      </c>
      <c r="DM246" s="1">
        <v>24</v>
      </c>
      <c r="DN246" s="1">
        <v>5</v>
      </c>
      <c r="DO246" s="1">
        <v>62</v>
      </c>
      <c r="DP246" s="1">
        <v>14</v>
      </c>
      <c r="DQ246" s="1">
        <v>35</v>
      </c>
      <c r="DR246" s="1">
        <v>7</v>
      </c>
      <c r="DS246" s="1">
        <v>4</v>
      </c>
      <c r="DT246" s="1">
        <v>17</v>
      </c>
      <c r="DU246" s="1">
        <v>19</v>
      </c>
      <c r="DV246" s="1">
        <v>11</v>
      </c>
      <c r="DW246" s="1">
        <v>12</v>
      </c>
      <c r="DX246" s="1">
        <v>5</v>
      </c>
      <c r="DZ246" s="1">
        <v>14</v>
      </c>
      <c r="EA246" s="1">
        <v>32</v>
      </c>
      <c r="EB246" s="1">
        <v>5</v>
      </c>
      <c r="EC246" s="1">
        <v>42</v>
      </c>
      <c r="ED246" s="1">
        <v>8</v>
      </c>
      <c r="EE246" s="1">
        <v>42</v>
      </c>
      <c r="EF246" s="1">
        <v>11</v>
      </c>
      <c r="EG246" s="1">
        <v>10</v>
      </c>
      <c r="EH246" s="1">
        <v>1</v>
      </c>
      <c r="EI246" s="1">
        <v>10</v>
      </c>
      <c r="EJ246" s="1">
        <v>6</v>
      </c>
      <c r="EK246" s="1">
        <v>18</v>
      </c>
      <c r="EL246" s="1">
        <v>7</v>
      </c>
      <c r="EN246" s="1">
        <v>3</v>
      </c>
      <c r="EO246" s="1">
        <v>6</v>
      </c>
      <c r="EP246" s="1">
        <v>4</v>
      </c>
      <c r="EQ246" s="1">
        <v>21</v>
      </c>
      <c r="ER246" s="1">
        <v>3</v>
      </c>
      <c r="ES246" s="1">
        <v>10</v>
      </c>
      <c r="ET246" s="1">
        <v>1</v>
      </c>
      <c r="EU246" s="1">
        <v>0</v>
      </c>
      <c r="EV246" s="1">
        <v>1</v>
      </c>
      <c r="EW246" s="1">
        <v>2</v>
      </c>
      <c r="EX246" s="1">
        <v>3</v>
      </c>
      <c r="EY246" s="1">
        <v>5</v>
      </c>
      <c r="EZ246" s="1">
        <v>1</v>
      </c>
      <c r="FA246"/>
      <c r="FO246"/>
    </row>
    <row r="247" spans="1:171">
      <c r="A247" s="13">
        <f t="shared" si="3"/>
        <v>39021</v>
      </c>
      <c r="O247"/>
      <c r="AD247"/>
      <c r="AE247"/>
      <c r="AS247" s="4">
        <v>39021</v>
      </c>
      <c r="AT247" s="1">
        <v>425.54</v>
      </c>
      <c r="AU247" s="1">
        <v>481.76</v>
      </c>
      <c r="AV247" s="1">
        <v>1503.42</v>
      </c>
      <c r="AW247" s="1">
        <v>432.78</v>
      </c>
      <c r="AX247" s="1">
        <v>508.78</v>
      </c>
      <c r="AY247" s="1">
        <v>410.45</v>
      </c>
      <c r="AZ247" s="1">
        <v>738.21</v>
      </c>
      <c r="BA247" s="1">
        <v>74.98</v>
      </c>
      <c r="BB247" s="1">
        <v>306.73</v>
      </c>
      <c r="BC247" s="1">
        <v>934.24</v>
      </c>
      <c r="BD247" s="1">
        <v>378.91</v>
      </c>
      <c r="BE247" s="1">
        <v>331.71</v>
      </c>
      <c r="BF247" s="1">
        <v>168.6</v>
      </c>
      <c r="BG247"/>
      <c r="BU247"/>
      <c r="CI247"/>
      <c r="CW247"/>
      <c r="DL247" s="1">
        <v>27</v>
      </c>
      <c r="DM247" s="1">
        <v>28</v>
      </c>
      <c r="DN247" s="1">
        <v>8</v>
      </c>
      <c r="DO247" s="1">
        <v>69</v>
      </c>
      <c r="DP247" s="1">
        <v>14</v>
      </c>
      <c r="DQ247" s="1">
        <v>43</v>
      </c>
      <c r="DR247" s="1">
        <v>7</v>
      </c>
      <c r="DS247" s="1">
        <v>5</v>
      </c>
      <c r="DT247" s="1">
        <v>14</v>
      </c>
      <c r="DU247" s="1">
        <v>16</v>
      </c>
      <c r="DV247" s="1">
        <v>11</v>
      </c>
      <c r="DW247" s="1">
        <v>9</v>
      </c>
      <c r="DX247" s="1">
        <v>5</v>
      </c>
      <c r="DZ247" s="1">
        <v>10</v>
      </c>
      <c r="EA247" s="1">
        <v>20</v>
      </c>
      <c r="EB247" s="1">
        <v>2</v>
      </c>
      <c r="EC247" s="1">
        <v>34</v>
      </c>
      <c r="ED247" s="1">
        <v>10</v>
      </c>
      <c r="EE247" s="1">
        <v>33</v>
      </c>
      <c r="EF247" s="1">
        <v>11</v>
      </c>
      <c r="EG247" s="1">
        <v>9</v>
      </c>
      <c r="EH247" s="1">
        <v>4</v>
      </c>
      <c r="EI247" s="1">
        <v>9</v>
      </c>
      <c r="EJ247" s="1">
        <v>8</v>
      </c>
      <c r="EK247" s="1">
        <v>18</v>
      </c>
      <c r="EL247" s="1">
        <v>6</v>
      </c>
      <c r="EN247" s="1">
        <v>3</v>
      </c>
      <c r="EO247" s="1">
        <v>14</v>
      </c>
      <c r="EP247" s="1">
        <v>4</v>
      </c>
      <c r="EQ247" s="1">
        <v>22</v>
      </c>
      <c r="ER247" s="1">
        <v>1</v>
      </c>
      <c r="ES247" s="1">
        <v>10</v>
      </c>
      <c r="ET247" s="1">
        <v>1</v>
      </c>
      <c r="EU247" s="1">
        <v>0</v>
      </c>
      <c r="EV247" s="1">
        <v>1</v>
      </c>
      <c r="EW247" s="1">
        <v>7</v>
      </c>
      <c r="EX247" s="1">
        <v>1</v>
      </c>
      <c r="EY247" s="1">
        <v>8</v>
      </c>
      <c r="EZ247" s="1">
        <v>2</v>
      </c>
      <c r="FA247"/>
      <c r="FO247"/>
    </row>
    <row r="248" spans="1:171">
      <c r="O248"/>
      <c r="AD248"/>
      <c r="AE248"/>
      <c r="BG248"/>
      <c r="BU248"/>
      <c r="CI248"/>
      <c r="CW248"/>
      <c r="FA248"/>
      <c r="FO248"/>
    </row>
    <row r="249" spans="1:171">
      <c r="O249"/>
      <c r="AD249"/>
      <c r="AE249"/>
      <c r="BG249"/>
      <c r="BU249"/>
      <c r="CI249"/>
      <c r="CW249"/>
      <c r="FA249"/>
      <c r="FO249"/>
    </row>
    <row r="250" spans="1:171">
      <c r="O250"/>
      <c r="AD250"/>
      <c r="AE250"/>
      <c r="BG250"/>
      <c r="BU250"/>
      <c r="CI250"/>
      <c r="CW250"/>
      <c r="FA250"/>
      <c r="FO250"/>
    </row>
    <row r="251" spans="1:171">
      <c r="O251"/>
      <c r="AD251"/>
      <c r="AE251"/>
      <c r="BG251"/>
      <c r="BU251"/>
      <c r="CI251"/>
      <c r="CW251"/>
      <c r="FA251"/>
      <c r="FO251"/>
    </row>
    <row r="252" spans="1:171">
      <c r="O252"/>
      <c r="AD252"/>
      <c r="AE252"/>
      <c r="BG252"/>
      <c r="BU252"/>
      <c r="CI252"/>
      <c r="CW252"/>
      <c r="FA252"/>
      <c r="FO252"/>
    </row>
    <row r="253" spans="1:171">
      <c r="O253"/>
      <c r="AD253"/>
      <c r="AE253"/>
      <c r="BG253"/>
      <c r="BU253"/>
      <c r="CI253"/>
      <c r="CW253"/>
      <c r="FA253"/>
      <c r="FO253"/>
    </row>
    <row r="254" spans="1:171">
      <c r="O254"/>
      <c r="AD254"/>
      <c r="AE254"/>
      <c r="BG254"/>
      <c r="BU254"/>
      <c r="CI254"/>
      <c r="CW254"/>
      <c r="FA254"/>
      <c r="FO254"/>
    </row>
    <row r="255" spans="1:171">
      <c r="O255"/>
      <c r="AD255"/>
      <c r="AE255"/>
      <c r="BG255"/>
      <c r="BU255"/>
      <c r="CI255"/>
      <c r="CW255"/>
      <c r="FA255"/>
      <c r="FO255"/>
    </row>
    <row r="256" spans="1:171">
      <c r="O256"/>
      <c r="AD256"/>
      <c r="AE256"/>
      <c r="BG256"/>
      <c r="BU256"/>
      <c r="CI256"/>
      <c r="CW256"/>
      <c r="FA256"/>
      <c r="FO256"/>
    </row>
    <row r="257" spans="15:171">
      <c r="O257"/>
      <c r="AD257"/>
      <c r="AE257"/>
      <c r="BG257"/>
      <c r="BU257"/>
      <c r="CI257"/>
      <c r="CW257"/>
      <c r="FA257"/>
      <c r="FO257"/>
    </row>
    <row r="258" spans="15:171">
      <c r="O258"/>
      <c r="AD258"/>
      <c r="AE258"/>
      <c r="BG258"/>
      <c r="BU258"/>
      <c r="CI258"/>
      <c r="CW258"/>
      <c r="FA258"/>
      <c r="FO258"/>
    </row>
    <row r="259" spans="15:171">
      <c r="O259"/>
      <c r="AD259"/>
      <c r="AE259"/>
      <c r="BG259"/>
      <c r="BU259"/>
      <c r="CI259"/>
      <c r="CW259"/>
      <c r="FA259"/>
      <c r="FO259"/>
    </row>
    <row r="260" spans="15:171">
      <c r="O260"/>
      <c r="AD260"/>
      <c r="AE260"/>
      <c r="BG260"/>
      <c r="BU260"/>
      <c r="CI260"/>
      <c r="CW260"/>
      <c r="FA260"/>
      <c r="FO260"/>
    </row>
    <row r="261" spans="15:171">
      <c r="O261"/>
      <c r="AD261"/>
      <c r="AE261"/>
      <c r="BG261"/>
      <c r="BU261"/>
      <c r="CI261"/>
      <c r="CW261"/>
      <c r="FA261"/>
      <c r="FO261"/>
    </row>
    <row r="262" spans="15:171">
      <c r="O262"/>
      <c r="AD262"/>
      <c r="AE262"/>
      <c r="BG262"/>
      <c r="BU262"/>
      <c r="CI262"/>
      <c r="CW262"/>
      <c r="FA262"/>
      <c r="FO262"/>
    </row>
    <row r="263" spans="15:171">
      <c r="O263"/>
      <c r="AD263"/>
      <c r="AE263"/>
      <c r="BG263"/>
      <c r="BU263"/>
      <c r="CI263"/>
      <c r="CW263"/>
      <c r="FA263"/>
      <c r="FO263"/>
    </row>
    <row r="264" spans="15:171">
      <c r="O264"/>
      <c r="AD264"/>
      <c r="AE264"/>
      <c r="BG264"/>
      <c r="BU264"/>
      <c r="CI264"/>
      <c r="CW264"/>
      <c r="FA264"/>
      <c r="FO264"/>
    </row>
    <row r="265" spans="15:171">
      <c r="O265"/>
      <c r="AD265"/>
      <c r="AE265"/>
      <c r="BG265"/>
      <c r="BU265"/>
      <c r="CI265"/>
      <c r="CW265"/>
      <c r="FA265"/>
      <c r="FO265"/>
    </row>
    <row r="266" spans="15:171">
      <c r="O266"/>
      <c r="AD266"/>
      <c r="AE266"/>
      <c r="BG266"/>
      <c r="BU266"/>
      <c r="CI266"/>
      <c r="CW266"/>
      <c r="FA266"/>
      <c r="FO266"/>
    </row>
    <row r="267" spans="15:171">
      <c r="O267"/>
      <c r="AD267"/>
      <c r="AE267"/>
      <c r="BG267"/>
      <c r="BU267"/>
      <c r="CI267"/>
      <c r="CW267"/>
      <c r="FA267"/>
      <c r="FO267"/>
    </row>
    <row r="268" spans="15:171">
      <c r="O268"/>
      <c r="AD268"/>
      <c r="AE268"/>
      <c r="BG268"/>
      <c r="BU268"/>
      <c r="CI268"/>
      <c r="CW268"/>
      <c r="FA268"/>
      <c r="FO268"/>
    </row>
    <row r="269" spans="15:171">
      <c r="O269"/>
      <c r="AD269"/>
      <c r="AE269"/>
      <c r="BG269"/>
      <c r="BU269"/>
      <c r="CI269"/>
      <c r="CW269"/>
      <c r="FA269"/>
      <c r="FO269"/>
    </row>
    <row r="270" spans="15:171">
      <c r="O270"/>
      <c r="AD270"/>
      <c r="AE270"/>
      <c r="BG270"/>
      <c r="BU270"/>
      <c r="CI270"/>
      <c r="CW270"/>
      <c r="FA270"/>
      <c r="FO270"/>
    </row>
    <row r="271" spans="15:171">
      <c r="O271"/>
      <c r="AD271"/>
      <c r="AE271"/>
      <c r="BG271"/>
      <c r="BU271"/>
      <c r="CI271"/>
      <c r="CW271"/>
      <c r="FA271"/>
      <c r="FO271"/>
    </row>
    <row r="272" spans="15:171">
      <c r="O272"/>
      <c r="AD272"/>
      <c r="AE272"/>
      <c r="BG272"/>
      <c r="BU272"/>
      <c r="CI272"/>
      <c r="CW272"/>
      <c r="FA272"/>
      <c r="FO272"/>
    </row>
    <row r="273" spans="15:171">
      <c r="O273"/>
      <c r="AD273"/>
      <c r="AE273"/>
      <c r="BG273"/>
      <c r="BU273"/>
      <c r="CI273"/>
      <c r="CW273"/>
      <c r="FA273"/>
      <c r="FO273"/>
    </row>
    <row r="274" spans="15:171">
      <c r="O274"/>
      <c r="AD274"/>
      <c r="AE274"/>
      <c r="BG274"/>
      <c r="BU274"/>
      <c r="CI274"/>
      <c r="CW274"/>
      <c r="FA274"/>
      <c r="FO274"/>
    </row>
    <row r="275" spans="15:171">
      <c r="O275"/>
      <c r="AD275"/>
      <c r="AE275"/>
      <c r="BG275"/>
      <c r="BU275"/>
      <c r="CI275"/>
      <c r="CW275"/>
      <c r="FA275"/>
      <c r="FO275"/>
    </row>
    <row r="276" spans="15:171">
      <c r="O276"/>
      <c r="AD276"/>
      <c r="AE276"/>
      <c r="BG276"/>
      <c r="BU276"/>
      <c r="CI276"/>
      <c r="CW276"/>
      <c r="FA276"/>
      <c r="FO276"/>
    </row>
    <row r="277" spans="15:171">
      <c r="O277"/>
      <c r="AD277"/>
      <c r="AE277"/>
      <c r="BG277"/>
      <c r="BU277"/>
      <c r="CI277"/>
      <c r="CW277"/>
      <c r="FA277"/>
      <c r="FO277"/>
    </row>
    <row r="278" spans="15:171">
      <c r="O278"/>
      <c r="AD278"/>
      <c r="AE278"/>
      <c r="BG278"/>
      <c r="BU278"/>
      <c r="CI278"/>
      <c r="CW278"/>
      <c r="FA278"/>
      <c r="FO278"/>
    </row>
    <row r="279" spans="15:171">
      <c r="O279"/>
      <c r="AD279"/>
      <c r="AE279"/>
      <c r="BG279"/>
      <c r="BU279"/>
      <c r="CI279"/>
      <c r="CW279"/>
      <c r="FA279"/>
      <c r="FO279"/>
    </row>
    <row r="280" spans="15:171">
      <c r="O280"/>
      <c r="AD280"/>
      <c r="AE280"/>
      <c r="BG280"/>
      <c r="BU280"/>
      <c r="CI280"/>
      <c r="CW280"/>
      <c r="FA280"/>
      <c r="FO280"/>
    </row>
    <row r="281" spans="15:171">
      <c r="O281"/>
      <c r="AD281"/>
      <c r="AE281"/>
      <c r="BG281"/>
      <c r="BU281"/>
      <c r="CI281"/>
      <c r="CW281"/>
      <c r="FA281"/>
      <c r="FO281"/>
    </row>
    <row r="282" spans="15:171">
      <c r="O282"/>
      <c r="AD282"/>
      <c r="AE282"/>
      <c r="BG282"/>
      <c r="BU282"/>
      <c r="CI282"/>
      <c r="CW282"/>
      <c r="FA282"/>
      <c r="FO282"/>
    </row>
    <row r="283" spans="15:171">
      <c r="O283"/>
      <c r="AD283"/>
      <c r="AE283"/>
      <c r="BG283"/>
      <c r="BU283"/>
      <c r="CI283"/>
      <c r="CW283"/>
      <c r="FA283"/>
      <c r="FO283"/>
    </row>
    <row r="284" spans="15:171">
      <c r="O284"/>
      <c r="AD284"/>
      <c r="AE284"/>
      <c r="BG284"/>
      <c r="BU284"/>
      <c r="CI284"/>
      <c r="CW284"/>
      <c r="FA284"/>
      <c r="FO284"/>
    </row>
    <row r="285" spans="15:171">
      <c r="O285"/>
      <c r="AD285"/>
      <c r="AE285"/>
      <c r="BG285"/>
      <c r="BU285"/>
      <c r="CI285"/>
      <c r="CW285"/>
      <c r="FA285"/>
      <c r="FO285"/>
    </row>
    <row r="286" spans="15:171">
      <c r="O286"/>
      <c r="AD286"/>
      <c r="AE286"/>
      <c r="BG286"/>
      <c r="BU286"/>
      <c r="CI286"/>
      <c r="CW286"/>
      <c r="FA286"/>
      <c r="FO286"/>
    </row>
    <row r="287" spans="15:171">
      <c r="O287"/>
      <c r="AD287"/>
      <c r="AE287"/>
      <c r="BG287"/>
      <c r="BU287"/>
      <c r="CI287"/>
      <c r="CW287"/>
      <c r="FA287"/>
      <c r="FO287"/>
    </row>
    <row r="288" spans="15:171">
      <c r="O288"/>
      <c r="AD288"/>
      <c r="AE288"/>
      <c r="BG288"/>
      <c r="BU288"/>
      <c r="CI288"/>
      <c r="CW288"/>
      <c r="FA288"/>
      <c r="FO288"/>
    </row>
    <row r="289" spans="15:171">
      <c r="O289"/>
      <c r="AD289"/>
      <c r="AE289"/>
      <c r="BG289"/>
      <c r="BU289"/>
      <c r="CI289"/>
      <c r="CW289"/>
      <c r="FA289"/>
      <c r="FO289"/>
    </row>
    <row r="290" spans="15:171">
      <c r="O290"/>
      <c r="AD290"/>
      <c r="AE290"/>
      <c r="BG290"/>
      <c r="BU290"/>
      <c r="CI290"/>
      <c r="CW290"/>
      <c r="FA290"/>
      <c r="FO290"/>
    </row>
    <row r="291" spans="15:171">
      <c r="O291"/>
      <c r="AD291"/>
      <c r="AE291"/>
      <c r="BG291"/>
      <c r="BU291"/>
      <c r="CI291"/>
      <c r="CW291"/>
      <c r="FA291"/>
      <c r="FO291"/>
    </row>
    <row r="292" spans="15:171">
      <c r="O292"/>
      <c r="AD292"/>
      <c r="AE292"/>
      <c r="BG292"/>
      <c r="BU292"/>
      <c r="CI292"/>
      <c r="CW292"/>
      <c r="FA292"/>
      <c r="FO292"/>
    </row>
    <row r="293" spans="15:171">
      <c r="O293"/>
      <c r="AD293"/>
      <c r="AE293"/>
      <c r="BG293"/>
      <c r="BU293"/>
      <c r="CI293"/>
      <c r="CW293"/>
      <c r="FA293"/>
      <c r="FO293"/>
    </row>
    <row r="294" spans="15:171">
      <c r="O294"/>
      <c r="AD294"/>
      <c r="AE294"/>
      <c r="BG294"/>
      <c r="BU294"/>
      <c r="CI294"/>
      <c r="CW294"/>
      <c r="FA294"/>
      <c r="FO294"/>
    </row>
    <row r="295" spans="15:171">
      <c r="O295"/>
      <c r="AD295"/>
      <c r="AE295"/>
      <c r="BG295"/>
      <c r="BU295"/>
      <c r="CI295"/>
      <c r="CW295"/>
      <c r="FA295"/>
      <c r="FO295"/>
    </row>
    <row r="296" spans="15:171">
      <c r="O296"/>
      <c r="AD296"/>
      <c r="AE296"/>
      <c r="BG296"/>
      <c r="BU296"/>
      <c r="CI296"/>
      <c r="CW296"/>
      <c r="FA296"/>
      <c r="FO296"/>
    </row>
    <row r="297" spans="15:171">
      <c r="O297"/>
      <c r="AD297"/>
      <c r="AE297"/>
      <c r="BG297"/>
      <c r="BU297"/>
      <c r="CI297"/>
      <c r="CW297"/>
      <c r="FA297"/>
      <c r="FO297"/>
    </row>
    <row r="298" spans="15:171">
      <c r="O298"/>
      <c r="AD298"/>
      <c r="AE298"/>
      <c r="BG298"/>
      <c r="BU298"/>
      <c r="CI298"/>
      <c r="CW298"/>
      <c r="FA298"/>
      <c r="FO298"/>
    </row>
    <row r="299" spans="15:171">
      <c r="O299"/>
      <c r="AD299"/>
      <c r="AE299"/>
      <c r="BG299"/>
      <c r="BU299"/>
      <c r="CI299"/>
      <c r="CW299"/>
      <c r="FA299"/>
      <c r="FO299"/>
    </row>
    <row r="300" spans="15:171">
      <c r="O300"/>
      <c r="AD300"/>
      <c r="AE300"/>
      <c r="BG300"/>
      <c r="BU300"/>
      <c r="CI300"/>
      <c r="CW300"/>
      <c r="FA300"/>
      <c r="FO300"/>
    </row>
    <row r="301" spans="15:171">
      <c r="O301"/>
      <c r="AD301"/>
      <c r="AE301"/>
      <c r="BG301"/>
      <c r="BU301"/>
      <c r="CI301"/>
      <c r="CW301"/>
      <c r="FA301"/>
      <c r="FO301"/>
    </row>
    <row r="302" spans="15:171">
      <c r="O302"/>
      <c r="AD302"/>
      <c r="AE302"/>
      <c r="BG302"/>
      <c r="BU302"/>
      <c r="CI302"/>
      <c r="CW302"/>
      <c r="FA302"/>
      <c r="FO302"/>
    </row>
    <row r="303" spans="15:171">
      <c r="O303"/>
      <c r="AD303"/>
      <c r="AE303"/>
      <c r="BG303"/>
      <c r="BU303"/>
      <c r="CI303"/>
      <c r="CW303"/>
      <c r="FA303"/>
      <c r="FO303"/>
    </row>
    <row r="304" spans="15:171">
      <c r="O304"/>
      <c r="AD304"/>
      <c r="AE304"/>
      <c r="BG304"/>
      <c r="BU304"/>
      <c r="CI304"/>
      <c r="CW304"/>
      <c r="FA304"/>
      <c r="FO304"/>
    </row>
    <row r="305" spans="15:171">
      <c r="O305"/>
      <c r="AD305"/>
      <c r="AE305"/>
      <c r="BG305"/>
      <c r="BU305"/>
      <c r="CI305"/>
      <c r="CW305"/>
      <c r="FA305"/>
      <c r="FO305"/>
    </row>
    <row r="306" spans="15:171">
      <c r="O306"/>
      <c r="AD306"/>
      <c r="AE306"/>
      <c r="BG306"/>
      <c r="BU306"/>
      <c r="CI306"/>
      <c r="CW306"/>
      <c r="FA306"/>
      <c r="FO306"/>
    </row>
    <row r="307" spans="15:171">
      <c r="O307"/>
      <c r="AD307"/>
      <c r="AE307"/>
      <c r="BG307"/>
      <c r="BU307"/>
      <c r="CI307"/>
      <c r="CW307"/>
      <c r="FA307"/>
      <c r="FO307"/>
    </row>
    <row r="308" spans="15:171">
      <c r="O308"/>
      <c r="AD308"/>
      <c r="AE308"/>
      <c r="BG308"/>
      <c r="BU308"/>
      <c r="CI308"/>
      <c r="CW308"/>
      <c r="FA308"/>
      <c r="FO308"/>
    </row>
    <row r="309" spans="15:171">
      <c r="O309"/>
      <c r="AD309"/>
      <c r="AE309"/>
      <c r="BG309"/>
      <c r="BU309"/>
      <c r="CI309"/>
      <c r="CW309"/>
      <c r="FA309"/>
      <c r="FO309"/>
    </row>
    <row r="310" spans="15:171">
      <c r="O310"/>
      <c r="AD310"/>
      <c r="AE310"/>
      <c r="BG310"/>
      <c r="BU310"/>
      <c r="CI310"/>
      <c r="CW310"/>
      <c r="FA310"/>
      <c r="FO310"/>
    </row>
    <row r="311" spans="15:171">
      <c r="O311"/>
      <c r="AD311"/>
      <c r="AE311"/>
      <c r="BG311"/>
      <c r="BU311"/>
      <c r="CI311"/>
      <c r="CW311"/>
      <c r="FA311"/>
      <c r="FO311"/>
    </row>
    <row r="312" spans="15:171">
      <c r="O312"/>
      <c r="AD312"/>
      <c r="AE312"/>
      <c r="BG312"/>
      <c r="BU312"/>
      <c r="CI312"/>
      <c r="CW312"/>
      <c r="FA312"/>
      <c r="FO312"/>
    </row>
    <row r="313" spans="15:171">
      <c r="O313"/>
      <c r="AD313"/>
      <c r="AE313"/>
      <c r="BG313"/>
      <c r="BU313"/>
      <c r="CI313"/>
      <c r="CW313"/>
      <c r="FA313"/>
      <c r="FO313"/>
    </row>
    <row r="314" spans="15:171">
      <c r="O314"/>
      <c r="AD314"/>
      <c r="AE314"/>
      <c r="BG314"/>
      <c r="BU314"/>
      <c r="CI314"/>
      <c r="CW314"/>
      <c r="FA314"/>
      <c r="FO314"/>
    </row>
    <row r="315" spans="15:171">
      <c r="O315"/>
      <c r="AD315"/>
      <c r="AE315"/>
      <c r="BG315"/>
      <c r="BU315"/>
      <c r="CI315"/>
      <c r="CW315"/>
      <c r="FA315"/>
      <c r="FO315"/>
    </row>
    <row r="316" spans="15:171">
      <c r="O316"/>
      <c r="AD316"/>
      <c r="AE316"/>
      <c r="BG316"/>
      <c r="BU316"/>
      <c r="CI316"/>
      <c r="CW316"/>
      <c r="FA316"/>
      <c r="FO316"/>
    </row>
    <row r="317" spans="15:171">
      <c r="O317"/>
      <c r="AD317"/>
      <c r="AE317"/>
      <c r="BG317"/>
      <c r="BU317"/>
      <c r="CI317"/>
      <c r="CW317"/>
      <c r="FA317"/>
      <c r="FO317"/>
    </row>
    <row r="318" spans="15:171">
      <c r="O318"/>
      <c r="AD318"/>
      <c r="AE318"/>
      <c r="BG318"/>
      <c r="BU318"/>
      <c r="CI318"/>
      <c r="CW318"/>
      <c r="FA318"/>
      <c r="FO318"/>
    </row>
    <row r="319" spans="15:171">
      <c r="O319"/>
      <c r="AD319"/>
      <c r="AE319"/>
      <c r="BG319"/>
      <c r="BU319"/>
      <c r="CI319"/>
      <c r="CW319"/>
      <c r="FA319"/>
      <c r="FO319"/>
    </row>
    <row r="320" spans="15:171">
      <c r="O320"/>
      <c r="AD320"/>
      <c r="AE320"/>
      <c r="BG320"/>
      <c r="BU320"/>
      <c r="CI320"/>
      <c r="CW320"/>
      <c r="FA320"/>
      <c r="FO320"/>
    </row>
    <row r="321" spans="15:171">
      <c r="O321"/>
      <c r="AD321"/>
      <c r="AE321"/>
      <c r="BG321"/>
      <c r="BU321"/>
      <c r="CI321"/>
      <c r="CW321"/>
      <c r="FA321"/>
      <c r="FO321"/>
    </row>
    <row r="322" spans="15:171">
      <c r="O322"/>
      <c r="AD322"/>
      <c r="AE322"/>
      <c r="BG322"/>
      <c r="BU322"/>
      <c r="CI322"/>
      <c r="CW322"/>
      <c r="FA322"/>
      <c r="FO322"/>
    </row>
    <row r="323" spans="15:171">
      <c r="O323"/>
      <c r="AD323"/>
      <c r="AE323"/>
      <c r="BG323"/>
      <c r="BU323"/>
      <c r="CI323"/>
      <c r="CW323"/>
      <c r="FA323"/>
      <c r="FO323"/>
    </row>
    <row r="324" spans="15:171">
      <c r="O324"/>
      <c r="AD324"/>
      <c r="AE324"/>
      <c r="BG324"/>
      <c r="BU324"/>
      <c r="CI324"/>
      <c r="CW324"/>
      <c r="FA324"/>
      <c r="FO324"/>
    </row>
    <row r="325" spans="15:171">
      <c r="O325"/>
      <c r="AD325"/>
      <c r="AE325"/>
      <c r="BG325"/>
      <c r="BU325"/>
      <c r="CI325"/>
      <c r="CW325"/>
      <c r="FA325"/>
      <c r="FO325"/>
    </row>
    <row r="326" spans="15:171">
      <c r="O326"/>
      <c r="AD326"/>
      <c r="AE326"/>
      <c r="BG326"/>
      <c r="BU326"/>
      <c r="CI326"/>
      <c r="CW326"/>
      <c r="FA326"/>
      <c r="FO326"/>
    </row>
    <row r="327" spans="15:171">
      <c r="O327"/>
      <c r="AD327"/>
      <c r="AE327"/>
      <c r="BG327"/>
      <c r="BU327"/>
      <c r="CI327"/>
      <c r="CW327"/>
      <c r="FA327"/>
      <c r="FO327"/>
    </row>
    <row r="328" spans="15:171">
      <c r="O328"/>
      <c r="AD328"/>
      <c r="AE328"/>
      <c r="BG328"/>
      <c r="BU328"/>
      <c r="CI328"/>
      <c r="CW328"/>
      <c r="FA328"/>
      <c r="FO328"/>
    </row>
    <row r="329" spans="15:171">
      <c r="O329"/>
      <c r="AD329"/>
      <c r="AE329"/>
      <c r="BG329"/>
      <c r="BU329"/>
      <c r="CI329"/>
      <c r="CW329"/>
      <c r="FA329"/>
      <c r="FO329"/>
    </row>
    <row r="330" spans="15:171">
      <c r="O330"/>
      <c r="AD330"/>
      <c r="AE330"/>
      <c r="BG330"/>
      <c r="BU330"/>
      <c r="CI330"/>
      <c r="CW330"/>
      <c r="FA330"/>
      <c r="FO330"/>
    </row>
    <row r="331" spans="15:171">
      <c r="O331"/>
      <c r="AD331"/>
      <c r="AE331"/>
      <c r="BG331"/>
      <c r="BU331"/>
      <c r="CI331"/>
      <c r="CW331"/>
      <c r="FA331"/>
      <c r="FO331"/>
    </row>
    <row r="332" spans="15:171">
      <c r="O332"/>
      <c r="AD332"/>
      <c r="AE332"/>
      <c r="BG332"/>
      <c r="BU332"/>
      <c r="CI332"/>
      <c r="CW332"/>
      <c r="FA332"/>
      <c r="FO332"/>
    </row>
    <row r="333" spans="15:171">
      <c r="O333"/>
      <c r="AD333"/>
      <c r="AE333"/>
      <c r="BG333"/>
      <c r="BU333"/>
      <c r="CI333"/>
      <c r="CW333"/>
      <c r="FA333"/>
      <c r="FO333"/>
    </row>
    <row r="334" spans="15:171">
      <c r="O334"/>
      <c r="AD334"/>
      <c r="AE334"/>
      <c r="BG334"/>
      <c r="BU334"/>
      <c r="CI334"/>
      <c r="CW334"/>
      <c r="FA334"/>
      <c r="FO334"/>
    </row>
    <row r="335" spans="15:171">
      <c r="O335"/>
      <c r="AD335"/>
      <c r="AE335"/>
      <c r="BG335"/>
      <c r="BU335"/>
      <c r="CI335"/>
      <c r="CW335"/>
      <c r="FA335"/>
      <c r="FO335"/>
    </row>
    <row r="336" spans="15:171">
      <c r="O336"/>
      <c r="AD336"/>
      <c r="AE336"/>
      <c r="BG336"/>
      <c r="BU336"/>
      <c r="CI336"/>
      <c r="CW336"/>
      <c r="FA336"/>
      <c r="FO336"/>
    </row>
    <row r="337" spans="15:171">
      <c r="O337"/>
      <c r="AD337"/>
      <c r="AE337"/>
      <c r="BG337"/>
      <c r="BU337"/>
      <c r="CI337"/>
      <c r="CW337"/>
      <c r="FA337"/>
      <c r="FO337"/>
    </row>
    <row r="338" spans="15:171">
      <c r="O338"/>
      <c r="AD338"/>
      <c r="AE338"/>
      <c r="BG338"/>
      <c r="BU338"/>
      <c r="CI338"/>
      <c r="CW338"/>
      <c r="FA338"/>
      <c r="FO338"/>
    </row>
    <row r="339" spans="15:171">
      <c r="O339"/>
      <c r="AD339"/>
      <c r="AE339"/>
      <c r="BG339"/>
      <c r="BU339"/>
      <c r="CI339"/>
      <c r="CW339"/>
      <c r="FA339"/>
      <c r="FO339"/>
    </row>
    <row r="340" spans="15:171">
      <c r="O340"/>
      <c r="AD340"/>
      <c r="AE340"/>
      <c r="BG340"/>
      <c r="BU340"/>
      <c r="CI340"/>
      <c r="CW340"/>
      <c r="FA340"/>
      <c r="FO340"/>
    </row>
    <row r="341" spans="15:171">
      <c r="O341"/>
      <c r="AD341"/>
      <c r="AE341"/>
      <c r="BG341"/>
      <c r="BU341"/>
      <c r="CI341"/>
      <c r="CW341"/>
      <c r="FA341"/>
      <c r="FO341"/>
    </row>
    <row r="342" spans="15:171">
      <c r="O342"/>
      <c r="AD342"/>
      <c r="AE342"/>
      <c r="BG342"/>
      <c r="BU342"/>
      <c r="CI342"/>
      <c r="CW342"/>
      <c r="FA342"/>
      <c r="FO342"/>
    </row>
    <row r="343" spans="15:171">
      <c r="O343"/>
      <c r="AD343"/>
      <c r="AE343"/>
      <c r="BG343"/>
      <c r="BU343"/>
      <c r="CI343"/>
      <c r="CW343"/>
      <c r="FA343"/>
      <c r="FO343"/>
    </row>
    <row r="344" spans="15:171">
      <c r="O344"/>
      <c r="AD344"/>
      <c r="AE344"/>
      <c r="BG344"/>
      <c r="BU344"/>
      <c r="CI344"/>
      <c r="CW344"/>
      <c r="FA344"/>
      <c r="FO344"/>
    </row>
    <row r="345" spans="15:171">
      <c r="O345"/>
      <c r="AD345"/>
      <c r="AE345"/>
      <c r="BG345"/>
      <c r="BU345"/>
      <c r="CI345"/>
      <c r="CW345"/>
      <c r="FA345"/>
      <c r="FO345"/>
    </row>
    <row r="346" spans="15:171">
      <c r="O346"/>
      <c r="AD346"/>
      <c r="AE346"/>
      <c r="BG346"/>
      <c r="BU346"/>
      <c r="CI346"/>
      <c r="CW346"/>
      <c r="FA346"/>
      <c r="FO346"/>
    </row>
    <row r="347" spans="15:171">
      <c r="O347"/>
      <c r="AD347"/>
      <c r="AE347"/>
      <c r="BG347"/>
      <c r="BU347"/>
      <c r="CI347"/>
      <c r="CW347"/>
      <c r="FA347"/>
      <c r="FO347"/>
    </row>
    <row r="348" spans="15:171">
      <c r="O348"/>
      <c r="AD348"/>
      <c r="AE348"/>
      <c r="BG348"/>
      <c r="BU348"/>
      <c r="CI348"/>
      <c r="CW348"/>
      <c r="FA348"/>
      <c r="FO348"/>
    </row>
    <row r="349" spans="15:171">
      <c r="O349"/>
      <c r="AD349"/>
      <c r="AE349"/>
      <c r="BG349"/>
      <c r="BU349"/>
      <c r="CI349"/>
      <c r="CW349"/>
      <c r="FA349"/>
      <c r="FO349"/>
    </row>
    <row r="350" spans="15:171">
      <c r="O350"/>
      <c r="AD350"/>
      <c r="AE350"/>
      <c r="BG350"/>
      <c r="BU350"/>
      <c r="CI350"/>
      <c r="CW350"/>
      <c r="FA350"/>
      <c r="FO350"/>
    </row>
    <row r="351" spans="15:171">
      <c r="O351"/>
      <c r="AD351"/>
      <c r="AE351"/>
      <c r="BG351"/>
      <c r="BU351"/>
      <c r="CI351"/>
      <c r="CW351"/>
      <c r="FA351"/>
      <c r="FO351"/>
    </row>
    <row r="352" spans="15:171">
      <c r="O352"/>
      <c r="AD352"/>
      <c r="AE352"/>
      <c r="BG352"/>
      <c r="BU352"/>
      <c r="CI352"/>
      <c r="CW352"/>
      <c r="FA352"/>
      <c r="FO352"/>
    </row>
    <row r="353" spans="15:171">
      <c r="O353"/>
      <c r="AD353"/>
      <c r="AE353"/>
      <c r="BG353"/>
      <c r="BU353"/>
      <c r="CI353"/>
      <c r="CW353"/>
      <c r="FA353"/>
      <c r="FO353"/>
    </row>
    <row r="354" spans="15:171">
      <c r="O354"/>
      <c r="AD354"/>
      <c r="AE354"/>
      <c r="BG354"/>
      <c r="BU354"/>
      <c r="CI354"/>
      <c r="CW354"/>
      <c r="FA354"/>
      <c r="FO354"/>
    </row>
    <row r="355" spans="15:171">
      <c r="O355"/>
      <c r="AD355"/>
      <c r="AE355"/>
      <c r="BG355"/>
      <c r="BU355"/>
      <c r="CI355"/>
      <c r="CW355"/>
      <c r="FA355"/>
      <c r="FO355"/>
    </row>
    <row r="356" spans="15:171">
      <c r="O356"/>
      <c r="AD356"/>
      <c r="AE356"/>
      <c r="BG356"/>
      <c r="BU356"/>
      <c r="CI356"/>
      <c r="CW356"/>
      <c r="FA356"/>
      <c r="FO356"/>
    </row>
    <row r="357" spans="15:171">
      <c r="O357"/>
      <c r="AD357"/>
      <c r="AE357"/>
      <c r="BG357"/>
      <c r="BU357"/>
      <c r="CI357"/>
      <c r="CW357"/>
      <c r="FA357"/>
      <c r="FO357"/>
    </row>
    <row r="358" spans="15:171">
      <c r="O358"/>
      <c r="AD358"/>
      <c r="AE358"/>
      <c r="BG358"/>
      <c r="BU358"/>
      <c r="CI358"/>
      <c r="CW358"/>
      <c r="FA358"/>
      <c r="FO358"/>
    </row>
    <row r="359" spans="15:171">
      <c r="O359"/>
      <c r="AD359"/>
      <c r="AE359"/>
      <c r="BG359"/>
      <c r="BU359"/>
      <c r="CI359"/>
      <c r="CW359"/>
      <c r="FA359"/>
      <c r="FO359"/>
    </row>
    <row r="360" spans="15:171">
      <c r="O360"/>
      <c r="AD360"/>
      <c r="AE360"/>
      <c r="BG360"/>
      <c r="BU360"/>
      <c r="CI360"/>
      <c r="CW360"/>
      <c r="FA360"/>
      <c r="FO360"/>
    </row>
    <row r="361" spans="15:171">
      <c r="O361"/>
      <c r="AD361"/>
      <c r="AE361"/>
      <c r="BG361"/>
      <c r="BU361"/>
      <c r="CI361"/>
      <c r="CW361"/>
      <c r="FA361"/>
      <c r="FO361"/>
    </row>
    <row r="362" spans="15:171">
      <c r="O362"/>
      <c r="AD362"/>
      <c r="AE362"/>
      <c r="BG362"/>
      <c r="BU362"/>
      <c r="CI362"/>
      <c r="CW362"/>
      <c r="FA362"/>
      <c r="FO362"/>
    </row>
    <row r="363" spans="15:171">
      <c r="O363"/>
      <c r="AD363"/>
      <c r="AE363"/>
      <c r="BG363"/>
      <c r="BU363"/>
      <c r="CI363"/>
      <c r="CW363"/>
      <c r="FA363"/>
      <c r="FO363"/>
    </row>
    <row r="364" spans="15:171">
      <c r="O364"/>
      <c r="AD364"/>
      <c r="AE364"/>
      <c r="BG364"/>
      <c r="BU364"/>
      <c r="CI364"/>
      <c r="CW364"/>
      <c r="FA364"/>
      <c r="FO364"/>
    </row>
    <row r="365" spans="15:171">
      <c r="O365"/>
      <c r="AD365"/>
      <c r="AE365"/>
      <c r="BG365"/>
      <c r="BU365"/>
      <c r="CI365"/>
      <c r="CW365"/>
      <c r="FA365"/>
      <c r="FO365"/>
    </row>
    <row r="366" spans="15:171">
      <c r="O366"/>
      <c r="AD366"/>
      <c r="AE366"/>
      <c r="BG366"/>
      <c r="BU366"/>
      <c r="CI366"/>
      <c r="CW366"/>
      <c r="FA366"/>
      <c r="FO366"/>
    </row>
    <row r="367" spans="15:171">
      <c r="O367"/>
      <c r="AD367"/>
      <c r="AE367"/>
      <c r="BG367"/>
      <c r="BU367"/>
      <c r="CI367"/>
      <c r="CW367"/>
      <c r="FA367"/>
      <c r="FO367"/>
    </row>
    <row r="368" spans="15:171">
      <c r="O368"/>
      <c r="AD368"/>
      <c r="AE368"/>
      <c r="BG368"/>
      <c r="BU368"/>
      <c r="CI368"/>
      <c r="CW368"/>
      <c r="FA368"/>
      <c r="FO368"/>
    </row>
    <row r="369" spans="15:171">
      <c r="O369"/>
      <c r="AD369"/>
      <c r="AE369"/>
      <c r="BG369"/>
      <c r="BU369"/>
      <c r="CI369"/>
      <c r="CW369"/>
      <c r="FA369"/>
      <c r="FO369"/>
    </row>
    <row r="370" spans="15:171">
      <c r="O370"/>
      <c r="AD370"/>
      <c r="AE370"/>
      <c r="BG370"/>
      <c r="BU370"/>
      <c r="CI370"/>
      <c r="CW370"/>
      <c r="FA370"/>
      <c r="FO370"/>
    </row>
    <row r="371" spans="15:171">
      <c r="O371"/>
      <c r="AD371"/>
      <c r="AE371"/>
      <c r="BG371"/>
      <c r="BU371"/>
      <c r="CI371"/>
      <c r="CW371"/>
      <c r="FA371"/>
      <c r="FO371"/>
    </row>
    <row r="372" spans="15:171">
      <c r="O372"/>
      <c r="AD372"/>
      <c r="AE372"/>
      <c r="BG372"/>
      <c r="BU372"/>
      <c r="CI372"/>
      <c r="CW372"/>
      <c r="FA372"/>
      <c r="FO372"/>
    </row>
    <row r="373" spans="15:171">
      <c r="O373"/>
      <c r="AD373"/>
      <c r="AE373"/>
      <c r="BG373"/>
      <c r="BU373"/>
      <c r="CI373"/>
      <c r="CW373"/>
      <c r="FA373"/>
      <c r="FO373"/>
    </row>
    <row r="374" spans="15:171">
      <c r="O374"/>
      <c r="AD374"/>
      <c r="AE374"/>
      <c r="BG374"/>
      <c r="BU374"/>
      <c r="CI374"/>
      <c r="CW374"/>
      <c r="FA374"/>
      <c r="FO374"/>
    </row>
    <row r="375" spans="15:171">
      <c r="O375"/>
      <c r="AD375"/>
      <c r="AE375"/>
      <c r="BG375"/>
      <c r="BU375"/>
      <c r="CI375"/>
      <c r="CW375"/>
      <c r="FA375"/>
      <c r="FO375"/>
    </row>
    <row r="376" spans="15:171">
      <c r="O376"/>
      <c r="AD376"/>
      <c r="AE376"/>
      <c r="BG376"/>
      <c r="BU376"/>
      <c r="CI376"/>
      <c r="CW376"/>
      <c r="FA376"/>
      <c r="FO376"/>
    </row>
    <row r="377" spans="15:171">
      <c r="O377"/>
      <c r="AD377"/>
      <c r="AE377"/>
      <c r="BG377"/>
      <c r="BU377"/>
      <c r="CI377"/>
      <c r="CW377"/>
      <c r="FA377"/>
      <c r="FO377"/>
    </row>
    <row r="378" spans="15:171">
      <c r="O378"/>
      <c r="AD378"/>
      <c r="AE378"/>
      <c r="BG378"/>
      <c r="BU378"/>
      <c r="CI378"/>
      <c r="CW378"/>
      <c r="FA378"/>
      <c r="FO378"/>
    </row>
    <row r="379" spans="15:171">
      <c r="O379"/>
      <c r="AD379"/>
      <c r="AE379"/>
      <c r="BG379"/>
      <c r="BU379"/>
      <c r="CI379"/>
      <c r="CW379"/>
      <c r="FA379"/>
      <c r="FO379"/>
    </row>
    <row r="380" spans="15:171">
      <c r="O380"/>
      <c r="AD380"/>
      <c r="AE380"/>
      <c r="BG380"/>
      <c r="BU380"/>
      <c r="CI380"/>
      <c r="CW380"/>
      <c r="FA380"/>
      <c r="FO380"/>
    </row>
    <row r="381" spans="15:171">
      <c r="O381"/>
      <c r="AD381"/>
      <c r="AE381"/>
      <c r="BG381"/>
      <c r="BU381"/>
      <c r="CI381"/>
      <c r="CW381"/>
      <c r="FA381"/>
      <c r="FO381"/>
    </row>
    <row r="382" spans="15:171">
      <c r="O382"/>
      <c r="AD382"/>
      <c r="AE382"/>
      <c r="BG382"/>
      <c r="BU382"/>
      <c r="CI382"/>
      <c r="CW382"/>
      <c r="FA382"/>
      <c r="FO382"/>
    </row>
    <row r="383" spans="15:171">
      <c r="O383"/>
      <c r="AD383"/>
      <c r="AE383"/>
      <c r="BG383"/>
      <c r="BU383"/>
      <c r="CI383"/>
      <c r="CW383"/>
      <c r="FA383"/>
      <c r="FO383"/>
    </row>
    <row r="384" spans="15:171">
      <c r="O384"/>
      <c r="AD384"/>
      <c r="AE384"/>
      <c r="BG384"/>
      <c r="BU384"/>
      <c r="CI384"/>
      <c r="CW384"/>
      <c r="FA384"/>
      <c r="FO384"/>
    </row>
    <row r="385" spans="15:171">
      <c r="O385"/>
      <c r="AD385"/>
      <c r="AE385"/>
      <c r="BG385"/>
      <c r="BU385"/>
      <c r="CI385"/>
      <c r="CW385"/>
      <c r="FA385"/>
      <c r="FO385"/>
    </row>
    <row r="386" spans="15:171">
      <c r="O386"/>
      <c r="AD386"/>
      <c r="AE386"/>
      <c r="BG386"/>
      <c r="BU386"/>
      <c r="CI386"/>
      <c r="CW386"/>
      <c r="FA386"/>
      <c r="FO386"/>
    </row>
    <row r="387" spans="15:171">
      <c r="O387"/>
      <c r="AD387"/>
      <c r="AE387"/>
      <c r="BG387"/>
      <c r="BU387"/>
      <c r="CI387"/>
      <c r="CW387"/>
      <c r="FA387"/>
      <c r="FO387"/>
    </row>
    <row r="388" spans="15:171">
      <c r="O388"/>
      <c r="AD388"/>
      <c r="AE388"/>
      <c r="BG388"/>
      <c r="BU388"/>
      <c r="CI388"/>
      <c r="CW388"/>
      <c r="FA388"/>
      <c r="FO388"/>
    </row>
    <row r="389" spans="15:171">
      <c r="O389"/>
      <c r="AD389"/>
      <c r="AE389"/>
      <c r="BG389"/>
      <c r="BU389"/>
      <c r="CI389"/>
      <c r="CW389"/>
      <c r="FA389"/>
      <c r="FO389"/>
    </row>
    <row r="390" spans="15:171">
      <c r="O390"/>
      <c r="AD390"/>
      <c r="AE390"/>
      <c r="BG390"/>
      <c r="BU390"/>
      <c r="CI390"/>
      <c r="CW390"/>
      <c r="FA390"/>
      <c r="FO390"/>
    </row>
    <row r="391" spans="15:171">
      <c r="O391"/>
      <c r="AD391"/>
      <c r="AE391"/>
      <c r="BG391"/>
      <c r="BU391"/>
      <c r="CI391"/>
      <c r="CW391"/>
      <c r="FA391"/>
      <c r="FO391"/>
    </row>
    <row r="392" spans="15:171">
      <c r="O392"/>
      <c r="AD392"/>
      <c r="AE392"/>
      <c r="BG392"/>
      <c r="BU392"/>
      <c r="CI392"/>
      <c r="CW392"/>
      <c r="FA392"/>
      <c r="FO392"/>
    </row>
    <row r="393" spans="15:171">
      <c r="O393"/>
      <c r="AD393"/>
      <c r="AE393"/>
      <c r="BG393"/>
      <c r="BU393"/>
      <c r="CI393"/>
      <c r="CW393"/>
      <c r="FA393"/>
      <c r="FO393"/>
    </row>
    <row r="394" spans="15:171">
      <c r="O394"/>
      <c r="AD394"/>
      <c r="AE394"/>
      <c r="BG394"/>
      <c r="BU394"/>
      <c r="CI394"/>
      <c r="CW394"/>
      <c r="FA394"/>
      <c r="FO394"/>
    </row>
    <row r="395" spans="15:171">
      <c r="O395"/>
      <c r="AD395"/>
      <c r="AE395"/>
      <c r="BG395"/>
      <c r="BU395"/>
      <c r="CI395"/>
      <c r="CW395"/>
      <c r="FA395"/>
      <c r="FO395"/>
    </row>
    <row r="396" spans="15:171">
      <c r="O396"/>
      <c r="AD396"/>
      <c r="AE396"/>
      <c r="BG396"/>
      <c r="BU396"/>
      <c r="CI396"/>
      <c r="CW396"/>
      <c r="FA396"/>
      <c r="FO396"/>
    </row>
    <row r="397" spans="15:171">
      <c r="O397"/>
      <c r="AD397"/>
      <c r="AE397"/>
      <c r="BG397"/>
      <c r="BU397"/>
      <c r="CI397"/>
      <c r="CW397"/>
      <c r="FA397"/>
      <c r="FO397"/>
    </row>
    <row r="398" spans="15:171">
      <c r="O398"/>
      <c r="AD398"/>
      <c r="AE398"/>
      <c r="BG398"/>
      <c r="BU398"/>
      <c r="CI398"/>
      <c r="CW398"/>
      <c r="FA398"/>
      <c r="FO398"/>
    </row>
    <row r="399" spans="15:171">
      <c r="O399"/>
      <c r="AD399"/>
      <c r="AE399"/>
      <c r="BG399"/>
      <c r="BU399"/>
      <c r="CI399"/>
      <c r="CW399"/>
      <c r="FA399"/>
      <c r="FO399"/>
    </row>
    <row r="400" spans="15:171">
      <c r="O400"/>
      <c r="AD400"/>
      <c r="AE400"/>
      <c r="BG400"/>
      <c r="BU400"/>
      <c r="CI400"/>
      <c r="CW400"/>
      <c r="FA400"/>
      <c r="FO400"/>
    </row>
    <row r="401" spans="15:171">
      <c r="O401"/>
      <c r="AD401"/>
      <c r="AE401"/>
      <c r="BG401"/>
      <c r="BU401"/>
      <c r="CI401"/>
      <c r="CW401"/>
      <c r="FA401"/>
      <c r="FO401"/>
    </row>
    <row r="402" spans="15:171">
      <c r="O402"/>
      <c r="AD402"/>
      <c r="AE402"/>
      <c r="BG402"/>
      <c r="BU402"/>
      <c r="CI402"/>
      <c r="CW402"/>
      <c r="FA402"/>
      <c r="FO402"/>
    </row>
    <row r="403" spans="15:171">
      <c r="O403"/>
      <c r="AD403"/>
      <c r="AE403"/>
      <c r="BG403"/>
      <c r="BU403"/>
      <c r="CI403"/>
      <c r="CW403"/>
      <c r="FA403"/>
      <c r="FO403"/>
    </row>
    <row r="404" spans="15:171">
      <c r="O404"/>
      <c r="AD404"/>
      <c r="AE404"/>
      <c r="BG404"/>
      <c r="BU404"/>
      <c r="CI404"/>
      <c r="CW404"/>
      <c r="FA404"/>
      <c r="FO404"/>
    </row>
    <row r="405" spans="15:171">
      <c r="O405"/>
      <c r="AD405"/>
      <c r="AE405"/>
      <c r="BG405"/>
      <c r="BU405"/>
      <c r="CI405"/>
      <c r="CW405"/>
      <c r="FA405"/>
      <c r="FO405"/>
    </row>
    <row r="406" spans="15:171">
      <c r="O406"/>
      <c r="AD406"/>
      <c r="AE406"/>
      <c r="BG406"/>
      <c r="BU406"/>
      <c r="CI406"/>
      <c r="CW406"/>
      <c r="FA406"/>
      <c r="FO406"/>
    </row>
    <row r="407" spans="15:171">
      <c r="O407"/>
      <c r="AD407"/>
      <c r="AE407"/>
      <c r="BG407"/>
      <c r="BU407"/>
      <c r="CI407"/>
      <c r="CW407"/>
      <c r="FA407"/>
      <c r="FO407"/>
    </row>
    <row r="408" spans="15:171">
      <c r="O408"/>
      <c r="AD408"/>
      <c r="AE408"/>
      <c r="BG408"/>
      <c r="BU408"/>
      <c r="CI408"/>
      <c r="CW408"/>
      <c r="FA408"/>
      <c r="FO408"/>
    </row>
    <row r="409" spans="15:171">
      <c r="O409"/>
      <c r="AD409"/>
      <c r="AE409"/>
      <c r="BG409"/>
      <c r="BU409"/>
      <c r="CI409"/>
      <c r="CW409"/>
      <c r="FA409"/>
      <c r="FO409"/>
    </row>
    <row r="410" spans="15:171">
      <c r="O410"/>
      <c r="AD410"/>
      <c r="AE410"/>
      <c r="BG410"/>
      <c r="BU410"/>
      <c r="CI410"/>
      <c r="CW410"/>
      <c r="FA410"/>
      <c r="FO410"/>
    </row>
    <row r="411" spans="15:171">
      <c r="O411"/>
      <c r="AD411"/>
      <c r="AE411"/>
      <c r="BG411"/>
      <c r="BU411"/>
      <c r="CI411"/>
      <c r="CW411"/>
      <c r="FA411"/>
      <c r="FO411"/>
    </row>
    <row r="412" spans="15:171">
      <c r="O412"/>
      <c r="AD412"/>
      <c r="AE412"/>
      <c r="BG412"/>
      <c r="BU412"/>
      <c r="CI412"/>
      <c r="CW412"/>
      <c r="FA412"/>
      <c r="FO412"/>
    </row>
    <row r="413" spans="15:171">
      <c r="O413"/>
      <c r="AD413"/>
      <c r="AE413"/>
      <c r="BG413"/>
      <c r="BU413"/>
      <c r="CI413"/>
      <c r="CW413"/>
      <c r="FA413"/>
      <c r="FO413"/>
    </row>
    <row r="414" spans="15:171">
      <c r="O414"/>
      <c r="AD414"/>
      <c r="AE414"/>
      <c r="BG414"/>
      <c r="BU414"/>
      <c r="CI414"/>
      <c r="CW414"/>
      <c r="FA414"/>
      <c r="FO414"/>
    </row>
    <row r="415" spans="15:171">
      <c r="O415"/>
      <c r="AD415"/>
      <c r="AE415"/>
      <c r="BG415"/>
      <c r="BU415"/>
      <c r="CI415"/>
      <c r="CW415"/>
      <c r="FA415"/>
      <c r="FO415"/>
    </row>
    <row r="416" spans="15:171">
      <c r="O416"/>
      <c r="AD416"/>
      <c r="AE416"/>
      <c r="BG416"/>
      <c r="BU416"/>
      <c r="CI416"/>
      <c r="CW416"/>
      <c r="FA416"/>
      <c r="FO416"/>
    </row>
    <row r="417" spans="15:171">
      <c r="O417"/>
      <c r="AD417"/>
      <c r="AE417"/>
      <c r="BG417"/>
      <c r="BU417"/>
      <c r="CI417"/>
      <c r="CW417"/>
      <c r="FA417"/>
      <c r="FO417"/>
    </row>
    <row r="418" spans="15:171">
      <c r="O418"/>
      <c r="AD418"/>
      <c r="AE418"/>
      <c r="BG418"/>
      <c r="BU418"/>
      <c r="CI418"/>
      <c r="CW418"/>
      <c r="FA418"/>
      <c r="FO418"/>
    </row>
    <row r="419" spans="15:171">
      <c r="O419"/>
      <c r="AD419"/>
      <c r="AE419"/>
      <c r="BG419"/>
      <c r="BU419"/>
      <c r="CI419"/>
      <c r="CW419"/>
      <c r="FA419"/>
      <c r="FO419"/>
    </row>
    <row r="420" spans="15:171">
      <c r="O420"/>
      <c r="AD420"/>
      <c r="AE420"/>
      <c r="BG420"/>
      <c r="BU420"/>
      <c r="CI420"/>
      <c r="CW420"/>
      <c r="FA420"/>
      <c r="FO420"/>
    </row>
    <row r="421" spans="15:171">
      <c r="O421"/>
      <c r="AD421"/>
      <c r="AE421"/>
      <c r="BG421"/>
      <c r="BU421"/>
      <c r="CI421"/>
      <c r="CW421"/>
      <c r="FA421"/>
      <c r="FO421"/>
    </row>
    <row r="422" spans="15:171">
      <c r="O422"/>
      <c r="AD422"/>
      <c r="AE422"/>
      <c r="BG422"/>
      <c r="BU422"/>
      <c r="CI422"/>
      <c r="CW422"/>
      <c r="FA422"/>
      <c r="FO422"/>
    </row>
    <row r="423" spans="15:171">
      <c r="O423"/>
      <c r="AD423"/>
      <c r="AE423"/>
      <c r="BG423"/>
      <c r="BU423"/>
      <c r="CI423"/>
      <c r="CW423"/>
      <c r="FA423"/>
      <c r="FO423"/>
    </row>
    <row r="424" spans="15:171">
      <c r="O424"/>
      <c r="AD424"/>
      <c r="AE424"/>
      <c r="BG424"/>
      <c r="BU424"/>
      <c r="CI424"/>
      <c r="CW424"/>
      <c r="FA424"/>
      <c r="FO424"/>
    </row>
    <row r="425" spans="15:171">
      <c r="O425"/>
      <c r="AD425"/>
      <c r="AE425"/>
      <c r="BG425"/>
      <c r="BU425"/>
      <c r="CI425"/>
      <c r="CW425"/>
      <c r="FA425"/>
      <c r="FO425"/>
    </row>
    <row r="426" spans="15:171">
      <c r="O426"/>
      <c r="AD426"/>
      <c r="AE426"/>
      <c r="BG426"/>
      <c r="BU426"/>
      <c r="CI426"/>
      <c r="CW426"/>
      <c r="FA426"/>
      <c r="FO426"/>
    </row>
    <row r="427" spans="15:171">
      <c r="O427"/>
      <c r="AD427"/>
      <c r="AE427"/>
      <c r="BG427"/>
      <c r="BU427"/>
      <c r="CI427"/>
      <c r="CW427"/>
      <c r="FA427"/>
      <c r="FO427"/>
    </row>
    <row r="428" spans="15:171">
      <c r="O428"/>
      <c r="AD428"/>
      <c r="AE428"/>
      <c r="BG428"/>
      <c r="BU428"/>
      <c r="CI428"/>
      <c r="CW428"/>
      <c r="FA428"/>
      <c r="FO428"/>
    </row>
    <row r="429" spans="15:171">
      <c r="O429"/>
      <c r="AD429"/>
      <c r="AE429"/>
      <c r="BG429"/>
      <c r="BU429"/>
      <c r="CI429"/>
      <c r="CW429"/>
      <c r="FA429"/>
      <c r="FO429"/>
    </row>
    <row r="430" spans="15:171">
      <c r="O430"/>
      <c r="AD430"/>
      <c r="AE430"/>
      <c r="BG430"/>
      <c r="BU430"/>
      <c r="CI430"/>
      <c r="CW430"/>
      <c r="FA430"/>
      <c r="FO430"/>
    </row>
    <row r="431" spans="15:171">
      <c r="O431"/>
      <c r="AD431"/>
      <c r="AE431"/>
      <c r="BG431"/>
      <c r="BU431"/>
      <c r="CI431"/>
      <c r="CW431"/>
      <c r="FA431"/>
      <c r="FO431"/>
    </row>
    <row r="432" spans="15:171">
      <c r="O432"/>
      <c r="AD432"/>
      <c r="AE432"/>
      <c r="BG432"/>
      <c r="BU432"/>
      <c r="CI432"/>
      <c r="CW432"/>
      <c r="FA432"/>
      <c r="FO432"/>
    </row>
    <row r="433" spans="15:171">
      <c r="O433"/>
      <c r="AD433"/>
      <c r="AE433"/>
      <c r="BG433"/>
      <c r="BU433"/>
      <c r="CI433"/>
      <c r="CW433"/>
      <c r="FA433"/>
      <c r="FO433"/>
    </row>
    <row r="434" spans="15:171">
      <c r="O434"/>
      <c r="AD434"/>
      <c r="AE434"/>
      <c r="BG434"/>
      <c r="BU434"/>
      <c r="CI434"/>
      <c r="CW434"/>
      <c r="FA434"/>
      <c r="FO434"/>
    </row>
    <row r="435" spans="15:171">
      <c r="O435"/>
      <c r="AD435"/>
      <c r="AE435"/>
      <c r="BG435"/>
      <c r="BU435"/>
      <c r="CI435"/>
      <c r="CW435"/>
      <c r="FA435"/>
      <c r="FO435"/>
    </row>
    <row r="436" spans="15:171">
      <c r="O436"/>
      <c r="AD436"/>
      <c r="AE436"/>
      <c r="BG436"/>
      <c r="BU436"/>
      <c r="CI436"/>
      <c r="CW436"/>
      <c r="FA436"/>
      <c r="FO436"/>
    </row>
    <row r="437" spans="15:171">
      <c r="O437"/>
      <c r="AD437"/>
      <c r="AE437"/>
      <c r="BG437"/>
      <c r="BU437"/>
      <c r="CI437"/>
      <c r="CW437"/>
      <c r="FA437"/>
      <c r="FO437"/>
    </row>
    <row r="438" spans="15:171">
      <c r="O438"/>
      <c r="AD438"/>
      <c r="AE438"/>
      <c r="BG438"/>
      <c r="BU438"/>
      <c r="CI438"/>
      <c r="CW438"/>
      <c r="FA438"/>
      <c r="FO438"/>
    </row>
    <row r="439" spans="15:171">
      <c r="O439"/>
      <c r="AD439"/>
      <c r="AE439"/>
      <c r="BG439"/>
      <c r="BU439"/>
      <c r="CI439"/>
      <c r="CW439"/>
      <c r="FA439"/>
      <c r="FO439"/>
    </row>
    <row r="440" spans="15:171">
      <c r="O440"/>
      <c r="AD440"/>
      <c r="AE440"/>
      <c r="BG440"/>
      <c r="BU440"/>
      <c r="CI440"/>
      <c r="CW440"/>
      <c r="FA440"/>
      <c r="FO440"/>
    </row>
    <row r="441" spans="15:171">
      <c r="O441"/>
      <c r="AD441"/>
      <c r="AE441"/>
      <c r="BG441"/>
      <c r="BU441"/>
      <c r="CI441"/>
      <c r="CW441"/>
      <c r="FA441"/>
      <c r="FO441"/>
    </row>
    <row r="442" spans="15:171">
      <c r="O442"/>
      <c r="AD442"/>
      <c r="AE442"/>
      <c r="BG442"/>
      <c r="BU442"/>
      <c r="CI442"/>
      <c r="CW442"/>
      <c r="FA442"/>
      <c r="FO442"/>
    </row>
    <row r="443" spans="15:171">
      <c r="O443"/>
      <c r="AD443"/>
      <c r="AE443"/>
      <c r="BG443"/>
      <c r="BU443"/>
      <c r="CI443"/>
      <c r="CW443"/>
      <c r="FA443"/>
      <c r="FO443"/>
    </row>
    <row r="444" spans="15:171">
      <c r="O444"/>
      <c r="AD444"/>
      <c r="AE444"/>
      <c r="BG444"/>
      <c r="BU444"/>
      <c r="CI444"/>
      <c r="CW444"/>
      <c r="FA444"/>
      <c r="FO444"/>
    </row>
    <row r="445" spans="15:171">
      <c r="O445"/>
      <c r="AD445"/>
      <c r="AE445"/>
      <c r="BG445"/>
      <c r="BU445"/>
      <c r="CI445"/>
      <c r="CW445"/>
      <c r="FA445"/>
      <c r="FO445"/>
    </row>
    <row r="446" spans="15:171">
      <c r="O446"/>
      <c r="AD446"/>
      <c r="AE446"/>
      <c r="BG446"/>
      <c r="BU446"/>
      <c r="CI446"/>
      <c r="CW446"/>
      <c r="FA446"/>
      <c r="FO446"/>
    </row>
    <row r="447" spans="15:171">
      <c r="O447"/>
      <c r="AD447"/>
      <c r="AE447"/>
      <c r="BG447"/>
      <c r="BU447"/>
      <c r="CI447"/>
      <c r="CW447"/>
      <c r="FA447"/>
      <c r="FO447"/>
    </row>
    <row r="448" spans="15:171">
      <c r="O448"/>
      <c r="AD448"/>
      <c r="AE448"/>
      <c r="BG448"/>
      <c r="BU448"/>
      <c r="CI448"/>
      <c r="CW448"/>
      <c r="FA448"/>
      <c r="FO448"/>
    </row>
    <row r="449" spans="15:171">
      <c r="O449"/>
      <c r="AD449"/>
      <c r="AE449"/>
      <c r="BG449"/>
      <c r="BU449"/>
      <c r="CI449"/>
      <c r="CW449"/>
      <c r="FA449"/>
      <c r="FO449"/>
    </row>
    <row r="450" spans="15:171">
      <c r="O450"/>
      <c r="AD450"/>
      <c r="AE450"/>
      <c r="BG450"/>
      <c r="BU450"/>
      <c r="CI450"/>
      <c r="CW450"/>
      <c r="FA450"/>
      <c r="FO450"/>
    </row>
    <row r="451" spans="15:171">
      <c r="O451"/>
      <c r="AD451"/>
      <c r="AE451"/>
      <c r="BG451"/>
      <c r="BU451"/>
      <c r="CI451"/>
      <c r="CW451"/>
      <c r="FA451"/>
      <c r="FO451"/>
    </row>
    <row r="452" spans="15:171">
      <c r="O452"/>
      <c r="AD452"/>
      <c r="AE452"/>
      <c r="BG452"/>
      <c r="BU452"/>
      <c r="CI452"/>
      <c r="CW452"/>
      <c r="FA452"/>
      <c r="FO452"/>
    </row>
    <row r="453" spans="15:171">
      <c r="O453"/>
      <c r="AD453"/>
      <c r="AE453"/>
      <c r="BG453"/>
      <c r="BU453"/>
      <c r="CI453"/>
      <c r="CW453"/>
      <c r="FA453"/>
      <c r="FO453"/>
    </row>
    <row r="454" spans="15:171">
      <c r="O454"/>
      <c r="AD454"/>
      <c r="AE454"/>
      <c r="BG454"/>
      <c r="BU454"/>
      <c r="CI454"/>
      <c r="CW454"/>
      <c r="FA454"/>
      <c r="FO454"/>
    </row>
    <row r="455" spans="15:171">
      <c r="O455"/>
      <c r="AD455"/>
      <c r="AE455"/>
      <c r="BG455"/>
      <c r="BU455"/>
      <c r="CI455"/>
      <c r="CW455"/>
      <c r="FA455"/>
      <c r="FO455"/>
    </row>
    <row r="456" spans="15:171">
      <c r="O456"/>
      <c r="AD456"/>
      <c r="AE456"/>
      <c r="BG456"/>
      <c r="BU456"/>
      <c r="CI456"/>
      <c r="CW456"/>
      <c r="FA456"/>
      <c r="FO456"/>
    </row>
    <row r="457" spans="15:171">
      <c r="O457"/>
      <c r="AD457"/>
      <c r="AE457"/>
      <c r="BG457"/>
      <c r="BU457"/>
      <c r="CI457"/>
      <c r="CW457"/>
      <c r="FA457"/>
      <c r="FO457"/>
    </row>
    <row r="458" spans="15:171">
      <c r="O458"/>
      <c r="AD458"/>
      <c r="AE458"/>
      <c r="BG458"/>
      <c r="BU458"/>
      <c r="CI458"/>
      <c r="CW458"/>
      <c r="FA458"/>
      <c r="FO458"/>
    </row>
    <row r="459" spans="15:171">
      <c r="O459"/>
      <c r="AD459"/>
      <c r="AE459"/>
      <c r="BG459"/>
      <c r="BU459"/>
      <c r="CI459"/>
      <c r="CW459"/>
      <c r="FA459"/>
      <c r="FO459"/>
    </row>
    <row r="460" spans="15:171">
      <c r="O460"/>
      <c r="AD460"/>
      <c r="AE460"/>
      <c r="BG460"/>
      <c r="BU460"/>
      <c r="CI460"/>
      <c r="CW460"/>
      <c r="FA460"/>
      <c r="FO460"/>
    </row>
    <row r="461" spans="15:171">
      <c r="O461"/>
      <c r="AD461"/>
      <c r="AE461"/>
      <c r="BG461"/>
      <c r="BU461"/>
      <c r="CI461"/>
      <c r="CW461"/>
      <c r="FA461"/>
      <c r="FO461"/>
    </row>
    <row r="462" spans="15:171">
      <c r="O462"/>
      <c r="AD462"/>
      <c r="AE462"/>
      <c r="BG462"/>
      <c r="BU462"/>
      <c r="CI462"/>
      <c r="CW462"/>
      <c r="FA462"/>
      <c r="FO462"/>
    </row>
    <row r="463" spans="15:171">
      <c r="O463"/>
      <c r="AD463"/>
      <c r="AE463"/>
      <c r="BG463"/>
      <c r="BU463"/>
      <c r="CI463"/>
      <c r="CW463"/>
      <c r="FA463"/>
      <c r="FO463"/>
    </row>
    <row r="464" spans="15:171">
      <c r="O464"/>
      <c r="AD464"/>
      <c r="AE464"/>
      <c r="BG464"/>
      <c r="BU464"/>
      <c r="CI464"/>
      <c r="CW464"/>
      <c r="FA464"/>
      <c r="FO464"/>
    </row>
    <row r="465" spans="15:171">
      <c r="O465"/>
      <c r="AD465"/>
      <c r="AE465"/>
      <c r="BG465"/>
      <c r="BU465"/>
      <c r="CI465"/>
      <c r="CW465"/>
      <c r="FA465"/>
      <c r="FO465"/>
    </row>
    <row r="466" spans="15:171">
      <c r="O466"/>
      <c r="AD466"/>
      <c r="AE466"/>
      <c r="BG466"/>
      <c r="BU466"/>
      <c r="CI466"/>
      <c r="CW466"/>
      <c r="FA466"/>
      <c r="FO466"/>
    </row>
    <row r="467" spans="15:171">
      <c r="O467"/>
      <c r="AD467"/>
      <c r="AE467"/>
      <c r="BG467"/>
      <c r="BU467"/>
      <c r="CI467"/>
      <c r="CW467"/>
      <c r="FA467"/>
      <c r="FO467"/>
    </row>
    <row r="468" spans="15:171">
      <c r="O468"/>
      <c r="AD468"/>
      <c r="AE468"/>
      <c r="BG468"/>
      <c r="BU468"/>
      <c r="CI468"/>
      <c r="CW468"/>
      <c r="FA468"/>
      <c r="FO468"/>
    </row>
    <row r="469" spans="15:171">
      <c r="O469"/>
      <c r="AD469"/>
      <c r="AE469"/>
      <c r="BG469"/>
      <c r="BU469"/>
      <c r="CI469"/>
      <c r="CW469"/>
      <c r="FA469"/>
      <c r="FO469"/>
    </row>
    <row r="470" spans="15:171">
      <c r="O470"/>
      <c r="AD470"/>
      <c r="AE470"/>
      <c r="BG470"/>
      <c r="BU470"/>
      <c r="CI470"/>
      <c r="CW470"/>
      <c r="FA470"/>
      <c r="FO470"/>
    </row>
    <row r="471" spans="15:171">
      <c r="O471"/>
      <c r="AD471"/>
      <c r="AE471"/>
      <c r="BG471"/>
      <c r="BU471"/>
      <c r="CI471"/>
      <c r="CW471"/>
      <c r="FA471"/>
      <c r="FO471"/>
    </row>
    <row r="472" spans="15:171">
      <c r="O472"/>
      <c r="AD472"/>
      <c r="AE472"/>
      <c r="BG472"/>
      <c r="BU472"/>
      <c r="CI472"/>
      <c r="CW472"/>
      <c r="FA472"/>
      <c r="FO472"/>
    </row>
    <row r="473" spans="15:171">
      <c r="O473"/>
      <c r="AD473"/>
      <c r="AE473"/>
      <c r="BG473"/>
      <c r="BU473"/>
      <c r="CI473"/>
      <c r="CW473"/>
      <c r="FA473"/>
      <c r="FO473"/>
    </row>
    <row r="474" spans="15:171">
      <c r="O474"/>
      <c r="AD474"/>
      <c r="AE474"/>
      <c r="BG474"/>
      <c r="BU474"/>
      <c r="CI474"/>
      <c r="CW474"/>
      <c r="FA474"/>
      <c r="FO474"/>
    </row>
    <row r="475" spans="15:171">
      <c r="O475"/>
      <c r="AD475"/>
      <c r="AE475"/>
      <c r="BG475"/>
      <c r="BU475"/>
      <c r="CI475"/>
      <c r="CW475"/>
      <c r="FA475"/>
      <c r="FO475"/>
    </row>
    <row r="476" spans="15:171">
      <c r="O476"/>
      <c r="AD476"/>
      <c r="AE476"/>
      <c r="BG476"/>
      <c r="BU476"/>
      <c r="CI476"/>
      <c r="CW476"/>
      <c r="FA476"/>
      <c r="FO476"/>
    </row>
    <row r="477" spans="15:171">
      <c r="O477"/>
      <c r="AD477"/>
      <c r="AE477"/>
      <c r="BG477"/>
      <c r="BU477"/>
      <c r="CI477"/>
      <c r="CW477"/>
      <c r="FA477"/>
      <c r="FO477"/>
    </row>
    <row r="478" spans="15:171">
      <c r="O478"/>
      <c r="AD478"/>
      <c r="AE478"/>
      <c r="BG478"/>
      <c r="BU478"/>
      <c r="CI478"/>
      <c r="CW478"/>
      <c r="FA478"/>
      <c r="FO478"/>
    </row>
    <row r="479" spans="15:171">
      <c r="O479"/>
      <c r="AD479"/>
      <c r="AE479"/>
      <c r="BG479"/>
      <c r="BU479"/>
      <c r="CI479"/>
      <c r="CW479"/>
      <c r="FA479"/>
      <c r="FO479"/>
    </row>
    <row r="480" spans="15:171">
      <c r="O480"/>
      <c r="AD480"/>
      <c r="AE480"/>
      <c r="BG480"/>
      <c r="BU480"/>
      <c r="CI480"/>
      <c r="CW480"/>
      <c r="FA480"/>
      <c r="FO480"/>
    </row>
    <row r="481" spans="15:171">
      <c r="O481"/>
      <c r="AD481"/>
      <c r="AE481"/>
      <c r="BG481"/>
      <c r="BU481"/>
      <c r="CI481"/>
      <c r="CW481"/>
      <c r="FA481"/>
      <c r="FO481"/>
    </row>
    <row r="482" spans="15:171">
      <c r="O482"/>
      <c r="AD482"/>
      <c r="AE482"/>
      <c r="BG482"/>
      <c r="BU482"/>
      <c r="CI482"/>
      <c r="CW482"/>
      <c r="FA482"/>
      <c r="FO482"/>
    </row>
    <row r="483" spans="15:171">
      <c r="O483"/>
      <c r="AD483"/>
      <c r="AE483"/>
      <c r="BG483"/>
      <c r="BU483"/>
      <c r="CI483"/>
      <c r="CW483"/>
      <c r="FA483"/>
      <c r="FO483"/>
    </row>
    <row r="484" spans="15:171">
      <c r="O484"/>
      <c r="AD484"/>
      <c r="AE484"/>
      <c r="BG484"/>
      <c r="BU484"/>
      <c r="CI484"/>
      <c r="CW484"/>
      <c r="FA484"/>
      <c r="FO484"/>
    </row>
    <row r="485" spans="15:171">
      <c r="O485"/>
      <c r="AD485"/>
      <c r="AE485"/>
      <c r="BG485"/>
      <c r="BU485"/>
      <c r="CI485"/>
      <c r="CW485"/>
      <c r="FA485"/>
      <c r="FO485"/>
    </row>
    <row r="486" spans="15:171">
      <c r="O486"/>
      <c r="AD486"/>
      <c r="AE486"/>
      <c r="BG486"/>
      <c r="BU486"/>
      <c r="CI486"/>
      <c r="CW486"/>
      <c r="FA486"/>
      <c r="FO486"/>
    </row>
    <row r="487" spans="15:171">
      <c r="O487"/>
      <c r="AD487"/>
      <c r="AE487"/>
      <c r="BG487"/>
      <c r="BU487"/>
      <c r="CI487"/>
      <c r="CW487"/>
      <c r="FA487"/>
      <c r="FO487"/>
    </row>
    <row r="488" spans="15:171">
      <c r="O488"/>
      <c r="AD488"/>
      <c r="AE488"/>
      <c r="BG488"/>
      <c r="BU488"/>
      <c r="CI488"/>
      <c r="CW488"/>
      <c r="FA488"/>
      <c r="FO488"/>
    </row>
    <row r="489" spans="15:171">
      <c r="O489"/>
      <c r="AD489"/>
      <c r="AE489"/>
      <c r="BG489"/>
      <c r="BU489"/>
      <c r="CI489"/>
      <c r="CW489"/>
      <c r="FA489"/>
      <c r="FO489"/>
    </row>
    <row r="490" spans="15:171">
      <c r="O490"/>
      <c r="AD490"/>
      <c r="AE490"/>
      <c r="BG490"/>
      <c r="BU490"/>
      <c r="CI490"/>
      <c r="CW490"/>
      <c r="FA490"/>
      <c r="FO490"/>
    </row>
    <row r="491" spans="15:171">
      <c r="O491"/>
      <c r="AD491"/>
      <c r="AE491"/>
      <c r="BG491"/>
      <c r="BU491"/>
      <c r="CI491"/>
      <c r="CW491"/>
      <c r="FA491"/>
      <c r="FO491"/>
    </row>
    <row r="492" spans="15:171">
      <c r="O492"/>
      <c r="AD492"/>
      <c r="AE492"/>
      <c r="BG492"/>
      <c r="BU492"/>
      <c r="CI492"/>
      <c r="CW492"/>
      <c r="FA492"/>
      <c r="FO492"/>
    </row>
    <row r="493" spans="15:171">
      <c r="O493"/>
      <c r="AD493"/>
      <c r="AE493"/>
      <c r="BG493"/>
      <c r="BU493"/>
      <c r="CI493"/>
      <c r="CW493"/>
      <c r="FA493"/>
      <c r="FO493"/>
    </row>
    <row r="494" spans="15:171">
      <c r="O494"/>
      <c r="AD494"/>
      <c r="AE494"/>
      <c r="BG494"/>
      <c r="BU494"/>
      <c r="CI494"/>
      <c r="CW494"/>
      <c r="FA494"/>
      <c r="FO494"/>
    </row>
    <row r="495" spans="15:171">
      <c r="O495"/>
      <c r="AD495"/>
      <c r="AE495"/>
      <c r="BG495"/>
      <c r="BU495"/>
      <c r="CI495"/>
      <c r="CW495"/>
      <c r="FA495"/>
      <c r="FO495"/>
    </row>
    <row r="496" spans="15:171">
      <c r="O496"/>
      <c r="AD496"/>
      <c r="AE496"/>
      <c r="BG496"/>
      <c r="BU496"/>
      <c r="CI496"/>
      <c r="CW496"/>
      <c r="FA496"/>
      <c r="FO496"/>
    </row>
    <row r="497" spans="15:171">
      <c r="O497"/>
      <c r="AD497"/>
      <c r="AE497"/>
      <c r="BG497"/>
      <c r="BU497"/>
      <c r="CI497"/>
      <c r="CW497"/>
      <c r="FA497"/>
      <c r="FO497"/>
    </row>
    <row r="498" spans="15:171">
      <c r="O498"/>
      <c r="AD498"/>
      <c r="AE498"/>
      <c r="BG498"/>
      <c r="BU498"/>
      <c r="CI498"/>
      <c r="CW498"/>
      <c r="FA498"/>
      <c r="FO498"/>
    </row>
    <row r="499" spans="15:171">
      <c r="O499"/>
      <c r="AD499"/>
      <c r="AE499"/>
      <c r="BG499"/>
      <c r="BU499"/>
      <c r="CI499"/>
      <c r="CW499"/>
      <c r="FA499"/>
      <c r="FO499"/>
    </row>
    <row r="500" spans="15:171">
      <c r="O500"/>
      <c r="AD500"/>
      <c r="AE500"/>
      <c r="BG500"/>
      <c r="BU500"/>
      <c r="CI500"/>
      <c r="CW500"/>
      <c r="FA500"/>
      <c r="FO500"/>
    </row>
    <row r="501" spans="15:171">
      <c r="O501"/>
      <c r="AD501"/>
      <c r="AE501"/>
      <c r="BG501"/>
      <c r="BU501"/>
      <c r="CI501"/>
      <c r="CW501"/>
      <c r="FA501"/>
      <c r="FO501"/>
    </row>
    <row r="502" spans="15:171">
      <c r="O502"/>
      <c r="AD502"/>
      <c r="AE502"/>
      <c r="BG502"/>
      <c r="BU502"/>
      <c r="CI502"/>
      <c r="CW502"/>
      <c r="FA502"/>
      <c r="FO502"/>
    </row>
    <row r="503" spans="15:171">
      <c r="O503"/>
      <c r="AD503"/>
      <c r="AE503"/>
      <c r="BG503"/>
      <c r="BU503"/>
      <c r="CI503"/>
      <c r="CW503"/>
      <c r="FA503"/>
      <c r="FO503"/>
    </row>
    <row r="504" spans="15:171">
      <c r="O504"/>
      <c r="AD504"/>
      <c r="AE504"/>
      <c r="BG504"/>
      <c r="BU504"/>
      <c r="CI504"/>
      <c r="CW504"/>
      <c r="FA504"/>
      <c r="FO504"/>
    </row>
    <row r="505" spans="15:171">
      <c r="O505"/>
      <c r="AD505"/>
      <c r="AE505"/>
      <c r="BG505"/>
      <c r="BU505"/>
      <c r="CI505"/>
      <c r="CW505"/>
      <c r="FA505"/>
      <c r="FO505"/>
    </row>
    <row r="506" spans="15:171">
      <c r="O506"/>
      <c r="AD506"/>
      <c r="AE506"/>
      <c r="BG506"/>
      <c r="BU506"/>
      <c r="CI506"/>
      <c r="CW506"/>
      <c r="FA506"/>
      <c r="FO506"/>
    </row>
    <row r="507" spans="15:171">
      <c r="O507"/>
      <c r="AD507"/>
      <c r="AE507"/>
      <c r="BG507"/>
      <c r="BU507"/>
      <c r="CI507"/>
      <c r="CW507"/>
      <c r="FA507"/>
      <c r="FO507"/>
    </row>
    <row r="508" spans="15:171">
      <c r="O508"/>
      <c r="AD508"/>
      <c r="AE508"/>
      <c r="BG508"/>
      <c r="BU508"/>
      <c r="CI508"/>
      <c r="CW508"/>
      <c r="FA508"/>
      <c r="FO508"/>
    </row>
    <row r="509" spans="15:171">
      <c r="O509"/>
      <c r="AD509"/>
      <c r="AE509"/>
      <c r="BG509"/>
      <c r="BU509"/>
      <c r="CI509"/>
      <c r="CW509"/>
      <c r="FA509"/>
      <c r="FO509"/>
    </row>
    <row r="510" spans="15:171">
      <c r="O510"/>
      <c r="AD510"/>
      <c r="AE510"/>
      <c r="BG510"/>
      <c r="BU510"/>
      <c r="CI510"/>
      <c r="CW510"/>
      <c r="FA510"/>
      <c r="FO510"/>
    </row>
    <row r="511" spans="15:171">
      <c r="O511"/>
      <c r="AD511"/>
      <c r="AE511"/>
      <c r="BG511"/>
      <c r="BU511"/>
      <c r="CI511"/>
      <c r="CW511"/>
      <c r="FA511"/>
      <c r="FO511"/>
    </row>
    <row r="512" spans="15:171">
      <c r="O512"/>
      <c r="AD512"/>
      <c r="AE512"/>
      <c r="BG512"/>
      <c r="BU512"/>
      <c r="CI512"/>
      <c r="CW512"/>
      <c r="FA512"/>
      <c r="FO512"/>
    </row>
    <row r="513" spans="15:171">
      <c r="O513"/>
      <c r="AD513"/>
      <c r="AE513"/>
      <c r="BG513"/>
      <c r="BU513"/>
      <c r="CI513"/>
      <c r="CW513"/>
      <c r="FA513"/>
      <c r="FO513"/>
    </row>
    <row r="514" spans="15:171">
      <c r="O514"/>
      <c r="AD514"/>
      <c r="AE514"/>
      <c r="BG514"/>
      <c r="BU514"/>
      <c r="CI514"/>
      <c r="CW514"/>
      <c r="FA514"/>
      <c r="FO514"/>
    </row>
    <row r="515" spans="15:171">
      <c r="O515"/>
      <c r="AD515"/>
      <c r="AE515"/>
      <c r="BG515"/>
      <c r="BU515"/>
      <c r="CI515"/>
      <c r="CW515"/>
      <c r="FA515"/>
      <c r="FO515"/>
    </row>
    <row r="516" spans="15:171">
      <c r="O516"/>
      <c r="AD516"/>
      <c r="AE516"/>
      <c r="BG516"/>
      <c r="BU516"/>
      <c r="CI516"/>
      <c r="CW516"/>
      <c r="FA516"/>
      <c r="FO516"/>
    </row>
    <row r="517" spans="15:171">
      <c r="O517"/>
      <c r="AD517"/>
      <c r="AE517"/>
      <c r="BG517"/>
      <c r="BU517"/>
      <c r="CI517"/>
      <c r="CW517"/>
      <c r="FA517"/>
      <c r="FO517"/>
    </row>
    <row r="518" spans="15:171">
      <c r="O518"/>
      <c r="AD518"/>
      <c r="AE518"/>
      <c r="BG518"/>
      <c r="BU518"/>
      <c r="CI518"/>
      <c r="CW518"/>
      <c r="FA518"/>
      <c r="FO518"/>
    </row>
    <row r="519" spans="15:171">
      <c r="O519"/>
      <c r="AD519"/>
      <c r="AE519"/>
      <c r="BG519"/>
      <c r="BU519"/>
      <c r="CI519"/>
      <c r="CW519"/>
      <c r="FA519"/>
      <c r="FO519"/>
    </row>
    <row r="520" spans="15:171">
      <c r="O520"/>
      <c r="AD520"/>
      <c r="AE520"/>
      <c r="BG520"/>
      <c r="BU520"/>
      <c r="CI520"/>
      <c r="CW520"/>
      <c r="FA520"/>
      <c r="FO520"/>
    </row>
    <row r="521" spans="15:171">
      <c r="O521"/>
      <c r="AD521"/>
      <c r="AE521"/>
      <c r="BG521"/>
      <c r="BU521"/>
      <c r="CI521"/>
      <c r="CW521"/>
      <c r="FA521"/>
      <c r="FO521"/>
    </row>
    <row r="522" spans="15:171">
      <c r="O522"/>
      <c r="AD522"/>
      <c r="AE522"/>
      <c r="BG522"/>
      <c r="BU522"/>
      <c r="CI522"/>
      <c r="CW522"/>
      <c r="FA522"/>
      <c r="FO522"/>
    </row>
    <row r="523" spans="15:171">
      <c r="O523"/>
      <c r="AD523"/>
      <c r="AE523"/>
      <c r="BG523"/>
      <c r="BU523"/>
      <c r="CI523"/>
      <c r="CW523"/>
      <c r="FA523"/>
      <c r="FO523"/>
    </row>
    <row r="524" spans="15:171">
      <c r="O524"/>
      <c r="AD524"/>
      <c r="AE524"/>
      <c r="BG524"/>
      <c r="BU524"/>
      <c r="CI524"/>
      <c r="CW524"/>
      <c r="FA524"/>
      <c r="FO524"/>
    </row>
    <row r="525" spans="15:171">
      <c r="O525"/>
      <c r="AD525"/>
      <c r="AE525"/>
      <c r="BG525"/>
      <c r="BU525"/>
      <c r="CI525"/>
      <c r="CW525"/>
      <c r="FA525"/>
      <c r="FO525"/>
    </row>
    <row r="526" spans="15:171">
      <c r="O526"/>
      <c r="AD526"/>
      <c r="AE526"/>
      <c r="BG526"/>
      <c r="BU526"/>
      <c r="CI526"/>
      <c r="CW526"/>
      <c r="FA526"/>
      <c r="FO526"/>
    </row>
    <row r="527" spans="15:171">
      <c r="O527"/>
      <c r="AD527"/>
      <c r="AE527"/>
      <c r="BG527"/>
      <c r="BU527"/>
      <c r="CI527"/>
      <c r="CW527"/>
      <c r="FA527"/>
      <c r="FO527"/>
    </row>
    <row r="528" spans="15:171">
      <c r="O528"/>
      <c r="AD528"/>
      <c r="AE528"/>
      <c r="BG528"/>
      <c r="BU528"/>
      <c r="CI528"/>
      <c r="CW528"/>
      <c r="FA528"/>
      <c r="FO528"/>
    </row>
    <row r="529" spans="15:171">
      <c r="O529"/>
      <c r="AD529"/>
      <c r="AE529"/>
      <c r="BG529"/>
      <c r="BU529"/>
      <c r="CI529"/>
      <c r="CW529"/>
      <c r="FA529"/>
      <c r="FO529"/>
    </row>
    <row r="530" spans="15:171">
      <c r="O530"/>
      <c r="AD530"/>
      <c r="AE530"/>
      <c r="BG530"/>
      <c r="BU530"/>
      <c r="CI530"/>
      <c r="CW530"/>
      <c r="FA530"/>
      <c r="FO530"/>
    </row>
    <row r="531" spans="15:171">
      <c r="O531"/>
      <c r="AD531"/>
      <c r="AE531"/>
      <c r="BG531"/>
      <c r="BU531"/>
      <c r="CI531"/>
      <c r="CW531"/>
      <c r="FA531"/>
      <c r="FO531"/>
    </row>
    <row r="532" spans="15:171">
      <c r="O532"/>
      <c r="AD532"/>
      <c r="AE532"/>
      <c r="BG532"/>
      <c r="BU532"/>
      <c r="CI532"/>
      <c r="CW532"/>
      <c r="FA532"/>
      <c r="FO532"/>
    </row>
    <row r="533" spans="15:171">
      <c r="O533"/>
      <c r="AD533"/>
      <c r="AE533"/>
      <c r="BG533"/>
      <c r="BU533"/>
      <c r="CI533"/>
      <c r="CW533"/>
      <c r="FA533"/>
      <c r="FO533"/>
    </row>
    <row r="534" spans="15:171">
      <c r="O534"/>
      <c r="AD534"/>
      <c r="AE534"/>
      <c r="BG534"/>
      <c r="BU534"/>
      <c r="CI534"/>
      <c r="CW534"/>
      <c r="FA534"/>
      <c r="FO534"/>
    </row>
    <row r="535" spans="15:171">
      <c r="O535"/>
      <c r="AD535"/>
      <c r="AE535"/>
      <c r="BG535"/>
      <c r="BU535"/>
      <c r="CI535"/>
      <c r="CW535"/>
      <c r="FA535"/>
      <c r="FO535"/>
    </row>
    <row r="536" spans="15:171">
      <c r="O536"/>
      <c r="AD536"/>
      <c r="AE536"/>
      <c r="BG536"/>
      <c r="BU536"/>
      <c r="CI536"/>
      <c r="CW536"/>
      <c r="FA536"/>
      <c r="FO536"/>
    </row>
    <row r="537" spans="15:171">
      <c r="O537"/>
      <c r="AD537"/>
      <c r="AE537"/>
      <c r="BG537"/>
      <c r="BU537"/>
      <c r="CI537"/>
      <c r="CW537"/>
      <c r="FA537"/>
      <c r="FO537"/>
    </row>
    <row r="538" spans="15:171">
      <c r="O538"/>
      <c r="AD538"/>
      <c r="AE538"/>
      <c r="BG538"/>
      <c r="BU538"/>
      <c r="CI538"/>
      <c r="CW538"/>
      <c r="FA538"/>
      <c r="FO538"/>
    </row>
    <row r="539" spans="15:171">
      <c r="O539"/>
      <c r="AD539"/>
      <c r="AE539"/>
      <c r="BG539"/>
      <c r="BU539"/>
      <c r="CI539"/>
      <c r="CW539"/>
      <c r="FA539"/>
      <c r="FO539"/>
    </row>
    <row r="540" spans="15:171">
      <c r="O540"/>
      <c r="AD540"/>
      <c r="AE540"/>
      <c r="BG540"/>
      <c r="BU540"/>
      <c r="CI540"/>
      <c r="CW540"/>
      <c r="FA540"/>
      <c r="FO540"/>
    </row>
    <row r="541" spans="15:171">
      <c r="O541"/>
      <c r="AD541"/>
      <c r="AE541"/>
      <c r="BG541"/>
      <c r="BU541"/>
      <c r="CI541"/>
      <c r="CW541"/>
      <c r="FA541"/>
      <c r="FO541"/>
    </row>
    <row r="542" spans="15:171">
      <c r="O542"/>
      <c r="AD542"/>
      <c r="AE542"/>
      <c r="BG542"/>
      <c r="BU542"/>
      <c r="CI542"/>
      <c r="CW542"/>
      <c r="FA542"/>
      <c r="FO542"/>
    </row>
    <row r="543" spans="15:171">
      <c r="O543"/>
      <c r="AD543"/>
      <c r="AE543"/>
      <c r="BG543"/>
      <c r="BU543"/>
      <c r="CI543"/>
      <c r="CW543"/>
      <c r="FA543"/>
      <c r="FO543"/>
    </row>
    <row r="544" spans="15:171">
      <c r="O544"/>
      <c r="AD544"/>
      <c r="AE544"/>
      <c r="BG544"/>
      <c r="BU544"/>
      <c r="CI544"/>
      <c r="CW544"/>
      <c r="FA544"/>
      <c r="FO544"/>
    </row>
    <row r="545" spans="15:171">
      <c r="O545"/>
      <c r="AD545"/>
      <c r="AE545"/>
      <c r="BG545"/>
      <c r="BU545"/>
      <c r="CI545"/>
      <c r="CW545"/>
      <c r="FA545"/>
      <c r="FO545"/>
    </row>
    <row r="546" spans="15:171">
      <c r="O546"/>
      <c r="AD546"/>
      <c r="AE546"/>
      <c r="BG546"/>
      <c r="BU546"/>
      <c r="CI546"/>
      <c r="CW546"/>
      <c r="FA546"/>
      <c r="FO546"/>
    </row>
    <row r="547" spans="15:171">
      <c r="O547"/>
      <c r="AD547"/>
      <c r="AE547"/>
      <c r="BG547"/>
      <c r="BU547"/>
      <c r="CI547"/>
      <c r="CW547"/>
      <c r="FA547"/>
      <c r="FO547"/>
    </row>
    <row r="548" spans="15:171">
      <c r="O548"/>
      <c r="AD548"/>
      <c r="AE548"/>
      <c r="BG548"/>
      <c r="BU548"/>
      <c r="CI548"/>
      <c r="CW548"/>
      <c r="FA548"/>
      <c r="FO548"/>
    </row>
    <row r="549" spans="15:171">
      <c r="O549"/>
      <c r="AD549"/>
      <c r="AE549"/>
      <c r="BG549"/>
      <c r="BU549"/>
      <c r="CI549"/>
      <c r="CW549"/>
      <c r="FA549"/>
      <c r="FO549"/>
    </row>
    <row r="550" spans="15:171">
      <c r="O550"/>
      <c r="AD550"/>
      <c r="AE550"/>
      <c r="BG550"/>
      <c r="BU550"/>
      <c r="CI550"/>
      <c r="CW550"/>
      <c r="FA550"/>
      <c r="FO550"/>
    </row>
    <row r="551" spans="15:171">
      <c r="O551"/>
      <c r="AD551"/>
      <c r="AE551"/>
      <c r="BG551"/>
      <c r="BU551"/>
      <c r="CI551"/>
      <c r="CW551"/>
      <c r="FA551"/>
      <c r="FO551"/>
    </row>
    <row r="552" spans="15:171">
      <c r="O552"/>
      <c r="AD552"/>
      <c r="AE552"/>
      <c r="BG552"/>
      <c r="BU552"/>
      <c r="CI552"/>
      <c r="CW552"/>
      <c r="FA552"/>
      <c r="FO552"/>
    </row>
    <row r="553" spans="15:171">
      <c r="O553"/>
      <c r="AD553"/>
      <c r="AE553"/>
      <c r="BG553"/>
      <c r="BU553"/>
      <c r="CI553"/>
      <c r="CW553"/>
      <c r="FA553"/>
      <c r="FO553"/>
    </row>
    <row r="554" spans="15:171">
      <c r="O554"/>
      <c r="AD554"/>
      <c r="AE554"/>
      <c r="BG554"/>
      <c r="BU554"/>
      <c r="CI554"/>
      <c r="CW554"/>
      <c r="FA554"/>
      <c r="FO554"/>
    </row>
    <row r="555" spans="15:171">
      <c r="O555"/>
      <c r="AD555"/>
      <c r="AE555"/>
      <c r="BG555"/>
      <c r="BU555"/>
      <c r="CI555"/>
      <c r="CW555"/>
      <c r="FA555"/>
      <c r="FO555"/>
    </row>
    <row r="556" spans="15:171">
      <c r="O556"/>
      <c r="AD556"/>
      <c r="AE556"/>
      <c r="BG556"/>
      <c r="BU556"/>
      <c r="CI556"/>
      <c r="CW556"/>
      <c r="FA556"/>
      <c r="FO556"/>
    </row>
    <row r="557" spans="15:171">
      <c r="O557"/>
      <c r="AD557"/>
      <c r="AE557"/>
      <c r="BG557"/>
      <c r="BU557"/>
      <c r="CI557"/>
      <c r="CW557"/>
      <c r="FA557"/>
      <c r="FO557"/>
    </row>
    <row r="558" spans="15:171">
      <c r="O558"/>
      <c r="AD558"/>
      <c r="AE558"/>
      <c r="BG558"/>
      <c r="BU558"/>
      <c r="CI558"/>
      <c r="CW558"/>
      <c r="FA558"/>
      <c r="FO558"/>
    </row>
    <row r="559" spans="15:171">
      <c r="O559"/>
      <c r="AD559"/>
      <c r="AE559"/>
      <c r="BG559"/>
      <c r="BU559"/>
      <c r="CI559"/>
      <c r="CW559"/>
      <c r="FA559"/>
      <c r="FO559"/>
    </row>
    <row r="560" spans="15:171">
      <c r="O560"/>
      <c r="AD560"/>
      <c r="AE560"/>
      <c r="BG560"/>
      <c r="BU560"/>
      <c r="CI560"/>
      <c r="CW560"/>
      <c r="FA560"/>
      <c r="FO560"/>
    </row>
    <row r="561" spans="15:171">
      <c r="O561"/>
      <c r="AD561"/>
      <c r="AE561"/>
      <c r="BG561"/>
      <c r="BU561"/>
      <c r="CI561"/>
      <c r="CW561"/>
      <c r="FA561"/>
      <c r="FO561"/>
    </row>
    <row r="562" spans="15:171">
      <c r="O562"/>
      <c r="AD562"/>
      <c r="AE562"/>
      <c r="BG562"/>
      <c r="BU562"/>
      <c r="CI562"/>
      <c r="CW562"/>
      <c r="FA562"/>
      <c r="FO562"/>
    </row>
    <row r="563" spans="15:171">
      <c r="O563"/>
      <c r="AD563"/>
      <c r="AE563"/>
      <c r="BG563"/>
      <c r="BU563"/>
      <c r="CI563"/>
      <c r="CW563"/>
      <c r="FA563"/>
      <c r="FO563"/>
    </row>
    <row r="564" spans="15:171">
      <c r="O564"/>
      <c r="AD564"/>
      <c r="AE564"/>
      <c r="BG564"/>
      <c r="BU564"/>
      <c r="CI564"/>
      <c r="CW564"/>
      <c r="FA564"/>
      <c r="FO564"/>
    </row>
    <row r="565" spans="15:171">
      <c r="O565"/>
      <c r="AD565"/>
      <c r="AE565"/>
      <c r="BG565"/>
      <c r="BU565"/>
      <c r="CI565"/>
      <c r="CW565"/>
      <c r="FA565"/>
      <c r="FO565"/>
    </row>
    <row r="566" spans="15:171">
      <c r="O566"/>
      <c r="AD566"/>
      <c r="AE566"/>
      <c r="BG566"/>
      <c r="BU566"/>
      <c r="CI566"/>
      <c r="CW566"/>
      <c r="FA566"/>
      <c r="FO566"/>
    </row>
    <row r="567" spans="15:171">
      <c r="O567"/>
      <c r="AD567"/>
      <c r="AE567"/>
      <c r="BG567"/>
      <c r="BU567"/>
      <c r="CI567"/>
      <c r="CW567"/>
      <c r="FA567"/>
      <c r="FO567"/>
    </row>
    <row r="568" spans="15:171">
      <c r="O568"/>
      <c r="AD568"/>
      <c r="AE568"/>
      <c r="BG568"/>
      <c r="BU568"/>
      <c r="CI568"/>
      <c r="CW568"/>
      <c r="FA568"/>
      <c r="FO568"/>
    </row>
    <row r="569" spans="15:171">
      <c r="O569"/>
      <c r="AD569"/>
      <c r="AE569"/>
      <c r="BG569"/>
      <c r="BU569"/>
      <c r="CI569"/>
      <c r="CW569"/>
      <c r="FA569"/>
      <c r="FO569"/>
    </row>
    <row r="570" spans="15:171">
      <c r="O570"/>
      <c r="AD570"/>
      <c r="AE570"/>
      <c r="BG570"/>
      <c r="BU570"/>
      <c r="CI570"/>
      <c r="CW570"/>
      <c r="FA570"/>
      <c r="FO570"/>
    </row>
    <row r="571" spans="15:171">
      <c r="O571"/>
      <c r="AD571"/>
      <c r="AE571"/>
      <c r="BG571"/>
      <c r="BU571"/>
      <c r="CI571"/>
      <c r="CW571"/>
      <c r="FA571"/>
      <c r="FO571"/>
    </row>
    <row r="572" spans="15:171">
      <c r="O572"/>
      <c r="AD572"/>
      <c r="AE572"/>
      <c r="BG572"/>
      <c r="BU572"/>
      <c r="CI572"/>
      <c r="CW572"/>
      <c r="FA572"/>
      <c r="FO572"/>
    </row>
    <row r="573" spans="15:171">
      <c r="O573"/>
      <c r="AD573"/>
      <c r="AE573"/>
      <c r="BG573"/>
      <c r="BU573"/>
      <c r="CI573"/>
      <c r="CW573"/>
      <c r="FA573"/>
      <c r="FO573"/>
    </row>
    <row r="574" spans="15:171">
      <c r="O574"/>
      <c r="AD574"/>
      <c r="AE574"/>
      <c r="BG574"/>
      <c r="BU574"/>
      <c r="CI574"/>
      <c r="CW574"/>
      <c r="FA574"/>
      <c r="FO574"/>
    </row>
    <row r="575" spans="15:171">
      <c r="O575"/>
      <c r="AD575"/>
      <c r="AE575"/>
      <c r="BG575"/>
      <c r="BU575"/>
      <c r="CI575"/>
      <c r="CW575"/>
      <c r="FA575"/>
      <c r="FO575"/>
    </row>
    <row r="576" spans="15:171">
      <c r="O576"/>
      <c r="AD576"/>
      <c r="AE576"/>
      <c r="BG576"/>
      <c r="BU576"/>
      <c r="CI576"/>
      <c r="CW576"/>
      <c r="FA576"/>
      <c r="FO576"/>
    </row>
    <row r="577" spans="15:171">
      <c r="O577"/>
      <c r="AD577"/>
      <c r="AE577"/>
      <c r="BG577"/>
      <c r="BU577"/>
      <c r="CI577"/>
      <c r="CW577"/>
      <c r="FA577"/>
      <c r="FO577"/>
    </row>
    <row r="578" spans="15:171">
      <c r="O578"/>
      <c r="AD578"/>
      <c r="AE578"/>
      <c r="BG578"/>
      <c r="BU578"/>
      <c r="CI578"/>
      <c r="CW578"/>
      <c r="FA578"/>
      <c r="FO578"/>
    </row>
    <row r="579" spans="15:171">
      <c r="O579"/>
      <c r="AD579"/>
      <c r="AE579"/>
      <c r="BG579"/>
      <c r="BU579"/>
      <c r="CI579"/>
      <c r="CW579"/>
      <c r="FA579"/>
      <c r="FO579"/>
    </row>
    <row r="580" spans="15:171">
      <c r="O580"/>
      <c r="AD580"/>
      <c r="AE580"/>
      <c r="BG580"/>
      <c r="BU580"/>
      <c r="CI580"/>
      <c r="CW580"/>
      <c r="FA580"/>
      <c r="FO580"/>
    </row>
    <row r="581" spans="15:171">
      <c r="O581"/>
      <c r="AD581"/>
      <c r="AE581"/>
      <c r="BG581"/>
      <c r="BU581"/>
      <c r="CI581"/>
      <c r="CW581"/>
      <c r="FA581"/>
      <c r="FO581"/>
    </row>
    <row r="582" spans="15:171">
      <c r="O582"/>
      <c r="AD582"/>
      <c r="AE582"/>
      <c r="BG582"/>
      <c r="BU582"/>
      <c r="CI582"/>
      <c r="CW582"/>
      <c r="FA582"/>
      <c r="FO582"/>
    </row>
    <row r="583" spans="15:171">
      <c r="O583"/>
      <c r="AD583"/>
      <c r="AE583"/>
      <c r="BG583"/>
      <c r="BU583"/>
      <c r="CI583"/>
      <c r="CW583"/>
      <c r="FA583"/>
      <c r="FO583"/>
    </row>
    <row r="584" spans="15:171">
      <c r="O584"/>
      <c r="AD584"/>
      <c r="AE584"/>
      <c r="BG584"/>
      <c r="BU584"/>
      <c r="CI584"/>
      <c r="CW584"/>
      <c r="FA584"/>
      <c r="FO584"/>
    </row>
    <row r="585" spans="15:171">
      <c r="O585"/>
      <c r="AD585"/>
      <c r="AE585"/>
      <c r="BG585"/>
      <c r="BU585"/>
      <c r="CI585"/>
      <c r="CW585"/>
      <c r="FA585"/>
      <c r="FO585"/>
    </row>
    <row r="586" spans="15:171">
      <c r="O586"/>
      <c r="AD586"/>
      <c r="AE586"/>
      <c r="BG586"/>
      <c r="BU586"/>
      <c r="CI586"/>
      <c r="CW586"/>
      <c r="FA586"/>
      <c r="FO586"/>
    </row>
    <row r="587" spans="15:171">
      <c r="O587"/>
      <c r="AD587"/>
      <c r="AE587"/>
      <c r="BG587"/>
      <c r="BU587"/>
      <c r="CI587"/>
      <c r="CW587"/>
      <c r="FA587"/>
      <c r="FO587"/>
    </row>
    <row r="588" spans="15:171">
      <c r="O588"/>
      <c r="AD588"/>
      <c r="AE588"/>
      <c r="BG588"/>
      <c r="BU588"/>
      <c r="CI588"/>
      <c r="CW588"/>
      <c r="FA588"/>
      <c r="FO588"/>
    </row>
    <row r="589" spans="15:171">
      <c r="O589"/>
      <c r="AD589"/>
      <c r="AE589"/>
      <c r="BG589"/>
      <c r="BU589"/>
      <c r="CI589"/>
      <c r="CW589"/>
      <c r="FA589"/>
      <c r="FO589"/>
    </row>
    <row r="590" spans="15:171">
      <c r="O590"/>
      <c r="AD590"/>
      <c r="AE590"/>
      <c r="BG590"/>
      <c r="BU590"/>
      <c r="CI590"/>
      <c r="CW590"/>
      <c r="FA590"/>
      <c r="FO590"/>
    </row>
    <row r="591" spans="15:171">
      <c r="O591"/>
      <c r="AD591"/>
      <c r="AE591"/>
      <c r="BG591"/>
      <c r="BU591"/>
      <c r="CI591"/>
      <c r="CW591"/>
      <c r="FA591"/>
      <c r="FO591"/>
    </row>
    <row r="592" spans="15:171">
      <c r="O592"/>
      <c r="AD592"/>
      <c r="AE592"/>
      <c r="BG592"/>
      <c r="BU592"/>
      <c r="CI592"/>
      <c r="CW592"/>
      <c r="FA592"/>
      <c r="FO592"/>
    </row>
    <row r="593" spans="15:171">
      <c r="O593"/>
      <c r="AD593"/>
      <c r="AE593"/>
      <c r="BG593"/>
      <c r="BU593"/>
      <c r="CI593"/>
      <c r="CW593"/>
      <c r="FA593"/>
      <c r="FO593"/>
    </row>
    <row r="594" spans="15:171">
      <c r="O594"/>
      <c r="AD594"/>
      <c r="AE594"/>
      <c r="BG594"/>
      <c r="BU594"/>
      <c r="CI594"/>
      <c r="CW594"/>
      <c r="FA594"/>
      <c r="FO594"/>
    </row>
    <row r="595" spans="15:171">
      <c r="O595"/>
      <c r="AD595"/>
      <c r="AE595"/>
      <c r="BG595"/>
      <c r="BU595"/>
      <c r="CI595"/>
      <c r="CW595"/>
      <c r="FA595"/>
      <c r="FO595"/>
    </row>
    <row r="596" spans="15:171">
      <c r="O596"/>
      <c r="AD596"/>
      <c r="AE596"/>
      <c r="BG596"/>
      <c r="BU596"/>
      <c r="CI596"/>
      <c r="CW596"/>
      <c r="FA596"/>
      <c r="FO596"/>
    </row>
    <row r="597" spans="15:171">
      <c r="O597"/>
      <c r="AD597"/>
      <c r="AE597"/>
      <c r="BG597"/>
      <c r="BU597"/>
      <c r="CI597"/>
      <c r="CW597"/>
      <c r="FA597"/>
      <c r="FO597"/>
    </row>
    <row r="598" spans="15:171">
      <c r="O598"/>
      <c r="AD598"/>
      <c r="AE598"/>
      <c r="BG598"/>
      <c r="BU598"/>
      <c r="CI598"/>
      <c r="CW598"/>
      <c r="FA598"/>
      <c r="FO598"/>
    </row>
    <row r="599" spans="15:171">
      <c r="O599"/>
      <c r="AD599"/>
      <c r="AE599"/>
      <c r="BG599"/>
      <c r="BU599"/>
      <c r="CI599"/>
      <c r="CW599"/>
      <c r="FA599"/>
      <c r="FO599"/>
    </row>
    <row r="600" spans="15:171">
      <c r="O600"/>
      <c r="AD600"/>
      <c r="AE600"/>
      <c r="BG600"/>
      <c r="BU600"/>
      <c r="CI600"/>
      <c r="CW600"/>
      <c r="FA600"/>
      <c r="FO600"/>
    </row>
    <row r="601" spans="15:171">
      <c r="O601"/>
      <c r="AD601"/>
      <c r="AE601"/>
      <c r="BG601"/>
      <c r="BU601"/>
      <c r="CI601"/>
      <c r="CW601"/>
      <c r="FA601"/>
      <c r="FO601"/>
    </row>
    <row r="602" spans="15:171">
      <c r="O602"/>
      <c r="AD602"/>
      <c r="AE602"/>
      <c r="BG602"/>
      <c r="BU602"/>
      <c r="CI602"/>
      <c r="CW602"/>
      <c r="FA602"/>
      <c r="FO602"/>
    </row>
    <row r="603" spans="15:171">
      <c r="O603"/>
      <c r="AD603"/>
      <c r="AE603"/>
      <c r="BG603"/>
      <c r="BU603"/>
      <c r="CI603"/>
      <c r="CW603"/>
      <c r="FA603"/>
      <c r="FO603"/>
    </row>
    <row r="604" spans="15:171">
      <c r="O604"/>
      <c r="AD604"/>
      <c r="AE604"/>
      <c r="BG604"/>
      <c r="BU604"/>
      <c r="CI604"/>
      <c r="CW604"/>
      <c r="FA604"/>
      <c r="FO604"/>
    </row>
    <row r="605" spans="15:171">
      <c r="O605"/>
      <c r="AD605"/>
      <c r="AE605"/>
      <c r="BG605"/>
      <c r="BU605"/>
      <c r="CI605"/>
      <c r="CW605"/>
      <c r="FA605"/>
      <c r="FO605"/>
    </row>
    <row r="606" spans="15:171">
      <c r="O606"/>
      <c r="AD606"/>
      <c r="AE606"/>
      <c r="BG606"/>
      <c r="BU606"/>
      <c r="CI606"/>
      <c r="CW606"/>
      <c r="FA606"/>
      <c r="FO606"/>
    </row>
    <row r="607" spans="15:171">
      <c r="O607"/>
      <c r="AD607"/>
      <c r="AE607"/>
      <c r="BG607"/>
      <c r="BU607"/>
      <c r="CI607"/>
      <c r="CW607"/>
      <c r="FA607"/>
      <c r="FO607"/>
    </row>
    <row r="608" spans="15:171">
      <c r="O608"/>
      <c r="AD608"/>
      <c r="AE608"/>
      <c r="BG608"/>
      <c r="BU608"/>
      <c r="CI608"/>
      <c r="CW608"/>
      <c r="FA608"/>
      <c r="FO608"/>
    </row>
    <row r="609" spans="15:171">
      <c r="O609"/>
      <c r="AD609"/>
      <c r="AE609"/>
      <c r="BG609"/>
      <c r="BU609"/>
      <c r="CI609"/>
      <c r="CW609"/>
      <c r="FA609"/>
      <c r="FO609"/>
    </row>
    <row r="610" spans="15:171">
      <c r="O610"/>
      <c r="AD610"/>
      <c r="AE610"/>
      <c r="BG610"/>
      <c r="BU610"/>
      <c r="CI610"/>
      <c r="CW610"/>
      <c r="FA610"/>
      <c r="FO610"/>
    </row>
    <row r="611" spans="15:171">
      <c r="O611"/>
      <c r="AD611"/>
      <c r="AE611"/>
      <c r="BG611"/>
      <c r="BU611"/>
      <c r="CI611"/>
      <c r="CW611"/>
      <c r="FA611"/>
      <c r="FO611"/>
    </row>
    <row r="612" spans="15:171">
      <c r="O612"/>
      <c r="AD612"/>
      <c r="AE612"/>
      <c r="BG612"/>
      <c r="BU612"/>
      <c r="CI612"/>
      <c r="CW612"/>
      <c r="FA612"/>
      <c r="FO612"/>
    </row>
    <row r="613" spans="15:171">
      <c r="O613"/>
      <c r="AD613"/>
      <c r="AE613"/>
      <c r="BG613"/>
      <c r="BU613"/>
      <c r="CI613"/>
      <c r="CW613"/>
      <c r="FA613"/>
      <c r="FO613"/>
    </row>
    <row r="614" spans="15:171">
      <c r="O614"/>
      <c r="AD614"/>
      <c r="AE614"/>
      <c r="BG614"/>
      <c r="BU614"/>
      <c r="CI614"/>
      <c r="CW614"/>
      <c r="FA614"/>
      <c r="FO614"/>
    </row>
    <row r="615" spans="15:171">
      <c r="O615"/>
      <c r="AD615"/>
      <c r="AE615"/>
      <c r="BG615"/>
      <c r="BU615"/>
      <c r="CI615"/>
      <c r="CW615"/>
      <c r="FA615"/>
      <c r="FO615"/>
    </row>
    <row r="616" spans="15:171">
      <c r="O616"/>
      <c r="AD616"/>
      <c r="AE616"/>
      <c r="BG616"/>
      <c r="BU616"/>
      <c r="CI616"/>
      <c r="CW616"/>
      <c r="FA616"/>
      <c r="FO616"/>
    </row>
    <row r="617" spans="15:171">
      <c r="O617"/>
      <c r="AD617"/>
      <c r="AE617"/>
      <c r="BG617"/>
      <c r="BU617"/>
      <c r="CI617"/>
      <c r="CW617"/>
      <c r="FA617"/>
      <c r="FO617"/>
    </row>
    <row r="618" spans="15:171">
      <c r="O618"/>
      <c r="AD618"/>
      <c r="AE618"/>
      <c r="BG618"/>
      <c r="BU618"/>
      <c r="CI618"/>
      <c r="CW618"/>
      <c r="FA618"/>
      <c r="FO618"/>
    </row>
    <row r="619" spans="15:171">
      <c r="O619"/>
      <c r="AD619"/>
      <c r="AE619"/>
      <c r="BG619"/>
      <c r="BU619"/>
      <c r="CI619"/>
      <c r="CW619"/>
      <c r="FA619"/>
      <c r="FO619"/>
    </row>
    <row r="620" spans="15:171">
      <c r="O620"/>
      <c r="AD620"/>
      <c r="AE620"/>
      <c r="BG620"/>
      <c r="BU620"/>
      <c r="CI620"/>
      <c r="CW620"/>
      <c r="FA620"/>
      <c r="FO620"/>
    </row>
    <row r="621" spans="15:171">
      <c r="O621"/>
      <c r="AD621"/>
      <c r="AE621"/>
      <c r="BG621"/>
      <c r="BU621"/>
      <c r="CI621"/>
      <c r="CW621"/>
      <c r="FA621"/>
      <c r="FO621"/>
    </row>
    <row r="622" spans="15:171">
      <c r="O622"/>
      <c r="AD622"/>
      <c r="AE622"/>
      <c r="BG622"/>
      <c r="BU622"/>
      <c r="CI622"/>
      <c r="CW622"/>
      <c r="FA622"/>
      <c r="FO622"/>
    </row>
    <row r="623" spans="15:171">
      <c r="O623"/>
      <c r="AD623"/>
      <c r="AE623"/>
      <c r="BG623"/>
      <c r="BU623"/>
      <c r="CI623"/>
      <c r="CW623"/>
      <c r="FA623"/>
      <c r="FO623"/>
    </row>
    <row r="624" spans="15:171">
      <c r="O624"/>
      <c r="AD624"/>
      <c r="AE624"/>
      <c r="BG624"/>
      <c r="BU624"/>
      <c r="CI624"/>
      <c r="CW624"/>
      <c r="FA624"/>
      <c r="FO624"/>
    </row>
    <row r="625" spans="15:171">
      <c r="O625"/>
      <c r="AD625"/>
      <c r="AE625"/>
      <c r="BG625"/>
      <c r="BU625"/>
      <c r="CI625"/>
      <c r="CW625"/>
      <c r="FA625"/>
      <c r="FO625"/>
    </row>
    <row r="626" spans="15:171">
      <c r="O626"/>
      <c r="AD626"/>
      <c r="AE626"/>
      <c r="BG626"/>
      <c r="BU626"/>
      <c r="CI626"/>
      <c r="CW626"/>
      <c r="FA626"/>
      <c r="FO626"/>
    </row>
    <row r="627" spans="15:171">
      <c r="O627"/>
      <c r="AD627"/>
      <c r="AE627"/>
      <c r="BG627"/>
      <c r="BU627"/>
      <c r="CI627"/>
      <c r="CW627"/>
      <c r="FA627"/>
      <c r="FO627"/>
    </row>
    <row r="628" spans="15:171">
      <c r="O628"/>
      <c r="AD628"/>
      <c r="AE628"/>
      <c r="BG628"/>
      <c r="BU628"/>
      <c r="CI628"/>
      <c r="CW628"/>
      <c r="FA628"/>
      <c r="FO628"/>
    </row>
    <row r="629" spans="15:171">
      <c r="O629"/>
      <c r="AD629"/>
      <c r="AE629"/>
      <c r="BG629"/>
      <c r="BU629"/>
      <c r="CI629"/>
      <c r="CW629"/>
      <c r="FA629"/>
      <c r="FO629"/>
    </row>
    <row r="630" spans="15:171">
      <c r="O630"/>
      <c r="AD630"/>
      <c r="AE630"/>
      <c r="BG630"/>
      <c r="BU630"/>
      <c r="CI630"/>
      <c r="CW630"/>
      <c r="FA630"/>
      <c r="FO630"/>
    </row>
    <row r="631" spans="15:171">
      <c r="O631"/>
      <c r="AD631"/>
      <c r="AE631"/>
      <c r="BG631"/>
      <c r="BU631"/>
      <c r="CI631"/>
      <c r="CW631"/>
      <c r="FA631"/>
      <c r="FO631"/>
    </row>
    <row r="632" spans="15:171">
      <c r="O632"/>
      <c r="AD632"/>
      <c r="AE632"/>
      <c r="BG632"/>
      <c r="BU632"/>
      <c r="CI632"/>
      <c r="CW632"/>
      <c r="FA632"/>
      <c r="FO632"/>
    </row>
    <row r="633" spans="15:171">
      <c r="O633"/>
      <c r="AD633"/>
      <c r="AE633"/>
      <c r="BG633"/>
      <c r="BU633"/>
      <c r="CI633"/>
      <c r="CW633"/>
      <c r="FA633"/>
      <c r="FO633"/>
    </row>
    <row r="634" spans="15:171">
      <c r="O634"/>
      <c r="AD634"/>
      <c r="AE634"/>
      <c r="BG634"/>
      <c r="BU634"/>
      <c r="CI634"/>
      <c r="CW634"/>
      <c r="FA634"/>
      <c r="FO634"/>
    </row>
    <row r="635" spans="15:171">
      <c r="O635"/>
      <c r="AD635"/>
      <c r="AE635"/>
      <c r="BG635"/>
      <c r="BU635"/>
      <c r="CI635"/>
      <c r="CW635"/>
      <c r="FA635"/>
      <c r="FO635"/>
    </row>
    <row r="636" spans="15:171">
      <c r="O636"/>
      <c r="AD636"/>
      <c r="AE636"/>
      <c r="BG636"/>
      <c r="BU636"/>
      <c r="CI636"/>
      <c r="CW636"/>
      <c r="FA636"/>
      <c r="FO636"/>
    </row>
    <row r="637" spans="15:171">
      <c r="O637"/>
      <c r="AD637"/>
      <c r="AE637"/>
      <c r="BG637"/>
      <c r="BU637"/>
      <c r="CI637"/>
      <c r="CW637"/>
      <c r="FA637"/>
      <c r="FO637"/>
    </row>
    <row r="638" spans="15:171">
      <c r="O638"/>
      <c r="AD638"/>
      <c r="AE638"/>
      <c r="BG638"/>
      <c r="BU638"/>
      <c r="CI638"/>
      <c r="CW638"/>
      <c r="FA638"/>
      <c r="FO638"/>
    </row>
    <row r="639" spans="15:171">
      <c r="O639"/>
      <c r="AD639"/>
      <c r="AE639"/>
      <c r="BG639"/>
      <c r="BU639"/>
      <c r="CI639"/>
      <c r="CW639"/>
      <c r="FA639"/>
      <c r="FO639"/>
    </row>
    <row r="640" spans="15:171">
      <c r="O640"/>
      <c r="AD640"/>
      <c r="AE640"/>
      <c r="BG640"/>
      <c r="BU640"/>
      <c r="CI640"/>
      <c r="CW640"/>
      <c r="FA640"/>
      <c r="FO640"/>
    </row>
    <row r="641" spans="15:171">
      <c r="O641"/>
      <c r="AD641"/>
      <c r="AE641"/>
      <c r="BG641"/>
      <c r="BU641"/>
      <c r="CI641"/>
      <c r="CW641"/>
      <c r="FA641"/>
      <c r="FO641"/>
    </row>
    <row r="642" spans="15:171">
      <c r="O642"/>
      <c r="AD642"/>
      <c r="AE642"/>
      <c r="BG642"/>
      <c r="BU642"/>
      <c r="CI642"/>
      <c r="CW642"/>
      <c r="FA642"/>
      <c r="FO642"/>
    </row>
    <row r="643" spans="15:171">
      <c r="O643"/>
      <c r="AD643"/>
      <c r="AE643"/>
      <c r="BG643"/>
      <c r="BU643"/>
      <c r="CI643"/>
      <c r="CW643"/>
      <c r="FA643"/>
      <c r="FO643"/>
    </row>
    <row r="644" spans="15:171">
      <c r="O644"/>
      <c r="AD644"/>
      <c r="AE644"/>
      <c r="BG644"/>
      <c r="BU644"/>
      <c r="CI644"/>
      <c r="CW644"/>
      <c r="FA644"/>
      <c r="FO644"/>
    </row>
    <row r="645" spans="15:171">
      <c r="O645"/>
      <c r="AD645"/>
      <c r="AE645"/>
      <c r="BG645"/>
      <c r="BU645"/>
      <c r="CI645"/>
      <c r="CW645"/>
      <c r="FA645"/>
      <c r="FO645"/>
    </row>
    <row r="646" spans="15:171">
      <c r="O646"/>
      <c r="AD646"/>
      <c r="AE646"/>
      <c r="BG646"/>
      <c r="BU646"/>
      <c r="CI646"/>
      <c r="CW646"/>
      <c r="FA646"/>
      <c r="FO646"/>
    </row>
    <row r="647" spans="15:171">
      <c r="O647"/>
      <c r="AD647"/>
      <c r="AE647"/>
      <c r="BG647"/>
      <c r="BU647"/>
      <c r="CI647"/>
      <c r="CW647"/>
      <c r="FA647"/>
      <c r="FO647"/>
    </row>
    <row r="648" spans="15:171">
      <c r="O648"/>
      <c r="AD648"/>
      <c r="AE648"/>
      <c r="BG648"/>
      <c r="BU648"/>
      <c r="CI648"/>
      <c r="CW648"/>
      <c r="FA648"/>
      <c r="FO648"/>
    </row>
    <row r="649" spans="15:171">
      <c r="O649"/>
      <c r="AD649"/>
      <c r="AE649"/>
      <c r="BG649"/>
      <c r="BU649"/>
      <c r="CI649"/>
      <c r="CW649"/>
      <c r="FA649"/>
      <c r="FO649"/>
    </row>
    <row r="650" spans="15:171">
      <c r="O650"/>
      <c r="AD650"/>
      <c r="AE650"/>
      <c r="BG650"/>
      <c r="BU650"/>
      <c r="CI650"/>
      <c r="CW650"/>
      <c r="FA650"/>
      <c r="FO650"/>
    </row>
    <row r="651" spans="15:171">
      <c r="O651"/>
      <c r="AD651"/>
      <c r="AE651"/>
      <c r="BG651"/>
      <c r="BU651"/>
      <c r="CI651"/>
      <c r="CW651"/>
      <c r="FA651"/>
      <c r="FO651"/>
    </row>
    <row r="652" spans="15:171">
      <c r="O652"/>
      <c r="AD652"/>
      <c r="AE652"/>
      <c r="BG652"/>
      <c r="BU652"/>
      <c r="CI652"/>
      <c r="CW652"/>
      <c r="FA652"/>
      <c r="FO652"/>
    </row>
    <row r="653" spans="15:171">
      <c r="O653"/>
      <c r="AD653"/>
      <c r="AE653"/>
      <c r="BG653"/>
      <c r="BU653"/>
      <c r="CI653"/>
      <c r="CW653"/>
      <c r="FA653"/>
      <c r="FO653"/>
    </row>
    <row r="654" spans="15:171">
      <c r="O654"/>
      <c r="AD654"/>
      <c r="AE654"/>
      <c r="BG654"/>
      <c r="BU654"/>
      <c r="CI654"/>
      <c r="CW654"/>
      <c r="FA654"/>
      <c r="FO654"/>
    </row>
    <row r="655" spans="15:171">
      <c r="O655"/>
      <c r="AD655"/>
      <c r="AE655"/>
      <c r="BG655"/>
      <c r="BU655"/>
      <c r="CI655"/>
      <c r="CW655"/>
      <c r="FA655"/>
      <c r="FO655"/>
    </row>
    <row r="656" spans="15:171">
      <c r="O656"/>
      <c r="AD656"/>
      <c r="AE656"/>
      <c r="BG656"/>
      <c r="BU656"/>
      <c r="CI656"/>
      <c r="CW656"/>
      <c r="FA656"/>
      <c r="FO656"/>
    </row>
    <row r="657" spans="15:171">
      <c r="O657"/>
      <c r="AD657"/>
      <c r="AE657"/>
      <c r="BG657"/>
      <c r="BU657"/>
      <c r="CI657"/>
      <c r="CW657"/>
      <c r="FA657"/>
      <c r="FO657"/>
    </row>
    <row r="658" spans="15:171">
      <c r="O658"/>
      <c r="AD658"/>
      <c r="AE658"/>
      <c r="BG658"/>
      <c r="BU658"/>
      <c r="CI658"/>
      <c r="CW658"/>
      <c r="FA658"/>
      <c r="FO658"/>
    </row>
    <row r="659" spans="15:171">
      <c r="O659"/>
      <c r="AD659"/>
      <c r="AE659"/>
      <c r="BG659"/>
      <c r="BU659"/>
      <c r="CI659"/>
      <c r="CW659"/>
      <c r="FA659"/>
      <c r="FO659"/>
    </row>
    <row r="660" spans="15:171">
      <c r="O660"/>
      <c r="AD660"/>
      <c r="AE660"/>
      <c r="BG660"/>
      <c r="BU660"/>
      <c r="CI660"/>
      <c r="CW660"/>
      <c r="FA660"/>
      <c r="FO660"/>
    </row>
    <row r="661" spans="15:171">
      <c r="O661"/>
      <c r="AD661"/>
      <c r="AE661"/>
      <c r="BG661"/>
      <c r="BU661"/>
      <c r="CI661"/>
      <c r="CW661"/>
      <c r="FA661"/>
      <c r="FO661"/>
    </row>
    <row r="662" spans="15:171">
      <c r="O662"/>
      <c r="AD662"/>
      <c r="AE662"/>
      <c r="BG662"/>
      <c r="BU662"/>
      <c r="CI662"/>
      <c r="CW662"/>
      <c r="FA662"/>
      <c r="FO662"/>
    </row>
    <row r="663" spans="15:171">
      <c r="O663"/>
      <c r="AD663"/>
      <c r="AE663"/>
      <c r="BG663"/>
      <c r="BU663"/>
      <c r="CI663"/>
      <c r="CW663"/>
      <c r="FA663"/>
      <c r="FO663"/>
    </row>
    <row r="664" spans="15:171">
      <c r="O664"/>
      <c r="AD664"/>
      <c r="AE664"/>
      <c r="BG664"/>
      <c r="BU664"/>
      <c r="CI664"/>
      <c r="CW664"/>
      <c r="FA664"/>
      <c r="FO664"/>
    </row>
    <row r="665" spans="15:171">
      <c r="O665"/>
      <c r="AD665"/>
      <c r="AE665"/>
      <c r="BG665"/>
      <c r="BU665"/>
      <c r="CI665"/>
      <c r="CW665"/>
      <c r="FA665"/>
      <c r="FO665"/>
    </row>
    <row r="666" spans="15:171">
      <c r="O666"/>
      <c r="AD666"/>
      <c r="AE666"/>
      <c r="BG666"/>
      <c r="BU666"/>
      <c r="CI666"/>
      <c r="CW666"/>
      <c r="FA666"/>
      <c r="FO666"/>
    </row>
    <row r="667" spans="15:171">
      <c r="O667"/>
      <c r="AD667"/>
      <c r="AE667"/>
      <c r="BG667"/>
      <c r="BU667"/>
      <c r="CI667"/>
      <c r="CW667"/>
      <c r="FA667"/>
      <c r="FO667"/>
    </row>
    <row r="668" spans="15:171">
      <c r="O668"/>
      <c r="AD668"/>
      <c r="AE668"/>
      <c r="BG668"/>
      <c r="BU668"/>
      <c r="CI668"/>
      <c r="CW668"/>
      <c r="FA668"/>
      <c r="FO668"/>
    </row>
    <row r="669" spans="15:171">
      <c r="O669"/>
      <c r="AD669"/>
      <c r="AE669"/>
      <c r="BG669"/>
      <c r="BU669"/>
      <c r="CI669"/>
      <c r="CW669"/>
      <c r="FA669"/>
      <c r="FO669"/>
    </row>
    <row r="670" spans="15:171">
      <c r="O670"/>
      <c r="AD670"/>
      <c r="AE670"/>
      <c r="BG670"/>
      <c r="BU670"/>
      <c r="CI670"/>
      <c r="CW670"/>
      <c r="FA670"/>
      <c r="FO670"/>
    </row>
    <row r="671" spans="15:171">
      <c r="O671"/>
      <c r="AD671"/>
      <c r="AE671"/>
      <c r="BG671"/>
      <c r="BU671"/>
      <c r="CI671"/>
      <c r="CW671"/>
      <c r="FA671"/>
      <c r="FO671"/>
    </row>
    <row r="672" spans="15:171">
      <c r="O672"/>
      <c r="AD672"/>
      <c r="AE672"/>
      <c r="BG672"/>
      <c r="BU672"/>
      <c r="CI672"/>
      <c r="CW672"/>
      <c r="FA672"/>
      <c r="FO672"/>
    </row>
    <row r="673" spans="15:171">
      <c r="O673"/>
      <c r="AD673"/>
      <c r="AE673"/>
      <c r="BG673"/>
      <c r="BU673"/>
      <c r="CI673"/>
      <c r="CW673"/>
      <c r="FA673"/>
      <c r="FO673"/>
    </row>
    <row r="674" spans="15:171">
      <c r="O674"/>
      <c r="AD674"/>
      <c r="AE674"/>
      <c r="BG674"/>
      <c r="BU674"/>
      <c r="CI674"/>
      <c r="CW674"/>
      <c r="FA674"/>
      <c r="FO674"/>
    </row>
    <row r="675" spans="15:171">
      <c r="O675"/>
      <c r="AD675"/>
      <c r="AE675"/>
      <c r="BG675"/>
      <c r="BU675"/>
      <c r="CI675"/>
      <c r="CW675"/>
      <c r="FA675"/>
      <c r="FO675"/>
    </row>
    <row r="676" spans="15:171">
      <c r="O676"/>
      <c r="AD676"/>
      <c r="AE676"/>
      <c r="BG676"/>
      <c r="BU676"/>
      <c r="CI676"/>
      <c r="CW676"/>
      <c r="FA676"/>
      <c r="FO676"/>
    </row>
    <row r="677" spans="15:171">
      <c r="O677"/>
      <c r="AD677"/>
      <c r="AE677"/>
      <c r="BG677"/>
      <c r="BU677"/>
      <c r="CI677"/>
      <c r="CW677"/>
      <c r="FA677"/>
      <c r="FO677"/>
    </row>
    <row r="678" spans="15:171">
      <c r="O678"/>
      <c r="AD678"/>
      <c r="AE678"/>
      <c r="BG678"/>
      <c r="BU678"/>
      <c r="CI678"/>
      <c r="CW678"/>
      <c r="FA678"/>
      <c r="FO678"/>
    </row>
    <row r="679" spans="15:171">
      <c r="O679"/>
      <c r="AD679"/>
      <c r="AE679"/>
      <c r="BG679"/>
      <c r="BU679"/>
      <c r="CI679"/>
      <c r="CW679"/>
      <c r="FA679"/>
      <c r="FO679"/>
    </row>
    <row r="680" spans="15:171">
      <c r="O680"/>
      <c r="AD680"/>
      <c r="AE680"/>
      <c r="BG680"/>
      <c r="BU680"/>
      <c r="CI680"/>
      <c r="CW680"/>
      <c r="FA680"/>
      <c r="FO680"/>
    </row>
    <row r="681" spans="15:171">
      <c r="O681"/>
      <c r="AD681"/>
      <c r="AE681"/>
      <c r="BG681"/>
      <c r="BU681"/>
      <c r="CI681"/>
      <c r="CW681"/>
      <c r="FA681"/>
      <c r="FO681"/>
    </row>
    <row r="682" spans="15:171">
      <c r="O682"/>
      <c r="AD682"/>
      <c r="AE682"/>
      <c r="BG682"/>
      <c r="BU682"/>
      <c r="CI682"/>
      <c r="CW682"/>
      <c r="FA682"/>
      <c r="FO682"/>
    </row>
    <row r="683" spans="15:171">
      <c r="O683"/>
      <c r="AD683"/>
      <c r="AE683"/>
      <c r="BG683"/>
      <c r="BU683"/>
      <c r="CI683"/>
      <c r="CW683"/>
      <c r="FA683"/>
      <c r="FO683"/>
    </row>
    <row r="684" spans="15:171">
      <c r="O684"/>
      <c r="AD684"/>
      <c r="AE684"/>
      <c r="BG684"/>
      <c r="BU684"/>
      <c r="CI684"/>
      <c r="CW684"/>
      <c r="FA684"/>
      <c r="FO684"/>
    </row>
    <row r="685" spans="15:171">
      <c r="O685"/>
      <c r="AD685"/>
      <c r="AE685"/>
      <c r="BG685"/>
      <c r="BU685"/>
      <c r="CI685"/>
      <c r="CW685"/>
      <c r="FA685"/>
      <c r="FO685"/>
    </row>
    <row r="686" spans="15:171">
      <c r="O686"/>
      <c r="AD686"/>
      <c r="AE686"/>
      <c r="BG686"/>
      <c r="BU686"/>
      <c r="CI686"/>
      <c r="CW686"/>
      <c r="FA686"/>
      <c r="FO686"/>
    </row>
    <row r="687" spans="15:171">
      <c r="O687"/>
      <c r="AD687"/>
      <c r="AE687"/>
      <c r="BG687"/>
      <c r="BU687"/>
      <c r="CI687"/>
      <c r="CW687"/>
      <c r="FA687"/>
      <c r="FO687"/>
    </row>
    <row r="688" spans="15:171">
      <c r="O688"/>
      <c r="AD688"/>
      <c r="AE688"/>
      <c r="BG688"/>
      <c r="BU688"/>
      <c r="CI688"/>
      <c r="CW688"/>
      <c r="FA688"/>
      <c r="FO688"/>
    </row>
    <row r="689" spans="15:171">
      <c r="O689"/>
      <c r="AD689"/>
      <c r="AE689"/>
      <c r="BG689"/>
      <c r="BU689"/>
      <c r="CI689"/>
      <c r="CW689"/>
      <c r="FA689"/>
      <c r="FO689"/>
    </row>
    <row r="690" spans="15:171">
      <c r="O690"/>
      <c r="AD690"/>
      <c r="AE690"/>
      <c r="BG690"/>
      <c r="BU690"/>
      <c r="CI690"/>
      <c r="CW690"/>
      <c r="FA690"/>
      <c r="FO690"/>
    </row>
    <row r="691" spans="15:171">
      <c r="O691"/>
      <c r="AD691"/>
      <c r="AE691"/>
      <c r="BG691"/>
      <c r="BU691"/>
      <c r="CI691"/>
      <c r="CW691"/>
      <c r="FA691"/>
      <c r="FO691"/>
    </row>
    <row r="692" spans="15:171">
      <c r="O692"/>
      <c r="AD692"/>
      <c r="AE692"/>
      <c r="BG692"/>
      <c r="BU692"/>
      <c r="CI692"/>
      <c r="CW692"/>
      <c r="FA692"/>
      <c r="FO692"/>
    </row>
    <row r="693" spans="15:171">
      <c r="O693"/>
      <c r="AD693"/>
      <c r="AE693"/>
      <c r="BG693"/>
      <c r="BU693"/>
      <c r="CI693"/>
      <c r="CW693"/>
      <c r="FA693"/>
      <c r="FO693"/>
    </row>
    <row r="694" spans="15:171">
      <c r="O694"/>
      <c r="AD694"/>
      <c r="AE694"/>
      <c r="BG694"/>
      <c r="BU694"/>
      <c r="CI694"/>
      <c r="CW694"/>
      <c r="FA694"/>
      <c r="FO694"/>
    </row>
    <row r="695" spans="15:171">
      <c r="O695"/>
      <c r="AD695"/>
      <c r="AE695"/>
      <c r="BG695"/>
      <c r="BU695"/>
      <c r="CI695"/>
      <c r="CW695"/>
      <c r="FA695"/>
      <c r="FO695"/>
    </row>
    <row r="696" spans="15:171">
      <c r="O696"/>
      <c r="AD696"/>
      <c r="AE696"/>
      <c r="BG696"/>
      <c r="BU696"/>
      <c r="CI696"/>
      <c r="CW696"/>
      <c r="FA696"/>
      <c r="FO696"/>
    </row>
    <row r="697" spans="15:171">
      <c r="O697"/>
      <c r="AD697"/>
      <c r="AE697"/>
      <c r="BG697"/>
      <c r="BU697"/>
      <c r="CI697"/>
      <c r="CW697"/>
      <c r="FA697"/>
      <c r="FO697"/>
    </row>
    <row r="698" spans="15:171">
      <c r="O698"/>
      <c r="AD698"/>
      <c r="AE698"/>
      <c r="BG698"/>
      <c r="BU698"/>
      <c r="CI698"/>
      <c r="CW698"/>
      <c r="FA698"/>
      <c r="FO698"/>
    </row>
    <row r="699" spans="15:171">
      <c r="O699"/>
      <c r="AD699"/>
      <c r="AE699"/>
      <c r="BG699"/>
      <c r="BU699"/>
      <c r="CI699"/>
      <c r="CW699"/>
      <c r="FA699"/>
      <c r="FO699"/>
    </row>
    <row r="700" spans="15:171">
      <c r="O700"/>
      <c r="AD700"/>
      <c r="AE700"/>
      <c r="BG700"/>
      <c r="BU700"/>
      <c r="CI700"/>
      <c r="CW700"/>
      <c r="FA700"/>
      <c r="FO700"/>
    </row>
    <row r="701" spans="15:171">
      <c r="O701"/>
      <c r="AD701"/>
      <c r="AE701"/>
      <c r="BG701"/>
      <c r="BU701"/>
      <c r="CI701"/>
      <c r="CW701"/>
      <c r="FA701"/>
      <c r="FO701"/>
    </row>
    <row r="702" spans="15:171">
      <c r="O702"/>
      <c r="AD702"/>
      <c r="AE702"/>
      <c r="BG702"/>
      <c r="BU702"/>
      <c r="CI702"/>
      <c r="CW702"/>
      <c r="FA702"/>
      <c r="FO702"/>
    </row>
    <row r="703" spans="15:171">
      <c r="O703"/>
      <c r="AD703"/>
      <c r="AE703"/>
      <c r="BG703"/>
      <c r="BU703"/>
      <c r="CI703"/>
      <c r="CW703"/>
      <c r="FA703"/>
      <c r="FO703"/>
    </row>
    <row r="704" spans="15:171">
      <c r="O704"/>
      <c r="AD704"/>
      <c r="AE704"/>
      <c r="BG704"/>
      <c r="BU704"/>
      <c r="CI704"/>
      <c r="CW704"/>
      <c r="FA704"/>
      <c r="FO704"/>
    </row>
    <row r="705" spans="15:171">
      <c r="O705"/>
      <c r="AD705"/>
      <c r="AE705"/>
      <c r="BG705"/>
      <c r="BU705"/>
      <c r="CI705"/>
      <c r="CW705"/>
      <c r="FA705"/>
      <c r="FO705"/>
    </row>
    <row r="706" spans="15:171">
      <c r="O706"/>
      <c r="AD706"/>
      <c r="AE706"/>
      <c r="BG706"/>
      <c r="BU706"/>
      <c r="CI706"/>
      <c r="CW706"/>
      <c r="FA706"/>
      <c r="FO706"/>
    </row>
    <row r="707" spans="15:171">
      <c r="O707"/>
      <c r="AD707"/>
      <c r="AE707"/>
      <c r="BG707"/>
      <c r="BU707"/>
      <c r="CI707"/>
      <c r="CW707"/>
      <c r="FA707"/>
      <c r="FO707"/>
    </row>
    <row r="708" spans="15:171">
      <c r="O708"/>
      <c r="AD708"/>
      <c r="AE708"/>
      <c r="BG708"/>
      <c r="BU708"/>
      <c r="CI708"/>
      <c r="CW708"/>
      <c r="FA708"/>
      <c r="FO708"/>
    </row>
    <row r="709" spans="15:171">
      <c r="O709"/>
      <c r="AD709"/>
      <c r="AE709"/>
      <c r="BG709"/>
      <c r="BU709"/>
      <c r="CI709"/>
      <c r="CW709"/>
      <c r="FA709"/>
      <c r="FO709"/>
    </row>
    <row r="710" spans="15:171">
      <c r="O710"/>
      <c r="AD710"/>
      <c r="AE710"/>
      <c r="BG710"/>
      <c r="BU710"/>
      <c r="CI710"/>
      <c r="CW710"/>
      <c r="FA710"/>
      <c r="FO710"/>
    </row>
    <row r="711" spans="15:171">
      <c r="O711"/>
      <c r="AD711"/>
      <c r="AE711"/>
      <c r="BG711"/>
      <c r="BU711"/>
      <c r="CI711"/>
      <c r="CW711"/>
      <c r="FA711"/>
      <c r="FO711"/>
    </row>
    <row r="712" spans="15:171">
      <c r="O712"/>
      <c r="AD712"/>
      <c r="AE712"/>
      <c r="BG712"/>
      <c r="BU712"/>
      <c r="CI712"/>
      <c r="CW712"/>
      <c r="FA712"/>
      <c r="FO712"/>
    </row>
    <row r="713" spans="15:171">
      <c r="O713"/>
      <c r="AD713"/>
      <c r="AE713"/>
      <c r="BG713"/>
      <c r="BU713"/>
      <c r="CI713"/>
      <c r="CW713"/>
      <c r="FA713"/>
      <c r="FO713"/>
    </row>
    <row r="714" spans="15:171">
      <c r="O714"/>
      <c r="AD714"/>
      <c r="AE714"/>
      <c r="BG714"/>
      <c r="BU714"/>
      <c r="CI714"/>
      <c r="CW714"/>
      <c r="FA714"/>
      <c r="FO714"/>
    </row>
    <row r="715" spans="15:171">
      <c r="O715"/>
      <c r="AD715"/>
      <c r="AE715"/>
      <c r="BG715"/>
      <c r="BU715"/>
      <c r="CI715"/>
      <c r="CW715"/>
      <c r="FA715"/>
      <c r="FO715"/>
    </row>
    <row r="716" spans="15:171">
      <c r="O716"/>
      <c r="AD716"/>
      <c r="AE716"/>
      <c r="BG716"/>
      <c r="BU716"/>
      <c r="CI716"/>
      <c r="CW716"/>
      <c r="FA716"/>
      <c r="FO716"/>
    </row>
    <row r="717" spans="15:171">
      <c r="O717"/>
      <c r="AD717"/>
      <c r="AE717"/>
      <c r="BG717"/>
      <c r="BU717"/>
      <c r="CI717"/>
      <c r="CW717"/>
      <c r="FA717"/>
      <c r="FO717"/>
    </row>
    <row r="718" spans="15:171">
      <c r="O718"/>
      <c r="AD718"/>
      <c r="AE718"/>
      <c r="BG718"/>
      <c r="BU718"/>
      <c r="CI718"/>
      <c r="CW718"/>
      <c r="FA718"/>
      <c r="FO718"/>
    </row>
    <row r="719" spans="15:171">
      <c r="O719"/>
      <c r="AD719"/>
      <c r="AE719"/>
      <c r="BG719"/>
      <c r="BU719"/>
      <c r="CI719"/>
      <c r="CW719"/>
      <c r="FA719"/>
      <c r="FO719"/>
    </row>
    <row r="720" spans="15:171">
      <c r="O720"/>
      <c r="AD720"/>
      <c r="AE720"/>
      <c r="BG720"/>
      <c r="BU720"/>
      <c r="CI720"/>
      <c r="CW720"/>
      <c r="FA720"/>
      <c r="FO720"/>
    </row>
    <row r="721" spans="15:171">
      <c r="O721"/>
      <c r="AD721"/>
      <c r="AE721"/>
      <c r="BG721"/>
      <c r="BU721"/>
      <c r="CI721"/>
      <c r="CW721"/>
      <c r="FA721"/>
      <c r="FO721"/>
    </row>
    <row r="722" spans="15:171">
      <c r="O722"/>
      <c r="AD722"/>
      <c r="AE722"/>
      <c r="BG722"/>
      <c r="BU722"/>
      <c r="CI722"/>
      <c r="CW722"/>
      <c r="FA722"/>
      <c r="FO722"/>
    </row>
    <row r="723" spans="15:171">
      <c r="O723"/>
      <c r="AD723"/>
      <c r="AE723"/>
      <c r="BG723"/>
      <c r="BU723"/>
      <c r="CI723"/>
      <c r="CW723"/>
      <c r="FA723"/>
      <c r="FO723"/>
    </row>
    <row r="724" spans="15:171">
      <c r="O724"/>
      <c r="AD724"/>
      <c r="AE724"/>
      <c r="BG724"/>
      <c r="BU724"/>
      <c r="CI724"/>
      <c r="CW724"/>
      <c r="FA724"/>
      <c r="FO724"/>
    </row>
    <row r="725" spans="15:171">
      <c r="O725"/>
      <c r="AD725"/>
      <c r="AE725"/>
      <c r="BG725"/>
      <c r="BU725"/>
      <c r="CI725"/>
      <c r="CW725"/>
      <c r="FA725"/>
      <c r="FO725"/>
    </row>
    <row r="726" spans="15:171">
      <c r="O726"/>
      <c r="AD726"/>
      <c r="AE726"/>
      <c r="BG726"/>
      <c r="BU726"/>
      <c r="CI726"/>
      <c r="CW726"/>
      <c r="FA726"/>
      <c r="FO726"/>
    </row>
    <row r="727" spans="15:171">
      <c r="O727"/>
      <c r="AD727"/>
      <c r="AE727"/>
      <c r="BG727"/>
      <c r="BU727"/>
      <c r="CI727"/>
      <c r="CW727"/>
      <c r="FA727"/>
      <c r="FO727"/>
    </row>
    <row r="728" spans="15:171">
      <c r="O728"/>
      <c r="AD728"/>
      <c r="AE728"/>
      <c r="BG728"/>
      <c r="BU728"/>
      <c r="CI728"/>
      <c r="CW728"/>
      <c r="FA728"/>
      <c r="FO728"/>
    </row>
    <row r="729" spans="15:171">
      <c r="O729"/>
      <c r="AD729"/>
      <c r="AE729"/>
      <c r="BG729"/>
      <c r="BU729"/>
      <c r="CI729"/>
      <c r="CW729"/>
      <c r="FA729"/>
      <c r="FO729"/>
    </row>
    <row r="730" spans="15:171">
      <c r="O730"/>
      <c r="AD730"/>
      <c r="AE730"/>
      <c r="BG730"/>
      <c r="BU730"/>
      <c r="CI730"/>
      <c r="CW730"/>
      <c r="FA730"/>
      <c r="FO730"/>
    </row>
    <row r="731" spans="15:171">
      <c r="O731"/>
      <c r="AD731"/>
      <c r="AE731"/>
      <c r="BG731"/>
      <c r="BU731"/>
      <c r="CI731"/>
      <c r="CW731"/>
      <c r="FA731"/>
      <c r="FO731"/>
    </row>
    <row r="732" spans="15:171">
      <c r="O732"/>
      <c r="AD732"/>
      <c r="AE732"/>
      <c r="BG732"/>
      <c r="BU732"/>
      <c r="CI732"/>
      <c r="CW732"/>
      <c r="FA732"/>
      <c r="FO732"/>
    </row>
    <row r="733" spans="15:171">
      <c r="O733"/>
      <c r="AD733"/>
      <c r="AE733"/>
      <c r="BG733"/>
      <c r="BU733"/>
      <c r="CI733"/>
      <c r="CW733"/>
      <c r="FA733"/>
      <c r="FO733"/>
    </row>
    <row r="734" spans="15:171">
      <c r="O734"/>
      <c r="AD734"/>
      <c r="AE734"/>
      <c r="BG734"/>
      <c r="BU734"/>
      <c r="CI734"/>
      <c r="CW734"/>
      <c r="FA734"/>
      <c r="FO734"/>
    </row>
    <row r="735" spans="15:171">
      <c r="O735"/>
      <c r="AD735"/>
      <c r="AE735"/>
      <c r="BG735"/>
      <c r="BU735"/>
      <c r="CI735"/>
      <c r="CW735"/>
      <c r="FA735"/>
      <c r="FO735"/>
    </row>
    <row r="736" spans="15:171">
      <c r="O736"/>
      <c r="AD736"/>
      <c r="AE736"/>
      <c r="BG736"/>
      <c r="BU736"/>
      <c r="CI736"/>
      <c r="CW736"/>
      <c r="FA736"/>
      <c r="FO736"/>
    </row>
    <row r="737" spans="15:171">
      <c r="O737"/>
      <c r="AD737"/>
      <c r="AE737"/>
      <c r="BG737"/>
      <c r="BU737"/>
      <c r="CI737"/>
      <c r="CW737"/>
      <c r="FA737"/>
      <c r="FO737"/>
    </row>
    <row r="738" spans="15:171">
      <c r="O738"/>
      <c r="AD738"/>
      <c r="AE738"/>
      <c r="BG738"/>
      <c r="BU738"/>
      <c r="CI738"/>
      <c r="CW738"/>
      <c r="FA738"/>
      <c r="FO738"/>
    </row>
    <row r="739" spans="15:171">
      <c r="O739"/>
      <c r="AD739"/>
      <c r="AE739"/>
      <c r="BG739"/>
      <c r="BU739"/>
      <c r="CI739"/>
      <c r="CW739"/>
      <c r="FA739"/>
      <c r="FO739"/>
    </row>
    <row r="740" spans="15:171">
      <c r="O740"/>
      <c r="AD740"/>
      <c r="AE740"/>
      <c r="BG740"/>
      <c r="BU740"/>
      <c r="CI740"/>
      <c r="CW740"/>
      <c r="FA740"/>
      <c r="FO740"/>
    </row>
    <row r="741" spans="15:171">
      <c r="O741"/>
      <c r="AD741"/>
      <c r="AE741"/>
      <c r="BG741"/>
      <c r="BU741"/>
      <c r="CI741"/>
      <c r="CW741"/>
      <c r="FA741"/>
      <c r="FO741"/>
    </row>
    <row r="742" spans="15:171">
      <c r="O742"/>
      <c r="AD742"/>
      <c r="AE742"/>
      <c r="BG742"/>
      <c r="BU742"/>
      <c r="CI742"/>
      <c r="CW742"/>
      <c r="FA742"/>
      <c r="FO742"/>
    </row>
    <row r="743" spans="15:171">
      <c r="O743"/>
      <c r="AD743"/>
      <c r="AE743"/>
      <c r="BG743"/>
      <c r="BU743"/>
      <c r="CI743"/>
      <c r="CW743"/>
      <c r="FA743"/>
      <c r="FO743"/>
    </row>
    <row r="744" spans="15:171">
      <c r="O744"/>
      <c r="AD744"/>
      <c r="AE744"/>
      <c r="BG744"/>
      <c r="BU744"/>
      <c r="CI744"/>
      <c r="CW744"/>
      <c r="FA744"/>
      <c r="FO744"/>
    </row>
    <row r="745" spans="15:171">
      <c r="O745"/>
      <c r="AD745"/>
      <c r="AE745"/>
      <c r="BG745"/>
      <c r="BU745"/>
      <c r="CI745"/>
      <c r="CW745"/>
      <c r="FA745"/>
      <c r="FO745"/>
    </row>
    <row r="746" spans="15:171">
      <c r="O746"/>
      <c r="AD746"/>
      <c r="AE746"/>
      <c r="BG746"/>
      <c r="BU746"/>
      <c r="CI746"/>
      <c r="CW746"/>
      <c r="FA746"/>
      <c r="FO746"/>
    </row>
    <row r="747" spans="15:171">
      <c r="O747"/>
      <c r="AD747"/>
      <c r="AE747"/>
      <c r="BG747"/>
      <c r="BU747"/>
      <c r="CI747"/>
      <c r="CW747"/>
      <c r="FA747"/>
      <c r="FO747"/>
    </row>
    <row r="748" spans="15:171">
      <c r="O748"/>
      <c r="AD748"/>
      <c r="AE748"/>
      <c r="BG748"/>
      <c r="BU748"/>
      <c r="CI748"/>
      <c r="CW748"/>
      <c r="FA748"/>
      <c r="FO748"/>
    </row>
    <row r="749" spans="15:171">
      <c r="O749"/>
      <c r="AD749"/>
      <c r="AE749"/>
      <c r="BG749"/>
      <c r="BU749"/>
      <c r="CI749"/>
      <c r="CW749"/>
      <c r="FA749"/>
      <c r="FO749"/>
    </row>
    <row r="750" spans="15:171">
      <c r="O750"/>
      <c r="AD750"/>
      <c r="AE750"/>
      <c r="BG750"/>
      <c r="BU750"/>
      <c r="CI750"/>
      <c r="CW750"/>
      <c r="FA750"/>
      <c r="FO750"/>
    </row>
    <row r="751" spans="15:171">
      <c r="O751"/>
      <c r="AD751"/>
      <c r="AE751"/>
      <c r="BG751"/>
      <c r="BU751"/>
      <c r="CI751"/>
      <c r="CW751"/>
      <c r="FA751"/>
      <c r="FO751"/>
    </row>
    <row r="752" spans="15:171">
      <c r="O752"/>
      <c r="AD752"/>
      <c r="AE752"/>
      <c r="BG752"/>
      <c r="BU752"/>
      <c r="CI752"/>
      <c r="CW752"/>
      <c r="FA752"/>
      <c r="FO752"/>
    </row>
    <row r="753" spans="15:171">
      <c r="O753"/>
      <c r="AD753"/>
      <c r="AE753"/>
      <c r="BG753"/>
      <c r="BU753"/>
      <c r="CI753"/>
      <c r="CW753"/>
      <c r="FA753"/>
      <c r="FO753"/>
    </row>
    <row r="754" spans="15:171">
      <c r="O754"/>
      <c r="AD754"/>
      <c r="AE754"/>
      <c r="BG754"/>
      <c r="BU754"/>
      <c r="CI754"/>
      <c r="CW754"/>
      <c r="FA754"/>
      <c r="FO754"/>
    </row>
    <row r="755" spans="15:171">
      <c r="O755"/>
      <c r="AD755"/>
      <c r="AE755"/>
      <c r="BG755"/>
      <c r="BU755"/>
      <c r="CI755"/>
      <c r="CW755"/>
      <c r="FA755"/>
      <c r="FO755"/>
    </row>
    <row r="756" spans="15:171">
      <c r="O756"/>
      <c r="AD756"/>
      <c r="AE756"/>
      <c r="BG756"/>
      <c r="BU756"/>
      <c r="CI756"/>
      <c r="CW756"/>
      <c r="FA756"/>
      <c r="FO756"/>
    </row>
    <row r="757" spans="15:171">
      <c r="O757"/>
      <c r="AD757"/>
      <c r="AE757"/>
      <c r="BG757"/>
      <c r="BU757"/>
      <c r="CI757"/>
      <c r="CW757"/>
      <c r="FA757"/>
      <c r="FO757"/>
    </row>
    <row r="758" spans="15:171">
      <c r="O758"/>
      <c r="AD758"/>
      <c r="AE758"/>
      <c r="BG758"/>
      <c r="BU758"/>
      <c r="CI758"/>
      <c r="CW758"/>
      <c r="FA758"/>
      <c r="FO758"/>
    </row>
    <row r="759" spans="15:171">
      <c r="O759"/>
      <c r="AD759"/>
      <c r="AE759"/>
      <c r="BG759"/>
      <c r="BU759"/>
      <c r="CI759"/>
      <c r="CW759"/>
      <c r="FA759"/>
      <c r="FO759"/>
    </row>
    <row r="760" spans="15:171">
      <c r="O760"/>
      <c r="AD760"/>
      <c r="AE760"/>
      <c r="BG760"/>
      <c r="BU760"/>
      <c r="CI760"/>
      <c r="CW760"/>
      <c r="FA760"/>
      <c r="FO760"/>
    </row>
    <row r="761" spans="15:171">
      <c r="O761"/>
      <c r="AD761"/>
      <c r="AE761"/>
      <c r="BG761"/>
      <c r="BU761"/>
      <c r="CI761"/>
      <c r="CW761"/>
      <c r="FA761"/>
      <c r="FO761"/>
    </row>
    <row r="762" spans="15:171">
      <c r="O762"/>
      <c r="AD762"/>
      <c r="AE762"/>
      <c r="BG762"/>
      <c r="BU762"/>
      <c r="CI762"/>
      <c r="CW762"/>
      <c r="FA762"/>
      <c r="FO762"/>
    </row>
    <row r="763" spans="15:171">
      <c r="O763"/>
      <c r="AD763"/>
      <c r="AE763"/>
      <c r="BG763"/>
      <c r="BU763"/>
      <c r="CI763"/>
      <c r="CW763"/>
      <c r="FA763"/>
      <c r="FO763"/>
    </row>
    <row r="764" spans="15:171">
      <c r="O764"/>
      <c r="AD764"/>
      <c r="AE764"/>
      <c r="BG764"/>
      <c r="BU764"/>
      <c r="CI764"/>
      <c r="CW764"/>
      <c r="FA764"/>
      <c r="FO764"/>
    </row>
    <row r="765" spans="15:171">
      <c r="O765"/>
      <c r="AD765"/>
      <c r="AE765"/>
      <c r="BG765"/>
      <c r="BU765"/>
      <c r="CI765"/>
      <c r="CW765"/>
      <c r="FA765"/>
      <c r="FO765"/>
    </row>
    <row r="766" spans="15:171">
      <c r="O766"/>
      <c r="AD766"/>
      <c r="AE766"/>
      <c r="BG766"/>
      <c r="BU766"/>
      <c r="CI766"/>
      <c r="CW766"/>
      <c r="FA766"/>
      <c r="FO766"/>
    </row>
    <row r="767" spans="15:171">
      <c r="O767"/>
      <c r="AD767"/>
      <c r="AE767"/>
      <c r="BG767"/>
      <c r="BU767"/>
      <c r="CI767"/>
      <c r="CW767"/>
      <c r="FA767"/>
      <c r="FO767"/>
    </row>
    <row r="768" spans="15:171">
      <c r="O768"/>
      <c r="AD768"/>
      <c r="AE768"/>
      <c r="BG768"/>
      <c r="BU768"/>
      <c r="CI768"/>
      <c r="CW768"/>
      <c r="FA768"/>
      <c r="FO768"/>
    </row>
    <row r="769" spans="15:171">
      <c r="O769"/>
      <c r="AD769"/>
      <c r="AE769"/>
      <c r="BG769"/>
      <c r="BU769"/>
      <c r="CI769"/>
      <c r="CW769"/>
      <c r="FA769"/>
      <c r="FO769"/>
    </row>
    <row r="770" spans="15:171">
      <c r="O770"/>
      <c r="AD770"/>
      <c r="AE770"/>
      <c r="BG770"/>
      <c r="BU770"/>
      <c r="CI770"/>
      <c r="CW770"/>
      <c r="FA770"/>
      <c r="FO770"/>
    </row>
    <row r="771" spans="15:171">
      <c r="O771"/>
      <c r="AD771"/>
      <c r="AE771"/>
      <c r="BG771"/>
      <c r="BU771"/>
      <c r="CI771"/>
      <c r="CW771"/>
      <c r="FA771"/>
      <c r="FO771"/>
    </row>
    <row r="772" spans="15:171">
      <c r="O772"/>
      <c r="AD772"/>
      <c r="AE772"/>
      <c r="BG772"/>
      <c r="BU772"/>
      <c r="CI772"/>
      <c r="CW772"/>
      <c r="FA772"/>
      <c r="FO772"/>
    </row>
    <row r="773" spans="15:171">
      <c r="O773"/>
      <c r="AD773"/>
      <c r="AE773"/>
      <c r="BG773"/>
      <c r="BU773"/>
      <c r="CI773"/>
      <c r="CW773"/>
      <c r="FA773"/>
      <c r="FO773"/>
    </row>
    <row r="774" spans="15:171">
      <c r="O774"/>
      <c r="AD774"/>
      <c r="AE774"/>
      <c r="BG774"/>
      <c r="BU774"/>
      <c r="CI774"/>
      <c r="CW774"/>
      <c r="FA774"/>
      <c r="FO774"/>
    </row>
    <row r="775" spans="15:171">
      <c r="O775"/>
      <c r="AD775"/>
      <c r="AE775"/>
      <c r="BG775"/>
      <c r="BU775"/>
      <c r="CI775"/>
      <c r="CW775"/>
      <c r="FA775"/>
      <c r="FO775"/>
    </row>
    <row r="776" spans="15:171">
      <c r="O776"/>
      <c r="AD776"/>
      <c r="AE776"/>
      <c r="BG776"/>
      <c r="BU776"/>
      <c r="CI776"/>
      <c r="CW776"/>
      <c r="FA776"/>
      <c r="FO776"/>
    </row>
    <row r="777" spans="15:171">
      <c r="O777"/>
      <c r="AD777"/>
      <c r="AE777"/>
      <c r="BG777"/>
      <c r="BU777"/>
      <c r="CI777"/>
      <c r="CW777"/>
      <c r="FA777"/>
      <c r="FO777"/>
    </row>
    <row r="778" spans="15:171">
      <c r="O778"/>
      <c r="AD778"/>
      <c r="AE778"/>
      <c r="BG778"/>
      <c r="BU778"/>
      <c r="CI778"/>
      <c r="CW778"/>
      <c r="FA778"/>
      <c r="FO778"/>
    </row>
    <row r="779" spans="15:171">
      <c r="O779"/>
      <c r="AD779"/>
      <c r="AE779"/>
      <c r="BG779"/>
      <c r="BU779"/>
      <c r="CI779"/>
      <c r="CW779"/>
      <c r="FA779"/>
      <c r="FO779"/>
    </row>
    <row r="780" spans="15:171">
      <c r="O780"/>
      <c r="AD780"/>
      <c r="AE780"/>
      <c r="BG780"/>
      <c r="BU780"/>
      <c r="CI780"/>
      <c r="CW780"/>
      <c r="FA780"/>
      <c r="FO780"/>
    </row>
    <row r="781" spans="15:171">
      <c r="O781"/>
      <c r="AD781"/>
      <c r="AE781"/>
      <c r="BG781"/>
      <c r="BU781"/>
      <c r="CI781"/>
      <c r="CW781"/>
      <c r="FA781"/>
      <c r="FO781"/>
    </row>
    <row r="782" spans="15:171">
      <c r="O782"/>
      <c r="AD782"/>
      <c r="AE782"/>
      <c r="BG782"/>
      <c r="BU782"/>
      <c r="CI782"/>
      <c r="CW782"/>
      <c r="FA782"/>
      <c r="FO782"/>
    </row>
    <row r="783" spans="15:171">
      <c r="O783"/>
      <c r="AD783"/>
      <c r="AE783"/>
      <c r="BG783"/>
      <c r="BU783"/>
      <c r="CI783"/>
      <c r="CW783"/>
      <c r="FA783"/>
      <c r="FO783"/>
    </row>
    <row r="784" spans="15:171">
      <c r="O784"/>
      <c r="AD784"/>
      <c r="AE784"/>
      <c r="BG784"/>
      <c r="BU784"/>
      <c r="CI784"/>
      <c r="CW784"/>
      <c r="FA784"/>
      <c r="FO784"/>
    </row>
    <row r="785" spans="15:171">
      <c r="O785"/>
      <c r="AD785"/>
      <c r="AE785"/>
      <c r="BG785"/>
      <c r="BU785"/>
      <c r="CI785"/>
      <c r="CW785"/>
      <c r="FA785"/>
      <c r="FO785"/>
    </row>
    <row r="786" spans="15:171">
      <c r="O786"/>
      <c r="AD786"/>
      <c r="AE786"/>
      <c r="BG786"/>
      <c r="BU786"/>
      <c r="CI786"/>
      <c r="CW786"/>
      <c r="FA786"/>
      <c r="FO786"/>
    </row>
    <row r="787" spans="15:171">
      <c r="O787"/>
      <c r="AD787"/>
      <c r="AE787"/>
      <c r="BG787"/>
      <c r="BU787"/>
      <c r="CI787"/>
      <c r="CW787"/>
      <c r="FA787"/>
      <c r="FO787"/>
    </row>
    <row r="788" spans="15:171">
      <c r="O788"/>
      <c r="AD788"/>
      <c r="AE788"/>
      <c r="BG788"/>
      <c r="BU788"/>
      <c r="CI788"/>
      <c r="CW788"/>
      <c r="FA788"/>
      <c r="FO788"/>
    </row>
    <row r="789" spans="15:171">
      <c r="O789"/>
      <c r="AD789"/>
      <c r="AE789"/>
      <c r="BG789"/>
      <c r="BU789"/>
      <c r="CI789"/>
      <c r="CW789"/>
      <c r="FA789"/>
      <c r="FO789"/>
    </row>
    <row r="790" spans="15:171">
      <c r="O790"/>
      <c r="AD790"/>
      <c r="AE790"/>
      <c r="BG790"/>
      <c r="BU790"/>
      <c r="CI790"/>
      <c r="CW790"/>
      <c r="FA790"/>
      <c r="FO790"/>
    </row>
    <row r="791" spans="15:171">
      <c r="O791"/>
      <c r="AD791"/>
      <c r="AE791"/>
      <c r="BG791"/>
      <c r="BU791"/>
      <c r="CI791"/>
      <c r="CW791"/>
      <c r="FA791"/>
      <c r="FO791"/>
    </row>
    <row r="792" spans="15:171">
      <c r="O792"/>
      <c r="AD792"/>
      <c r="AE792"/>
      <c r="BG792"/>
      <c r="BU792"/>
      <c r="CI792"/>
      <c r="CW792"/>
      <c r="FA792"/>
      <c r="FO792"/>
    </row>
    <row r="793" spans="15:171">
      <c r="O793"/>
      <c r="AD793"/>
      <c r="AE793"/>
      <c r="BG793"/>
      <c r="BU793"/>
      <c r="CI793"/>
      <c r="CW793"/>
      <c r="FA793"/>
      <c r="FO793"/>
    </row>
    <row r="794" spans="15:171">
      <c r="O794"/>
      <c r="AD794"/>
      <c r="AE794"/>
      <c r="BG794"/>
      <c r="BU794"/>
      <c r="CI794"/>
      <c r="CW794"/>
      <c r="FA794"/>
      <c r="FO794"/>
    </row>
    <row r="795" spans="15:171">
      <c r="O795"/>
      <c r="AD795"/>
      <c r="AE795"/>
      <c r="BG795"/>
      <c r="BU795"/>
      <c r="CI795"/>
      <c r="CW795"/>
      <c r="FA795"/>
      <c r="FO795"/>
    </row>
    <row r="796" spans="15:171">
      <c r="O796"/>
      <c r="AD796"/>
      <c r="AE796"/>
      <c r="BG796"/>
      <c r="BU796"/>
      <c r="CI796"/>
      <c r="CW796"/>
      <c r="FA796"/>
      <c r="FO796"/>
    </row>
    <row r="797" spans="15:171">
      <c r="O797"/>
      <c r="AD797"/>
      <c r="AE797"/>
      <c r="BG797"/>
      <c r="BU797"/>
      <c r="CI797"/>
      <c r="CW797"/>
      <c r="FA797"/>
      <c r="FO797"/>
    </row>
    <row r="798" spans="15:171">
      <c r="O798"/>
      <c r="AD798"/>
      <c r="AE798"/>
      <c r="BG798"/>
      <c r="BU798"/>
      <c r="CI798"/>
      <c r="CW798"/>
      <c r="FA798"/>
      <c r="FO798"/>
    </row>
    <row r="799" spans="15:171">
      <c r="O799"/>
      <c r="AD799"/>
      <c r="AE799"/>
      <c r="BG799"/>
      <c r="BU799"/>
      <c r="CI799"/>
      <c r="CW799"/>
      <c r="FA799"/>
      <c r="FO799"/>
    </row>
    <row r="800" spans="15:171">
      <c r="O800"/>
      <c r="AD800"/>
      <c r="AE800"/>
      <c r="BG800"/>
      <c r="BU800"/>
      <c r="CI800"/>
      <c r="CW800"/>
      <c r="FA800"/>
      <c r="FO800"/>
    </row>
    <row r="801" spans="15:171">
      <c r="O801"/>
      <c r="AD801"/>
      <c r="AE801"/>
      <c r="BG801"/>
      <c r="BU801"/>
      <c r="CI801"/>
      <c r="CW801"/>
      <c r="FA801"/>
      <c r="FO801"/>
    </row>
    <row r="802" spans="15:171">
      <c r="O802"/>
      <c r="AD802"/>
      <c r="AE802"/>
      <c r="BG802"/>
      <c r="BU802"/>
      <c r="CI802"/>
      <c r="CW802"/>
      <c r="FA802"/>
      <c r="FO802"/>
    </row>
    <row r="803" spans="15:171">
      <c r="O803"/>
      <c r="AD803"/>
      <c r="AE803"/>
      <c r="BG803"/>
      <c r="BU803"/>
      <c r="CI803"/>
      <c r="CW803"/>
      <c r="FA803"/>
      <c r="FO803"/>
    </row>
    <row r="804" spans="15:171">
      <c r="O804"/>
      <c r="AD804"/>
      <c r="AE804"/>
      <c r="BG804"/>
      <c r="BU804"/>
      <c r="CI804"/>
      <c r="CW804"/>
      <c r="FA804"/>
      <c r="FO804"/>
    </row>
    <row r="805" spans="15:171">
      <c r="O805"/>
      <c r="AD805"/>
      <c r="AE805"/>
      <c r="BG805"/>
      <c r="BU805"/>
      <c r="CI805"/>
      <c r="CW805"/>
      <c r="FA805"/>
      <c r="FO805"/>
    </row>
    <row r="806" spans="15:171">
      <c r="O806"/>
      <c r="AD806"/>
      <c r="AE806"/>
      <c r="BG806"/>
      <c r="BU806"/>
      <c r="CI806"/>
      <c r="CW806"/>
      <c r="FA806"/>
      <c r="FO806"/>
    </row>
    <row r="807" spans="15:171">
      <c r="O807"/>
      <c r="AD807"/>
      <c r="AE807"/>
      <c r="BG807"/>
      <c r="BU807"/>
      <c r="CI807"/>
      <c r="CW807"/>
      <c r="FA807"/>
      <c r="FO807"/>
    </row>
    <row r="808" spans="15:171">
      <c r="O808"/>
      <c r="AD808"/>
      <c r="AE808"/>
      <c r="BG808"/>
      <c r="BU808"/>
      <c r="CI808"/>
      <c r="CW808"/>
      <c r="FA808"/>
      <c r="FO808"/>
    </row>
    <row r="809" spans="15:171">
      <c r="O809"/>
      <c r="AD809"/>
      <c r="AE809"/>
      <c r="BG809"/>
      <c r="BU809"/>
      <c r="CI809"/>
      <c r="CW809"/>
      <c r="FA809"/>
      <c r="FO809"/>
    </row>
    <row r="810" spans="15:171">
      <c r="O810"/>
      <c r="AD810"/>
      <c r="AE810"/>
      <c r="BG810"/>
      <c r="BU810"/>
      <c r="CI810"/>
      <c r="CW810"/>
      <c r="FA810"/>
      <c r="FO810"/>
    </row>
    <row r="811" spans="15:171">
      <c r="O811"/>
      <c r="AD811"/>
      <c r="AE811"/>
      <c r="BG811"/>
      <c r="BU811"/>
      <c r="CI811"/>
      <c r="CW811"/>
      <c r="FA811"/>
      <c r="FO811"/>
    </row>
    <row r="812" spans="15:171">
      <c r="O812"/>
      <c r="AD812"/>
      <c r="AE812"/>
      <c r="BG812"/>
      <c r="BU812"/>
      <c r="CI812"/>
      <c r="CW812"/>
      <c r="FA812"/>
      <c r="FO812"/>
    </row>
    <row r="813" spans="15:171">
      <c r="O813"/>
      <c r="AD813"/>
      <c r="AE813"/>
      <c r="BG813"/>
      <c r="BU813"/>
      <c r="CI813"/>
      <c r="CW813"/>
      <c r="FA813"/>
      <c r="FO813"/>
    </row>
    <row r="814" spans="15:171">
      <c r="O814"/>
      <c r="AD814"/>
      <c r="AE814"/>
      <c r="BG814"/>
      <c r="BU814"/>
      <c r="CI814"/>
      <c r="CW814"/>
      <c r="FA814"/>
      <c r="FO814"/>
    </row>
    <row r="815" spans="15:171">
      <c r="O815"/>
      <c r="AD815"/>
      <c r="AE815"/>
      <c r="BG815"/>
      <c r="BU815"/>
      <c r="CI815"/>
      <c r="CW815"/>
      <c r="FA815"/>
      <c r="FO815"/>
    </row>
    <row r="816" spans="15:171">
      <c r="O816"/>
      <c r="AD816"/>
      <c r="AE816"/>
      <c r="BG816"/>
      <c r="BU816"/>
      <c r="CI816"/>
      <c r="CW816"/>
      <c r="FA816"/>
      <c r="FO816"/>
    </row>
    <row r="817" spans="15:171">
      <c r="O817"/>
      <c r="AD817"/>
      <c r="AE817"/>
      <c r="BG817"/>
      <c r="BU817"/>
      <c r="CI817"/>
      <c r="CW817"/>
      <c r="FA817"/>
      <c r="FO817"/>
    </row>
    <row r="818" spans="15:171">
      <c r="O818"/>
      <c r="AD818"/>
      <c r="AE818"/>
      <c r="BG818"/>
      <c r="BU818"/>
      <c r="CI818"/>
      <c r="CW818"/>
      <c r="FA818"/>
      <c r="FO818"/>
    </row>
    <row r="819" spans="15:171">
      <c r="O819"/>
      <c r="AD819"/>
      <c r="AE819"/>
      <c r="BG819"/>
      <c r="BU819"/>
      <c r="CI819"/>
      <c r="CW819"/>
      <c r="FA819"/>
      <c r="FO819"/>
    </row>
    <row r="820" spans="15:171">
      <c r="O820"/>
      <c r="AD820"/>
      <c r="AE820"/>
      <c r="BG820"/>
      <c r="BU820"/>
      <c r="CI820"/>
      <c r="CW820"/>
      <c r="FA820"/>
      <c r="FO820"/>
    </row>
    <row r="821" spans="15:171">
      <c r="O821"/>
      <c r="AD821"/>
      <c r="AE821"/>
      <c r="BG821"/>
      <c r="BU821"/>
      <c r="CI821"/>
      <c r="CW821"/>
      <c r="FA821"/>
      <c r="FO821"/>
    </row>
    <row r="822" spans="15:171">
      <c r="O822"/>
      <c r="AD822"/>
      <c r="AE822"/>
      <c r="BG822"/>
      <c r="BU822"/>
      <c r="CI822"/>
      <c r="CW822"/>
      <c r="FA822"/>
      <c r="FO822"/>
    </row>
    <row r="823" spans="15:171">
      <c r="O823"/>
      <c r="AD823"/>
      <c r="AE823"/>
      <c r="BG823"/>
      <c r="BU823"/>
      <c r="CI823"/>
      <c r="CW823"/>
      <c r="FA823"/>
      <c r="FO823"/>
    </row>
    <row r="824" spans="15:171">
      <c r="O824"/>
      <c r="AD824"/>
      <c r="AE824"/>
      <c r="BG824"/>
      <c r="BU824"/>
      <c r="CI824"/>
      <c r="CW824"/>
      <c r="FA824"/>
      <c r="FO824"/>
    </row>
    <row r="825" spans="15:171">
      <c r="O825"/>
      <c r="AD825"/>
      <c r="AE825"/>
      <c r="BG825"/>
      <c r="BU825"/>
      <c r="CI825"/>
      <c r="CW825"/>
      <c r="FA825"/>
      <c r="FO825"/>
    </row>
    <row r="826" spans="15:171">
      <c r="O826"/>
      <c r="AD826"/>
      <c r="AE826"/>
      <c r="BG826"/>
      <c r="BU826"/>
      <c r="CI826"/>
      <c r="CW826"/>
      <c r="FA826"/>
      <c r="FO826"/>
    </row>
    <row r="827" spans="15:171">
      <c r="O827"/>
      <c r="AD827"/>
      <c r="AE827"/>
      <c r="BG827"/>
      <c r="BU827"/>
      <c r="CI827"/>
      <c r="CW827"/>
      <c r="FA827"/>
      <c r="FO827"/>
    </row>
    <row r="828" spans="15:171">
      <c r="O828"/>
      <c r="AD828"/>
      <c r="AE828"/>
      <c r="BG828"/>
      <c r="BU828"/>
      <c r="CI828"/>
      <c r="CW828"/>
      <c r="FA828"/>
      <c r="FO828"/>
    </row>
    <row r="829" spans="15:171">
      <c r="O829"/>
      <c r="AD829"/>
      <c r="AE829"/>
      <c r="BG829"/>
      <c r="BU829"/>
      <c r="CI829"/>
      <c r="CW829"/>
      <c r="FA829"/>
      <c r="FO829"/>
    </row>
    <row r="830" spans="15:171">
      <c r="O830"/>
      <c r="AD830"/>
      <c r="AE830"/>
      <c r="BG830"/>
      <c r="BU830"/>
      <c r="CI830"/>
      <c r="CW830"/>
      <c r="FA830"/>
      <c r="FO830"/>
    </row>
    <row r="831" spans="15:171">
      <c r="O831"/>
      <c r="AD831"/>
      <c r="AE831"/>
      <c r="BG831"/>
      <c r="BU831"/>
      <c r="CI831"/>
      <c r="CW831"/>
      <c r="FA831"/>
      <c r="FO831"/>
    </row>
    <row r="832" spans="15:171">
      <c r="O832"/>
      <c r="AD832"/>
      <c r="AE832"/>
      <c r="BG832"/>
      <c r="BU832"/>
      <c r="CI832"/>
      <c r="CW832"/>
      <c r="FA832"/>
      <c r="FO832"/>
    </row>
    <row r="833" spans="15:171">
      <c r="O833"/>
      <c r="AD833"/>
      <c r="AE833"/>
      <c r="BG833"/>
      <c r="BU833"/>
      <c r="CI833"/>
      <c r="CW833"/>
      <c r="FA833"/>
      <c r="FO833"/>
    </row>
    <row r="834" spans="15:171">
      <c r="O834"/>
      <c r="AD834"/>
      <c r="AE834"/>
      <c r="BG834"/>
      <c r="BU834"/>
      <c r="CI834"/>
      <c r="CW834"/>
      <c r="FA834"/>
      <c r="FO834"/>
    </row>
    <row r="835" spans="15:171">
      <c r="O835"/>
      <c r="AD835"/>
      <c r="AE835"/>
      <c r="BG835"/>
      <c r="BU835"/>
      <c r="CI835"/>
      <c r="CW835"/>
      <c r="FA835"/>
      <c r="FO835"/>
    </row>
    <row r="836" spans="15:171">
      <c r="O836"/>
      <c r="AD836"/>
      <c r="AE836"/>
      <c r="BG836"/>
      <c r="BU836"/>
      <c r="CI836"/>
      <c r="CW836"/>
      <c r="FA836"/>
      <c r="FO836"/>
    </row>
    <row r="837" spans="15:171">
      <c r="O837"/>
      <c r="AD837"/>
      <c r="AE837"/>
      <c r="BG837"/>
      <c r="BU837"/>
      <c r="CI837"/>
      <c r="CW837"/>
      <c r="FA837"/>
      <c r="FO837"/>
    </row>
    <row r="838" spans="15:171">
      <c r="O838"/>
      <c r="AD838"/>
      <c r="AE838"/>
      <c r="BG838"/>
      <c r="BU838"/>
      <c r="CI838"/>
      <c r="CW838"/>
      <c r="FA838"/>
      <c r="FO838"/>
    </row>
    <row r="839" spans="15:171">
      <c r="O839"/>
      <c r="AD839"/>
      <c r="AE839"/>
      <c r="BG839"/>
      <c r="BU839"/>
      <c r="CI839"/>
      <c r="CW839"/>
      <c r="FA839"/>
      <c r="FO839"/>
    </row>
    <row r="840" spans="15:171">
      <c r="O840"/>
      <c r="AD840"/>
      <c r="AE840"/>
      <c r="BG840"/>
      <c r="BU840"/>
      <c r="CI840"/>
      <c r="CW840"/>
      <c r="FA840"/>
      <c r="FO840"/>
    </row>
    <row r="841" spans="15:171">
      <c r="O841"/>
      <c r="AD841"/>
      <c r="AE841"/>
      <c r="BG841"/>
      <c r="BU841"/>
      <c r="CI841"/>
      <c r="CW841"/>
      <c r="FA841"/>
      <c r="FO841"/>
    </row>
    <row r="842" spans="15:171">
      <c r="O842"/>
      <c r="AD842"/>
      <c r="AE842"/>
      <c r="BG842"/>
      <c r="BU842"/>
      <c r="CI842"/>
      <c r="CW842"/>
      <c r="FA842"/>
      <c r="FO842"/>
    </row>
    <row r="843" spans="15:171">
      <c r="O843"/>
      <c r="AD843"/>
      <c r="AE843"/>
      <c r="BG843"/>
      <c r="BU843"/>
      <c r="CI843"/>
      <c r="CW843"/>
      <c r="FA843"/>
      <c r="FO843"/>
    </row>
    <row r="844" spans="15:171">
      <c r="O844"/>
      <c r="AD844"/>
      <c r="AE844"/>
      <c r="BG844"/>
      <c r="BU844"/>
      <c r="CI844"/>
      <c r="CW844"/>
      <c r="FA844"/>
      <c r="FO844"/>
    </row>
    <row r="845" spans="15:171">
      <c r="O845"/>
      <c r="AD845"/>
      <c r="AE845"/>
      <c r="BG845"/>
      <c r="BU845"/>
      <c r="CI845"/>
      <c r="CW845"/>
      <c r="FA845"/>
      <c r="FO845"/>
    </row>
    <row r="846" spans="15:171">
      <c r="O846"/>
      <c r="AD846"/>
      <c r="AE846"/>
      <c r="BG846"/>
      <c r="BU846"/>
      <c r="CI846"/>
      <c r="CW846"/>
      <c r="FA846"/>
      <c r="FO846"/>
    </row>
    <row r="847" spans="15:171">
      <c r="O847"/>
      <c r="AD847"/>
      <c r="AE847"/>
      <c r="BG847"/>
      <c r="BU847"/>
      <c r="CI847"/>
      <c r="CW847"/>
      <c r="FA847"/>
      <c r="FO847"/>
    </row>
    <row r="848" spans="15:171">
      <c r="O848"/>
      <c r="AD848"/>
      <c r="AE848"/>
      <c r="BG848"/>
      <c r="BU848"/>
      <c r="CI848"/>
      <c r="CW848"/>
      <c r="FA848"/>
      <c r="FO848"/>
    </row>
    <row r="849" spans="15:171">
      <c r="O849"/>
      <c r="AD849"/>
      <c r="AE849"/>
      <c r="BG849"/>
      <c r="BU849"/>
      <c r="CI849"/>
      <c r="CW849"/>
      <c r="FA849"/>
      <c r="FO849"/>
    </row>
    <row r="850" spans="15:171">
      <c r="O850"/>
      <c r="AD850"/>
      <c r="AE850"/>
      <c r="BG850"/>
      <c r="BU850"/>
      <c r="CI850"/>
      <c r="CW850"/>
      <c r="FA850"/>
      <c r="FO850"/>
    </row>
    <row r="851" spans="15:171">
      <c r="O851"/>
      <c r="AD851"/>
      <c r="AE851"/>
      <c r="BG851"/>
      <c r="BU851"/>
      <c r="CI851"/>
      <c r="CW851"/>
      <c r="FA851"/>
      <c r="FO851"/>
    </row>
    <row r="852" spans="15:171">
      <c r="O852"/>
      <c r="AD852"/>
      <c r="AE852"/>
      <c r="BG852"/>
      <c r="BU852"/>
      <c r="CI852"/>
      <c r="CW852"/>
      <c r="FA852"/>
      <c r="FO852"/>
    </row>
    <row r="853" spans="15:171">
      <c r="O853"/>
      <c r="AD853"/>
      <c r="AE853"/>
      <c r="BG853"/>
      <c r="BU853"/>
      <c r="CI853"/>
      <c r="CW853"/>
      <c r="FA853"/>
      <c r="FO853"/>
    </row>
    <row r="854" spans="15:171">
      <c r="O854"/>
      <c r="AD854"/>
      <c r="AE854"/>
      <c r="BG854"/>
      <c r="BU854"/>
      <c r="CI854"/>
      <c r="CW854"/>
      <c r="FA854"/>
      <c r="FO854"/>
    </row>
    <row r="855" spans="15:171">
      <c r="O855"/>
      <c r="AD855"/>
      <c r="AE855"/>
      <c r="BG855"/>
      <c r="BU855"/>
      <c r="CI855"/>
      <c r="CW855"/>
      <c r="FA855"/>
      <c r="FO855"/>
    </row>
    <row r="856" spans="15:171">
      <c r="O856"/>
      <c r="AD856"/>
      <c r="AE856"/>
      <c r="BG856"/>
      <c r="BU856"/>
      <c r="CI856"/>
      <c r="CW856"/>
      <c r="FA856"/>
      <c r="FO856"/>
    </row>
    <row r="857" spans="15:171">
      <c r="O857"/>
      <c r="AD857"/>
      <c r="AE857"/>
      <c r="BG857"/>
      <c r="BU857"/>
      <c r="CI857"/>
      <c r="CW857"/>
      <c r="FA857"/>
      <c r="FO857"/>
    </row>
    <row r="858" spans="15:171">
      <c r="O858"/>
      <c r="AD858"/>
      <c r="AE858"/>
      <c r="BG858"/>
      <c r="BU858"/>
      <c r="CI858"/>
      <c r="CW858"/>
      <c r="FA858"/>
      <c r="FO858"/>
    </row>
    <row r="859" spans="15:171">
      <c r="O859"/>
      <c r="AD859"/>
      <c r="AE859"/>
      <c r="BG859"/>
      <c r="BU859"/>
      <c r="CI859"/>
      <c r="CW859"/>
      <c r="FA859"/>
      <c r="FO859"/>
    </row>
    <row r="860" spans="15:171">
      <c r="O860"/>
      <c r="AD860"/>
      <c r="AE860"/>
      <c r="BG860"/>
      <c r="BU860"/>
      <c r="CI860"/>
      <c r="CW860"/>
      <c r="FA860"/>
      <c r="FO860"/>
    </row>
    <row r="861" spans="15:171">
      <c r="O861"/>
      <c r="AD861"/>
      <c r="AE861"/>
      <c r="BG861"/>
      <c r="BU861"/>
      <c r="CI861"/>
      <c r="CW861"/>
      <c r="FA861"/>
      <c r="FO861"/>
    </row>
    <row r="862" spans="15:171">
      <c r="O862"/>
      <c r="AD862"/>
      <c r="AE862"/>
      <c r="BG862"/>
      <c r="BU862"/>
      <c r="CI862"/>
      <c r="CW862"/>
      <c r="FA862"/>
      <c r="FO862"/>
    </row>
    <row r="863" spans="15:171">
      <c r="O863"/>
      <c r="AD863"/>
      <c r="AE863"/>
      <c r="BG863"/>
      <c r="BU863"/>
      <c r="CI863"/>
      <c r="CW863"/>
      <c r="FA863"/>
      <c r="FO863"/>
    </row>
    <row r="864" spans="15:171">
      <c r="O864"/>
      <c r="AD864"/>
      <c r="AE864"/>
      <c r="BG864"/>
      <c r="BU864"/>
      <c r="CI864"/>
      <c r="CW864"/>
      <c r="FA864"/>
      <c r="FO864"/>
    </row>
    <row r="865" spans="15:171">
      <c r="O865"/>
      <c r="AD865"/>
      <c r="AE865"/>
      <c r="BG865"/>
      <c r="BU865"/>
      <c r="CI865"/>
      <c r="CW865"/>
      <c r="FA865"/>
      <c r="FO865"/>
    </row>
    <row r="866" spans="15:171">
      <c r="O866"/>
      <c r="AD866"/>
      <c r="AE866"/>
      <c r="BG866"/>
      <c r="BU866"/>
      <c r="CI866"/>
      <c r="CW866"/>
      <c r="FA866"/>
      <c r="FO866"/>
    </row>
    <row r="867" spans="15:171">
      <c r="O867"/>
      <c r="AD867"/>
      <c r="AE867"/>
      <c r="BG867"/>
      <c r="BU867"/>
      <c r="CI867"/>
      <c r="CW867"/>
      <c r="FA867"/>
      <c r="FO867"/>
    </row>
    <row r="868" spans="15:171">
      <c r="O868"/>
      <c r="AD868"/>
      <c r="AE868"/>
      <c r="BG868"/>
      <c r="BU868"/>
      <c r="CI868"/>
      <c r="CW868"/>
      <c r="FA868"/>
      <c r="FO868"/>
    </row>
    <row r="869" spans="15:171">
      <c r="O869"/>
      <c r="AD869"/>
      <c r="AE869"/>
      <c r="BG869"/>
      <c r="BU869"/>
      <c r="CI869"/>
      <c r="CW869"/>
      <c r="FA869"/>
      <c r="FO869"/>
    </row>
    <row r="870" spans="15:171">
      <c r="O870"/>
      <c r="AD870"/>
      <c r="AE870"/>
      <c r="BG870"/>
      <c r="BU870"/>
      <c r="CI870"/>
      <c r="CW870"/>
      <c r="FA870"/>
      <c r="FO870"/>
    </row>
    <row r="871" spans="15:171">
      <c r="O871"/>
      <c r="AD871"/>
      <c r="AE871"/>
      <c r="BG871"/>
      <c r="BU871"/>
      <c r="CI871"/>
      <c r="CW871"/>
      <c r="FA871"/>
      <c r="FO871"/>
    </row>
    <row r="872" spans="15:171">
      <c r="O872"/>
      <c r="AD872"/>
      <c r="AE872"/>
      <c r="BG872"/>
      <c r="BU872"/>
      <c r="CI872"/>
      <c r="CW872"/>
      <c r="FA872"/>
      <c r="FO872"/>
    </row>
    <row r="873" spans="15:171">
      <c r="O873"/>
      <c r="AD873"/>
      <c r="AE873"/>
      <c r="BG873"/>
      <c r="BU873"/>
      <c r="CI873"/>
      <c r="CW873"/>
      <c r="FA873"/>
      <c r="FO873"/>
    </row>
    <row r="874" spans="15:171">
      <c r="O874"/>
      <c r="AD874"/>
      <c r="AE874"/>
      <c r="BG874"/>
      <c r="BU874"/>
      <c r="CI874"/>
      <c r="CW874"/>
      <c r="FA874"/>
      <c r="FO874"/>
    </row>
    <row r="875" spans="15:171">
      <c r="O875"/>
      <c r="AD875"/>
      <c r="AE875"/>
      <c r="BG875"/>
      <c r="BU875"/>
      <c r="CI875"/>
      <c r="CW875"/>
      <c r="FA875"/>
      <c r="FO875"/>
    </row>
    <row r="876" spans="15:171">
      <c r="O876"/>
      <c r="AD876"/>
      <c r="AE876"/>
      <c r="BG876"/>
      <c r="BU876"/>
      <c r="CI876"/>
      <c r="CW876"/>
      <c r="FA876"/>
      <c r="FO876"/>
    </row>
    <row r="877" spans="15:171">
      <c r="O877"/>
      <c r="AD877"/>
      <c r="AE877"/>
      <c r="BG877"/>
      <c r="BU877"/>
      <c r="CI877"/>
      <c r="CW877"/>
      <c r="FA877"/>
      <c r="FO877"/>
    </row>
    <row r="878" spans="15:171">
      <c r="O878"/>
      <c r="AD878"/>
      <c r="AE878"/>
      <c r="BG878"/>
      <c r="BU878"/>
      <c r="CI878"/>
      <c r="CW878"/>
      <c r="FA878"/>
      <c r="FO878"/>
    </row>
    <row r="879" spans="15:171">
      <c r="O879"/>
      <c r="AD879"/>
      <c r="AE879"/>
      <c r="BG879"/>
      <c r="BU879"/>
      <c r="CI879"/>
      <c r="CW879"/>
      <c r="FA879"/>
      <c r="FO879"/>
    </row>
    <row r="880" spans="15:171">
      <c r="O880"/>
      <c r="AD880"/>
      <c r="AE880"/>
      <c r="BG880"/>
      <c r="BU880"/>
      <c r="CI880"/>
      <c r="CW880"/>
      <c r="FA880"/>
      <c r="FO880"/>
    </row>
    <row r="881" spans="15:171">
      <c r="O881"/>
      <c r="AD881"/>
      <c r="AE881"/>
      <c r="BG881"/>
      <c r="BU881"/>
      <c r="CI881"/>
      <c r="CW881"/>
      <c r="FA881"/>
      <c r="FO881"/>
    </row>
    <row r="882" spans="15:171">
      <c r="O882"/>
      <c r="AD882"/>
      <c r="AE882"/>
      <c r="BG882"/>
      <c r="BU882"/>
      <c r="CI882"/>
      <c r="CW882"/>
      <c r="FA882"/>
      <c r="FO882"/>
    </row>
    <row r="883" spans="15:171">
      <c r="O883"/>
      <c r="AD883"/>
      <c r="AE883"/>
      <c r="BG883"/>
      <c r="BU883"/>
      <c r="CI883"/>
      <c r="CW883"/>
      <c r="FA883"/>
      <c r="FO883"/>
    </row>
    <row r="884" spans="15:171">
      <c r="O884"/>
      <c r="AD884"/>
      <c r="AE884"/>
      <c r="BG884"/>
      <c r="BU884"/>
      <c r="CI884"/>
      <c r="CW884"/>
      <c r="FA884"/>
      <c r="FO884"/>
    </row>
    <row r="885" spans="15:171">
      <c r="O885"/>
      <c r="AD885"/>
      <c r="AE885"/>
      <c r="BG885"/>
      <c r="BU885"/>
      <c r="CI885"/>
      <c r="CW885"/>
      <c r="FA885"/>
      <c r="FO885"/>
    </row>
    <row r="886" spans="15:171">
      <c r="O886"/>
      <c r="AD886"/>
      <c r="AE886"/>
      <c r="BG886"/>
      <c r="BU886"/>
      <c r="CI886"/>
      <c r="CW886"/>
      <c r="FA886"/>
      <c r="FO886"/>
    </row>
    <row r="887" spans="15:171">
      <c r="O887"/>
      <c r="AD887"/>
      <c r="AE887"/>
      <c r="BG887"/>
      <c r="BU887"/>
      <c r="CI887"/>
      <c r="CW887"/>
      <c r="FA887"/>
      <c r="FO887"/>
    </row>
    <row r="888" spans="15:171">
      <c r="O888"/>
      <c r="AD888"/>
      <c r="AE888"/>
      <c r="BG888"/>
      <c r="BU888"/>
      <c r="CI888"/>
      <c r="CW888"/>
      <c r="FA888"/>
      <c r="FO888"/>
    </row>
    <row r="889" spans="15:171">
      <c r="O889"/>
      <c r="AD889"/>
      <c r="AE889"/>
      <c r="BG889"/>
      <c r="BU889"/>
      <c r="CI889"/>
      <c r="CW889"/>
      <c r="FA889"/>
      <c r="FO889"/>
    </row>
    <row r="890" spans="15:171">
      <c r="O890"/>
      <c r="AD890"/>
      <c r="AE890"/>
      <c r="BG890"/>
      <c r="BU890"/>
      <c r="CI890"/>
      <c r="CW890"/>
      <c r="FA890"/>
      <c r="FO890"/>
    </row>
    <row r="891" spans="15:171">
      <c r="O891"/>
      <c r="AD891"/>
      <c r="AE891"/>
      <c r="BG891"/>
      <c r="BU891"/>
      <c r="CI891"/>
      <c r="CW891"/>
      <c r="FA891"/>
      <c r="FO891"/>
    </row>
    <row r="892" spans="15:171">
      <c r="O892"/>
      <c r="AD892"/>
      <c r="AE892"/>
      <c r="BG892"/>
      <c r="BU892"/>
      <c r="CI892"/>
      <c r="CW892"/>
      <c r="FA892"/>
      <c r="FO892"/>
    </row>
    <row r="893" spans="15:171">
      <c r="O893"/>
      <c r="AD893"/>
      <c r="AE893"/>
      <c r="BG893"/>
      <c r="BU893"/>
      <c r="CI893"/>
      <c r="CW893"/>
      <c r="FA893"/>
      <c r="FO893"/>
    </row>
    <row r="894" spans="15:171">
      <c r="O894"/>
      <c r="AD894"/>
      <c r="AE894"/>
      <c r="BG894"/>
      <c r="BU894"/>
      <c r="CI894"/>
      <c r="CW894"/>
      <c r="FA894"/>
      <c r="FO894"/>
    </row>
    <row r="895" spans="15:171">
      <c r="O895"/>
      <c r="AD895"/>
      <c r="AE895"/>
      <c r="BG895"/>
      <c r="BU895"/>
      <c r="CI895"/>
      <c r="CW895"/>
      <c r="FA895"/>
      <c r="FO895"/>
    </row>
    <row r="896" spans="15:171">
      <c r="O896"/>
      <c r="AD896"/>
      <c r="AE896"/>
      <c r="BG896"/>
      <c r="BU896"/>
      <c r="CI896"/>
      <c r="CW896"/>
      <c r="FA896"/>
      <c r="FO896"/>
    </row>
    <row r="897" spans="15:171">
      <c r="O897"/>
      <c r="AD897"/>
      <c r="AE897"/>
      <c r="BG897"/>
      <c r="BU897"/>
      <c r="CI897"/>
      <c r="CW897"/>
      <c r="FA897"/>
      <c r="FO897"/>
    </row>
    <row r="898" spans="15:171">
      <c r="O898"/>
      <c r="AD898"/>
      <c r="AE898"/>
      <c r="BG898"/>
      <c r="BU898"/>
      <c r="CI898"/>
      <c r="CW898"/>
      <c r="FA898"/>
      <c r="FO898"/>
    </row>
    <row r="899" spans="15:171">
      <c r="O899"/>
      <c r="AD899"/>
      <c r="AE899"/>
      <c r="BG899"/>
      <c r="BU899"/>
      <c r="CI899"/>
      <c r="CW899"/>
      <c r="FA899"/>
      <c r="FO899"/>
    </row>
    <row r="900" spans="15:171">
      <c r="O900"/>
      <c r="AD900"/>
      <c r="AE900"/>
      <c r="BG900"/>
      <c r="BU900"/>
      <c r="CI900"/>
      <c r="CW900"/>
      <c r="FA900"/>
      <c r="FO900"/>
    </row>
    <row r="901" spans="15:171">
      <c r="O901"/>
      <c r="AD901"/>
      <c r="AE901"/>
      <c r="BG901"/>
      <c r="BU901"/>
      <c r="CI901"/>
      <c r="CW901"/>
      <c r="FA901"/>
      <c r="FO901"/>
    </row>
    <row r="902" spans="15:171">
      <c r="O902"/>
      <c r="AD902"/>
      <c r="AE902"/>
      <c r="BG902"/>
      <c r="BU902"/>
      <c r="CI902"/>
      <c r="CW902"/>
      <c r="FA902"/>
      <c r="FO902"/>
    </row>
    <row r="903" spans="15:171">
      <c r="O903"/>
      <c r="AD903"/>
      <c r="AE903"/>
      <c r="BG903"/>
      <c r="BU903"/>
      <c r="CI903"/>
      <c r="CW903"/>
      <c r="FA903"/>
      <c r="FO903"/>
    </row>
    <row r="904" spans="15:171">
      <c r="O904"/>
      <c r="AD904"/>
      <c r="AE904"/>
      <c r="BG904"/>
      <c r="BU904"/>
      <c r="CI904"/>
      <c r="CW904"/>
      <c r="FA904"/>
      <c r="FO904"/>
    </row>
    <row r="905" spans="15:171">
      <c r="O905"/>
      <c r="AD905"/>
      <c r="AE905"/>
      <c r="BG905"/>
      <c r="BU905"/>
      <c r="CI905"/>
      <c r="CW905"/>
      <c r="FA905"/>
      <c r="FO905"/>
    </row>
    <row r="906" spans="15:171">
      <c r="O906"/>
      <c r="AD906"/>
      <c r="AE906"/>
      <c r="BG906"/>
      <c r="BU906"/>
      <c r="CI906"/>
      <c r="CW906"/>
      <c r="FA906"/>
      <c r="FO906"/>
    </row>
    <row r="907" spans="15:171">
      <c r="O907"/>
      <c r="AD907"/>
      <c r="AE907"/>
      <c r="BG907"/>
      <c r="BU907"/>
      <c r="CI907"/>
      <c r="CW907"/>
      <c r="FA907"/>
      <c r="FO907"/>
    </row>
    <row r="908" spans="15:171">
      <c r="O908"/>
      <c r="AD908"/>
      <c r="AE908"/>
      <c r="BG908"/>
      <c r="BU908"/>
      <c r="CI908"/>
      <c r="CW908"/>
      <c r="FA908"/>
      <c r="FO908"/>
    </row>
    <row r="909" spans="15:171">
      <c r="O909"/>
      <c r="AD909"/>
      <c r="AE909"/>
      <c r="BG909"/>
      <c r="BU909"/>
      <c r="CI909"/>
      <c r="CW909"/>
      <c r="FA909"/>
      <c r="FO909"/>
    </row>
    <row r="910" spans="15:171">
      <c r="O910"/>
      <c r="AD910"/>
      <c r="AE910"/>
      <c r="BG910"/>
      <c r="BU910"/>
      <c r="CI910"/>
      <c r="CW910"/>
      <c r="FA910"/>
      <c r="FO910"/>
    </row>
    <row r="911" spans="15:171">
      <c r="O911"/>
      <c r="AD911"/>
      <c r="AE911"/>
      <c r="BG911"/>
      <c r="BU911"/>
      <c r="CI911"/>
      <c r="CW911"/>
      <c r="FA911"/>
      <c r="FO911"/>
    </row>
    <row r="912" spans="15:171">
      <c r="O912"/>
      <c r="AD912"/>
      <c r="AE912"/>
      <c r="BG912"/>
      <c r="BU912"/>
      <c r="CI912"/>
      <c r="CW912"/>
      <c r="FA912"/>
      <c r="FO912"/>
    </row>
    <row r="913" spans="15:171">
      <c r="O913"/>
      <c r="AD913"/>
      <c r="AE913"/>
      <c r="BG913"/>
      <c r="BU913"/>
      <c r="CI913"/>
      <c r="CW913"/>
      <c r="FA913"/>
      <c r="FO913"/>
    </row>
    <row r="914" spans="15:171">
      <c r="O914"/>
      <c r="AD914"/>
      <c r="AE914"/>
      <c r="BG914"/>
      <c r="BU914"/>
      <c r="CI914"/>
      <c r="CW914"/>
      <c r="FA914"/>
      <c r="FO914"/>
    </row>
    <row r="915" spans="15:171">
      <c r="O915"/>
      <c r="AD915"/>
      <c r="AE915"/>
      <c r="BG915"/>
      <c r="BU915"/>
      <c r="CI915"/>
      <c r="CW915"/>
      <c r="FA915"/>
      <c r="FO915"/>
    </row>
    <row r="916" spans="15:171">
      <c r="O916"/>
      <c r="AD916"/>
      <c r="AE916"/>
      <c r="BG916"/>
      <c r="BU916"/>
      <c r="CI916"/>
      <c r="CW916"/>
      <c r="FA916"/>
      <c r="FO916"/>
    </row>
    <row r="917" spans="15:171">
      <c r="O917"/>
      <c r="AD917"/>
      <c r="AE917"/>
      <c r="BG917"/>
      <c r="BU917"/>
      <c r="CI917"/>
      <c r="CW917"/>
      <c r="FA917"/>
      <c r="FO917"/>
    </row>
    <row r="918" spans="15:171">
      <c r="O918"/>
      <c r="AD918"/>
      <c r="AE918"/>
      <c r="BG918"/>
      <c r="BU918"/>
      <c r="CI918"/>
      <c r="CW918"/>
      <c r="FA918"/>
      <c r="FO918"/>
    </row>
    <row r="919" spans="15:171">
      <c r="O919"/>
      <c r="AD919"/>
      <c r="AE919"/>
      <c r="BG919"/>
      <c r="BU919"/>
      <c r="CI919"/>
      <c r="CW919"/>
      <c r="FA919"/>
      <c r="FO919"/>
    </row>
    <row r="920" spans="15:171">
      <c r="O920"/>
      <c r="AD920"/>
      <c r="AE920"/>
      <c r="BG920"/>
      <c r="BU920"/>
      <c r="CI920"/>
      <c r="CW920"/>
      <c r="FA920"/>
      <c r="FO920"/>
    </row>
    <row r="921" spans="15:171">
      <c r="O921"/>
      <c r="AD921"/>
      <c r="AE921"/>
      <c r="BG921"/>
      <c r="BU921"/>
      <c r="CI921"/>
      <c r="CW921"/>
      <c r="FA921"/>
      <c r="FO921"/>
    </row>
    <row r="922" spans="15:171">
      <c r="O922"/>
      <c r="AD922"/>
      <c r="AE922"/>
      <c r="BG922"/>
      <c r="BU922"/>
      <c r="CI922"/>
      <c r="CW922"/>
      <c r="FA922"/>
      <c r="FO922"/>
    </row>
    <row r="923" spans="15:171">
      <c r="O923"/>
      <c r="AD923"/>
      <c r="AE923"/>
      <c r="BG923"/>
      <c r="BU923"/>
      <c r="CI923"/>
      <c r="CW923"/>
      <c r="FA923"/>
      <c r="FO923"/>
    </row>
    <row r="924" spans="15:171">
      <c r="O924"/>
      <c r="AD924"/>
      <c r="AE924"/>
      <c r="BG924"/>
      <c r="BU924"/>
      <c r="CI924"/>
      <c r="CW924"/>
      <c r="FA924"/>
      <c r="FO924"/>
    </row>
    <row r="925" spans="15:171">
      <c r="O925"/>
      <c r="AD925"/>
      <c r="AE925"/>
      <c r="BG925"/>
      <c r="BU925"/>
      <c r="CI925"/>
      <c r="CW925"/>
      <c r="FA925"/>
      <c r="FO925"/>
    </row>
    <row r="926" spans="15:171">
      <c r="O926"/>
      <c r="AD926"/>
      <c r="AE926"/>
      <c r="BG926"/>
      <c r="BU926"/>
      <c r="CI926"/>
      <c r="CW926"/>
      <c r="FA926"/>
      <c r="FO926"/>
    </row>
    <row r="927" spans="15:171">
      <c r="O927"/>
      <c r="AD927"/>
      <c r="AE927"/>
      <c r="BG927"/>
      <c r="BU927"/>
      <c r="CI927"/>
      <c r="CW927"/>
      <c r="FA927"/>
      <c r="FO927"/>
    </row>
    <row r="928" spans="15:171">
      <c r="O928"/>
      <c r="AD928"/>
      <c r="AE928"/>
      <c r="BG928"/>
      <c r="BU928"/>
      <c r="CI928"/>
      <c r="CW928"/>
      <c r="FA928"/>
      <c r="FO928"/>
    </row>
    <row r="929" spans="15:171">
      <c r="O929"/>
      <c r="AD929"/>
      <c r="AE929"/>
      <c r="BG929"/>
      <c r="BU929"/>
      <c r="CI929"/>
      <c r="CW929"/>
      <c r="FA929"/>
      <c r="FO929"/>
    </row>
    <row r="930" spans="15:171">
      <c r="O930"/>
      <c r="AD930"/>
      <c r="AE930"/>
      <c r="BG930"/>
      <c r="BU930"/>
      <c r="CI930"/>
      <c r="CW930"/>
      <c r="FA930"/>
      <c r="FO930"/>
    </row>
    <row r="931" spans="15:171">
      <c r="O931"/>
      <c r="AD931"/>
      <c r="AE931"/>
      <c r="BG931"/>
      <c r="BU931"/>
      <c r="CI931"/>
      <c r="CW931"/>
      <c r="FA931"/>
      <c r="FO931"/>
    </row>
    <row r="932" spans="15:171">
      <c r="O932"/>
      <c r="AD932"/>
      <c r="AE932"/>
      <c r="BG932"/>
      <c r="BU932"/>
      <c r="CI932"/>
      <c r="CW932"/>
      <c r="FA932"/>
      <c r="FO932"/>
    </row>
    <row r="933" spans="15:171">
      <c r="O933"/>
      <c r="AD933"/>
      <c r="AE933"/>
      <c r="BG933"/>
      <c r="BU933"/>
      <c r="CI933"/>
      <c r="CW933"/>
      <c r="FA933"/>
      <c r="FO933"/>
    </row>
    <row r="934" spans="15:171">
      <c r="O934"/>
      <c r="AD934"/>
      <c r="AE934"/>
      <c r="BG934"/>
      <c r="BU934"/>
      <c r="CI934"/>
      <c r="CW934"/>
      <c r="FA934"/>
      <c r="FO934"/>
    </row>
    <row r="935" spans="15:171">
      <c r="O935"/>
      <c r="AD935"/>
      <c r="AE935"/>
      <c r="BG935"/>
      <c r="BU935"/>
      <c r="CI935"/>
      <c r="CW935"/>
      <c r="FA935"/>
      <c r="FO935"/>
    </row>
    <row r="936" spans="15:171">
      <c r="O936"/>
      <c r="AD936"/>
      <c r="AE936"/>
      <c r="BG936"/>
      <c r="BU936"/>
      <c r="CI936"/>
      <c r="CW936"/>
      <c r="FA936"/>
      <c r="FO936"/>
    </row>
    <row r="937" spans="15:171">
      <c r="O937"/>
      <c r="AD937"/>
      <c r="AE937"/>
      <c r="BG937"/>
      <c r="BU937"/>
      <c r="CI937"/>
      <c r="CW937"/>
      <c r="FA937"/>
      <c r="FO937"/>
    </row>
    <row r="938" spans="15:171">
      <c r="O938"/>
      <c r="AD938"/>
      <c r="AE938"/>
      <c r="BG938"/>
      <c r="BU938"/>
      <c r="CI938"/>
      <c r="CW938"/>
      <c r="FA938"/>
      <c r="FO938"/>
    </row>
    <row r="939" spans="15:171">
      <c r="O939"/>
      <c r="AD939"/>
      <c r="AE939"/>
      <c r="BG939"/>
      <c r="BU939"/>
      <c r="CI939"/>
      <c r="CW939"/>
      <c r="FA939"/>
      <c r="FO939"/>
    </row>
    <row r="940" spans="15:171">
      <c r="O940"/>
      <c r="AD940"/>
      <c r="AE940"/>
      <c r="BG940"/>
      <c r="BU940"/>
      <c r="CI940"/>
      <c r="CW940"/>
      <c r="FA940"/>
      <c r="FO940"/>
    </row>
    <row r="941" spans="15:171">
      <c r="O941"/>
      <c r="AD941"/>
      <c r="AE941"/>
      <c r="BG941"/>
      <c r="BU941"/>
      <c r="CI941"/>
      <c r="CW941"/>
      <c r="FA941"/>
      <c r="FO941"/>
    </row>
    <row r="942" spans="15:171">
      <c r="O942"/>
      <c r="AD942"/>
      <c r="AE942"/>
      <c r="BG942"/>
      <c r="BU942"/>
      <c r="CI942"/>
      <c r="CW942"/>
      <c r="FA942"/>
      <c r="FO942"/>
    </row>
    <row r="943" spans="15:171">
      <c r="O943"/>
      <c r="AD943"/>
      <c r="AE943"/>
      <c r="BG943"/>
      <c r="BU943"/>
      <c r="CI943"/>
      <c r="CW943"/>
      <c r="FA943"/>
      <c r="FO943"/>
    </row>
    <row r="944" spans="15:171">
      <c r="O944"/>
      <c r="AD944"/>
      <c r="AE944"/>
      <c r="BG944"/>
      <c r="BU944"/>
      <c r="CI944"/>
      <c r="CW944"/>
      <c r="FA944"/>
      <c r="FO944"/>
    </row>
    <row r="945" spans="15:171">
      <c r="O945"/>
      <c r="AD945"/>
      <c r="AE945"/>
      <c r="BG945"/>
      <c r="BU945"/>
      <c r="CI945"/>
      <c r="CW945"/>
      <c r="FA945"/>
      <c r="FO945"/>
    </row>
    <row r="946" spans="15:171">
      <c r="O946"/>
      <c r="AD946"/>
      <c r="AE946"/>
      <c r="BG946"/>
      <c r="BU946"/>
      <c r="CI946"/>
      <c r="CW946"/>
      <c r="FA946"/>
      <c r="FO946"/>
    </row>
    <row r="947" spans="15:171">
      <c r="O947"/>
      <c r="AD947"/>
      <c r="AE947"/>
      <c r="BG947"/>
      <c r="BU947"/>
      <c r="CI947"/>
      <c r="CW947"/>
      <c r="FA947"/>
      <c r="FO947"/>
    </row>
    <row r="948" spans="15:171">
      <c r="O948"/>
      <c r="AD948"/>
      <c r="AE948"/>
      <c r="BG948"/>
      <c r="BU948"/>
      <c r="CI948"/>
      <c r="CW948"/>
      <c r="FA948"/>
      <c r="FO948"/>
    </row>
    <row r="949" spans="15:171">
      <c r="O949"/>
      <c r="AD949"/>
      <c r="AE949"/>
      <c r="BG949"/>
      <c r="BU949"/>
      <c r="CI949"/>
      <c r="CW949"/>
      <c r="FA949"/>
      <c r="FO949"/>
    </row>
    <row r="950" spans="15:171">
      <c r="O950"/>
      <c r="AD950"/>
      <c r="AE950"/>
      <c r="BG950"/>
      <c r="BU950"/>
      <c r="CI950"/>
      <c r="CW950"/>
      <c r="FA950"/>
      <c r="FO950"/>
    </row>
    <row r="951" spans="15:171">
      <c r="O951"/>
      <c r="AD951"/>
      <c r="AE951"/>
      <c r="BG951"/>
      <c r="BU951"/>
      <c r="CI951"/>
      <c r="CW951"/>
      <c r="FA951"/>
      <c r="FO951"/>
    </row>
    <row r="952" spans="15:171">
      <c r="O952"/>
      <c r="AD952"/>
      <c r="AE952"/>
      <c r="BG952"/>
      <c r="BU952"/>
      <c r="CI952"/>
      <c r="CW952"/>
      <c r="FA952"/>
      <c r="FO952"/>
    </row>
    <row r="953" spans="15:171">
      <c r="O953"/>
      <c r="AD953"/>
      <c r="AE953"/>
      <c r="BG953"/>
      <c r="BU953"/>
      <c r="CI953"/>
      <c r="CW953"/>
      <c r="FA953"/>
      <c r="FO953"/>
    </row>
    <row r="954" spans="15:171">
      <c r="O954"/>
      <c r="AD954"/>
      <c r="AE954"/>
      <c r="BG954"/>
      <c r="BU954"/>
      <c r="CI954"/>
      <c r="CW954"/>
      <c r="FA954"/>
      <c r="FO954"/>
    </row>
    <row r="955" spans="15:171">
      <c r="O955"/>
      <c r="AD955"/>
      <c r="AE955"/>
      <c r="BG955"/>
      <c r="BU955"/>
      <c r="CI955"/>
      <c r="CW955"/>
      <c r="FA955"/>
      <c r="FO955"/>
    </row>
    <row r="956" spans="15:171">
      <c r="O956"/>
      <c r="AD956"/>
      <c r="AE956"/>
      <c r="BG956"/>
      <c r="BU956"/>
      <c r="CI956"/>
      <c r="CW956"/>
      <c r="FA956"/>
      <c r="FO956"/>
    </row>
    <row r="957" spans="15:171">
      <c r="O957"/>
      <c r="AD957"/>
      <c r="AE957"/>
      <c r="BG957"/>
      <c r="BU957"/>
      <c r="CI957"/>
      <c r="CW957"/>
      <c r="FA957"/>
      <c r="FO957"/>
    </row>
    <row r="958" spans="15:171">
      <c r="O958"/>
      <c r="AD958"/>
      <c r="AE958"/>
      <c r="BG958"/>
      <c r="BU958"/>
      <c r="CI958"/>
      <c r="CW958"/>
      <c r="FA958"/>
      <c r="FO958"/>
    </row>
    <row r="959" spans="15:171">
      <c r="O959"/>
      <c r="AD959"/>
      <c r="AE959"/>
      <c r="BG959"/>
      <c r="BU959"/>
      <c r="CI959"/>
      <c r="CW959"/>
      <c r="FA959"/>
      <c r="FO959"/>
    </row>
    <row r="960" spans="15:171">
      <c r="O960"/>
      <c r="AD960"/>
      <c r="AE960"/>
      <c r="BG960"/>
      <c r="BU960"/>
      <c r="CI960"/>
      <c r="CW960"/>
      <c r="FA960"/>
      <c r="FO960"/>
    </row>
    <row r="961" spans="15:171">
      <c r="O961"/>
      <c r="AD961"/>
      <c r="AE961"/>
      <c r="BG961"/>
      <c r="BU961"/>
      <c r="CI961"/>
      <c r="CW961"/>
      <c r="FA961"/>
      <c r="FO961"/>
    </row>
    <row r="962" spans="15:171">
      <c r="O962"/>
      <c r="AD962"/>
      <c r="AE962"/>
      <c r="BG962"/>
      <c r="BU962"/>
      <c r="CI962"/>
      <c r="CW962"/>
      <c r="FA962"/>
      <c r="FO962"/>
    </row>
    <row r="963" spans="15:171">
      <c r="O963"/>
      <c r="AD963"/>
      <c r="AE963"/>
      <c r="BG963"/>
      <c r="BU963"/>
      <c r="CI963"/>
      <c r="CW963"/>
      <c r="FA963"/>
      <c r="FO963"/>
    </row>
    <row r="964" spans="15:171">
      <c r="O964"/>
      <c r="AD964"/>
      <c r="AE964"/>
      <c r="BG964"/>
      <c r="BU964"/>
      <c r="CI964"/>
      <c r="CW964"/>
      <c r="FA964"/>
      <c r="FO964"/>
    </row>
    <row r="965" spans="15:171">
      <c r="O965"/>
      <c r="AD965"/>
      <c r="AE965"/>
      <c r="BG965"/>
      <c r="BU965"/>
      <c r="CI965"/>
      <c r="CW965"/>
      <c r="FA965"/>
      <c r="FO965"/>
    </row>
    <row r="966" spans="15:171">
      <c r="O966"/>
      <c r="AD966"/>
      <c r="AE966"/>
      <c r="BG966"/>
      <c r="BU966"/>
      <c r="CI966"/>
      <c r="CW966"/>
      <c r="FA966"/>
      <c r="FO966"/>
    </row>
    <row r="967" spans="15:171">
      <c r="O967"/>
      <c r="AD967"/>
      <c r="AE967"/>
      <c r="BG967"/>
      <c r="BU967"/>
      <c r="CI967"/>
      <c r="CW967"/>
      <c r="FA967"/>
      <c r="FO967"/>
    </row>
    <row r="968" spans="15:171">
      <c r="O968"/>
      <c r="AD968"/>
      <c r="AE968"/>
      <c r="BG968"/>
      <c r="BU968"/>
      <c r="CI968"/>
      <c r="CW968"/>
      <c r="FA968"/>
      <c r="FO968"/>
    </row>
    <row r="969" spans="15:171">
      <c r="O969"/>
      <c r="AD969"/>
      <c r="AE969"/>
      <c r="BG969"/>
      <c r="BU969"/>
      <c r="CI969"/>
      <c r="CW969"/>
      <c r="FA969"/>
      <c r="FO969"/>
    </row>
    <row r="970" spans="15:171">
      <c r="O970"/>
      <c r="AD970"/>
      <c r="AE970"/>
      <c r="BG970"/>
      <c r="BU970"/>
      <c r="CI970"/>
      <c r="CW970"/>
      <c r="FA970"/>
      <c r="FO970"/>
    </row>
    <row r="971" spans="15:171">
      <c r="O971"/>
      <c r="AD971"/>
      <c r="AE971"/>
      <c r="BG971"/>
      <c r="BU971"/>
      <c r="CI971"/>
      <c r="CW971"/>
      <c r="FA971"/>
      <c r="FO971"/>
    </row>
    <row r="972" spans="15:171">
      <c r="O972"/>
      <c r="AD972"/>
      <c r="AE972"/>
      <c r="BG972"/>
      <c r="BU972"/>
      <c r="CI972"/>
      <c r="CW972"/>
      <c r="FA972"/>
      <c r="FO972"/>
    </row>
    <row r="973" spans="15:171">
      <c r="O973"/>
      <c r="AD973"/>
      <c r="AE973"/>
      <c r="BG973"/>
      <c r="BU973"/>
      <c r="CI973"/>
      <c r="CW973"/>
      <c r="FA973"/>
      <c r="FO973"/>
    </row>
    <row r="974" spans="15:171">
      <c r="O974"/>
      <c r="AD974"/>
      <c r="AE974"/>
      <c r="BG974"/>
      <c r="BU974"/>
      <c r="CI974"/>
      <c r="CW974"/>
      <c r="FA974"/>
      <c r="FO974"/>
    </row>
    <row r="975" spans="15:171">
      <c r="O975"/>
      <c r="AD975"/>
      <c r="AE975"/>
      <c r="BG975"/>
      <c r="BU975"/>
      <c r="CI975"/>
      <c r="CW975"/>
      <c r="FA975"/>
      <c r="FO975"/>
    </row>
    <row r="976" spans="15:171">
      <c r="O976"/>
      <c r="AD976"/>
      <c r="AE976"/>
      <c r="BG976"/>
      <c r="BU976"/>
      <c r="CI976"/>
      <c r="CW976"/>
      <c r="FA976"/>
      <c r="FO976"/>
    </row>
    <row r="977" spans="15:171">
      <c r="O977"/>
      <c r="AD977"/>
      <c r="AE977"/>
      <c r="BG977"/>
      <c r="BU977"/>
      <c r="CI977"/>
      <c r="CW977"/>
      <c r="FA977"/>
      <c r="FO977"/>
    </row>
    <row r="978" spans="15:171">
      <c r="O978"/>
      <c r="AD978"/>
      <c r="AE978"/>
      <c r="BG978"/>
      <c r="BU978"/>
      <c r="CI978"/>
      <c r="CW978"/>
      <c r="FA978"/>
      <c r="FO978"/>
    </row>
    <row r="979" spans="15:171">
      <c r="O979"/>
      <c r="AD979"/>
      <c r="AE979"/>
      <c r="BG979"/>
      <c r="BU979"/>
      <c r="CI979"/>
      <c r="CW979"/>
      <c r="FA979"/>
      <c r="FO979"/>
    </row>
    <row r="980" spans="15:171">
      <c r="O980"/>
      <c r="AD980"/>
      <c r="AE980"/>
      <c r="BG980"/>
      <c r="BU980"/>
      <c r="CI980"/>
      <c r="CW980"/>
      <c r="FA980"/>
      <c r="FO980"/>
    </row>
    <row r="981" spans="15:171">
      <c r="O981"/>
      <c r="AD981"/>
      <c r="AE981"/>
      <c r="BG981"/>
      <c r="BU981"/>
      <c r="CI981"/>
      <c r="CW981"/>
      <c r="FA981"/>
      <c r="FO981"/>
    </row>
    <row r="982" spans="15:171">
      <c r="O982"/>
      <c r="AD982"/>
      <c r="AE982"/>
      <c r="BG982"/>
      <c r="BU982"/>
      <c r="CI982"/>
      <c r="CW982"/>
      <c r="FA982"/>
      <c r="FO982"/>
    </row>
    <row r="983" spans="15:171">
      <c r="O983"/>
      <c r="AD983"/>
      <c r="AE983"/>
      <c r="BG983"/>
      <c r="BU983"/>
      <c r="CI983"/>
      <c r="CW983"/>
      <c r="FA983"/>
      <c r="FO983"/>
    </row>
    <row r="984" spans="15:171">
      <c r="O984"/>
      <c r="AD984"/>
      <c r="AE984"/>
      <c r="BG984"/>
      <c r="BU984"/>
      <c r="CI984"/>
      <c r="CW984"/>
      <c r="FA984"/>
      <c r="FO984"/>
    </row>
    <row r="985" spans="15:171">
      <c r="O985"/>
      <c r="AD985"/>
      <c r="AE985"/>
      <c r="BG985"/>
      <c r="BU985"/>
      <c r="CI985"/>
      <c r="CW985"/>
      <c r="FA985"/>
      <c r="FO985"/>
    </row>
    <row r="986" spans="15:171">
      <c r="O986"/>
      <c r="AD986"/>
      <c r="AE986"/>
      <c r="BG986"/>
      <c r="BU986"/>
      <c r="CI986"/>
      <c r="CW986"/>
      <c r="FA986"/>
      <c r="FO986"/>
    </row>
    <row r="987" spans="15:171">
      <c r="O987"/>
      <c r="AD987"/>
      <c r="AE987"/>
      <c r="BG987"/>
      <c r="BU987"/>
      <c r="CI987"/>
      <c r="CW987"/>
      <c r="FA987"/>
      <c r="FO987"/>
    </row>
    <row r="988" spans="15:171">
      <c r="O988"/>
      <c r="AD988"/>
      <c r="AE988"/>
      <c r="BG988"/>
      <c r="BU988"/>
      <c r="CI988"/>
      <c r="CW988"/>
      <c r="FA988"/>
      <c r="FO988"/>
    </row>
    <row r="989" spans="15:171">
      <c r="O989"/>
      <c r="AD989"/>
      <c r="AE989"/>
      <c r="BG989"/>
      <c r="BU989"/>
      <c r="CI989"/>
      <c r="CW989"/>
      <c r="FA989"/>
      <c r="FO989"/>
    </row>
    <row r="990" spans="15:171">
      <c r="O990"/>
      <c r="AD990"/>
      <c r="AE990"/>
      <c r="BG990"/>
      <c r="BU990"/>
      <c r="CI990"/>
      <c r="CW990"/>
      <c r="FA990"/>
      <c r="FO990"/>
    </row>
    <row r="991" spans="15:171">
      <c r="O991"/>
      <c r="AD991"/>
      <c r="AE991"/>
      <c r="BG991"/>
      <c r="BU991"/>
      <c r="CI991"/>
      <c r="CW991"/>
      <c r="FA991"/>
      <c r="FO991"/>
    </row>
    <row r="992" spans="15:171">
      <c r="O992"/>
      <c r="AD992"/>
      <c r="AE992"/>
      <c r="BG992"/>
      <c r="BU992"/>
      <c r="CI992"/>
      <c r="CW992"/>
      <c r="FA992"/>
      <c r="FO992"/>
    </row>
    <row r="993" spans="15:171">
      <c r="O993"/>
      <c r="AD993"/>
      <c r="AE993"/>
      <c r="BG993"/>
      <c r="BU993"/>
      <c r="CI993"/>
      <c r="CW993"/>
      <c r="FA993"/>
      <c r="FO993"/>
    </row>
    <row r="994" spans="15:171">
      <c r="O994"/>
      <c r="AD994"/>
      <c r="AE994"/>
      <c r="BG994"/>
      <c r="BU994"/>
      <c r="CI994"/>
      <c r="CW994"/>
      <c r="FA994"/>
      <c r="FO994"/>
    </row>
    <row r="995" spans="15:171">
      <c r="O995"/>
      <c r="AD995"/>
      <c r="AE995"/>
      <c r="BG995"/>
      <c r="BU995"/>
      <c r="CI995"/>
      <c r="CW995"/>
      <c r="FA995"/>
      <c r="FO995"/>
    </row>
    <row r="996" spans="15:171">
      <c r="O996"/>
      <c r="AD996"/>
      <c r="AE996"/>
      <c r="BG996"/>
      <c r="BU996"/>
      <c r="CI996"/>
      <c r="CW996"/>
      <c r="FA996"/>
      <c r="FO996"/>
    </row>
    <row r="997" spans="15:171">
      <c r="O997"/>
      <c r="AD997"/>
      <c r="AE997"/>
      <c r="BG997"/>
      <c r="BU997"/>
      <c r="CI997"/>
      <c r="CW997"/>
      <c r="FA997"/>
      <c r="FO997"/>
    </row>
    <row r="998" spans="15:171">
      <c r="O998"/>
      <c r="AD998"/>
      <c r="AE998"/>
      <c r="BG998"/>
      <c r="BU998"/>
      <c r="CI998"/>
      <c r="CW998"/>
      <c r="FA998"/>
      <c r="FO998"/>
    </row>
    <row r="999" spans="15:171">
      <c r="O999"/>
      <c r="AD999"/>
      <c r="AE999"/>
      <c r="BG999"/>
      <c r="BU999"/>
      <c r="CI999"/>
      <c r="CW999"/>
      <c r="FA999"/>
      <c r="FO999"/>
    </row>
    <row r="1000" spans="15:171">
      <c r="O1000"/>
      <c r="AD1000"/>
      <c r="AE1000"/>
      <c r="BG1000"/>
      <c r="BU1000"/>
      <c r="CI1000"/>
      <c r="CW1000"/>
      <c r="FA1000"/>
      <c r="FO1000"/>
    </row>
    <row r="1001" spans="15:171">
      <c r="O1001"/>
      <c r="AD1001"/>
      <c r="AE1001"/>
      <c r="BG1001"/>
      <c r="BU1001"/>
      <c r="CI1001"/>
      <c r="CW1001"/>
      <c r="FA1001"/>
      <c r="FO1001"/>
    </row>
    <row r="1002" spans="15:171">
      <c r="O1002"/>
      <c r="AD1002"/>
      <c r="AE1002"/>
      <c r="BG1002"/>
      <c r="BU1002"/>
      <c r="CI1002"/>
      <c r="CW1002"/>
      <c r="FA1002"/>
      <c r="FO1002"/>
    </row>
    <row r="1003" spans="15:171">
      <c r="O1003"/>
      <c r="AD1003"/>
      <c r="AE1003"/>
      <c r="BG1003"/>
      <c r="BU1003"/>
      <c r="CI1003"/>
      <c r="CW1003"/>
      <c r="FA1003"/>
      <c r="FO1003"/>
    </row>
    <row r="1004" spans="15:171">
      <c r="O1004"/>
      <c r="AD1004"/>
      <c r="AE1004"/>
      <c r="BG1004"/>
      <c r="BU1004"/>
      <c r="CI1004"/>
      <c r="CW1004"/>
      <c r="FA1004"/>
      <c r="FO1004"/>
    </row>
    <row r="1005" spans="15:171">
      <c r="O1005"/>
      <c r="AD1005"/>
      <c r="AE1005"/>
      <c r="BG1005"/>
      <c r="BU1005"/>
      <c r="CI1005"/>
      <c r="CW1005"/>
      <c r="FA1005"/>
      <c r="FO1005"/>
    </row>
    <row r="1006" spans="15:171">
      <c r="O1006"/>
      <c r="AD1006"/>
      <c r="AE1006"/>
      <c r="BG1006"/>
      <c r="BU1006"/>
      <c r="CI1006"/>
      <c r="CW1006"/>
      <c r="FA1006"/>
      <c r="FO1006"/>
    </row>
    <row r="1007" spans="15:171">
      <c r="O1007"/>
      <c r="AD1007"/>
      <c r="AE1007"/>
      <c r="BG1007"/>
      <c r="BU1007"/>
      <c r="CI1007"/>
      <c r="CW1007"/>
      <c r="FA1007"/>
      <c r="FO1007"/>
    </row>
    <row r="1008" spans="15:171">
      <c r="O1008"/>
      <c r="AD1008"/>
      <c r="AE1008"/>
      <c r="BG1008"/>
      <c r="BU1008"/>
      <c r="CI1008"/>
      <c r="CW1008"/>
      <c r="FA1008"/>
      <c r="FO1008"/>
    </row>
    <row r="1009" spans="15:171">
      <c r="O1009"/>
      <c r="AD1009"/>
      <c r="AE1009"/>
      <c r="BG1009"/>
      <c r="BU1009"/>
      <c r="CI1009"/>
      <c r="CW1009"/>
      <c r="FA1009"/>
      <c r="FO1009"/>
    </row>
    <row r="1010" spans="15:171">
      <c r="O1010"/>
      <c r="AD1010"/>
      <c r="AE1010"/>
      <c r="BG1010"/>
      <c r="BU1010"/>
      <c r="CI1010"/>
      <c r="CW1010"/>
      <c r="FA1010"/>
      <c r="FO1010"/>
    </row>
    <row r="1011" spans="15:171">
      <c r="O1011"/>
      <c r="AD1011"/>
      <c r="AE1011"/>
      <c r="BG1011"/>
      <c r="BU1011"/>
      <c r="CI1011"/>
      <c r="CW1011"/>
      <c r="FA1011"/>
      <c r="FO1011"/>
    </row>
    <row r="1012" spans="15:171">
      <c r="O1012"/>
      <c r="AD1012"/>
      <c r="AE1012"/>
      <c r="BG1012"/>
      <c r="BU1012"/>
      <c r="CI1012"/>
      <c r="CW1012"/>
      <c r="FA1012"/>
      <c r="FO1012"/>
    </row>
    <row r="1013" spans="15:171">
      <c r="O1013"/>
      <c r="AD1013"/>
      <c r="AE1013"/>
      <c r="BG1013"/>
      <c r="BU1013"/>
      <c r="CI1013"/>
      <c r="CW1013"/>
      <c r="FA1013"/>
      <c r="FO1013"/>
    </row>
    <row r="1014" spans="15:171">
      <c r="O1014"/>
      <c r="AD1014"/>
      <c r="AE1014"/>
      <c r="BG1014"/>
      <c r="BU1014"/>
      <c r="CI1014"/>
      <c r="CW1014"/>
      <c r="FA1014"/>
      <c r="FO1014"/>
    </row>
    <row r="1015" spans="15:171">
      <c r="O1015"/>
      <c r="AD1015"/>
      <c r="AE1015"/>
      <c r="BG1015"/>
      <c r="BU1015"/>
      <c r="CI1015"/>
      <c r="CW1015"/>
      <c r="FA1015"/>
      <c r="FO1015"/>
    </row>
    <row r="1016" spans="15:171">
      <c r="O1016"/>
      <c r="AD1016"/>
      <c r="AE1016"/>
      <c r="BG1016"/>
      <c r="BU1016"/>
      <c r="CI1016"/>
      <c r="CW1016"/>
      <c r="FA1016"/>
      <c r="FO1016"/>
    </row>
    <row r="1017" spans="15:171">
      <c r="O1017"/>
      <c r="AD1017"/>
      <c r="AE1017"/>
      <c r="BG1017"/>
      <c r="BU1017"/>
      <c r="CI1017"/>
      <c r="CW1017"/>
      <c r="FA1017"/>
      <c r="FO1017"/>
    </row>
    <row r="1018" spans="15:171">
      <c r="O1018"/>
      <c r="AD1018"/>
      <c r="AE1018"/>
      <c r="BG1018"/>
      <c r="BU1018"/>
      <c r="CI1018"/>
      <c r="CW1018"/>
      <c r="FA1018"/>
      <c r="FO1018"/>
    </row>
    <row r="1019" spans="15:171">
      <c r="O1019"/>
      <c r="AD1019"/>
      <c r="AE1019"/>
      <c r="BG1019"/>
      <c r="BU1019"/>
      <c r="CI1019"/>
      <c r="CW1019"/>
      <c r="FA1019"/>
      <c r="FO1019"/>
    </row>
    <row r="1020" spans="15:171">
      <c r="O1020"/>
      <c r="AD1020"/>
      <c r="AE1020"/>
      <c r="BG1020"/>
      <c r="BU1020"/>
      <c r="CI1020"/>
      <c r="CW1020"/>
      <c r="FA1020"/>
      <c r="FO1020"/>
    </row>
    <row r="1021" spans="15:171">
      <c r="O1021"/>
      <c r="AD1021"/>
      <c r="AE1021"/>
      <c r="BG1021"/>
      <c r="BU1021"/>
      <c r="CI1021"/>
      <c r="CW1021"/>
      <c r="FA1021"/>
      <c r="FO1021"/>
    </row>
    <row r="1022" spans="15:171">
      <c r="O1022"/>
      <c r="AD1022"/>
      <c r="AE1022"/>
      <c r="BG1022"/>
      <c r="BU1022"/>
      <c r="CI1022"/>
      <c r="CW1022"/>
      <c r="FA1022"/>
      <c r="FO1022"/>
    </row>
    <row r="1023" spans="15:171">
      <c r="O1023"/>
      <c r="AD1023"/>
      <c r="AE1023"/>
      <c r="BG1023"/>
      <c r="BU1023"/>
      <c r="CI1023"/>
      <c r="CW1023"/>
      <c r="FA1023"/>
      <c r="FO1023"/>
    </row>
    <row r="1024" spans="15:171">
      <c r="O1024"/>
      <c r="AD1024"/>
      <c r="AE1024"/>
      <c r="BG1024"/>
      <c r="BU1024"/>
      <c r="CI1024"/>
      <c r="CW1024"/>
      <c r="FA1024"/>
      <c r="FO1024"/>
    </row>
    <row r="1025" spans="15:171">
      <c r="O1025"/>
      <c r="AD1025"/>
      <c r="AE1025"/>
      <c r="BG1025"/>
      <c r="BU1025"/>
      <c r="CI1025"/>
      <c r="CW1025"/>
      <c r="FA1025"/>
      <c r="FO1025"/>
    </row>
    <row r="1026" spans="15:171">
      <c r="O1026"/>
      <c r="AD1026"/>
      <c r="AE1026"/>
      <c r="BG1026"/>
      <c r="BU1026"/>
      <c r="CI1026"/>
      <c r="CW1026"/>
      <c r="FA1026"/>
      <c r="FO1026"/>
    </row>
    <row r="1027" spans="15:171">
      <c r="O1027"/>
      <c r="AD1027"/>
      <c r="AE1027"/>
      <c r="BG1027"/>
      <c r="BU1027"/>
      <c r="CI1027"/>
      <c r="CW1027"/>
      <c r="FA1027"/>
      <c r="FO1027"/>
    </row>
    <row r="1028" spans="15:171">
      <c r="O1028"/>
      <c r="AD1028"/>
      <c r="AE1028"/>
      <c r="BG1028"/>
      <c r="BU1028"/>
      <c r="CI1028"/>
      <c r="CW1028"/>
      <c r="FA1028"/>
      <c r="FO1028"/>
    </row>
    <row r="1029" spans="15:171">
      <c r="O1029"/>
      <c r="AD1029"/>
      <c r="AE1029"/>
      <c r="BG1029"/>
      <c r="BU1029"/>
      <c r="CI1029"/>
      <c r="CW1029"/>
      <c r="FA1029"/>
      <c r="FO1029"/>
    </row>
    <row r="1030" spans="15:171">
      <c r="O1030"/>
      <c r="AD1030"/>
      <c r="AE1030"/>
      <c r="BG1030"/>
      <c r="BU1030"/>
      <c r="CI1030"/>
      <c r="CW1030"/>
      <c r="FA1030"/>
      <c r="FO1030"/>
    </row>
    <row r="1031" spans="15:171">
      <c r="O1031"/>
      <c r="AD1031"/>
      <c r="AE1031"/>
      <c r="BG1031"/>
      <c r="BU1031"/>
      <c r="CI1031"/>
      <c r="CW1031"/>
      <c r="FA1031"/>
      <c r="FO1031"/>
    </row>
    <row r="1032" spans="15:171">
      <c r="O1032"/>
      <c r="AD1032"/>
      <c r="AE1032"/>
      <c r="BG1032"/>
      <c r="BU1032"/>
      <c r="CI1032"/>
      <c r="CW1032"/>
      <c r="FA1032"/>
      <c r="FO1032"/>
    </row>
    <row r="1033" spans="15:171">
      <c r="O1033"/>
      <c r="AD1033"/>
      <c r="AE1033"/>
      <c r="BG1033"/>
      <c r="BU1033"/>
      <c r="CI1033"/>
      <c r="CW1033"/>
      <c r="FA1033"/>
      <c r="FO1033"/>
    </row>
    <row r="1034" spans="15:171">
      <c r="O1034"/>
      <c r="AD1034"/>
      <c r="AE1034"/>
      <c r="BG1034"/>
      <c r="BU1034"/>
      <c r="CI1034"/>
      <c r="CW1034"/>
      <c r="FA1034"/>
      <c r="FO1034"/>
    </row>
    <row r="1035" spans="15:171">
      <c r="O1035"/>
      <c r="AD1035"/>
      <c r="AE1035"/>
      <c r="BG1035"/>
      <c r="BU1035"/>
      <c r="CI1035"/>
      <c r="CW1035"/>
      <c r="FA1035"/>
      <c r="FO1035"/>
    </row>
    <row r="1036" spans="15:171">
      <c r="O1036"/>
      <c r="AD1036"/>
      <c r="AE1036"/>
      <c r="BG1036"/>
      <c r="BU1036"/>
      <c r="CI1036"/>
      <c r="CW1036"/>
      <c r="FA1036"/>
      <c r="FO1036"/>
    </row>
    <row r="1037" spans="15:171">
      <c r="O1037"/>
      <c r="AD1037"/>
      <c r="AE1037"/>
      <c r="BG1037"/>
      <c r="BU1037"/>
      <c r="CI1037"/>
      <c r="CW1037"/>
      <c r="FA1037"/>
      <c r="FO1037"/>
    </row>
    <row r="1038" spans="15:171">
      <c r="O1038"/>
      <c r="AD1038"/>
      <c r="AE1038"/>
      <c r="BG1038"/>
      <c r="BU1038"/>
      <c r="CI1038"/>
      <c r="CW1038"/>
      <c r="FA1038"/>
      <c r="FO1038"/>
    </row>
    <row r="1039" spans="15:171">
      <c r="O1039"/>
      <c r="AD1039"/>
      <c r="AE1039"/>
      <c r="BG1039"/>
      <c r="BU1039"/>
      <c r="CI1039"/>
      <c r="CW1039"/>
      <c r="FA1039"/>
      <c r="FO1039"/>
    </row>
    <row r="1040" spans="15:171">
      <c r="O1040"/>
      <c r="AD1040"/>
      <c r="AE1040"/>
      <c r="BG1040"/>
      <c r="BU1040"/>
      <c r="CI1040"/>
      <c r="CW1040"/>
      <c r="FA1040"/>
      <c r="FO1040"/>
    </row>
    <row r="1041" spans="15:171">
      <c r="O1041"/>
      <c r="AD1041"/>
      <c r="AE1041"/>
      <c r="BG1041"/>
      <c r="BU1041"/>
      <c r="CI1041"/>
      <c r="CW1041"/>
      <c r="FA1041"/>
      <c r="FO1041"/>
    </row>
    <row r="1042" spans="15:171">
      <c r="O1042"/>
      <c r="AD1042"/>
      <c r="AE1042"/>
      <c r="BG1042"/>
      <c r="BU1042"/>
      <c r="CI1042"/>
      <c r="CW1042"/>
      <c r="FA1042"/>
      <c r="FO1042"/>
    </row>
    <row r="1043" spans="15:171">
      <c r="O1043"/>
      <c r="AD1043"/>
      <c r="AE1043"/>
      <c r="BG1043"/>
      <c r="BU1043"/>
      <c r="CI1043"/>
      <c r="CW1043"/>
      <c r="FA1043"/>
      <c r="FO1043"/>
    </row>
    <row r="1044" spans="15:171">
      <c r="O1044"/>
      <c r="AD1044"/>
      <c r="AE1044"/>
      <c r="BG1044"/>
      <c r="BU1044"/>
      <c r="CI1044"/>
      <c r="CW1044"/>
      <c r="FA1044"/>
      <c r="FO1044"/>
    </row>
    <row r="1045" spans="15:171">
      <c r="O1045"/>
      <c r="AD1045"/>
      <c r="AE1045"/>
      <c r="BG1045"/>
      <c r="BU1045"/>
      <c r="CI1045"/>
      <c r="CW1045"/>
      <c r="FA1045"/>
      <c r="FO1045"/>
    </row>
    <row r="1046" spans="15:171">
      <c r="O1046"/>
      <c r="AD1046"/>
      <c r="AE1046"/>
      <c r="BG1046"/>
      <c r="BU1046"/>
      <c r="CI1046"/>
      <c r="CW1046"/>
      <c r="FA1046"/>
      <c r="FO1046"/>
    </row>
    <row r="1047" spans="15:171">
      <c r="O1047"/>
      <c r="AD1047"/>
      <c r="AE1047"/>
      <c r="BG1047"/>
      <c r="BU1047"/>
      <c r="CI1047"/>
      <c r="CW1047"/>
      <c r="FA1047"/>
      <c r="FO1047"/>
    </row>
    <row r="1048" spans="15:171">
      <c r="O1048"/>
      <c r="AD1048"/>
      <c r="AE1048"/>
      <c r="BG1048"/>
      <c r="BU1048"/>
      <c r="CI1048"/>
      <c r="CW1048"/>
      <c r="FA1048"/>
      <c r="FO1048"/>
    </row>
    <row r="1049" spans="15:171">
      <c r="O1049"/>
      <c r="AD1049"/>
      <c r="AE1049"/>
      <c r="BG1049"/>
      <c r="BU1049"/>
      <c r="CI1049"/>
      <c r="CW1049"/>
      <c r="FA1049"/>
      <c r="FO1049"/>
    </row>
    <row r="1050" spans="15:171">
      <c r="O1050"/>
      <c r="AD1050"/>
      <c r="AE1050"/>
      <c r="BG1050"/>
      <c r="BU1050"/>
      <c r="CI1050"/>
      <c r="CW1050"/>
      <c r="FA1050"/>
      <c r="FO1050"/>
    </row>
    <row r="1051" spans="15:171">
      <c r="O1051"/>
      <c r="AD1051"/>
      <c r="AE1051"/>
      <c r="BG1051"/>
      <c r="BU1051"/>
      <c r="CI1051"/>
      <c r="CW1051"/>
      <c r="FA1051"/>
      <c r="FO1051"/>
    </row>
    <row r="1052" spans="15:171">
      <c r="O1052"/>
      <c r="AD1052"/>
      <c r="AE1052"/>
      <c r="BG1052"/>
      <c r="BU1052"/>
      <c r="CI1052"/>
      <c r="CW1052"/>
      <c r="FA1052"/>
      <c r="FO1052"/>
    </row>
    <row r="1053" spans="15:171">
      <c r="O1053"/>
      <c r="AD1053"/>
      <c r="AE1053"/>
      <c r="BG1053"/>
      <c r="BU1053"/>
      <c r="CI1053"/>
      <c r="CW1053"/>
      <c r="FA1053"/>
      <c r="FO1053"/>
    </row>
    <row r="1054" spans="15:171">
      <c r="O1054"/>
      <c r="AD1054"/>
      <c r="AE1054"/>
      <c r="BG1054"/>
      <c r="BU1054"/>
      <c r="CI1054"/>
      <c r="CW1054"/>
      <c r="FA1054"/>
      <c r="FO1054"/>
    </row>
    <row r="1055" spans="15:171">
      <c r="O1055"/>
      <c r="AD1055"/>
      <c r="AE1055"/>
      <c r="BG1055"/>
      <c r="BU1055"/>
      <c r="CI1055"/>
      <c r="CW1055"/>
      <c r="FA1055"/>
      <c r="FO1055"/>
    </row>
    <row r="1056" spans="15:171">
      <c r="O1056"/>
      <c r="AD1056"/>
      <c r="AE1056"/>
      <c r="BG1056"/>
      <c r="BU1056"/>
      <c r="CI1056"/>
      <c r="CW1056"/>
      <c r="FA1056"/>
      <c r="FO1056"/>
    </row>
    <row r="1057" spans="15:171">
      <c r="O1057"/>
      <c r="AD1057"/>
      <c r="AE1057"/>
      <c r="BG1057"/>
      <c r="BU1057"/>
      <c r="CI1057"/>
      <c r="CW1057"/>
      <c r="FA1057"/>
      <c r="FO1057"/>
    </row>
    <row r="1058" spans="15:171">
      <c r="O1058"/>
      <c r="AD1058"/>
      <c r="AE1058"/>
      <c r="BG1058"/>
      <c r="BU1058"/>
      <c r="CI1058"/>
      <c r="CW1058"/>
      <c r="FA1058"/>
      <c r="FO1058"/>
    </row>
    <row r="1059" spans="15:171">
      <c r="O1059"/>
      <c r="AD1059"/>
      <c r="AE1059"/>
      <c r="BG1059"/>
      <c r="BU1059"/>
      <c r="CI1059"/>
      <c r="CW1059"/>
      <c r="FA1059"/>
      <c r="FO1059"/>
    </row>
    <row r="1060" spans="15:171">
      <c r="O1060"/>
      <c r="AD1060"/>
      <c r="AE1060"/>
      <c r="BG1060"/>
      <c r="BU1060"/>
      <c r="CI1060"/>
      <c r="CW1060"/>
      <c r="FA1060"/>
      <c r="FO1060"/>
    </row>
    <row r="1061" spans="15:171">
      <c r="O1061"/>
      <c r="AD1061"/>
      <c r="AE1061"/>
      <c r="BG1061"/>
      <c r="BU1061"/>
      <c r="CI1061"/>
      <c r="CW1061"/>
      <c r="FA1061"/>
      <c r="FO1061"/>
    </row>
    <row r="1062" spans="15:171">
      <c r="O1062"/>
      <c r="AD1062"/>
      <c r="AE1062"/>
      <c r="BG1062"/>
      <c r="BU1062"/>
      <c r="CI1062"/>
      <c r="CW1062"/>
      <c r="FA1062"/>
      <c r="FO1062"/>
    </row>
    <row r="1063" spans="15:171">
      <c r="O1063"/>
      <c r="AD1063"/>
      <c r="AE1063"/>
      <c r="BG1063"/>
      <c r="BU1063"/>
      <c r="CI1063"/>
      <c r="CW1063"/>
      <c r="FA1063"/>
      <c r="FO1063"/>
    </row>
    <row r="1064" spans="15:171">
      <c r="O1064"/>
      <c r="AD1064"/>
      <c r="AE1064"/>
      <c r="BG1064"/>
      <c r="BU1064"/>
      <c r="CI1064"/>
      <c r="CW1064"/>
      <c r="FA1064"/>
      <c r="FO1064"/>
    </row>
    <row r="1065" spans="15:171">
      <c r="O1065"/>
      <c r="AD1065"/>
      <c r="AE1065"/>
      <c r="BG1065"/>
      <c r="BU1065"/>
      <c r="CI1065"/>
      <c r="CW1065"/>
      <c r="FA1065"/>
      <c r="FO1065"/>
    </row>
    <row r="1066" spans="15:171">
      <c r="O1066"/>
      <c r="AD1066"/>
      <c r="AE1066"/>
      <c r="BG1066"/>
      <c r="BU1066"/>
      <c r="CI1066"/>
      <c r="CW1066"/>
      <c r="FA1066"/>
      <c r="FO1066"/>
    </row>
    <row r="1067" spans="15:171">
      <c r="O1067"/>
      <c r="AD1067"/>
      <c r="AE1067"/>
      <c r="BG1067"/>
      <c r="BU1067"/>
      <c r="CI1067"/>
      <c r="CW1067"/>
      <c r="FA1067"/>
      <c r="FO1067"/>
    </row>
    <row r="1068" spans="15:171">
      <c r="O1068"/>
      <c r="AD1068"/>
      <c r="AE1068"/>
      <c r="BG1068"/>
      <c r="BU1068"/>
      <c r="CI1068"/>
      <c r="CW1068"/>
      <c r="FA1068"/>
      <c r="FO1068"/>
    </row>
    <row r="1069" spans="15:171">
      <c r="O1069"/>
      <c r="AD1069"/>
      <c r="AE1069"/>
      <c r="BG1069"/>
      <c r="BU1069"/>
      <c r="CI1069"/>
      <c r="CW1069"/>
      <c r="FA1069"/>
      <c r="FO1069"/>
    </row>
    <row r="1070" spans="15:171">
      <c r="O1070"/>
      <c r="AD1070"/>
      <c r="AE1070"/>
      <c r="BG1070"/>
      <c r="BU1070"/>
      <c r="CI1070"/>
      <c r="CW1070"/>
      <c r="FA1070"/>
      <c r="FO1070"/>
    </row>
    <row r="1071" spans="15:171">
      <c r="O1071"/>
      <c r="AD1071"/>
      <c r="AE1071"/>
      <c r="BG1071"/>
      <c r="BU1071"/>
      <c r="CI1071"/>
      <c r="CW1071"/>
      <c r="FA1071"/>
      <c r="FO1071"/>
    </row>
    <row r="1072" spans="15:171">
      <c r="O1072"/>
      <c r="AD1072"/>
      <c r="AE1072"/>
      <c r="BG1072"/>
      <c r="BU1072"/>
      <c r="CI1072"/>
      <c r="CW1072"/>
      <c r="FA1072"/>
      <c r="FO1072"/>
    </row>
    <row r="1073" spans="15:171">
      <c r="O1073"/>
      <c r="AD1073"/>
      <c r="AE1073"/>
      <c r="BG1073"/>
      <c r="BU1073"/>
      <c r="CI1073"/>
      <c r="CW1073"/>
      <c r="FA1073"/>
      <c r="FO1073"/>
    </row>
    <row r="1074" spans="15:171">
      <c r="O1074"/>
      <c r="AD1074"/>
      <c r="AE1074"/>
      <c r="BG1074"/>
      <c r="BU1074"/>
      <c r="CI1074"/>
      <c r="CW1074"/>
      <c r="FA1074"/>
      <c r="FO1074"/>
    </row>
    <row r="1075" spans="15:171">
      <c r="O1075"/>
      <c r="AD1075"/>
      <c r="AE1075"/>
      <c r="BG1075"/>
      <c r="BU1075"/>
      <c r="CI1075"/>
      <c r="CW1075"/>
      <c r="FA1075"/>
      <c r="FO1075"/>
    </row>
    <row r="1076" spans="15:171">
      <c r="O1076"/>
      <c r="AD1076"/>
      <c r="AE1076"/>
      <c r="BG1076"/>
      <c r="BU1076"/>
      <c r="CI1076"/>
      <c r="CW1076"/>
      <c r="FA1076"/>
      <c r="FO1076"/>
    </row>
    <row r="1077" spans="15:171">
      <c r="O1077"/>
      <c r="AD1077"/>
      <c r="AE1077"/>
      <c r="BG1077"/>
      <c r="BU1077"/>
      <c r="CI1077"/>
      <c r="CW1077"/>
      <c r="FA1077"/>
      <c r="FO1077"/>
    </row>
    <row r="1078" spans="15:171">
      <c r="O1078"/>
      <c r="AD1078"/>
      <c r="AE1078"/>
      <c r="BG1078"/>
      <c r="BU1078"/>
      <c r="CI1078"/>
      <c r="CW1078"/>
      <c r="FA1078"/>
      <c r="FO1078"/>
    </row>
    <row r="1079" spans="15:171">
      <c r="O1079"/>
      <c r="AD1079"/>
      <c r="AE1079"/>
      <c r="BG1079"/>
      <c r="BU1079"/>
      <c r="CI1079"/>
      <c r="CW1079"/>
      <c r="FA1079"/>
      <c r="FO1079"/>
    </row>
    <row r="1080" spans="15:171">
      <c r="O1080"/>
      <c r="AD1080"/>
      <c r="AE1080"/>
      <c r="BG1080"/>
      <c r="BU1080"/>
      <c r="CI1080"/>
      <c r="CW1080"/>
      <c r="FA1080"/>
      <c r="FO1080"/>
    </row>
    <row r="1081" spans="15:171">
      <c r="O1081"/>
      <c r="AD1081"/>
      <c r="AE1081"/>
      <c r="BG1081"/>
      <c r="BU1081"/>
      <c r="CI1081"/>
      <c r="CW1081"/>
      <c r="FA1081"/>
      <c r="FO1081"/>
    </row>
    <row r="1082" spans="15:171">
      <c r="O1082"/>
      <c r="AD1082"/>
      <c r="AE1082"/>
      <c r="BG1082"/>
      <c r="BU1082"/>
      <c r="CI1082"/>
      <c r="CW1082"/>
      <c r="FA1082"/>
      <c r="FO1082"/>
    </row>
    <row r="1083" spans="15:171">
      <c r="O1083"/>
      <c r="AD1083"/>
      <c r="AE1083"/>
      <c r="BG1083"/>
      <c r="BU1083"/>
      <c r="CI1083"/>
      <c r="CW1083"/>
      <c r="FA1083"/>
      <c r="FO1083"/>
    </row>
    <row r="1084" spans="15:171">
      <c r="O1084"/>
      <c r="AD1084"/>
      <c r="AE1084"/>
      <c r="BG1084"/>
      <c r="BU1084"/>
      <c r="CI1084"/>
      <c r="CW1084"/>
      <c r="FA1084"/>
      <c r="FO1084"/>
    </row>
    <row r="1085" spans="15:171">
      <c r="O1085"/>
      <c r="AD1085"/>
      <c r="AE1085"/>
      <c r="BG1085"/>
      <c r="BU1085"/>
      <c r="CI1085"/>
      <c r="CW1085"/>
      <c r="FA1085"/>
      <c r="FO1085"/>
    </row>
    <row r="1086" spans="15:171">
      <c r="O1086"/>
      <c r="AD1086"/>
      <c r="AE1086"/>
      <c r="BG1086"/>
      <c r="BU1086"/>
      <c r="CI1086"/>
      <c r="CW1086"/>
      <c r="FA1086"/>
      <c r="FO1086"/>
    </row>
    <row r="1087" spans="15:171">
      <c r="O1087"/>
      <c r="AD1087"/>
      <c r="AE1087"/>
      <c r="BG1087"/>
      <c r="BU1087"/>
      <c r="CI1087"/>
      <c r="CW1087"/>
      <c r="FA1087"/>
      <c r="FO1087"/>
    </row>
    <row r="1088" spans="15:171">
      <c r="O1088"/>
      <c r="AD1088"/>
      <c r="AE1088"/>
      <c r="BG1088"/>
      <c r="BU1088"/>
      <c r="CI1088"/>
      <c r="CW1088"/>
      <c r="FA1088"/>
      <c r="FO1088"/>
    </row>
    <row r="1089" spans="15:171">
      <c r="O1089"/>
      <c r="AD1089"/>
      <c r="AE1089"/>
      <c r="BG1089"/>
      <c r="BU1089"/>
      <c r="CI1089"/>
      <c r="CW1089"/>
      <c r="FA1089"/>
      <c r="FO1089"/>
    </row>
    <row r="1090" spans="15:171">
      <c r="O1090"/>
      <c r="AD1090"/>
      <c r="AE1090"/>
      <c r="BG1090"/>
      <c r="BU1090"/>
      <c r="CI1090"/>
      <c r="CW1090"/>
      <c r="FA1090"/>
      <c r="FO1090"/>
    </row>
    <row r="1091" spans="15:171">
      <c r="O1091"/>
      <c r="AD1091"/>
      <c r="AE1091"/>
      <c r="BG1091"/>
      <c r="BU1091"/>
      <c r="CI1091"/>
      <c r="CW1091"/>
      <c r="FA1091"/>
      <c r="FO1091"/>
    </row>
    <row r="1092" spans="15:171">
      <c r="O1092"/>
      <c r="AD1092"/>
      <c r="AE1092"/>
      <c r="BG1092"/>
      <c r="BU1092"/>
      <c r="CI1092"/>
      <c r="CW1092"/>
      <c r="FA1092"/>
      <c r="FO1092"/>
    </row>
    <row r="1093" spans="15:171">
      <c r="O1093"/>
      <c r="AD1093"/>
      <c r="AE1093"/>
      <c r="BG1093"/>
      <c r="BU1093"/>
      <c r="CI1093"/>
      <c r="CW1093"/>
      <c r="FA1093"/>
      <c r="FO1093"/>
    </row>
    <row r="1094" spans="15:171">
      <c r="O1094"/>
      <c r="AD1094"/>
      <c r="AE1094"/>
      <c r="BG1094"/>
      <c r="BU1094"/>
      <c r="CI1094"/>
      <c r="CW1094"/>
      <c r="FA1094"/>
      <c r="FO1094"/>
    </row>
    <row r="1095" spans="15:171">
      <c r="O1095"/>
      <c r="AD1095"/>
      <c r="AE1095"/>
      <c r="BG1095"/>
      <c r="BU1095"/>
      <c r="CI1095"/>
      <c r="CW1095"/>
      <c r="FA1095"/>
      <c r="FO1095"/>
    </row>
    <row r="1096" spans="15:171">
      <c r="O1096"/>
      <c r="AD1096"/>
      <c r="AE1096"/>
      <c r="BG1096"/>
      <c r="BU1096"/>
      <c r="CI1096"/>
      <c r="CW1096"/>
      <c r="FA1096"/>
      <c r="FO1096"/>
    </row>
    <row r="1097" spans="15:171">
      <c r="O1097"/>
      <c r="AD1097"/>
      <c r="AE1097"/>
      <c r="BG1097"/>
      <c r="BU1097"/>
      <c r="CI1097"/>
      <c r="CW1097"/>
      <c r="FA1097"/>
      <c r="FO1097"/>
    </row>
    <row r="1098" spans="15:171">
      <c r="O1098"/>
      <c r="AD1098"/>
      <c r="AE1098"/>
      <c r="BG1098"/>
      <c r="BU1098"/>
      <c r="CI1098"/>
      <c r="CW1098"/>
      <c r="FA1098"/>
      <c r="FO1098"/>
    </row>
    <row r="1099" spans="15:171">
      <c r="O1099"/>
      <c r="AD1099"/>
      <c r="AE1099"/>
      <c r="BG1099"/>
      <c r="BU1099"/>
      <c r="CI1099"/>
      <c r="CW1099"/>
      <c r="FA1099"/>
      <c r="FO1099"/>
    </row>
    <row r="1100" spans="15:171">
      <c r="O1100"/>
      <c r="AD1100"/>
      <c r="AE1100"/>
      <c r="BG1100"/>
      <c r="BU1100"/>
      <c r="CI1100"/>
      <c r="CW1100"/>
      <c r="FA1100"/>
      <c r="FO1100"/>
    </row>
    <row r="1101" spans="15:171">
      <c r="O1101"/>
      <c r="AD1101"/>
      <c r="AE1101"/>
      <c r="BG1101"/>
      <c r="BU1101"/>
      <c r="CI1101"/>
      <c r="CW1101"/>
      <c r="FA1101"/>
      <c r="FO1101"/>
    </row>
    <row r="1102" spans="15:171">
      <c r="O1102"/>
      <c r="AD1102"/>
      <c r="AE1102"/>
      <c r="BG1102"/>
      <c r="BU1102"/>
      <c r="CI1102"/>
      <c r="CW1102"/>
      <c r="FA1102"/>
      <c r="FO1102"/>
    </row>
    <row r="1103" spans="15:171">
      <c r="O1103"/>
      <c r="AD1103"/>
      <c r="AE1103"/>
      <c r="BG1103"/>
      <c r="BU1103"/>
      <c r="CI1103"/>
      <c r="CW1103"/>
      <c r="FA1103"/>
      <c r="FO1103"/>
    </row>
    <row r="1104" spans="15:171">
      <c r="O1104"/>
      <c r="AD1104"/>
      <c r="AE1104"/>
      <c r="BG1104"/>
      <c r="BU1104"/>
      <c r="CI1104"/>
      <c r="CW1104"/>
      <c r="FA1104"/>
      <c r="FO1104"/>
    </row>
    <row r="1105" spans="15:171">
      <c r="O1105"/>
      <c r="AD1105"/>
      <c r="AE1105"/>
      <c r="BG1105"/>
      <c r="BU1105"/>
      <c r="CI1105"/>
      <c r="CW1105"/>
      <c r="FA1105"/>
      <c r="FO1105"/>
    </row>
    <row r="1106" spans="15:171">
      <c r="O1106"/>
      <c r="AD1106"/>
      <c r="AE1106"/>
      <c r="BG1106"/>
      <c r="BU1106"/>
      <c r="CI1106"/>
      <c r="CW1106"/>
      <c r="FA1106"/>
      <c r="FO1106"/>
    </row>
    <row r="1107" spans="15:171">
      <c r="O1107"/>
      <c r="AD1107"/>
      <c r="AE1107"/>
      <c r="BG1107"/>
      <c r="BU1107"/>
      <c r="CI1107"/>
      <c r="CW1107"/>
      <c r="FA1107"/>
      <c r="FO1107"/>
    </row>
    <row r="1108" spans="15:171">
      <c r="O1108"/>
      <c r="AD1108"/>
      <c r="AE1108"/>
      <c r="BG1108"/>
      <c r="BU1108"/>
      <c r="CI1108"/>
      <c r="CW1108"/>
      <c r="FA1108"/>
      <c r="FO1108"/>
    </row>
    <row r="1109" spans="15:171">
      <c r="O1109"/>
      <c r="AD1109"/>
      <c r="AE1109"/>
      <c r="BG1109"/>
      <c r="BU1109"/>
      <c r="CI1109"/>
      <c r="CW1109"/>
      <c r="FA1109"/>
      <c r="FO1109"/>
    </row>
    <row r="1110" spans="15:171">
      <c r="O1110"/>
      <c r="AD1110"/>
      <c r="AE1110"/>
      <c r="BG1110"/>
      <c r="BU1110"/>
      <c r="CI1110"/>
      <c r="CW1110"/>
      <c r="FA1110"/>
      <c r="FO1110"/>
    </row>
    <row r="1111" spans="15:171">
      <c r="O1111"/>
      <c r="AD1111"/>
      <c r="AE1111"/>
      <c r="BG1111"/>
      <c r="BU1111"/>
      <c r="CI1111"/>
      <c r="CW1111"/>
      <c r="FA1111"/>
      <c r="FO1111"/>
    </row>
    <row r="1112" spans="15:171">
      <c r="O1112"/>
      <c r="AD1112"/>
      <c r="AE1112"/>
      <c r="BG1112"/>
      <c r="BU1112"/>
      <c r="CI1112"/>
      <c r="CW1112"/>
      <c r="FA1112"/>
      <c r="FO1112"/>
    </row>
    <row r="1113" spans="15:171">
      <c r="O1113"/>
      <c r="AD1113"/>
      <c r="AE1113"/>
      <c r="BG1113"/>
      <c r="BU1113"/>
      <c r="CI1113"/>
      <c r="CW1113"/>
      <c r="FA1113"/>
      <c r="FO1113"/>
    </row>
    <row r="1114" spans="15:171">
      <c r="O1114"/>
      <c r="AD1114"/>
      <c r="AE1114"/>
      <c r="BG1114"/>
      <c r="BU1114"/>
      <c r="CI1114"/>
      <c r="CW1114"/>
      <c r="FA1114"/>
      <c r="FO1114"/>
    </row>
    <row r="1115" spans="15:171">
      <c r="O1115"/>
      <c r="AD1115"/>
      <c r="AE1115"/>
      <c r="BG1115"/>
      <c r="BU1115"/>
      <c r="CI1115"/>
      <c r="CW1115"/>
      <c r="FA1115"/>
      <c r="FO1115"/>
    </row>
    <row r="1116" spans="15:171">
      <c r="O1116"/>
      <c r="AD1116"/>
      <c r="AE1116"/>
      <c r="BG1116"/>
      <c r="BU1116"/>
      <c r="CI1116"/>
      <c r="CW1116"/>
      <c r="FA1116"/>
      <c r="FO1116"/>
    </row>
    <row r="1117" spans="15:171">
      <c r="O1117"/>
      <c r="AD1117"/>
      <c r="AE1117"/>
      <c r="BG1117"/>
      <c r="BU1117"/>
      <c r="CI1117"/>
      <c r="CW1117"/>
      <c r="FA1117"/>
      <c r="FO1117"/>
    </row>
    <row r="1118" spans="15:171">
      <c r="O1118"/>
      <c r="AD1118"/>
      <c r="AE1118"/>
      <c r="BG1118"/>
      <c r="BU1118"/>
      <c r="CI1118"/>
      <c r="CW1118"/>
      <c r="FA1118"/>
      <c r="FO1118"/>
    </row>
    <row r="1119" spans="15:171">
      <c r="O1119"/>
      <c r="AD1119"/>
      <c r="AE1119"/>
      <c r="BG1119"/>
      <c r="BU1119"/>
      <c r="CI1119"/>
      <c r="CW1119"/>
      <c r="FA1119"/>
      <c r="FO1119"/>
    </row>
    <row r="1120" spans="15:171">
      <c r="O1120"/>
      <c r="AD1120"/>
      <c r="AE1120"/>
      <c r="BG1120"/>
      <c r="BU1120"/>
      <c r="CI1120"/>
      <c r="CW1120"/>
      <c r="FA1120"/>
      <c r="FO1120"/>
    </row>
    <row r="1121" spans="15:171">
      <c r="O1121"/>
      <c r="AD1121"/>
      <c r="AE1121"/>
      <c r="BG1121"/>
      <c r="BU1121"/>
      <c r="CI1121"/>
      <c r="CW1121"/>
      <c r="FA1121"/>
      <c r="FO1121"/>
    </row>
    <row r="1122" spans="15:171">
      <c r="O1122"/>
      <c r="AD1122"/>
      <c r="AE1122"/>
      <c r="BG1122"/>
      <c r="BU1122"/>
      <c r="CI1122"/>
      <c r="CW1122"/>
      <c r="FA1122"/>
      <c r="FO1122"/>
    </row>
    <row r="1123" spans="15:171">
      <c r="O1123"/>
      <c r="AD1123"/>
      <c r="AE1123"/>
      <c r="BG1123"/>
      <c r="BU1123"/>
      <c r="CI1123"/>
      <c r="CW1123"/>
      <c r="FA1123"/>
      <c r="FO1123"/>
    </row>
    <row r="1124" spans="15:171">
      <c r="O1124"/>
      <c r="AD1124"/>
      <c r="AE1124"/>
      <c r="BG1124"/>
      <c r="BU1124"/>
      <c r="CI1124"/>
      <c r="CW1124"/>
      <c r="FA1124"/>
      <c r="FO1124"/>
    </row>
    <row r="1125" spans="15:171">
      <c r="O1125"/>
      <c r="AD1125"/>
      <c r="AE1125"/>
      <c r="BG1125"/>
      <c r="BU1125"/>
      <c r="CI1125"/>
      <c r="CW1125"/>
      <c r="FA1125"/>
      <c r="FO1125"/>
    </row>
    <row r="1126" spans="15:171">
      <c r="O1126"/>
      <c r="AD1126"/>
      <c r="AE1126"/>
      <c r="BG1126"/>
      <c r="BU1126"/>
      <c r="CI1126"/>
      <c r="CW1126"/>
      <c r="FA1126"/>
      <c r="FO1126"/>
    </row>
    <row r="1127" spans="15:171">
      <c r="O1127"/>
      <c r="AD1127"/>
      <c r="AE1127"/>
      <c r="BG1127"/>
      <c r="BU1127"/>
      <c r="CI1127"/>
      <c r="CW1127"/>
      <c r="FA1127"/>
      <c r="FO1127"/>
    </row>
    <row r="1128" spans="15:171">
      <c r="O1128"/>
      <c r="AD1128"/>
      <c r="AE1128"/>
      <c r="BG1128"/>
      <c r="BU1128"/>
      <c r="CI1128"/>
      <c r="CW1128"/>
      <c r="FA1128"/>
      <c r="FO1128"/>
    </row>
    <row r="1129" spans="15:171">
      <c r="O1129"/>
      <c r="AD1129"/>
      <c r="AE1129"/>
      <c r="BG1129"/>
      <c r="BU1129"/>
      <c r="CI1129"/>
      <c r="CW1129"/>
      <c r="FA1129"/>
      <c r="FO1129"/>
    </row>
    <row r="1130" spans="15:171">
      <c r="O1130"/>
      <c r="AD1130"/>
      <c r="AE1130"/>
      <c r="BG1130"/>
      <c r="BU1130"/>
      <c r="CI1130"/>
      <c r="CW1130"/>
      <c r="FA1130"/>
      <c r="FO1130"/>
    </row>
    <row r="1131" spans="15:171">
      <c r="O1131"/>
      <c r="AD1131"/>
      <c r="AE1131"/>
      <c r="BG1131"/>
      <c r="BU1131"/>
      <c r="CI1131"/>
      <c r="CW1131"/>
      <c r="FA1131"/>
      <c r="FO1131"/>
    </row>
    <row r="1132" spans="15:171">
      <c r="O1132"/>
      <c r="AD1132"/>
      <c r="AE1132"/>
      <c r="BG1132"/>
      <c r="BU1132"/>
      <c r="CI1132"/>
      <c r="CW1132"/>
      <c r="FA1132"/>
      <c r="FO1132"/>
    </row>
    <row r="1133" spans="15:171">
      <c r="O1133"/>
      <c r="AD1133"/>
      <c r="AE1133"/>
      <c r="BG1133"/>
      <c r="BU1133"/>
      <c r="CI1133"/>
      <c r="CW1133"/>
      <c r="FA1133"/>
      <c r="FO1133"/>
    </row>
    <row r="1134" spans="15:171">
      <c r="O1134"/>
      <c r="AD1134"/>
      <c r="AE1134"/>
      <c r="BG1134"/>
      <c r="BU1134"/>
      <c r="CI1134"/>
      <c r="CW1134"/>
      <c r="FA1134"/>
      <c r="FO1134"/>
    </row>
    <row r="1135" spans="15:171">
      <c r="O1135"/>
      <c r="AD1135"/>
      <c r="AE1135"/>
      <c r="BG1135"/>
      <c r="BU1135"/>
      <c r="CI1135"/>
      <c r="CW1135"/>
      <c r="FA1135"/>
      <c r="FO1135"/>
    </row>
    <row r="1136" spans="15:171">
      <c r="O1136"/>
      <c r="AD1136"/>
      <c r="AE1136"/>
      <c r="BG1136"/>
      <c r="BU1136"/>
      <c r="CI1136"/>
      <c r="CW1136"/>
      <c r="FA1136"/>
      <c r="FO1136"/>
    </row>
    <row r="1137" spans="15:171">
      <c r="O1137"/>
      <c r="AD1137"/>
      <c r="AE1137"/>
      <c r="BG1137"/>
      <c r="BU1137"/>
      <c r="CI1137"/>
      <c r="CW1137"/>
      <c r="FA1137"/>
      <c r="FO1137"/>
    </row>
    <row r="1138" spans="15:171">
      <c r="O1138"/>
      <c r="AD1138"/>
      <c r="AE1138"/>
      <c r="BG1138"/>
      <c r="BU1138"/>
      <c r="CI1138"/>
      <c r="CW1138"/>
      <c r="FA1138"/>
      <c r="FO1138"/>
    </row>
    <row r="1139" spans="15:171">
      <c r="O1139"/>
      <c r="AD1139"/>
      <c r="AE1139"/>
      <c r="BG1139"/>
      <c r="BU1139"/>
      <c r="CI1139"/>
      <c r="CW1139"/>
      <c r="FA1139"/>
      <c r="FO1139"/>
    </row>
    <row r="1140" spans="15:171">
      <c r="O1140"/>
      <c r="AD1140"/>
      <c r="AE1140"/>
      <c r="BG1140"/>
      <c r="BU1140"/>
      <c r="CI1140"/>
      <c r="CW1140"/>
      <c r="FA1140"/>
      <c r="FO1140"/>
    </row>
    <row r="1141" spans="15:171">
      <c r="O1141"/>
      <c r="AD1141"/>
      <c r="AE1141"/>
      <c r="BG1141"/>
      <c r="BU1141"/>
      <c r="CI1141"/>
      <c r="CW1141"/>
      <c r="FA1141"/>
      <c r="FO1141"/>
    </row>
    <row r="1142" spans="15:171">
      <c r="O1142"/>
      <c r="AD1142"/>
      <c r="AE1142"/>
      <c r="BG1142"/>
      <c r="BU1142"/>
      <c r="CI1142"/>
      <c r="CW1142"/>
      <c r="FA1142"/>
      <c r="FO1142"/>
    </row>
    <row r="1143" spans="15:171">
      <c r="O1143"/>
      <c r="AD1143"/>
      <c r="AE1143"/>
      <c r="BG1143"/>
      <c r="BU1143"/>
      <c r="CI1143"/>
      <c r="CW1143"/>
      <c r="FA1143"/>
      <c r="FO1143"/>
    </row>
    <row r="1144" spans="15:171">
      <c r="O1144"/>
      <c r="AD1144"/>
      <c r="AE1144"/>
      <c r="BG1144"/>
      <c r="BU1144"/>
      <c r="CI1144"/>
      <c r="CW1144"/>
      <c r="FA1144"/>
      <c r="FO1144"/>
    </row>
    <row r="1145" spans="15:171">
      <c r="O1145"/>
      <c r="AD1145"/>
      <c r="AE1145"/>
      <c r="BG1145"/>
      <c r="BU1145"/>
      <c r="CI1145"/>
      <c r="CW1145"/>
      <c r="FA1145"/>
      <c r="FO1145"/>
    </row>
    <row r="1146" spans="15:171">
      <c r="O1146"/>
      <c r="AD1146"/>
      <c r="AE1146"/>
      <c r="BG1146"/>
      <c r="BU1146"/>
      <c r="CI1146"/>
      <c r="CW1146"/>
      <c r="FA1146"/>
      <c r="FO1146"/>
    </row>
    <row r="1147" spans="15:171">
      <c r="O1147"/>
      <c r="AD1147"/>
      <c r="AE1147"/>
      <c r="BG1147"/>
      <c r="BU1147"/>
      <c r="CI1147"/>
      <c r="CW1147"/>
      <c r="FA1147"/>
      <c r="FO1147"/>
    </row>
    <row r="1148" spans="15:171">
      <c r="O1148"/>
      <c r="AD1148"/>
      <c r="AE1148"/>
      <c r="BG1148"/>
      <c r="BU1148"/>
      <c r="CI1148"/>
      <c r="CW1148"/>
      <c r="FA1148"/>
      <c r="FO1148"/>
    </row>
    <row r="1149" spans="15:171">
      <c r="O1149"/>
      <c r="AD1149"/>
      <c r="AE1149"/>
      <c r="BG1149"/>
      <c r="BU1149"/>
      <c r="CI1149"/>
      <c r="CW1149"/>
      <c r="FA1149"/>
      <c r="FO1149"/>
    </row>
    <row r="1150" spans="15:171">
      <c r="O1150"/>
      <c r="AD1150"/>
      <c r="AE1150"/>
      <c r="BG1150"/>
      <c r="BU1150"/>
      <c r="CI1150"/>
      <c r="CW1150"/>
      <c r="FA1150"/>
      <c r="FO1150"/>
    </row>
    <row r="1151" spans="15:171">
      <c r="O1151"/>
      <c r="AD1151"/>
      <c r="AE1151"/>
      <c r="BG1151"/>
      <c r="BU1151"/>
      <c r="CI1151"/>
      <c r="CW1151"/>
      <c r="FA1151"/>
      <c r="FO1151"/>
    </row>
    <row r="1152" spans="15:171">
      <c r="O1152"/>
      <c r="AD1152"/>
      <c r="AE1152"/>
      <c r="BG1152"/>
      <c r="BU1152"/>
      <c r="CI1152"/>
      <c r="CW1152"/>
      <c r="FA1152"/>
      <c r="FO1152"/>
    </row>
    <row r="1153" spans="15:171">
      <c r="O1153"/>
      <c r="AD1153"/>
      <c r="AE1153"/>
      <c r="BG1153"/>
      <c r="BU1153"/>
      <c r="CI1153"/>
      <c r="CW1153"/>
      <c r="FA1153"/>
      <c r="FO1153"/>
    </row>
    <row r="1154" spans="15:171">
      <c r="O1154"/>
      <c r="AD1154"/>
      <c r="AE1154"/>
      <c r="BG1154"/>
      <c r="BU1154"/>
      <c r="CI1154"/>
      <c r="CW1154"/>
      <c r="FA1154"/>
      <c r="FO1154"/>
    </row>
    <row r="1155" spans="15:171">
      <c r="O1155"/>
      <c r="AD1155"/>
      <c r="AE1155"/>
      <c r="BG1155"/>
      <c r="BU1155"/>
      <c r="CI1155"/>
      <c r="CW1155"/>
      <c r="FA1155"/>
      <c r="FO1155"/>
    </row>
    <row r="1156" spans="15:171">
      <c r="O1156"/>
      <c r="AD1156"/>
      <c r="AE1156"/>
      <c r="BG1156"/>
      <c r="BU1156"/>
      <c r="CI1156"/>
      <c r="CW1156"/>
      <c r="FA1156"/>
      <c r="FO1156"/>
    </row>
    <row r="1157" spans="15:171">
      <c r="O1157"/>
      <c r="AD1157"/>
      <c r="AE1157"/>
      <c r="BG1157"/>
      <c r="BU1157"/>
      <c r="CI1157"/>
      <c r="CW1157"/>
      <c r="FA1157"/>
      <c r="FO1157"/>
    </row>
    <row r="1158" spans="15:171">
      <c r="O1158"/>
      <c r="AD1158"/>
      <c r="AE1158"/>
      <c r="BG1158"/>
      <c r="BU1158"/>
      <c r="CI1158"/>
      <c r="CW1158"/>
      <c r="FA1158"/>
      <c r="FO1158"/>
    </row>
    <row r="1159" spans="15:171">
      <c r="O1159"/>
      <c r="AD1159"/>
      <c r="AE1159"/>
      <c r="BG1159"/>
      <c r="BU1159"/>
      <c r="CI1159"/>
      <c r="CW1159"/>
      <c r="FA1159"/>
      <c r="FO1159"/>
    </row>
    <row r="1160" spans="15:171">
      <c r="O1160"/>
      <c r="AD1160"/>
      <c r="AE1160"/>
      <c r="BG1160"/>
      <c r="BU1160"/>
      <c r="CI1160"/>
      <c r="CW1160"/>
      <c r="FA1160"/>
      <c r="FO1160"/>
    </row>
    <row r="1161" spans="15:171">
      <c r="O1161"/>
      <c r="AD1161"/>
      <c r="AE1161"/>
      <c r="BG1161"/>
      <c r="BU1161"/>
      <c r="CI1161"/>
      <c r="CW1161"/>
      <c r="FA1161"/>
      <c r="FO1161"/>
    </row>
    <row r="1162" spans="15:171">
      <c r="O1162"/>
      <c r="AD1162"/>
      <c r="AE1162"/>
      <c r="BG1162"/>
      <c r="BU1162"/>
      <c r="CI1162"/>
      <c r="CW1162"/>
      <c r="FA1162"/>
      <c r="FO1162"/>
    </row>
    <row r="1163" spans="15:171">
      <c r="O1163"/>
      <c r="AD1163"/>
      <c r="AE1163"/>
      <c r="BG1163"/>
      <c r="BU1163"/>
      <c r="CI1163"/>
      <c r="CW1163"/>
      <c r="FA1163"/>
      <c r="FO1163"/>
    </row>
    <row r="1164" spans="15:171">
      <c r="O1164"/>
      <c r="AD1164"/>
      <c r="AE1164"/>
      <c r="BG1164"/>
      <c r="BU1164"/>
      <c r="CI1164"/>
      <c r="CW1164"/>
      <c r="FA1164"/>
      <c r="FO1164"/>
    </row>
    <row r="1165" spans="15:171">
      <c r="O1165"/>
      <c r="AD1165"/>
      <c r="AE1165"/>
      <c r="BG1165"/>
      <c r="BU1165"/>
      <c r="CI1165"/>
      <c r="CW1165"/>
      <c r="FA1165"/>
      <c r="FO1165"/>
    </row>
    <row r="1166" spans="15:171">
      <c r="O1166"/>
      <c r="AD1166"/>
      <c r="AE1166"/>
      <c r="BG1166"/>
      <c r="BU1166"/>
      <c r="CI1166"/>
      <c r="CW1166"/>
      <c r="FA1166"/>
      <c r="FO1166"/>
    </row>
    <row r="1167" spans="15:171">
      <c r="O1167"/>
      <c r="AD1167"/>
      <c r="AE1167"/>
      <c r="BG1167"/>
      <c r="BU1167"/>
      <c r="CI1167"/>
      <c r="CW1167"/>
      <c r="FA1167"/>
      <c r="FO1167"/>
    </row>
    <row r="1168" spans="15:171">
      <c r="O1168"/>
      <c r="AD1168"/>
      <c r="AE1168"/>
      <c r="BG1168"/>
      <c r="BU1168"/>
      <c r="CI1168"/>
      <c r="CW1168"/>
      <c r="FA1168"/>
      <c r="FO1168"/>
    </row>
    <row r="1169" spans="15:171">
      <c r="O1169"/>
      <c r="AD1169"/>
      <c r="AE1169"/>
      <c r="BG1169"/>
      <c r="BU1169"/>
      <c r="CI1169"/>
      <c r="CW1169"/>
      <c r="FA1169"/>
      <c r="FO1169"/>
    </row>
    <row r="1170" spans="15:171">
      <c r="O1170"/>
      <c r="AD1170"/>
      <c r="AE1170"/>
      <c r="BG1170"/>
      <c r="BU1170"/>
      <c r="CI1170"/>
      <c r="CW1170"/>
      <c r="FA1170"/>
      <c r="FO1170"/>
    </row>
    <row r="1171" spans="15:171">
      <c r="O1171"/>
      <c r="AD1171"/>
      <c r="AE1171"/>
      <c r="BG1171"/>
      <c r="BU1171"/>
      <c r="CI1171"/>
      <c r="CW1171"/>
      <c r="FA1171"/>
      <c r="FO1171"/>
    </row>
    <row r="1172" spans="15:171">
      <c r="O1172"/>
      <c r="AD1172"/>
      <c r="AE1172"/>
      <c r="BG1172"/>
      <c r="BU1172"/>
      <c r="CI1172"/>
      <c r="CW1172"/>
      <c r="FA1172"/>
      <c r="FO1172"/>
    </row>
    <row r="1173" spans="15:171">
      <c r="O1173"/>
      <c r="AD1173"/>
      <c r="AE1173"/>
      <c r="BG1173"/>
      <c r="BU1173"/>
      <c r="CI1173"/>
      <c r="CW1173"/>
      <c r="FA1173"/>
      <c r="FO1173"/>
    </row>
    <row r="1174" spans="15:171">
      <c r="O1174"/>
      <c r="AD1174"/>
      <c r="AE1174"/>
      <c r="BG1174"/>
      <c r="BU1174"/>
      <c r="CI1174"/>
      <c r="CW1174"/>
      <c r="FA1174"/>
      <c r="FO1174"/>
    </row>
    <row r="1175" spans="15:171">
      <c r="O1175"/>
      <c r="AD1175"/>
      <c r="AE1175"/>
      <c r="BG1175"/>
      <c r="BU1175"/>
      <c r="CI1175"/>
      <c r="CW1175"/>
      <c r="FA1175"/>
      <c r="FO1175"/>
    </row>
    <row r="1176" spans="15:171">
      <c r="O1176"/>
      <c r="AD1176"/>
      <c r="AE1176"/>
      <c r="BG1176"/>
      <c r="BU1176"/>
      <c r="CI1176"/>
      <c r="CW1176"/>
      <c r="FA1176"/>
      <c r="FO1176"/>
    </row>
    <row r="1177" spans="15:171">
      <c r="O1177"/>
      <c r="AD1177"/>
      <c r="AE1177"/>
      <c r="BG1177"/>
      <c r="BU1177"/>
      <c r="CI1177"/>
      <c r="CW1177"/>
      <c r="FA1177"/>
      <c r="FO1177"/>
    </row>
    <row r="1178" spans="15:171">
      <c r="O1178"/>
      <c r="AD1178"/>
      <c r="AE1178"/>
      <c r="BG1178"/>
      <c r="BU1178"/>
      <c r="CI1178"/>
      <c r="CW1178"/>
      <c r="FA1178"/>
      <c r="FO1178"/>
    </row>
    <row r="1179" spans="15:171">
      <c r="O1179"/>
      <c r="AD1179"/>
      <c r="AE1179"/>
      <c r="BG1179"/>
      <c r="BU1179"/>
      <c r="CI1179"/>
      <c r="CW1179"/>
      <c r="FA1179"/>
      <c r="FO1179"/>
    </row>
    <row r="1180" spans="15:171">
      <c r="O1180"/>
      <c r="AD1180"/>
      <c r="AE1180"/>
      <c r="BG1180"/>
      <c r="BU1180"/>
      <c r="CI1180"/>
      <c r="CW1180"/>
      <c r="FA1180"/>
      <c r="FO1180"/>
    </row>
    <row r="1181" spans="15:171">
      <c r="O1181"/>
      <c r="AD1181"/>
      <c r="AE1181"/>
      <c r="BG1181"/>
      <c r="BU1181"/>
      <c r="CI1181"/>
      <c r="CW1181"/>
      <c r="FA1181"/>
      <c r="FO1181"/>
    </row>
    <row r="1182" spans="15:171">
      <c r="O1182"/>
      <c r="AD1182"/>
      <c r="AE1182"/>
      <c r="BG1182"/>
      <c r="BU1182"/>
      <c r="CI1182"/>
      <c r="CW1182"/>
      <c r="FA1182"/>
      <c r="FO1182"/>
    </row>
    <row r="1183" spans="15:171">
      <c r="O1183"/>
      <c r="AD1183"/>
      <c r="AE1183"/>
      <c r="BG1183"/>
      <c r="BU1183"/>
      <c r="CI1183"/>
      <c r="CW1183"/>
      <c r="FA1183"/>
      <c r="FO1183"/>
    </row>
    <row r="1184" spans="15:171">
      <c r="O1184"/>
      <c r="AD1184"/>
      <c r="AE1184"/>
      <c r="BG1184"/>
      <c r="BU1184"/>
      <c r="CI1184"/>
      <c r="CW1184"/>
      <c r="FA1184"/>
      <c r="FO1184"/>
    </row>
    <row r="1185" spans="15:171">
      <c r="O1185"/>
      <c r="AD1185"/>
      <c r="AE1185"/>
      <c r="BG1185"/>
      <c r="BU1185"/>
      <c r="CI1185"/>
      <c r="CW1185"/>
      <c r="FA1185"/>
      <c r="FO1185"/>
    </row>
    <row r="1186" spans="15:171">
      <c r="O1186"/>
      <c r="AD1186"/>
      <c r="AE1186"/>
      <c r="BG1186"/>
      <c r="BU1186"/>
      <c r="CI1186"/>
      <c r="CW1186"/>
      <c r="FA1186"/>
      <c r="FO1186"/>
    </row>
    <row r="1187" spans="15:171">
      <c r="O1187"/>
      <c r="AD1187"/>
      <c r="AE1187"/>
      <c r="BG1187"/>
      <c r="BU1187"/>
      <c r="CI1187"/>
      <c r="CW1187"/>
      <c r="FA1187"/>
      <c r="FO1187"/>
    </row>
    <row r="1188" spans="15:171">
      <c r="O1188"/>
      <c r="AD1188"/>
      <c r="AE1188"/>
      <c r="BG1188"/>
      <c r="BU1188"/>
      <c r="CI1188"/>
      <c r="CW1188"/>
      <c r="FA1188"/>
      <c r="FO1188"/>
    </row>
    <row r="1189" spans="15:171">
      <c r="O1189"/>
      <c r="AD1189"/>
      <c r="AE1189"/>
      <c r="BG1189"/>
      <c r="BU1189"/>
      <c r="CI1189"/>
      <c r="CW1189"/>
      <c r="FA1189"/>
      <c r="FO1189"/>
    </row>
    <row r="1190" spans="15:171">
      <c r="O1190"/>
      <c r="AD1190"/>
      <c r="AE1190"/>
      <c r="BG1190"/>
      <c r="BU1190"/>
      <c r="CI1190"/>
      <c r="CW1190"/>
      <c r="FA1190"/>
      <c r="FO1190"/>
    </row>
    <row r="1191" spans="15:171">
      <c r="O1191"/>
      <c r="AD1191"/>
      <c r="AE1191"/>
      <c r="BG1191"/>
      <c r="BU1191"/>
      <c r="CI1191"/>
      <c r="CW1191"/>
      <c r="FA1191"/>
      <c r="FO1191"/>
    </row>
    <row r="1192" spans="15:171">
      <c r="O1192"/>
      <c r="AD1192"/>
      <c r="AE1192"/>
      <c r="BG1192"/>
      <c r="BU1192"/>
      <c r="CI1192"/>
      <c r="CW1192"/>
      <c r="FA1192"/>
      <c r="FO1192"/>
    </row>
    <row r="1193" spans="15:171">
      <c r="O1193"/>
      <c r="AD1193"/>
      <c r="AE1193"/>
      <c r="BG1193"/>
      <c r="BU1193"/>
      <c r="CI1193"/>
      <c r="CW1193"/>
      <c r="FA1193"/>
      <c r="FO1193"/>
    </row>
    <row r="1194" spans="15:171">
      <c r="O1194"/>
      <c r="AD1194"/>
      <c r="AE1194"/>
      <c r="BG1194"/>
      <c r="BU1194"/>
      <c r="CI1194"/>
      <c r="CW1194"/>
      <c r="FA1194"/>
      <c r="FO1194"/>
    </row>
    <row r="1195" spans="15:171">
      <c r="O1195"/>
      <c r="AD1195"/>
      <c r="AE1195"/>
      <c r="BG1195"/>
      <c r="BU1195"/>
      <c r="CI1195"/>
      <c r="CW1195"/>
      <c r="FA1195"/>
      <c r="FO1195"/>
    </row>
    <row r="1196" spans="15:171">
      <c r="O1196"/>
      <c r="AD1196"/>
      <c r="AE1196"/>
      <c r="BG1196"/>
      <c r="BU1196"/>
      <c r="CI1196"/>
      <c r="CW1196"/>
      <c r="FA1196"/>
      <c r="FO1196"/>
    </row>
    <row r="1197" spans="15:171">
      <c r="O1197"/>
      <c r="AD1197"/>
      <c r="AE1197"/>
      <c r="BG1197"/>
      <c r="BU1197"/>
      <c r="CI1197"/>
      <c r="CW1197"/>
      <c r="FA1197"/>
      <c r="FO1197"/>
    </row>
    <row r="1198" spans="15:171">
      <c r="O1198"/>
      <c r="AD1198"/>
      <c r="AE1198"/>
      <c r="BG1198"/>
      <c r="BU1198"/>
      <c r="CI1198"/>
      <c r="CW1198"/>
      <c r="FA1198"/>
      <c r="FO1198"/>
    </row>
    <row r="1199" spans="15:171">
      <c r="O1199"/>
      <c r="AD1199"/>
      <c r="AE1199"/>
      <c r="BG1199"/>
      <c r="BU1199"/>
      <c r="CI1199"/>
      <c r="CW1199"/>
      <c r="FA1199"/>
      <c r="FO1199"/>
    </row>
    <row r="1200" spans="15:171">
      <c r="O1200"/>
      <c r="AD1200"/>
      <c r="AE1200"/>
      <c r="BG1200"/>
      <c r="BU1200"/>
      <c r="CI1200"/>
      <c r="CW1200"/>
      <c r="FA1200"/>
      <c r="FO1200"/>
    </row>
    <row r="1201" spans="15:171">
      <c r="O1201"/>
      <c r="AD1201"/>
      <c r="AE1201"/>
      <c r="BG1201"/>
      <c r="BU1201"/>
      <c r="CI1201"/>
      <c r="CW1201"/>
      <c r="FA1201"/>
      <c r="FO1201"/>
    </row>
    <row r="1202" spans="15:171">
      <c r="O1202"/>
      <c r="AD1202"/>
      <c r="AE1202"/>
      <c r="BG1202"/>
      <c r="BU1202"/>
      <c r="CI1202"/>
      <c r="CW1202"/>
      <c r="FA1202"/>
      <c r="FO1202"/>
    </row>
    <row r="1203" spans="15:171">
      <c r="O1203"/>
      <c r="AD1203"/>
      <c r="AE1203"/>
      <c r="BG1203"/>
      <c r="BU1203"/>
      <c r="CI1203"/>
      <c r="CW1203"/>
      <c r="FA1203"/>
      <c r="FO1203"/>
    </row>
    <row r="1204" spans="15:171">
      <c r="O1204"/>
      <c r="AD1204"/>
      <c r="AE1204"/>
      <c r="BG1204"/>
      <c r="BU1204"/>
      <c r="CI1204"/>
      <c r="CW1204"/>
      <c r="FA1204"/>
      <c r="FO1204"/>
    </row>
    <row r="1205" spans="15:171">
      <c r="O1205"/>
      <c r="AD1205"/>
      <c r="AE1205"/>
      <c r="BG1205"/>
      <c r="BU1205"/>
      <c r="CI1205"/>
      <c r="CW1205"/>
      <c r="FA1205"/>
      <c r="FO1205"/>
    </row>
    <row r="1206" spans="15:171">
      <c r="O1206"/>
      <c r="AD1206"/>
      <c r="AE1206"/>
      <c r="BG1206"/>
      <c r="BU1206"/>
      <c r="CI1206"/>
      <c r="CW1206"/>
      <c r="FA1206"/>
      <c r="FO1206"/>
    </row>
    <row r="1207" spans="15:171">
      <c r="O1207"/>
      <c r="AD1207"/>
      <c r="AE1207"/>
      <c r="BG1207"/>
      <c r="BU1207"/>
      <c r="CI1207"/>
      <c r="CW1207"/>
      <c r="FA1207"/>
      <c r="FO1207"/>
    </row>
    <row r="1208" spans="15:171">
      <c r="O1208"/>
      <c r="AD1208"/>
      <c r="AE1208"/>
      <c r="BG1208"/>
      <c r="BU1208"/>
      <c r="CI1208"/>
      <c r="CW1208"/>
      <c r="FA1208"/>
      <c r="FO1208"/>
    </row>
    <row r="1209" spans="15:171">
      <c r="O1209"/>
      <c r="AD1209"/>
      <c r="AE1209"/>
      <c r="BG1209"/>
      <c r="BU1209"/>
      <c r="CI1209"/>
      <c r="CW1209"/>
      <c r="FA1209"/>
      <c r="FO1209"/>
    </row>
    <row r="1210" spans="15:171">
      <c r="O1210"/>
      <c r="AD1210"/>
      <c r="AE1210"/>
      <c r="BG1210"/>
      <c r="BU1210"/>
      <c r="CI1210"/>
      <c r="CW1210"/>
      <c r="FA1210"/>
      <c r="FO1210"/>
    </row>
    <row r="1211" spans="15:171">
      <c r="O1211"/>
      <c r="AD1211"/>
      <c r="AE1211"/>
      <c r="BG1211"/>
      <c r="BU1211"/>
      <c r="CI1211"/>
      <c r="CW1211"/>
      <c r="FA1211"/>
      <c r="FO1211"/>
    </row>
    <row r="1212" spans="15:171">
      <c r="O1212"/>
      <c r="AD1212"/>
      <c r="AE1212"/>
      <c r="BG1212"/>
      <c r="BU1212"/>
      <c r="CI1212"/>
      <c r="CW1212"/>
      <c r="FA1212"/>
      <c r="FO1212"/>
    </row>
    <row r="1213" spans="15:171">
      <c r="O1213"/>
      <c r="AD1213"/>
      <c r="AE1213"/>
      <c r="BG1213"/>
      <c r="BU1213"/>
      <c r="CI1213"/>
      <c r="CW1213"/>
      <c r="FA1213"/>
      <c r="FO1213"/>
    </row>
    <row r="1214" spans="15:171">
      <c r="O1214"/>
      <c r="AD1214"/>
      <c r="AE1214"/>
      <c r="BG1214"/>
      <c r="BU1214"/>
      <c r="CI1214"/>
      <c r="CW1214"/>
      <c r="FA1214"/>
      <c r="FO1214"/>
    </row>
    <row r="1215" spans="15:171">
      <c r="O1215"/>
      <c r="AD1215"/>
      <c r="AE1215"/>
      <c r="BG1215"/>
      <c r="BU1215"/>
      <c r="CI1215"/>
      <c r="CW1215"/>
      <c r="FA1215"/>
      <c r="FO1215"/>
    </row>
    <row r="1216" spans="15:171">
      <c r="O1216"/>
      <c r="AD1216"/>
      <c r="AE1216"/>
      <c r="BG1216"/>
      <c r="BU1216"/>
      <c r="CI1216"/>
      <c r="CW1216"/>
      <c r="FA1216"/>
      <c r="FO1216"/>
    </row>
    <row r="1217" spans="15:171">
      <c r="O1217"/>
      <c r="AD1217"/>
      <c r="AE1217"/>
      <c r="BG1217"/>
      <c r="BU1217"/>
      <c r="CI1217"/>
      <c r="CW1217"/>
      <c r="FA1217"/>
      <c r="FO1217"/>
    </row>
    <row r="1218" spans="15:171">
      <c r="O1218"/>
      <c r="AD1218"/>
      <c r="AE1218"/>
      <c r="BG1218"/>
      <c r="BU1218"/>
      <c r="CI1218"/>
      <c r="CW1218"/>
      <c r="FA1218"/>
      <c r="FO1218"/>
    </row>
    <row r="1219" spans="15:171">
      <c r="O1219"/>
      <c r="AD1219"/>
      <c r="AE1219"/>
      <c r="BG1219"/>
      <c r="BU1219"/>
      <c r="CI1219"/>
      <c r="CW1219"/>
      <c r="FA1219"/>
      <c r="FO1219"/>
    </row>
    <row r="1220" spans="15:171">
      <c r="O1220"/>
      <c r="AD1220"/>
      <c r="AE1220"/>
      <c r="BG1220"/>
      <c r="BU1220"/>
      <c r="CI1220"/>
      <c r="CW1220"/>
      <c r="FA1220"/>
      <c r="FO1220"/>
    </row>
    <row r="1221" spans="15:171">
      <c r="O1221"/>
      <c r="AD1221"/>
      <c r="AE1221"/>
      <c r="BG1221"/>
      <c r="BU1221"/>
      <c r="CI1221"/>
      <c r="CW1221"/>
      <c r="FA1221"/>
      <c r="FO1221"/>
    </row>
    <row r="1222" spans="15:171">
      <c r="O1222"/>
      <c r="AD1222"/>
      <c r="AE1222"/>
      <c r="BG1222"/>
      <c r="BU1222"/>
      <c r="CI1222"/>
      <c r="CW1222"/>
      <c r="FA1222"/>
      <c r="FO1222"/>
    </row>
    <row r="1223" spans="15:171">
      <c r="O1223"/>
      <c r="AD1223"/>
      <c r="AE1223"/>
      <c r="BG1223"/>
      <c r="BU1223"/>
      <c r="CI1223"/>
      <c r="CW1223"/>
      <c r="FA1223"/>
      <c r="FO1223"/>
    </row>
    <row r="1224" spans="15:171">
      <c r="O1224"/>
      <c r="AD1224"/>
      <c r="AE1224"/>
      <c r="BG1224"/>
      <c r="BU1224"/>
      <c r="CI1224"/>
      <c r="CW1224"/>
      <c r="FA1224"/>
      <c r="FO1224"/>
    </row>
    <row r="1225" spans="15:171">
      <c r="O1225"/>
      <c r="AD1225"/>
      <c r="AE1225"/>
      <c r="BG1225"/>
      <c r="BU1225"/>
      <c r="CI1225"/>
      <c r="CW1225"/>
      <c r="FA1225"/>
      <c r="FO1225"/>
    </row>
    <row r="1226" spans="15:171">
      <c r="O1226"/>
      <c r="AD1226"/>
      <c r="AE1226"/>
      <c r="BG1226"/>
      <c r="BU1226"/>
      <c r="CI1226"/>
      <c r="CW1226"/>
      <c r="FA1226"/>
      <c r="FO1226"/>
    </row>
    <row r="1227" spans="15:171">
      <c r="O1227"/>
      <c r="AD1227"/>
      <c r="AE1227"/>
      <c r="BG1227"/>
      <c r="BU1227"/>
      <c r="CI1227"/>
      <c r="CW1227"/>
      <c r="FA1227"/>
      <c r="FO1227"/>
    </row>
    <row r="1228" spans="15:171">
      <c r="O1228"/>
      <c r="AD1228"/>
      <c r="AE1228"/>
      <c r="BG1228"/>
      <c r="BU1228"/>
      <c r="CI1228"/>
      <c r="CW1228"/>
      <c r="FA1228"/>
      <c r="FO1228"/>
    </row>
    <row r="1229" spans="15:171">
      <c r="O1229"/>
      <c r="AD1229"/>
      <c r="AE1229"/>
      <c r="BG1229"/>
      <c r="BU1229"/>
      <c r="CI1229"/>
      <c r="CW1229"/>
      <c r="FA1229"/>
      <c r="FO1229"/>
    </row>
    <row r="1230" spans="15:171">
      <c r="O1230"/>
      <c r="AD1230"/>
      <c r="AE1230"/>
      <c r="BG1230"/>
      <c r="BU1230"/>
      <c r="CI1230"/>
      <c r="CW1230"/>
      <c r="FA1230"/>
      <c r="FO1230"/>
    </row>
    <row r="1231" spans="15:171">
      <c r="O1231"/>
      <c r="AD1231"/>
      <c r="AE1231"/>
      <c r="BG1231"/>
      <c r="BU1231"/>
      <c r="CI1231"/>
      <c r="CW1231"/>
      <c r="FA1231"/>
      <c r="FO1231"/>
    </row>
    <row r="1232" spans="15:171">
      <c r="O1232"/>
      <c r="AD1232"/>
      <c r="AE1232"/>
      <c r="BG1232"/>
      <c r="BU1232"/>
      <c r="CI1232"/>
      <c r="CW1232"/>
      <c r="FA1232"/>
      <c r="FO1232"/>
    </row>
    <row r="1233" spans="15:171">
      <c r="O1233"/>
      <c r="AD1233"/>
      <c r="AE1233"/>
      <c r="BG1233"/>
      <c r="BU1233"/>
      <c r="CI1233"/>
      <c r="CW1233"/>
      <c r="FA1233"/>
      <c r="FO1233"/>
    </row>
    <row r="1234" spans="15:171">
      <c r="O1234"/>
      <c r="AD1234"/>
      <c r="AE1234"/>
      <c r="BG1234"/>
      <c r="BU1234"/>
      <c r="CI1234"/>
      <c r="CW1234"/>
      <c r="FA1234"/>
      <c r="FO1234"/>
    </row>
    <row r="1235" spans="15:171">
      <c r="O1235"/>
      <c r="AD1235"/>
      <c r="AE1235"/>
      <c r="BG1235"/>
      <c r="BU1235"/>
      <c r="CI1235"/>
      <c r="CW1235"/>
      <c r="FA1235"/>
      <c r="FO1235"/>
    </row>
    <row r="1236" spans="15:171">
      <c r="O1236"/>
      <c r="AD1236"/>
      <c r="AE1236"/>
      <c r="BG1236"/>
      <c r="BU1236"/>
      <c r="CI1236"/>
      <c r="CW1236"/>
      <c r="FA1236"/>
      <c r="FO1236"/>
    </row>
    <row r="1237" spans="15:171">
      <c r="O1237"/>
      <c r="AD1237"/>
      <c r="AE1237"/>
      <c r="BG1237"/>
      <c r="BU1237"/>
      <c r="CI1237"/>
      <c r="CW1237"/>
      <c r="FA1237"/>
      <c r="FO1237"/>
    </row>
    <row r="1238" spans="15:171">
      <c r="O1238"/>
      <c r="AD1238"/>
      <c r="AE1238"/>
      <c r="BG1238"/>
      <c r="BU1238"/>
      <c r="CI1238"/>
      <c r="CW1238"/>
      <c r="FA1238"/>
      <c r="FO1238"/>
    </row>
    <row r="1239" spans="15:171">
      <c r="O1239"/>
      <c r="AD1239"/>
      <c r="AE1239"/>
      <c r="BG1239"/>
      <c r="BU1239"/>
      <c r="CI1239"/>
      <c r="CW1239"/>
      <c r="FA1239"/>
      <c r="FO1239"/>
    </row>
    <row r="1240" spans="15:171">
      <c r="O1240"/>
      <c r="AD1240"/>
      <c r="AE1240"/>
      <c r="BG1240"/>
      <c r="BU1240"/>
      <c r="CI1240"/>
      <c r="CW1240"/>
      <c r="FA1240"/>
      <c r="FO1240"/>
    </row>
    <row r="1241" spans="15:171">
      <c r="O1241"/>
      <c r="AD1241"/>
      <c r="AE1241"/>
      <c r="BG1241"/>
      <c r="BU1241"/>
      <c r="CI1241"/>
      <c r="CW1241"/>
      <c r="FA1241"/>
      <c r="FO1241"/>
    </row>
    <row r="1242" spans="15:171">
      <c r="O1242"/>
      <c r="AD1242"/>
      <c r="AE1242"/>
      <c r="BG1242"/>
      <c r="BU1242"/>
      <c r="CI1242"/>
      <c r="CW1242"/>
      <c r="FA1242"/>
      <c r="FO1242"/>
    </row>
    <row r="1243" spans="15:171">
      <c r="O1243"/>
      <c r="AD1243"/>
      <c r="AE1243"/>
      <c r="BG1243"/>
      <c r="BU1243"/>
      <c r="CI1243"/>
      <c r="CW1243"/>
      <c r="FA1243"/>
      <c r="FO1243"/>
    </row>
    <row r="1244" spans="15:171">
      <c r="O1244"/>
      <c r="AD1244"/>
      <c r="AE1244"/>
      <c r="BG1244"/>
      <c r="BU1244"/>
      <c r="CI1244"/>
      <c r="CW1244"/>
      <c r="FA1244"/>
      <c r="FO1244"/>
    </row>
    <row r="1245" spans="15:171">
      <c r="O1245"/>
      <c r="AD1245"/>
      <c r="AE1245"/>
      <c r="BG1245"/>
      <c r="BU1245"/>
      <c r="CI1245"/>
      <c r="CW1245"/>
      <c r="FA1245"/>
      <c r="FO1245"/>
    </row>
    <row r="1246" spans="15:171">
      <c r="O1246"/>
      <c r="AD1246"/>
      <c r="AE1246"/>
      <c r="BG1246"/>
      <c r="BU1246"/>
      <c r="CI1246"/>
      <c r="CW1246"/>
      <c r="FA1246"/>
      <c r="FO1246"/>
    </row>
    <row r="1247" spans="15:171">
      <c r="O1247"/>
      <c r="AD1247"/>
      <c r="AE1247"/>
      <c r="BG1247"/>
      <c r="BU1247"/>
      <c r="CI1247"/>
      <c r="CW1247"/>
      <c r="FA1247"/>
      <c r="FO1247"/>
    </row>
    <row r="1248" spans="15:171">
      <c r="O1248"/>
      <c r="AD1248"/>
      <c r="AE1248"/>
      <c r="BG1248"/>
      <c r="BU1248"/>
      <c r="CI1248"/>
      <c r="CW1248"/>
      <c r="FA1248"/>
      <c r="FO1248"/>
    </row>
    <row r="1249" spans="15:171">
      <c r="O1249"/>
      <c r="AD1249"/>
      <c r="AE1249"/>
      <c r="BG1249"/>
      <c r="BU1249"/>
      <c r="CI1249"/>
      <c r="CW1249"/>
      <c r="FA1249"/>
      <c r="FO1249"/>
    </row>
    <row r="1250" spans="15:171">
      <c r="O1250"/>
      <c r="AD1250"/>
      <c r="AE1250"/>
      <c r="BG1250"/>
      <c r="BU1250"/>
      <c r="CI1250"/>
      <c r="CW1250"/>
      <c r="FA1250"/>
      <c r="FO1250"/>
    </row>
    <row r="1251" spans="15:171">
      <c r="O1251"/>
      <c r="AD1251"/>
      <c r="AE1251"/>
      <c r="BG1251"/>
      <c r="BU1251"/>
      <c r="CI1251"/>
      <c r="CW1251"/>
      <c r="FA1251"/>
      <c r="FO1251"/>
    </row>
    <row r="1252" spans="15:171">
      <c r="O1252"/>
      <c r="AD1252"/>
      <c r="AE1252"/>
      <c r="BG1252"/>
      <c r="BU1252"/>
      <c r="CI1252"/>
      <c r="CW1252"/>
      <c r="FA1252"/>
      <c r="FO1252"/>
    </row>
    <row r="1253" spans="15:171">
      <c r="O1253"/>
      <c r="AD1253"/>
      <c r="AE1253"/>
      <c r="BG1253"/>
      <c r="BU1253"/>
      <c r="CI1253"/>
      <c r="CW1253"/>
      <c r="FA1253"/>
      <c r="FO1253"/>
    </row>
    <row r="1254" spans="15:171">
      <c r="O1254"/>
      <c r="AD1254"/>
      <c r="AE1254"/>
      <c r="BG1254"/>
      <c r="BU1254"/>
      <c r="CI1254"/>
      <c r="CW1254"/>
      <c r="FA1254"/>
      <c r="FO1254"/>
    </row>
    <row r="1255" spans="15:171">
      <c r="O1255"/>
      <c r="AD1255"/>
      <c r="AE1255"/>
      <c r="BG1255"/>
      <c r="BU1255"/>
      <c r="CI1255"/>
      <c r="CW1255"/>
      <c r="FA1255"/>
      <c r="FO1255"/>
    </row>
    <row r="1256" spans="15:171">
      <c r="O1256"/>
      <c r="AD1256"/>
      <c r="AE1256"/>
      <c r="BG1256"/>
      <c r="BU1256"/>
      <c r="CI1256"/>
      <c r="CW1256"/>
      <c r="FA1256"/>
      <c r="FO1256"/>
    </row>
    <row r="1257" spans="15:171">
      <c r="O1257"/>
      <c r="AD1257"/>
      <c r="AE1257"/>
      <c r="BG1257"/>
      <c r="BU1257"/>
      <c r="CI1257"/>
      <c r="CW1257"/>
      <c r="FA1257"/>
      <c r="FO1257"/>
    </row>
    <row r="1258" spans="15:171">
      <c r="O1258"/>
      <c r="AD1258"/>
      <c r="AE1258"/>
      <c r="BG1258"/>
      <c r="BU1258"/>
      <c r="CI1258"/>
      <c r="CW1258"/>
      <c r="FA1258"/>
      <c r="FO1258"/>
    </row>
    <row r="1259" spans="15:171">
      <c r="O1259"/>
      <c r="AD1259"/>
      <c r="AE1259"/>
      <c r="BG1259"/>
      <c r="BU1259"/>
      <c r="CI1259"/>
      <c r="CW1259"/>
      <c r="FA1259"/>
      <c r="FO1259"/>
    </row>
    <row r="1260" spans="15:171">
      <c r="O1260"/>
      <c r="AD1260"/>
      <c r="AE1260"/>
      <c r="BG1260"/>
      <c r="BU1260"/>
      <c r="CI1260"/>
      <c r="CW1260"/>
      <c r="FA1260"/>
      <c r="FO1260"/>
    </row>
    <row r="1261" spans="15:171">
      <c r="O1261"/>
      <c r="AD1261"/>
      <c r="AE1261"/>
      <c r="BG1261"/>
      <c r="BU1261"/>
      <c r="CI1261"/>
      <c r="CW1261"/>
      <c r="FA1261"/>
      <c r="FO1261"/>
    </row>
    <row r="1262" spans="15:171">
      <c r="O1262"/>
      <c r="AD1262"/>
      <c r="AE1262"/>
      <c r="BG1262"/>
      <c r="BU1262"/>
      <c r="CI1262"/>
      <c r="CW1262"/>
      <c r="FA1262"/>
      <c r="FO1262"/>
    </row>
    <row r="1263" spans="15:171">
      <c r="O1263"/>
      <c r="AD1263"/>
      <c r="AE1263"/>
      <c r="BG1263"/>
      <c r="BU1263"/>
      <c r="CI1263"/>
      <c r="CW1263"/>
      <c r="FA1263"/>
      <c r="FO1263"/>
    </row>
    <row r="1264" spans="15:171">
      <c r="O1264"/>
      <c r="AD1264"/>
      <c r="AE1264"/>
      <c r="BG1264"/>
      <c r="BU1264"/>
      <c r="CI1264"/>
      <c r="CW1264"/>
      <c r="FA1264"/>
      <c r="FO1264"/>
    </row>
    <row r="1265" spans="15:171">
      <c r="O1265"/>
      <c r="AD1265"/>
      <c r="AE1265"/>
      <c r="BG1265"/>
      <c r="BU1265"/>
      <c r="CI1265"/>
      <c r="CW1265"/>
      <c r="FA1265"/>
      <c r="FO1265"/>
    </row>
    <row r="1266" spans="15:171">
      <c r="O1266"/>
      <c r="AD1266"/>
      <c r="AE1266"/>
      <c r="BG1266"/>
      <c r="BU1266"/>
      <c r="CI1266"/>
      <c r="CW1266"/>
      <c r="FA1266"/>
      <c r="FO1266"/>
    </row>
    <row r="1267" spans="15:171">
      <c r="O1267"/>
      <c r="AD1267"/>
      <c r="AE1267"/>
      <c r="BG1267"/>
      <c r="BU1267"/>
      <c r="CI1267"/>
      <c r="CW1267"/>
      <c r="FA1267"/>
      <c r="FO1267"/>
    </row>
    <row r="1268" spans="15:171">
      <c r="O1268"/>
      <c r="AD1268"/>
      <c r="AE1268"/>
      <c r="BG1268"/>
      <c r="BU1268"/>
      <c r="CI1268"/>
      <c r="CW1268"/>
      <c r="FA1268"/>
      <c r="FO1268"/>
    </row>
    <row r="1269" spans="15:171">
      <c r="O1269"/>
      <c r="AD1269"/>
      <c r="AE1269"/>
      <c r="BG1269"/>
      <c r="BU1269"/>
      <c r="CI1269"/>
      <c r="CW1269"/>
      <c r="FA1269"/>
      <c r="FO1269"/>
    </row>
    <row r="1270" spans="15:171">
      <c r="O1270"/>
      <c r="AD1270"/>
      <c r="AE1270"/>
      <c r="BG1270"/>
      <c r="BU1270"/>
      <c r="CI1270"/>
      <c r="CW1270"/>
      <c r="FA1270"/>
      <c r="FO1270"/>
    </row>
    <row r="1271" spans="15:171">
      <c r="O1271"/>
      <c r="AD1271"/>
      <c r="AE1271"/>
      <c r="BG1271"/>
      <c r="BU1271"/>
      <c r="CI1271"/>
      <c r="CW1271"/>
      <c r="FA1271"/>
      <c r="FO1271"/>
    </row>
    <row r="1272" spans="15:171">
      <c r="O1272"/>
      <c r="AD1272"/>
      <c r="AE1272"/>
      <c r="BG1272"/>
      <c r="BU1272"/>
      <c r="CI1272"/>
      <c r="CW1272"/>
      <c r="FA1272"/>
      <c r="FO1272"/>
    </row>
    <row r="1273" spans="15:171">
      <c r="O1273"/>
      <c r="AD1273"/>
      <c r="AE1273"/>
      <c r="BG1273"/>
      <c r="BU1273"/>
      <c r="CI1273"/>
      <c r="CW1273"/>
      <c r="FA1273"/>
      <c r="FO1273"/>
    </row>
    <row r="1274" spans="15:171">
      <c r="O1274"/>
      <c r="AD1274"/>
      <c r="AE1274"/>
      <c r="BG1274"/>
      <c r="BU1274"/>
      <c r="CI1274"/>
      <c r="CW1274"/>
      <c r="FA1274"/>
      <c r="FO1274"/>
    </row>
    <row r="1275" spans="15:171">
      <c r="O1275"/>
      <c r="AD1275"/>
      <c r="AE1275"/>
      <c r="BG1275"/>
      <c r="BU1275"/>
      <c r="CI1275"/>
      <c r="CW1275"/>
      <c r="FA1275"/>
      <c r="FO1275"/>
    </row>
    <row r="1276" spans="15:171">
      <c r="O1276"/>
      <c r="AD1276"/>
      <c r="AE1276"/>
      <c r="BG1276"/>
      <c r="BU1276"/>
      <c r="CI1276"/>
      <c r="CW1276"/>
      <c r="FA1276"/>
      <c r="FO1276"/>
    </row>
    <row r="1277" spans="15:171">
      <c r="O1277"/>
      <c r="AD1277"/>
      <c r="AE1277"/>
      <c r="BG1277"/>
      <c r="BU1277"/>
      <c r="CI1277"/>
      <c r="CW1277"/>
      <c r="FA1277"/>
      <c r="FO1277"/>
    </row>
    <row r="1278" spans="15:171">
      <c r="O1278"/>
      <c r="AD1278"/>
      <c r="AE1278"/>
      <c r="BG1278"/>
      <c r="BU1278"/>
      <c r="CI1278"/>
      <c r="CW1278"/>
      <c r="FA1278"/>
      <c r="FO1278"/>
    </row>
    <row r="1279" spans="15:171">
      <c r="O1279"/>
      <c r="AD1279"/>
      <c r="AE1279"/>
      <c r="BG1279"/>
      <c r="BU1279"/>
      <c r="CI1279"/>
      <c r="CW1279"/>
      <c r="FA1279"/>
      <c r="FO1279"/>
    </row>
    <row r="1280" spans="15:171">
      <c r="O1280"/>
      <c r="AD1280"/>
      <c r="AE1280"/>
      <c r="BG1280"/>
      <c r="BU1280"/>
      <c r="CI1280"/>
      <c r="CW1280"/>
      <c r="FA1280"/>
      <c r="FO1280"/>
    </row>
    <row r="1281" spans="15:171">
      <c r="O1281"/>
      <c r="AD1281"/>
      <c r="AE1281"/>
      <c r="BG1281"/>
      <c r="BU1281"/>
      <c r="CI1281"/>
      <c r="CW1281"/>
      <c r="FA1281"/>
      <c r="FO1281"/>
    </row>
    <row r="1282" spans="15:171">
      <c r="O1282"/>
      <c r="AD1282"/>
      <c r="AE1282"/>
      <c r="BG1282"/>
      <c r="BU1282"/>
      <c r="CI1282"/>
      <c r="CW1282"/>
      <c r="FA1282"/>
      <c r="FO1282"/>
    </row>
    <row r="1283" spans="15:171">
      <c r="O1283"/>
      <c r="AD1283"/>
      <c r="AE1283"/>
      <c r="BG1283"/>
      <c r="BU1283"/>
      <c r="CI1283"/>
      <c r="CW1283"/>
      <c r="FA1283"/>
      <c r="FO1283"/>
    </row>
    <row r="1284" spans="15:171">
      <c r="O1284"/>
      <c r="AD1284"/>
      <c r="AE1284"/>
      <c r="BG1284"/>
      <c r="BU1284"/>
      <c r="CI1284"/>
      <c r="CW1284"/>
      <c r="FA1284"/>
      <c r="FO1284"/>
    </row>
    <row r="1285" spans="15:171">
      <c r="O1285"/>
      <c r="AD1285"/>
      <c r="AE1285"/>
      <c r="BG1285"/>
      <c r="BU1285"/>
      <c r="CI1285"/>
      <c r="CW1285"/>
      <c r="FA1285"/>
      <c r="FO1285"/>
    </row>
    <row r="1286" spans="15:171">
      <c r="O1286"/>
      <c r="AD1286"/>
      <c r="AE1286"/>
      <c r="BG1286"/>
      <c r="BU1286"/>
      <c r="CI1286"/>
      <c r="CW1286"/>
      <c r="FA1286"/>
      <c r="FO1286"/>
    </row>
    <row r="1287" spans="15:171">
      <c r="O1287"/>
      <c r="AD1287"/>
      <c r="AE1287"/>
      <c r="BG1287"/>
      <c r="BU1287"/>
      <c r="CI1287"/>
      <c r="CW1287"/>
      <c r="FA1287"/>
      <c r="FO1287"/>
    </row>
    <row r="1288" spans="15:171">
      <c r="O1288"/>
      <c r="AD1288"/>
      <c r="AE1288"/>
      <c r="BG1288"/>
      <c r="BU1288"/>
      <c r="CI1288"/>
      <c r="CW1288"/>
      <c r="FA1288"/>
      <c r="FO1288"/>
    </row>
    <row r="1289" spans="15:171">
      <c r="O1289"/>
      <c r="AD1289"/>
      <c r="AE1289"/>
      <c r="BG1289"/>
      <c r="BU1289"/>
      <c r="CI1289"/>
      <c r="CW1289"/>
      <c r="FA1289"/>
      <c r="FO1289"/>
    </row>
    <row r="1290" spans="15:171">
      <c r="O1290"/>
      <c r="AD1290"/>
      <c r="AE1290"/>
      <c r="BG1290"/>
      <c r="BU1290"/>
      <c r="CI1290"/>
      <c r="CW1290"/>
      <c r="FA1290"/>
      <c r="FO1290"/>
    </row>
    <row r="1291" spans="15:171">
      <c r="O1291"/>
      <c r="AD1291"/>
      <c r="AE1291"/>
      <c r="BG1291"/>
      <c r="BU1291"/>
      <c r="CI1291"/>
      <c r="CW1291"/>
      <c r="FA1291"/>
      <c r="FO1291"/>
    </row>
    <row r="1292" spans="15:171">
      <c r="O1292"/>
      <c r="AD1292"/>
      <c r="AE1292"/>
      <c r="BG1292"/>
      <c r="BU1292"/>
      <c r="CI1292"/>
      <c r="CW1292"/>
      <c r="FA1292"/>
      <c r="FO1292"/>
    </row>
    <row r="1293" spans="15:171">
      <c r="O1293"/>
      <c r="AD1293"/>
      <c r="AE1293"/>
      <c r="BG1293"/>
      <c r="BU1293"/>
      <c r="CI1293"/>
      <c r="CW1293"/>
      <c r="FA1293"/>
      <c r="FO1293"/>
    </row>
    <row r="1294" spans="15:171">
      <c r="O1294"/>
      <c r="AD1294"/>
      <c r="AE1294"/>
      <c r="BG1294"/>
      <c r="BU1294"/>
      <c r="CI1294"/>
      <c r="CW1294"/>
      <c r="FA1294"/>
      <c r="FO1294"/>
    </row>
    <row r="1295" spans="15:171">
      <c r="O1295"/>
      <c r="AD1295"/>
      <c r="AE1295"/>
      <c r="BG1295"/>
      <c r="BU1295"/>
      <c r="CI1295"/>
      <c r="CW1295"/>
      <c r="FA1295"/>
      <c r="FO1295"/>
    </row>
    <row r="1296" spans="15:171">
      <c r="O1296"/>
      <c r="AD1296"/>
      <c r="AE1296"/>
      <c r="BG1296"/>
      <c r="BU1296"/>
      <c r="CI1296"/>
      <c r="CW1296"/>
      <c r="FA1296"/>
      <c r="FO1296"/>
    </row>
    <row r="1297" spans="15:171">
      <c r="O1297"/>
      <c r="AD1297"/>
      <c r="AE1297"/>
      <c r="BG1297"/>
      <c r="BU1297"/>
      <c r="CI1297"/>
      <c r="CW1297"/>
      <c r="FA1297"/>
      <c r="FO1297"/>
    </row>
    <row r="1298" spans="15:171">
      <c r="O1298"/>
      <c r="AD1298"/>
      <c r="AE1298"/>
      <c r="BG1298"/>
      <c r="BU1298"/>
      <c r="CI1298"/>
      <c r="CW1298"/>
      <c r="FA1298"/>
      <c r="FO1298"/>
    </row>
    <row r="1299" spans="15:171">
      <c r="O1299"/>
      <c r="AD1299"/>
      <c r="AE1299"/>
      <c r="BG1299"/>
      <c r="BU1299"/>
      <c r="CI1299"/>
      <c r="CW1299"/>
      <c r="FA1299"/>
      <c r="FO1299"/>
    </row>
    <row r="1300" spans="15:171">
      <c r="O1300"/>
      <c r="AD1300"/>
      <c r="AE1300"/>
      <c r="BG1300"/>
      <c r="BU1300"/>
      <c r="CI1300"/>
      <c r="CW1300"/>
      <c r="FA1300"/>
      <c r="FO1300"/>
    </row>
    <row r="1301" spans="15:171">
      <c r="O1301"/>
      <c r="AD1301"/>
      <c r="AE1301"/>
      <c r="BG1301"/>
      <c r="BU1301"/>
      <c r="CI1301"/>
      <c r="CW1301"/>
      <c r="FA1301"/>
      <c r="FO1301"/>
    </row>
    <row r="1302" spans="15:171">
      <c r="O1302"/>
      <c r="AD1302"/>
      <c r="AE1302"/>
      <c r="BG1302"/>
      <c r="BU1302"/>
      <c r="CI1302"/>
      <c r="CW1302"/>
      <c r="FA1302"/>
      <c r="FO1302"/>
    </row>
    <row r="1303" spans="15:171">
      <c r="O1303"/>
      <c r="AD1303"/>
      <c r="AE1303"/>
      <c r="BG1303"/>
      <c r="BU1303"/>
      <c r="CI1303"/>
      <c r="CW1303"/>
      <c r="FA1303"/>
      <c r="FO1303"/>
    </row>
    <row r="1304" spans="15:171">
      <c r="O1304"/>
      <c r="AD1304"/>
      <c r="AE1304"/>
      <c r="BG1304"/>
      <c r="BU1304"/>
      <c r="CI1304"/>
      <c r="CW1304"/>
      <c r="FA1304"/>
      <c r="FO1304"/>
    </row>
    <row r="1305" spans="15:171">
      <c r="O1305"/>
      <c r="AD1305"/>
      <c r="AE1305"/>
      <c r="BG1305"/>
      <c r="BU1305"/>
      <c r="CI1305"/>
      <c r="CW1305"/>
      <c r="FA1305"/>
      <c r="FO1305"/>
    </row>
    <row r="1306" spans="15:171">
      <c r="O1306"/>
      <c r="AD1306"/>
      <c r="AE1306"/>
      <c r="BG1306"/>
      <c r="BU1306"/>
      <c r="CI1306"/>
      <c r="CW1306"/>
      <c r="FA1306"/>
      <c r="FO1306"/>
    </row>
    <row r="1307" spans="15:171">
      <c r="O1307"/>
      <c r="AD1307"/>
      <c r="AE1307"/>
      <c r="BG1307"/>
      <c r="BU1307"/>
      <c r="CI1307"/>
      <c r="CW1307"/>
      <c r="FA1307"/>
      <c r="FO1307"/>
    </row>
    <row r="1308" spans="15:171">
      <c r="O1308"/>
      <c r="AD1308"/>
      <c r="AE1308"/>
      <c r="BG1308"/>
      <c r="BU1308"/>
      <c r="CI1308"/>
      <c r="CW1308"/>
      <c r="FA1308"/>
      <c r="FO1308"/>
    </row>
    <row r="1309" spans="15:171">
      <c r="O1309"/>
      <c r="AD1309"/>
      <c r="AE1309"/>
      <c r="BG1309"/>
      <c r="BU1309"/>
      <c r="CI1309"/>
      <c r="CW1309"/>
      <c r="FA1309"/>
      <c r="FO1309"/>
    </row>
    <row r="1310" spans="15:171">
      <c r="O1310"/>
      <c r="AD1310"/>
      <c r="AE1310"/>
      <c r="BG1310"/>
      <c r="BU1310"/>
      <c r="CI1310"/>
      <c r="CW1310"/>
      <c r="FA1310"/>
      <c r="FO1310"/>
    </row>
    <row r="1311" spans="15:171">
      <c r="O1311"/>
      <c r="AD1311"/>
      <c r="AE1311"/>
      <c r="BG1311"/>
      <c r="BU1311"/>
      <c r="CI1311"/>
      <c r="CW1311"/>
      <c r="FA1311"/>
      <c r="FO1311"/>
    </row>
    <row r="1312" spans="15:171">
      <c r="O1312"/>
      <c r="AD1312"/>
      <c r="AE1312"/>
      <c r="BG1312"/>
      <c r="BU1312"/>
      <c r="CI1312"/>
      <c r="CW1312"/>
      <c r="FA1312"/>
      <c r="FO1312"/>
    </row>
    <row r="1313" spans="15:171">
      <c r="O1313"/>
      <c r="AD1313"/>
      <c r="AE1313"/>
      <c r="BG1313"/>
      <c r="BU1313"/>
      <c r="CI1313"/>
      <c r="CW1313"/>
      <c r="FA1313"/>
      <c r="FO1313"/>
    </row>
    <row r="1314" spans="15:171">
      <c r="O1314"/>
      <c r="AD1314"/>
      <c r="AE1314"/>
      <c r="BG1314"/>
      <c r="BU1314"/>
      <c r="CI1314"/>
      <c r="CW1314"/>
      <c r="FA1314"/>
      <c r="FO1314"/>
    </row>
    <row r="1315" spans="15:171">
      <c r="O1315"/>
      <c r="AD1315"/>
      <c r="AE1315"/>
      <c r="BG1315"/>
      <c r="BU1315"/>
      <c r="CI1315"/>
      <c r="CW1315"/>
      <c r="FA1315"/>
      <c r="FO1315"/>
    </row>
    <row r="1316" spans="15:171">
      <c r="O1316"/>
      <c r="AD1316"/>
      <c r="AE1316"/>
      <c r="BG1316"/>
      <c r="BU1316"/>
      <c r="CI1316"/>
      <c r="CW1316"/>
      <c r="FA1316"/>
      <c r="FO1316"/>
    </row>
    <row r="1317" spans="15:171">
      <c r="O1317"/>
      <c r="AD1317"/>
      <c r="AE1317"/>
      <c r="BG1317"/>
      <c r="BU1317"/>
      <c r="CI1317"/>
      <c r="CW1317"/>
      <c r="FA1317"/>
      <c r="FO1317"/>
    </row>
    <row r="1318" spans="15:171">
      <c r="O1318"/>
      <c r="AD1318"/>
      <c r="AE1318"/>
      <c r="BG1318"/>
      <c r="BU1318"/>
      <c r="CI1318"/>
      <c r="CW1318"/>
      <c r="FA1318"/>
      <c r="FO1318"/>
    </row>
    <row r="1319" spans="15:171">
      <c r="O1319"/>
      <c r="AD1319"/>
      <c r="AE1319"/>
      <c r="BG1319"/>
      <c r="BU1319"/>
      <c r="CI1319"/>
      <c r="CW1319"/>
      <c r="FA1319"/>
      <c r="FO1319"/>
    </row>
    <row r="1320" spans="15:171">
      <c r="O1320"/>
      <c r="AD1320"/>
      <c r="AE1320"/>
      <c r="BG1320"/>
      <c r="BU1320"/>
      <c r="CI1320"/>
      <c r="CW1320"/>
      <c r="FA1320"/>
      <c r="FO1320"/>
    </row>
    <row r="1321" spans="15:171">
      <c r="O1321"/>
      <c r="AD1321"/>
      <c r="AE1321"/>
      <c r="BG1321"/>
      <c r="BU1321"/>
      <c r="CI1321"/>
      <c r="CW1321"/>
      <c r="FA1321"/>
      <c r="FO1321"/>
    </row>
    <row r="1322" spans="15:171">
      <c r="O1322"/>
      <c r="AD1322"/>
      <c r="AE1322"/>
      <c r="BG1322"/>
      <c r="BU1322"/>
      <c r="CI1322"/>
      <c r="CW1322"/>
      <c r="FA1322"/>
      <c r="FO1322"/>
    </row>
    <row r="1323" spans="15:171">
      <c r="O1323"/>
      <c r="AD1323"/>
      <c r="AE1323"/>
      <c r="BG1323"/>
      <c r="BU1323"/>
      <c r="CI1323"/>
      <c r="CW1323"/>
      <c r="FA1323"/>
      <c r="FO1323"/>
    </row>
    <row r="1324" spans="15:171">
      <c r="O1324"/>
      <c r="AD1324"/>
      <c r="AE1324"/>
      <c r="BG1324"/>
      <c r="BU1324"/>
      <c r="CI1324"/>
      <c r="CW1324"/>
      <c r="FA1324"/>
      <c r="FO1324"/>
    </row>
    <row r="1325" spans="15:171">
      <c r="O1325"/>
      <c r="AD1325"/>
      <c r="AE1325"/>
      <c r="BG1325"/>
      <c r="BU1325"/>
      <c r="CI1325"/>
      <c r="CW1325"/>
      <c r="FA1325"/>
      <c r="FO1325"/>
    </row>
    <row r="1326" spans="15:171">
      <c r="O1326"/>
      <c r="AD1326"/>
      <c r="AE1326"/>
      <c r="BG1326"/>
      <c r="BU1326"/>
      <c r="CI1326"/>
      <c r="CW1326"/>
      <c r="FA1326"/>
      <c r="FO1326"/>
    </row>
    <row r="1327" spans="15:171">
      <c r="O1327"/>
      <c r="AD1327"/>
      <c r="AE1327"/>
      <c r="BG1327"/>
      <c r="BU1327"/>
      <c r="CI1327"/>
      <c r="CW1327"/>
      <c r="FA1327"/>
      <c r="FO1327"/>
    </row>
    <row r="1328" spans="15:171">
      <c r="O1328"/>
      <c r="AD1328"/>
      <c r="AE1328"/>
      <c r="BG1328"/>
      <c r="BU1328"/>
      <c r="CI1328"/>
      <c r="CW1328"/>
      <c r="FA1328"/>
      <c r="FO1328"/>
    </row>
    <row r="1329" spans="15:171">
      <c r="O1329"/>
      <c r="AD1329"/>
      <c r="AE1329"/>
      <c r="BG1329"/>
      <c r="BU1329"/>
      <c r="CI1329"/>
      <c r="CW1329"/>
      <c r="FA1329"/>
      <c r="FO1329"/>
    </row>
    <row r="1330" spans="15:171">
      <c r="O1330"/>
      <c r="AD1330"/>
      <c r="AE1330"/>
      <c r="BG1330"/>
      <c r="BU1330"/>
      <c r="CI1330"/>
      <c r="CW1330"/>
      <c r="FA1330"/>
      <c r="FO1330"/>
    </row>
    <row r="1331" spans="15:171">
      <c r="O1331"/>
      <c r="AD1331"/>
      <c r="AE1331"/>
      <c r="BG1331"/>
      <c r="BU1331"/>
      <c r="CI1331"/>
      <c r="CW1331"/>
      <c r="FA1331"/>
      <c r="FO1331"/>
    </row>
    <row r="1332" spans="15:171">
      <c r="O1332"/>
      <c r="AD1332"/>
      <c r="AE1332"/>
      <c r="BG1332"/>
      <c r="BU1332"/>
      <c r="CI1332"/>
      <c r="CW1332"/>
      <c r="FA1332"/>
      <c r="FO1332"/>
    </row>
    <row r="1333" spans="15:171">
      <c r="O1333"/>
      <c r="AD1333"/>
      <c r="AE1333"/>
      <c r="BG1333"/>
      <c r="BU1333"/>
      <c r="CI1333"/>
      <c r="CW1333"/>
      <c r="FA1333"/>
      <c r="FO1333"/>
    </row>
    <row r="1334" spans="15:171">
      <c r="O1334"/>
      <c r="AD1334"/>
      <c r="AE1334"/>
      <c r="BG1334"/>
      <c r="BU1334"/>
      <c r="CI1334"/>
      <c r="CW1334"/>
      <c r="FA1334"/>
      <c r="FO1334"/>
    </row>
    <row r="1335" spans="15:171">
      <c r="O1335"/>
      <c r="AD1335"/>
      <c r="AE1335"/>
      <c r="BG1335"/>
      <c r="BU1335"/>
      <c r="CI1335"/>
      <c r="CW1335"/>
      <c r="FA1335"/>
      <c r="FO1335"/>
    </row>
    <row r="1336" spans="15:171">
      <c r="O1336"/>
      <c r="AD1336"/>
      <c r="AE1336"/>
      <c r="BG1336"/>
      <c r="BU1336"/>
      <c r="CI1336"/>
      <c r="CW1336"/>
      <c r="FA1336"/>
      <c r="FO1336"/>
    </row>
    <row r="1337" spans="15:171">
      <c r="O1337"/>
      <c r="AD1337"/>
      <c r="AE1337"/>
      <c r="BG1337"/>
      <c r="BU1337"/>
      <c r="CI1337"/>
      <c r="CW1337"/>
      <c r="FA1337"/>
      <c r="FO1337"/>
    </row>
    <row r="1338" spans="15:171">
      <c r="O1338"/>
      <c r="AD1338"/>
      <c r="AE1338"/>
      <c r="BG1338"/>
      <c r="BU1338"/>
      <c r="CI1338"/>
      <c r="CW1338"/>
      <c r="FA1338"/>
      <c r="FO1338"/>
    </row>
    <row r="1339" spans="15:171">
      <c r="O1339"/>
      <c r="AD1339"/>
      <c r="AE1339"/>
      <c r="BG1339"/>
      <c r="BU1339"/>
      <c r="CI1339"/>
      <c r="CW1339"/>
      <c r="FA1339"/>
      <c r="FO1339"/>
    </row>
    <row r="1340" spans="15:171">
      <c r="O1340"/>
      <c r="AD1340"/>
      <c r="AE1340"/>
      <c r="BG1340"/>
      <c r="BU1340"/>
      <c r="CI1340"/>
      <c r="CW1340"/>
      <c r="FA1340"/>
      <c r="FO1340"/>
    </row>
    <row r="1341" spans="15:171">
      <c r="O1341"/>
      <c r="AD1341"/>
      <c r="AE1341"/>
      <c r="BG1341"/>
      <c r="BU1341"/>
      <c r="CI1341"/>
      <c r="CW1341"/>
      <c r="FA1341"/>
      <c r="FO1341"/>
    </row>
    <row r="1342" spans="15:171">
      <c r="O1342"/>
      <c r="AD1342"/>
      <c r="AE1342"/>
      <c r="BG1342"/>
      <c r="BU1342"/>
      <c r="CI1342"/>
      <c r="CW1342"/>
      <c r="FA1342"/>
      <c r="FO1342"/>
    </row>
    <row r="1343" spans="15:171">
      <c r="O1343"/>
      <c r="AD1343"/>
      <c r="AE1343"/>
      <c r="BG1343"/>
      <c r="BU1343"/>
      <c r="CI1343"/>
      <c r="CW1343"/>
      <c r="FA1343"/>
      <c r="FO1343"/>
    </row>
    <row r="1344" spans="15:171">
      <c r="O1344"/>
      <c r="AD1344"/>
      <c r="AE1344"/>
      <c r="BG1344"/>
      <c r="BU1344"/>
      <c r="CI1344"/>
      <c r="CW1344"/>
      <c r="FA1344"/>
      <c r="FO1344"/>
    </row>
    <row r="1345" spans="15:171">
      <c r="O1345"/>
      <c r="AD1345"/>
      <c r="AE1345"/>
      <c r="BG1345"/>
      <c r="BU1345"/>
      <c r="CI1345"/>
      <c r="CW1345"/>
      <c r="FA1345"/>
      <c r="FO1345"/>
    </row>
    <row r="1346" spans="15:171">
      <c r="O1346"/>
      <c r="AD1346"/>
      <c r="AE1346"/>
      <c r="BG1346"/>
      <c r="BU1346"/>
      <c r="CI1346"/>
      <c r="CW1346"/>
      <c r="FA1346"/>
      <c r="FO1346"/>
    </row>
    <row r="1347" spans="15:171">
      <c r="O1347"/>
      <c r="AD1347"/>
      <c r="AE1347"/>
      <c r="BG1347"/>
      <c r="BU1347"/>
      <c r="CI1347"/>
      <c r="CW1347"/>
      <c r="FA1347"/>
      <c r="FO1347"/>
    </row>
    <row r="1348" spans="15:171">
      <c r="O1348"/>
      <c r="AD1348"/>
      <c r="AE1348"/>
      <c r="BG1348"/>
      <c r="BU1348"/>
      <c r="CI1348"/>
      <c r="CW1348"/>
      <c r="FA1348"/>
      <c r="FO1348"/>
    </row>
    <row r="1349" spans="15:171">
      <c r="O1349"/>
      <c r="AD1349"/>
      <c r="AE1349"/>
      <c r="BG1349"/>
      <c r="BU1349"/>
      <c r="CI1349"/>
      <c r="CW1349"/>
      <c r="FA1349"/>
      <c r="FO1349"/>
    </row>
    <row r="1350" spans="15:171">
      <c r="O1350"/>
      <c r="AD1350"/>
      <c r="AE1350"/>
      <c r="BG1350"/>
      <c r="BU1350"/>
      <c r="CI1350"/>
      <c r="CW1350"/>
      <c r="FA1350"/>
      <c r="FO1350"/>
    </row>
    <row r="1351" spans="15:171">
      <c r="O1351"/>
      <c r="AD1351"/>
      <c r="AE1351"/>
      <c r="BG1351"/>
      <c r="BU1351"/>
      <c r="CI1351"/>
      <c r="CW1351"/>
      <c r="FA1351"/>
      <c r="FO1351"/>
    </row>
    <row r="1352" spans="15:171">
      <c r="O1352"/>
      <c r="AD1352"/>
      <c r="AE1352"/>
      <c r="BG1352"/>
      <c r="BU1352"/>
      <c r="CI1352"/>
      <c r="CW1352"/>
      <c r="FA1352"/>
      <c r="FO1352"/>
    </row>
    <row r="1353" spans="15:171">
      <c r="O1353"/>
      <c r="AD1353"/>
      <c r="AE1353"/>
      <c r="BG1353"/>
      <c r="BU1353"/>
      <c r="CI1353"/>
      <c r="CW1353"/>
      <c r="FA1353"/>
      <c r="FO1353"/>
    </row>
    <row r="1354" spans="15:171">
      <c r="O1354"/>
      <c r="AD1354"/>
      <c r="AE1354"/>
      <c r="BG1354"/>
      <c r="BU1354"/>
      <c r="CI1354"/>
      <c r="CW1354"/>
      <c r="FA1354"/>
      <c r="FO1354"/>
    </row>
    <row r="1355" spans="15:171">
      <c r="O1355"/>
      <c r="AD1355"/>
      <c r="AE1355"/>
      <c r="BG1355"/>
      <c r="BU1355"/>
      <c r="CI1355"/>
      <c r="CW1355"/>
      <c r="FA1355"/>
      <c r="FO1355"/>
    </row>
    <row r="1356" spans="15:171">
      <c r="O1356"/>
      <c r="AD1356"/>
      <c r="AE1356"/>
      <c r="BG1356"/>
      <c r="BU1356"/>
      <c r="CI1356"/>
      <c r="CW1356"/>
      <c r="FA1356"/>
      <c r="FO1356"/>
    </row>
    <row r="1357" spans="15:171">
      <c r="O1357"/>
      <c r="AD1357"/>
      <c r="AE1357"/>
      <c r="BG1357"/>
      <c r="BU1357"/>
      <c r="CI1357"/>
      <c r="CW1357"/>
      <c r="FA1357"/>
      <c r="FO1357"/>
    </row>
    <row r="1358" spans="15:171">
      <c r="O1358"/>
      <c r="AD1358"/>
      <c r="AE1358"/>
      <c r="BG1358"/>
      <c r="BU1358"/>
      <c r="CI1358"/>
      <c r="CW1358"/>
      <c r="FA1358"/>
      <c r="FO1358"/>
    </row>
    <row r="1359" spans="15:171">
      <c r="O1359"/>
      <c r="AD1359"/>
      <c r="AE1359"/>
      <c r="BG1359"/>
      <c r="BU1359"/>
      <c r="CI1359"/>
      <c r="CW1359"/>
      <c r="FA1359"/>
      <c r="FO1359"/>
    </row>
    <row r="1360" spans="15:171">
      <c r="O1360"/>
      <c r="AD1360"/>
      <c r="AE1360"/>
      <c r="BG1360"/>
      <c r="BU1360"/>
      <c r="CI1360"/>
      <c r="CW1360"/>
      <c r="FA1360"/>
      <c r="FO1360"/>
    </row>
    <row r="1361" spans="15:171">
      <c r="O1361"/>
      <c r="AD1361"/>
      <c r="AE1361"/>
      <c r="BG1361"/>
      <c r="BU1361"/>
      <c r="CI1361"/>
      <c r="CW1361"/>
      <c r="FA1361"/>
      <c r="FO1361"/>
    </row>
    <row r="1362" spans="15:171">
      <c r="O1362"/>
      <c r="AD1362"/>
      <c r="AE1362"/>
      <c r="BG1362"/>
      <c r="BU1362"/>
      <c r="CI1362"/>
      <c r="CW1362"/>
      <c r="FA1362"/>
      <c r="FO1362"/>
    </row>
    <row r="1363" spans="15:171">
      <c r="O1363"/>
      <c r="AD1363"/>
      <c r="AE1363"/>
      <c r="BG1363"/>
      <c r="BU1363"/>
      <c r="CI1363"/>
      <c r="CW1363"/>
      <c r="FA1363"/>
      <c r="FO1363"/>
    </row>
    <row r="1364" spans="15:171">
      <c r="O1364"/>
      <c r="AD1364"/>
      <c r="AE1364"/>
      <c r="BG1364"/>
      <c r="BU1364"/>
      <c r="CI1364"/>
      <c r="CW1364"/>
      <c r="FA1364"/>
      <c r="FO1364"/>
    </row>
    <row r="1365" spans="15:171">
      <c r="O1365"/>
      <c r="AD1365"/>
      <c r="AE1365"/>
      <c r="BG1365"/>
      <c r="BU1365"/>
      <c r="CI1365"/>
      <c r="CW1365"/>
      <c r="FA1365"/>
      <c r="FO1365"/>
    </row>
    <row r="1366" spans="15:171">
      <c r="O1366"/>
      <c r="AD1366"/>
      <c r="AE1366"/>
      <c r="BG1366"/>
      <c r="BU1366"/>
      <c r="CI1366"/>
      <c r="CW1366"/>
      <c r="FA1366"/>
      <c r="FO1366"/>
    </row>
    <row r="1367" spans="15:171">
      <c r="O1367"/>
      <c r="AD1367"/>
      <c r="AE1367"/>
      <c r="BG1367"/>
      <c r="BU1367"/>
      <c r="CI1367"/>
      <c r="CW1367"/>
      <c r="FA1367"/>
      <c r="FO1367"/>
    </row>
    <row r="1368" spans="15:171">
      <c r="O1368"/>
      <c r="AD1368"/>
      <c r="AE1368"/>
      <c r="BG1368"/>
      <c r="BU1368"/>
      <c r="CI1368"/>
      <c r="CW1368"/>
      <c r="FA1368"/>
      <c r="FO1368"/>
    </row>
    <row r="1369" spans="15:171">
      <c r="O1369"/>
      <c r="AD1369"/>
      <c r="AE1369"/>
      <c r="BG1369"/>
      <c r="BU1369"/>
      <c r="CI1369"/>
      <c r="CW1369"/>
      <c r="FA1369"/>
      <c r="FO1369"/>
    </row>
    <row r="1370" spans="15:171">
      <c r="O1370"/>
      <c r="AD1370"/>
      <c r="AE1370"/>
      <c r="BG1370"/>
      <c r="BU1370"/>
      <c r="CI1370"/>
      <c r="CW1370"/>
      <c r="FA1370"/>
      <c r="FO1370"/>
    </row>
    <row r="1371" spans="15:171">
      <c r="O1371"/>
      <c r="AD1371"/>
      <c r="AE1371"/>
      <c r="BG1371"/>
      <c r="BU1371"/>
      <c r="CI1371"/>
      <c r="CW1371"/>
      <c r="FA1371"/>
      <c r="FO1371"/>
    </row>
    <row r="1372" spans="15:171">
      <c r="O1372"/>
      <c r="AD1372"/>
      <c r="AE1372"/>
      <c r="BG1372"/>
      <c r="BU1372"/>
      <c r="CI1372"/>
      <c r="CW1372"/>
      <c r="FA1372"/>
      <c r="FO1372"/>
    </row>
    <row r="1373" spans="15:171">
      <c r="O1373"/>
      <c r="AD1373"/>
      <c r="AE1373"/>
      <c r="BG1373"/>
      <c r="BU1373"/>
      <c r="CI1373"/>
      <c r="CW1373"/>
      <c r="FA1373"/>
      <c r="FO1373"/>
    </row>
    <row r="1374" spans="15:171">
      <c r="O1374"/>
      <c r="AD1374"/>
      <c r="AE1374"/>
      <c r="BG1374"/>
      <c r="BU1374"/>
      <c r="CI1374"/>
      <c r="CW1374"/>
      <c r="FA1374"/>
      <c r="FO1374"/>
    </row>
    <row r="1375" spans="15:171">
      <c r="O1375"/>
      <c r="AD1375"/>
      <c r="AE1375"/>
      <c r="BG1375"/>
      <c r="BU1375"/>
      <c r="CI1375"/>
      <c r="CW1375"/>
      <c r="FA1375"/>
      <c r="FO1375"/>
    </row>
    <row r="1376" spans="15:171">
      <c r="O1376"/>
      <c r="AD1376"/>
      <c r="AE1376"/>
      <c r="BG1376"/>
      <c r="BU1376"/>
      <c r="CI1376"/>
      <c r="CW1376"/>
      <c r="FA1376"/>
      <c r="FO1376"/>
    </row>
    <row r="1377" spans="15:171">
      <c r="O1377"/>
      <c r="AD1377"/>
      <c r="AE1377"/>
      <c r="BG1377"/>
      <c r="BU1377"/>
      <c r="CI1377"/>
      <c r="CW1377"/>
      <c r="FA1377"/>
      <c r="FO1377"/>
    </row>
    <row r="1378" spans="15:171">
      <c r="O1378"/>
      <c r="AD1378"/>
      <c r="AE1378"/>
      <c r="BG1378"/>
      <c r="BU1378"/>
      <c r="CI1378"/>
      <c r="CW1378"/>
      <c r="FA1378"/>
      <c r="FO1378"/>
    </row>
    <row r="1379" spans="15:171">
      <c r="O1379"/>
      <c r="AD1379"/>
      <c r="AE1379"/>
      <c r="BG1379"/>
      <c r="BU1379"/>
      <c r="CI1379"/>
      <c r="CW1379"/>
      <c r="FA1379"/>
      <c r="FO1379"/>
    </row>
    <row r="1380" spans="15:171">
      <c r="O1380"/>
      <c r="AD1380"/>
      <c r="AE1380"/>
      <c r="BG1380"/>
      <c r="BU1380"/>
      <c r="CI1380"/>
      <c r="CW1380"/>
      <c r="FA1380"/>
      <c r="FO1380"/>
    </row>
    <row r="1381" spans="15:171">
      <c r="O1381"/>
      <c r="AD1381"/>
      <c r="AE1381"/>
      <c r="BG1381"/>
      <c r="BU1381"/>
      <c r="CI1381"/>
      <c r="CW1381"/>
      <c r="FA1381"/>
      <c r="FO1381"/>
    </row>
    <row r="1382" spans="15:171">
      <c r="O1382"/>
      <c r="AD1382"/>
      <c r="AE1382"/>
      <c r="BG1382"/>
      <c r="BU1382"/>
      <c r="CI1382"/>
      <c r="CW1382"/>
      <c r="FA1382"/>
      <c r="FO1382"/>
    </row>
    <row r="1383" spans="15:171">
      <c r="O1383"/>
      <c r="AD1383"/>
      <c r="AE1383"/>
      <c r="BG1383"/>
      <c r="BU1383"/>
      <c r="CI1383"/>
      <c r="CW1383"/>
      <c r="FA1383"/>
      <c r="FO1383"/>
    </row>
    <row r="1384" spans="15:171">
      <c r="O1384"/>
      <c r="AD1384"/>
      <c r="AE1384"/>
      <c r="BG1384"/>
      <c r="BU1384"/>
      <c r="CI1384"/>
      <c r="CW1384"/>
      <c r="FA1384"/>
      <c r="FO1384"/>
    </row>
    <row r="1385" spans="15:171">
      <c r="O1385"/>
      <c r="AD1385"/>
      <c r="AE1385"/>
      <c r="BG1385"/>
      <c r="BU1385"/>
      <c r="CI1385"/>
      <c r="CW1385"/>
      <c r="FA1385"/>
      <c r="FO1385"/>
    </row>
    <row r="1386" spans="15:171">
      <c r="O1386"/>
      <c r="AD1386"/>
      <c r="AE1386"/>
      <c r="BG1386"/>
      <c r="BU1386"/>
      <c r="CI1386"/>
      <c r="CW1386"/>
      <c r="FA1386"/>
      <c r="FO1386"/>
    </row>
    <row r="1387" spans="15:171">
      <c r="O1387"/>
      <c r="AD1387"/>
      <c r="AE1387"/>
      <c r="BG1387"/>
      <c r="BU1387"/>
      <c r="CI1387"/>
      <c r="CW1387"/>
      <c r="FA1387"/>
      <c r="FO1387"/>
    </row>
    <row r="1388" spans="15:171">
      <c r="O1388"/>
      <c r="AD1388"/>
      <c r="AE1388"/>
      <c r="BG1388"/>
      <c r="BU1388"/>
      <c r="CI1388"/>
      <c r="CW1388"/>
      <c r="FA1388"/>
      <c r="FO1388"/>
    </row>
    <row r="1389" spans="15:171">
      <c r="O1389"/>
      <c r="AD1389"/>
      <c r="AE1389"/>
      <c r="BG1389"/>
      <c r="BU1389"/>
      <c r="CI1389"/>
      <c r="CW1389"/>
      <c r="FA1389"/>
      <c r="FO1389"/>
    </row>
    <row r="1390" spans="15:171">
      <c r="O1390"/>
      <c r="AD1390"/>
      <c r="AE1390"/>
      <c r="BG1390"/>
      <c r="BU1390"/>
      <c r="CI1390"/>
      <c r="CW1390"/>
      <c r="FA1390"/>
      <c r="FO1390"/>
    </row>
    <row r="1391" spans="15:171">
      <c r="O1391"/>
      <c r="AD1391"/>
      <c r="AE1391"/>
      <c r="BG1391"/>
      <c r="BU1391"/>
      <c r="CI1391"/>
      <c r="CW1391"/>
      <c r="FA1391"/>
      <c r="FO1391"/>
    </row>
    <row r="1392" spans="15:171">
      <c r="O1392"/>
      <c r="AD1392"/>
      <c r="AE1392"/>
      <c r="BG1392"/>
      <c r="BU1392"/>
      <c r="CI1392"/>
      <c r="CW1392"/>
      <c r="FA1392"/>
      <c r="FO1392"/>
    </row>
    <row r="1393" spans="15:171">
      <c r="O1393"/>
      <c r="AD1393"/>
      <c r="AE1393"/>
      <c r="BG1393"/>
      <c r="BU1393"/>
      <c r="CI1393"/>
      <c r="CW1393"/>
      <c r="FA1393"/>
      <c r="FO1393"/>
    </row>
    <row r="1394" spans="15:171">
      <c r="O1394"/>
      <c r="AD1394"/>
      <c r="AE1394"/>
      <c r="BG1394"/>
      <c r="BU1394"/>
      <c r="CI1394"/>
      <c r="CW1394"/>
      <c r="FA1394"/>
      <c r="FO1394"/>
    </row>
    <row r="1395" spans="15:171">
      <c r="O1395"/>
      <c r="AD1395"/>
      <c r="AE1395"/>
      <c r="BG1395"/>
      <c r="BU1395"/>
      <c r="CI1395"/>
      <c r="CW1395"/>
      <c r="FA1395"/>
      <c r="FO1395"/>
    </row>
    <row r="1396" spans="15:171">
      <c r="O1396"/>
      <c r="AD1396"/>
      <c r="AE1396"/>
      <c r="BG1396"/>
      <c r="BU1396"/>
      <c r="CI1396"/>
      <c r="CW1396"/>
      <c r="FA1396"/>
      <c r="FO1396"/>
    </row>
    <row r="1397" spans="15:171">
      <c r="O1397"/>
      <c r="AD1397"/>
      <c r="AE1397"/>
      <c r="BG1397"/>
      <c r="BU1397"/>
      <c r="CI1397"/>
      <c r="CW1397"/>
      <c r="FA1397"/>
      <c r="FO1397"/>
    </row>
    <row r="1398" spans="15:171">
      <c r="O1398"/>
      <c r="AD1398"/>
      <c r="AE1398"/>
      <c r="BG1398"/>
      <c r="BU1398"/>
      <c r="CI1398"/>
      <c r="CW1398"/>
      <c r="FA1398"/>
      <c r="FO1398"/>
    </row>
    <row r="1399" spans="15:171">
      <c r="O1399"/>
      <c r="AD1399"/>
      <c r="AE1399"/>
      <c r="BG1399"/>
      <c r="BU1399"/>
      <c r="CI1399"/>
      <c r="CW1399"/>
      <c r="FA1399"/>
      <c r="FO1399"/>
    </row>
    <row r="1400" spans="15:171">
      <c r="O1400"/>
      <c r="AD1400"/>
      <c r="AE1400"/>
      <c r="BG1400"/>
      <c r="BU1400"/>
      <c r="CI1400"/>
      <c r="CW1400"/>
      <c r="FA1400"/>
      <c r="FO1400"/>
    </row>
    <row r="1401" spans="15:171">
      <c r="O1401"/>
      <c r="AD1401"/>
      <c r="AE1401"/>
      <c r="BG1401"/>
      <c r="BU1401"/>
      <c r="CI1401"/>
      <c r="CW1401"/>
      <c r="FA1401"/>
      <c r="FO1401"/>
    </row>
    <row r="1402" spans="15:171">
      <c r="O1402"/>
      <c r="AD1402"/>
      <c r="AE1402"/>
      <c r="BG1402"/>
      <c r="BU1402"/>
      <c r="CI1402"/>
      <c r="CW1402"/>
      <c r="FA1402"/>
      <c r="FO1402"/>
    </row>
    <row r="1403" spans="15:171">
      <c r="O1403"/>
      <c r="AD1403"/>
      <c r="AE1403"/>
      <c r="BG1403"/>
      <c r="BU1403"/>
      <c r="CI1403"/>
      <c r="CW1403"/>
      <c r="FA1403"/>
      <c r="FO1403"/>
    </row>
    <row r="1404" spans="15:171">
      <c r="O1404"/>
      <c r="AD1404"/>
      <c r="AE1404"/>
      <c r="BG1404"/>
      <c r="BU1404"/>
      <c r="CI1404"/>
      <c r="CW1404"/>
      <c r="FA1404"/>
      <c r="FO1404"/>
    </row>
    <row r="1405" spans="15:171">
      <c r="O1405"/>
      <c r="AD1405"/>
      <c r="AE1405"/>
      <c r="BG1405"/>
      <c r="BU1405"/>
      <c r="CI1405"/>
      <c r="CW1405"/>
      <c r="FA1405"/>
      <c r="FO1405"/>
    </row>
    <row r="1406" spans="15:171">
      <c r="O1406"/>
      <c r="AD1406"/>
      <c r="AE1406"/>
      <c r="BG1406"/>
      <c r="BU1406"/>
      <c r="CI1406"/>
      <c r="CW1406"/>
      <c r="FA1406"/>
      <c r="FO1406"/>
    </row>
    <row r="1407" spans="15:171">
      <c r="O1407"/>
      <c r="AD1407"/>
      <c r="AE1407"/>
      <c r="BG1407"/>
      <c r="BU1407"/>
      <c r="CI1407"/>
      <c r="CW1407"/>
      <c r="FA1407"/>
      <c r="FO1407"/>
    </row>
    <row r="1408" spans="15:171">
      <c r="O1408"/>
      <c r="AD1408"/>
      <c r="AE1408"/>
      <c r="BG1408"/>
      <c r="BU1408"/>
      <c r="CI1408"/>
      <c r="CW1408"/>
      <c r="FA1408"/>
      <c r="FO1408"/>
    </row>
    <row r="1409" spans="15:171">
      <c r="O1409"/>
      <c r="AD1409"/>
      <c r="AE1409"/>
      <c r="BG1409"/>
      <c r="BU1409"/>
      <c r="CI1409"/>
      <c r="CW1409"/>
      <c r="FA1409"/>
      <c r="FO1409"/>
    </row>
    <row r="1410" spans="15:171">
      <c r="O1410"/>
      <c r="AD1410"/>
      <c r="AE1410"/>
      <c r="BG1410"/>
      <c r="BU1410"/>
      <c r="CI1410"/>
      <c r="CW1410"/>
      <c r="FA1410"/>
      <c r="FO1410"/>
    </row>
    <row r="1411" spans="15:171">
      <c r="O1411"/>
      <c r="AD1411"/>
      <c r="AE1411"/>
      <c r="BG1411"/>
      <c r="BU1411"/>
      <c r="CI1411"/>
      <c r="CW1411"/>
      <c r="FA1411"/>
      <c r="FO1411"/>
    </row>
    <row r="1412" spans="15:171">
      <c r="O1412"/>
      <c r="AD1412"/>
      <c r="AE1412"/>
      <c r="BG1412"/>
      <c r="BU1412"/>
      <c r="CI1412"/>
      <c r="CW1412"/>
      <c r="FA1412"/>
      <c r="FO1412"/>
    </row>
    <row r="1413" spans="15:171">
      <c r="O1413"/>
      <c r="AD1413"/>
      <c r="AE1413"/>
      <c r="BG1413"/>
      <c r="BU1413"/>
      <c r="CI1413"/>
      <c r="CW1413"/>
      <c r="FA1413"/>
      <c r="FO1413"/>
    </row>
    <row r="1414" spans="15:171">
      <c r="O1414"/>
      <c r="AD1414"/>
      <c r="AE1414"/>
      <c r="BG1414"/>
      <c r="BU1414"/>
      <c r="CI1414"/>
      <c r="CW1414"/>
      <c r="FA1414"/>
      <c r="FO1414"/>
    </row>
    <row r="1415" spans="15:171">
      <c r="O1415"/>
      <c r="AD1415"/>
      <c r="AE1415"/>
      <c r="BG1415"/>
      <c r="BU1415"/>
      <c r="CI1415"/>
      <c r="CW1415"/>
      <c r="FA1415"/>
      <c r="FO1415"/>
    </row>
    <row r="1416" spans="15:171">
      <c r="O1416"/>
      <c r="AD1416"/>
      <c r="AE1416"/>
      <c r="BG1416"/>
      <c r="BU1416"/>
      <c r="CI1416"/>
      <c r="CW1416"/>
      <c r="FA1416"/>
      <c r="FO1416"/>
    </row>
    <row r="1417" spans="15:171">
      <c r="O1417"/>
      <c r="AD1417"/>
      <c r="AE1417"/>
      <c r="BG1417"/>
      <c r="BU1417"/>
      <c r="CI1417"/>
      <c r="CW1417"/>
      <c r="FA1417"/>
      <c r="FO1417"/>
    </row>
    <row r="1418" spans="15:171">
      <c r="O1418"/>
      <c r="AD1418"/>
      <c r="AE1418"/>
      <c r="BG1418"/>
      <c r="BU1418"/>
      <c r="CI1418"/>
      <c r="CW1418"/>
      <c r="FA1418"/>
      <c r="FO1418"/>
    </row>
    <row r="1419" spans="15:171">
      <c r="O1419"/>
      <c r="AD1419"/>
      <c r="AE1419"/>
      <c r="BG1419"/>
      <c r="BU1419"/>
      <c r="CI1419"/>
      <c r="CW1419"/>
      <c r="FA1419"/>
      <c r="FO1419"/>
    </row>
    <row r="1420" spans="15:171">
      <c r="O1420"/>
      <c r="AD1420"/>
      <c r="AE1420"/>
      <c r="BG1420"/>
      <c r="BU1420"/>
      <c r="CI1420"/>
      <c r="CW1420"/>
      <c r="FA1420"/>
      <c r="FO1420"/>
    </row>
    <row r="1421" spans="15:171">
      <c r="O1421"/>
      <c r="AD1421"/>
      <c r="AE1421"/>
      <c r="BG1421"/>
      <c r="BU1421"/>
      <c r="CI1421"/>
      <c r="CW1421"/>
      <c r="FA1421"/>
      <c r="FO1421"/>
    </row>
    <row r="1422" spans="15:171">
      <c r="O1422"/>
      <c r="AD1422"/>
      <c r="AE1422"/>
      <c r="BG1422"/>
      <c r="BU1422"/>
      <c r="CI1422"/>
      <c r="CW1422"/>
      <c r="FA1422"/>
      <c r="FO1422"/>
    </row>
    <row r="1423" spans="15:171">
      <c r="O1423"/>
      <c r="AD1423"/>
      <c r="AE1423"/>
      <c r="BG1423"/>
      <c r="BU1423"/>
      <c r="CI1423"/>
      <c r="CW1423"/>
      <c r="FA1423"/>
      <c r="FO1423"/>
    </row>
    <row r="1424" spans="15:171">
      <c r="O1424"/>
      <c r="AD1424"/>
      <c r="AE1424"/>
      <c r="BG1424"/>
      <c r="BU1424"/>
      <c r="CI1424"/>
      <c r="CW1424"/>
      <c r="FA1424"/>
      <c r="FO1424"/>
    </row>
    <row r="1425" spans="15:171">
      <c r="O1425"/>
      <c r="AD1425"/>
      <c r="AE1425"/>
      <c r="BG1425"/>
      <c r="BU1425"/>
      <c r="CI1425"/>
      <c r="CW1425"/>
      <c r="FA1425"/>
      <c r="FO1425"/>
    </row>
    <row r="1426" spans="15:171">
      <c r="O1426"/>
      <c r="AD1426"/>
      <c r="AE1426"/>
      <c r="BG1426"/>
      <c r="BU1426"/>
      <c r="CI1426"/>
      <c r="CW1426"/>
      <c r="FA1426"/>
      <c r="FO1426"/>
    </row>
    <row r="1427" spans="15:171">
      <c r="O1427"/>
      <c r="AD1427"/>
      <c r="AE1427"/>
      <c r="BG1427"/>
      <c r="BU1427"/>
      <c r="CI1427"/>
      <c r="CW1427"/>
      <c r="FA1427"/>
      <c r="FO1427"/>
    </row>
    <row r="1428" spans="15:171">
      <c r="O1428"/>
      <c r="AD1428"/>
      <c r="AE1428"/>
      <c r="BG1428"/>
      <c r="BU1428"/>
      <c r="CI1428"/>
      <c r="CW1428"/>
      <c r="FA1428"/>
      <c r="FO1428"/>
    </row>
    <row r="1429" spans="15:171">
      <c r="O1429"/>
      <c r="AD1429"/>
      <c r="AE1429"/>
      <c r="BG1429"/>
      <c r="BU1429"/>
      <c r="CI1429"/>
      <c r="CW1429"/>
      <c r="FA1429"/>
      <c r="FO1429"/>
    </row>
    <row r="1430" spans="15:171">
      <c r="O1430"/>
      <c r="AD1430"/>
      <c r="AE1430"/>
      <c r="BG1430"/>
      <c r="BU1430"/>
      <c r="CI1430"/>
      <c r="CW1430"/>
      <c r="FA1430"/>
      <c r="FO1430"/>
    </row>
    <row r="1431" spans="15:171">
      <c r="O1431"/>
      <c r="AD1431"/>
      <c r="AE1431"/>
      <c r="BG1431"/>
      <c r="BU1431"/>
      <c r="CI1431"/>
      <c r="CW1431"/>
      <c r="FA1431"/>
      <c r="FO1431"/>
    </row>
    <row r="1432" spans="15:171">
      <c r="O1432"/>
      <c r="AD1432"/>
      <c r="AE1432"/>
      <c r="BG1432"/>
      <c r="BU1432"/>
      <c r="CI1432"/>
      <c r="CW1432"/>
      <c r="FA1432"/>
      <c r="FO1432"/>
    </row>
    <row r="1433" spans="15:171">
      <c r="O1433"/>
      <c r="AD1433"/>
      <c r="AE1433"/>
      <c r="BG1433"/>
      <c r="BU1433"/>
      <c r="CI1433"/>
      <c r="CW1433"/>
      <c r="FA1433"/>
      <c r="FO1433"/>
    </row>
    <row r="1434" spans="15:171">
      <c r="O1434"/>
      <c r="AD1434"/>
      <c r="AE1434"/>
      <c r="BG1434"/>
      <c r="BU1434"/>
      <c r="CI1434"/>
      <c r="CW1434"/>
      <c r="FA1434"/>
      <c r="FO1434"/>
    </row>
    <row r="1435" spans="15:171">
      <c r="O1435"/>
      <c r="AD1435"/>
      <c r="AE1435"/>
      <c r="BG1435"/>
      <c r="BU1435"/>
      <c r="CI1435"/>
      <c r="CW1435"/>
      <c r="FA1435"/>
      <c r="FO1435"/>
    </row>
    <row r="1436" spans="15:171">
      <c r="O1436"/>
      <c r="AD1436"/>
      <c r="AE1436"/>
      <c r="BG1436"/>
      <c r="BU1436"/>
      <c r="CI1436"/>
      <c r="CW1436"/>
      <c r="FA1436"/>
      <c r="FO1436"/>
    </row>
    <row r="1437" spans="15:171">
      <c r="O1437"/>
      <c r="AD1437"/>
      <c r="AE1437"/>
      <c r="BG1437"/>
      <c r="BU1437"/>
      <c r="CI1437"/>
      <c r="CW1437"/>
      <c r="FA1437"/>
      <c r="FO1437"/>
    </row>
    <row r="1438" spans="15:171">
      <c r="O1438"/>
      <c r="AD1438"/>
      <c r="AE1438"/>
      <c r="BG1438"/>
      <c r="BU1438"/>
      <c r="CI1438"/>
      <c r="CW1438"/>
      <c r="FA1438"/>
      <c r="FO1438"/>
    </row>
    <row r="1439" spans="15:171">
      <c r="O1439"/>
      <c r="AD1439"/>
      <c r="AE1439"/>
      <c r="BG1439"/>
      <c r="BU1439"/>
      <c r="CI1439"/>
      <c r="CW1439"/>
      <c r="FA1439"/>
      <c r="FO1439"/>
    </row>
    <row r="1440" spans="15:171">
      <c r="O1440"/>
      <c r="AD1440"/>
      <c r="AE1440"/>
      <c r="BG1440"/>
      <c r="BU1440"/>
      <c r="CI1440"/>
      <c r="CW1440"/>
      <c r="FA1440"/>
      <c r="FO1440"/>
    </row>
    <row r="1441" spans="15:171">
      <c r="O1441"/>
      <c r="AD1441"/>
      <c r="AE1441"/>
      <c r="BG1441"/>
      <c r="BU1441"/>
      <c r="CI1441"/>
      <c r="CW1441"/>
      <c r="FA1441"/>
      <c r="FO1441"/>
    </row>
    <row r="1442" spans="15:171">
      <c r="O1442"/>
      <c r="AD1442"/>
      <c r="AE1442"/>
      <c r="BG1442"/>
      <c r="BU1442"/>
      <c r="CI1442"/>
      <c r="CW1442"/>
      <c r="FA1442"/>
      <c r="FO1442"/>
    </row>
    <row r="1443" spans="15:171">
      <c r="O1443"/>
      <c r="AD1443"/>
      <c r="AE1443"/>
      <c r="BG1443"/>
      <c r="BU1443"/>
      <c r="CI1443"/>
      <c r="CW1443"/>
      <c r="FA1443"/>
      <c r="FO1443"/>
    </row>
    <row r="1444" spans="15:171">
      <c r="O1444"/>
      <c r="AD1444"/>
      <c r="AE1444"/>
      <c r="BG1444"/>
      <c r="BU1444"/>
      <c r="CI1444"/>
      <c r="CW1444"/>
      <c r="FA1444"/>
      <c r="FO1444"/>
    </row>
    <row r="1445" spans="15:171">
      <c r="O1445"/>
      <c r="AD1445"/>
      <c r="AE1445"/>
      <c r="BG1445"/>
      <c r="BU1445"/>
      <c r="CI1445"/>
      <c r="CW1445"/>
      <c r="FA1445"/>
      <c r="FO1445"/>
    </row>
    <row r="1446" spans="15:171">
      <c r="O1446"/>
      <c r="AD1446"/>
      <c r="AE1446"/>
      <c r="BG1446"/>
      <c r="BU1446"/>
      <c r="CI1446"/>
      <c r="CW1446"/>
      <c r="FA1446"/>
      <c r="FO1446"/>
    </row>
    <row r="1447" spans="15:171">
      <c r="O1447"/>
      <c r="AD1447"/>
      <c r="AE1447"/>
      <c r="BG1447"/>
      <c r="BU1447"/>
      <c r="CI1447"/>
      <c r="CW1447"/>
      <c r="FA1447"/>
      <c r="FO1447"/>
    </row>
    <row r="1448" spans="15:171">
      <c r="O1448"/>
      <c r="AD1448"/>
      <c r="AE1448"/>
      <c r="BG1448"/>
      <c r="BU1448"/>
      <c r="CI1448"/>
      <c r="CW1448"/>
      <c r="FA1448"/>
      <c r="FO1448"/>
    </row>
    <row r="1449" spans="15:171">
      <c r="O1449"/>
      <c r="AD1449"/>
      <c r="AE1449"/>
      <c r="BG1449"/>
      <c r="BU1449"/>
      <c r="CI1449"/>
      <c r="CW1449"/>
      <c r="FA1449"/>
      <c r="FO1449"/>
    </row>
    <row r="1450" spans="15:171">
      <c r="O1450"/>
      <c r="AD1450"/>
      <c r="AE1450"/>
      <c r="BG1450"/>
      <c r="BU1450"/>
      <c r="CI1450"/>
      <c r="CW1450"/>
      <c r="FA1450"/>
      <c r="FO1450"/>
    </row>
    <row r="1451" spans="15:171">
      <c r="O1451"/>
      <c r="AD1451"/>
      <c r="AE1451"/>
      <c r="BG1451"/>
      <c r="BU1451"/>
      <c r="CI1451"/>
      <c r="CW1451"/>
      <c r="FA1451"/>
      <c r="FO1451"/>
    </row>
    <row r="1452" spans="15:171">
      <c r="O1452"/>
      <c r="AD1452"/>
      <c r="AE1452"/>
      <c r="BG1452"/>
      <c r="BU1452"/>
      <c r="CI1452"/>
      <c r="CW1452"/>
      <c r="FA1452"/>
      <c r="FO1452"/>
    </row>
    <row r="1453" spans="15:171">
      <c r="O1453"/>
      <c r="AD1453"/>
      <c r="AE1453"/>
      <c r="BG1453"/>
      <c r="BU1453"/>
      <c r="CI1453"/>
      <c r="CW1453"/>
      <c r="FA1453"/>
      <c r="FO1453"/>
    </row>
    <row r="1454" spans="15:171">
      <c r="O1454"/>
      <c r="AD1454"/>
      <c r="AE1454"/>
      <c r="BG1454"/>
      <c r="BU1454"/>
      <c r="CI1454"/>
      <c r="CW1454"/>
      <c r="FA1454"/>
      <c r="FO1454"/>
    </row>
    <row r="1455" spans="15:171">
      <c r="O1455"/>
      <c r="AD1455"/>
      <c r="AE1455"/>
      <c r="BG1455"/>
      <c r="BU1455"/>
      <c r="CI1455"/>
      <c r="CW1455"/>
      <c r="FA1455"/>
      <c r="FO1455"/>
    </row>
    <row r="1456" spans="15:171">
      <c r="O1456"/>
      <c r="AD1456"/>
      <c r="AE1456"/>
      <c r="BG1456"/>
      <c r="BU1456"/>
      <c r="CI1456"/>
      <c r="CW1456"/>
      <c r="FA1456"/>
      <c r="FO1456"/>
    </row>
    <row r="1457" spans="15:171">
      <c r="O1457"/>
      <c r="AD1457"/>
      <c r="AE1457"/>
      <c r="BG1457"/>
      <c r="BU1457"/>
      <c r="CI1457"/>
      <c r="CW1457"/>
      <c r="FA1457"/>
      <c r="FO1457"/>
    </row>
    <row r="1458" spans="15:171">
      <c r="O1458"/>
      <c r="AD1458"/>
      <c r="AE1458"/>
      <c r="BG1458"/>
      <c r="BU1458"/>
      <c r="CI1458"/>
      <c r="CW1458"/>
      <c r="FA1458"/>
      <c r="FO1458"/>
    </row>
    <row r="1459" spans="15:171">
      <c r="O1459"/>
      <c r="AD1459"/>
      <c r="AE1459"/>
      <c r="BG1459"/>
      <c r="BU1459"/>
      <c r="CI1459"/>
      <c r="CW1459"/>
      <c r="FA1459"/>
      <c r="FO1459"/>
    </row>
    <row r="1460" spans="15:171">
      <c r="O1460"/>
      <c r="AD1460"/>
      <c r="AE1460"/>
      <c r="BG1460"/>
      <c r="BU1460"/>
      <c r="CI1460"/>
      <c r="CW1460"/>
      <c r="FA1460"/>
      <c r="FO1460"/>
    </row>
    <row r="1461" spans="15:171">
      <c r="O1461"/>
      <c r="AD1461"/>
      <c r="AE1461"/>
      <c r="BG1461"/>
      <c r="BU1461"/>
      <c r="CI1461"/>
      <c r="CW1461"/>
      <c r="FA1461"/>
      <c r="FO1461"/>
    </row>
    <row r="1462" spans="15:171">
      <c r="O1462"/>
      <c r="AD1462"/>
      <c r="AE1462"/>
      <c r="BG1462"/>
      <c r="BU1462"/>
      <c r="CI1462"/>
      <c r="CW1462"/>
      <c r="FA1462"/>
      <c r="FO1462"/>
    </row>
    <row r="1463" spans="15:171">
      <c r="O1463"/>
      <c r="AD1463"/>
      <c r="AE1463"/>
      <c r="BG1463"/>
      <c r="BU1463"/>
      <c r="CI1463"/>
      <c r="CW1463"/>
      <c r="FA1463"/>
      <c r="FO1463"/>
    </row>
    <row r="1464" spans="15:171">
      <c r="O1464"/>
      <c r="AD1464"/>
      <c r="AE1464"/>
      <c r="BG1464"/>
      <c r="BU1464"/>
      <c r="CI1464"/>
      <c r="CW1464"/>
      <c r="FA1464"/>
      <c r="FO1464"/>
    </row>
    <row r="1465" spans="15:171">
      <c r="O1465"/>
      <c r="AD1465"/>
      <c r="AE1465"/>
      <c r="BG1465"/>
      <c r="BU1465"/>
      <c r="CI1465"/>
      <c r="CW1465"/>
      <c r="FA1465"/>
      <c r="FO1465"/>
    </row>
    <row r="1466" spans="15:171">
      <c r="O1466"/>
      <c r="AD1466"/>
      <c r="AE1466"/>
      <c r="BG1466"/>
      <c r="BU1466"/>
      <c r="CI1466"/>
      <c r="CW1466"/>
      <c r="FA1466"/>
      <c r="FO1466"/>
    </row>
    <row r="1467" spans="15:171">
      <c r="O1467"/>
      <c r="AD1467"/>
      <c r="AE1467"/>
      <c r="BG1467"/>
      <c r="BU1467"/>
      <c r="CI1467"/>
      <c r="CW1467"/>
      <c r="FA1467"/>
      <c r="FO1467"/>
    </row>
    <row r="1468" spans="15:171">
      <c r="O1468"/>
      <c r="AD1468"/>
      <c r="AE1468"/>
      <c r="BG1468"/>
      <c r="BU1468"/>
      <c r="CI1468"/>
      <c r="CW1468"/>
      <c r="FA1468"/>
      <c r="FO1468"/>
    </row>
    <row r="1469" spans="15:171">
      <c r="O1469"/>
      <c r="AD1469"/>
      <c r="AE1469"/>
      <c r="BG1469"/>
      <c r="BU1469"/>
      <c r="CI1469"/>
      <c r="CW1469"/>
      <c r="FA1469"/>
      <c r="FO1469"/>
    </row>
    <row r="1470" spans="15:171">
      <c r="O1470"/>
      <c r="AD1470"/>
      <c r="AE1470"/>
      <c r="BG1470"/>
      <c r="BU1470"/>
      <c r="CI1470"/>
      <c r="CW1470"/>
      <c r="FA1470"/>
      <c r="FO1470"/>
    </row>
    <row r="1471" spans="15:171">
      <c r="O1471"/>
      <c r="AD1471"/>
      <c r="AE1471"/>
      <c r="BG1471"/>
      <c r="BU1471"/>
      <c r="CI1471"/>
      <c r="CW1471"/>
      <c r="FA1471"/>
      <c r="FO1471"/>
    </row>
    <row r="1472" spans="15:171">
      <c r="O1472"/>
      <c r="AD1472"/>
      <c r="AE1472"/>
      <c r="BG1472"/>
      <c r="BU1472"/>
      <c r="CI1472"/>
      <c r="CW1472"/>
      <c r="FA1472"/>
      <c r="FO1472"/>
    </row>
    <row r="1473" spans="15:171">
      <c r="O1473"/>
      <c r="AD1473"/>
      <c r="AE1473"/>
      <c r="BG1473"/>
      <c r="BU1473"/>
      <c r="CI1473"/>
      <c r="CW1473"/>
      <c r="FA1473"/>
      <c r="FO1473"/>
    </row>
    <row r="1474" spans="15:171">
      <c r="O1474"/>
      <c r="AD1474"/>
      <c r="AE1474"/>
      <c r="BG1474"/>
      <c r="BU1474"/>
      <c r="CI1474"/>
      <c r="CW1474"/>
      <c r="FA1474"/>
      <c r="FO1474"/>
    </row>
    <row r="1475" spans="15:171">
      <c r="O1475"/>
      <c r="AD1475"/>
      <c r="AE1475"/>
      <c r="BG1475"/>
      <c r="BU1475"/>
      <c r="CI1475"/>
      <c r="CW1475"/>
      <c r="FA1475"/>
      <c r="FO1475"/>
    </row>
    <row r="1476" spans="15:171">
      <c r="O1476"/>
      <c r="AD1476"/>
      <c r="AE1476"/>
      <c r="BG1476"/>
      <c r="BU1476"/>
      <c r="CI1476"/>
      <c r="CW1476"/>
      <c r="FA1476"/>
      <c r="FO1476"/>
    </row>
    <row r="1477" spans="15:171">
      <c r="O1477"/>
      <c r="AD1477"/>
      <c r="AE1477"/>
      <c r="BG1477"/>
      <c r="BU1477"/>
      <c r="CI1477"/>
      <c r="CW1477"/>
      <c r="FA1477"/>
      <c r="FO1477"/>
    </row>
    <row r="1478" spans="15:171">
      <c r="O1478"/>
      <c r="AD1478"/>
      <c r="AE1478"/>
      <c r="BG1478"/>
      <c r="BU1478"/>
      <c r="CI1478"/>
      <c r="CW1478"/>
      <c r="FA1478"/>
      <c r="FO1478"/>
    </row>
    <row r="1479" spans="15:171">
      <c r="O1479"/>
      <c r="AD1479"/>
      <c r="AE1479"/>
      <c r="BG1479"/>
      <c r="BU1479"/>
      <c r="CI1479"/>
      <c r="CW1479"/>
      <c r="FA1479"/>
      <c r="FO1479"/>
    </row>
    <row r="1480" spans="15:171">
      <c r="O1480"/>
      <c r="AD1480"/>
      <c r="AE1480"/>
      <c r="BG1480"/>
      <c r="BU1480"/>
      <c r="CI1480"/>
      <c r="CW1480"/>
      <c r="FA1480"/>
      <c r="FO1480"/>
    </row>
    <row r="1481" spans="15:171">
      <c r="O1481"/>
      <c r="AD1481"/>
      <c r="AE1481"/>
      <c r="BG1481"/>
      <c r="BU1481"/>
      <c r="CI1481"/>
      <c r="CW1481"/>
      <c r="FA1481"/>
      <c r="FO1481"/>
    </row>
    <row r="1482" spans="15:171">
      <c r="O1482"/>
      <c r="AD1482"/>
      <c r="AE1482"/>
      <c r="BG1482"/>
      <c r="BU1482"/>
      <c r="CI1482"/>
      <c r="CW1482"/>
      <c r="FA1482"/>
      <c r="FO1482"/>
    </row>
    <row r="1483" spans="15:171">
      <c r="O1483"/>
      <c r="AD1483"/>
      <c r="AE1483"/>
      <c r="BG1483"/>
      <c r="BU1483"/>
      <c r="CI1483"/>
      <c r="CW1483"/>
      <c r="FA1483"/>
      <c r="FO1483"/>
    </row>
    <row r="1484" spans="15:171">
      <c r="O1484"/>
      <c r="AD1484"/>
      <c r="AE1484"/>
      <c r="BG1484"/>
      <c r="BU1484"/>
      <c r="CI1484"/>
      <c r="CW1484"/>
      <c r="FA1484"/>
      <c r="FO1484"/>
    </row>
    <row r="1485" spans="15:171">
      <c r="O1485"/>
      <c r="AD1485"/>
      <c r="AE1485"/>
      <c r="BG1485"/>
      <c r="BU1485"/>
      <c r="CI1485"/>
      <c r="CW1485"/>
      <c r="FA1485"/>
      <c r="FO1485"/>
    </row>
    <row r="1486" spans="15:171">
      <c r="O1486"/>
      <c r="AD1486"/>
      <c r="AE1486"/>
      <c r="BG1486"/>
      <c r="BU1486"/>
      <c r="CI1486"/>
      <c r="CW1486"/>
      <c r="FA1486"/>
      <c r="FO1486"/>
    </row>
    <row r="1487" spans="15:171">
      <c r="O1487"/>
      <c r="AD1487"/>
      <c r="AE1487"/>
      <c r="BG1487"/>
      <c r="BU1487"/>
      <c r="CI1487"/>
      <c r="CW1487"/>
      <c r="FA1487"/>
      <c r="FO1487"/>
    </row>
    <row r="1488" spans="15:171">
      <c r="O1488"/>
      <c r="AD1488"/>
      <c r="AE1488"/>
      <c r="BG1488"/>
      <c r="BU1488"/>
      <c r="CI1488"/>
      <c r="CW1488"/>
      <c r="FA1488"/>
      <c r="FO1488"/>
    </row>
    <row r="1489" spans="15:171">
      <c r="O1489"/>
      <c r="AD1489"/>
      <c r="AE1489"/>
      <c r="BG1489"/>
      <c r="BU1489"/>
      <c r="CI1489"/>
      <c r="CW1489"/>
      <c r="FA1489"/>
      <c r="FO1489"/>
    </row>
    <row r="1490" spans="15:171">
      <c r="O1490"/>
      <c r="AD1490"/>
      <c r="AE1490"/>
      <c r="BG1490"/>
      <c r="BU1490"/>
      <c r="CI1490"/>
      <c r="CW1490"/>
      <c r="FA1490"/>
      <c r="FO1490"/>
    </row>
    <row r="1491" spans="15:171">
      <c r="O1491"/>
      <c r="AD1491"/>
      <c r="AE1491"/>
      <c r="BG1491"/>
      <c r="BU1491"/>
      <c r="CI1491"/>
      <c r="CW1491"/>
      <c r="FA1491"/>
      <c r="FO1491"/>
    </row>
    <row r="1492" spans="15:171">
      <c r="O1492"/>
      <c r="AD1492"/>
      <c r="AE1492"/>
      <c r="BG1492"/>
      <c r="BU1492"/>
      <c r="CI1492"/>
      <c r="CW1492"/>
      <c r="FA1492"/>
      <c r="FO1492"/>
    </row>
    <row r="1493" spans="15:171">
      <c r="O1493"/>
      <c r="AD1493"/>
      <c r="AE1493"/>
      <c r="BG1493"/>
      <c r="BU1493"/>
      <c r="CI1493"/>
      <c r="CW1493"/>
      <c r="FA1493"/>
      <c r="FO1493"/>
    </row>
    <row r="1494" spans="15:171">
      <c r="O1494"/>
      <c r="AD1494"/>
      <c r="AE1494"/>
      <c r="BG1494"/>
      <c r="BU1494"/>
      <c r="CI1494"/>
      <c r="CW1494"/>
      <c r="FA1494"/>
      <c r="FO1494"/>
    </row>
    <row r="1495" spans="15:171">
      <c r="O1495"/>
      <c r="AD1495"/>
      <c r="AE1495"/>
      <c r="BG1495"/>
      <c r="BU1495"/>
      <c r="CI1495"/>
      <c r="CW1495"/>
      <c r="FA1495"/>
      <c r="FO1495"/>
    </row>
    <row r="1496" spans="15:171">
      <c r="O1496"/>
      <c r="AD1496"/>
      <c r="AE1496"/>
      <c r="BG1496"/>
      <c r="BU1496"/>
      <c r="CI1496"/>
      <c r="CW1496"/>
      <c r="FA1496"/>
      <c r="FO1496"/>
    </row>
    <row r="1497" spans="15:171">
      <c r="O1497"/>
      <c r="AD1497"/>
      <c r="AE1497"/>
      <c r="BG1497"/>
      <c r="BU1497"/>
      <c r="CI1497"/>
      <c r="CW1497"/>
      <c r="FA1497"/>
      <c r="FO1497"/>
    </row>
    <row r="1498" spans="15:171">
      <c r="O1498"/>
      <c r="AD1498"/>
      <c r="AE1498"/>
      <c r="BG1498"/>
      <c r="BU1498"/>
      <c r="CI1498"/>
      <c r="CW1498"/>
      <c r="FA1498"/>
      <c r="FO1498"/>
    </row>
    <row r="1499" spans="15:171">
      <c r="O1499"/>
      <c r="AD1499"/>
      <c r="AE1499"/>
      <c r="BG1499"/>
      <c r="BU1499"/>
      <c r="CI1499"/>
      <c r="CW1499"/>
      <c r="FA1499"/>
      <c r="FO1499"/>
    </row>
    <row r="1500" spans="15:171">
      <c r="O1500"/>
      <c r="AD1500"/>
      <c r="AE1500"/>
      <c r="BG1500"/>
      <c r="BU1500"/>
      <c r="CI1500"/>
      <c r="CW1500"/>
      <c r="FA1500"/>
      <c r="FO1500"/>
    </row>
    <row r="1501" spans="15:171">
      <c r="O1501"/>
      <c r="AD1501"/>
      <c r="AE1501"/>
      <c r="BG1501"/>
      <c r="BU1501"/>
      <c r="CI1501"/>
      <c r="CW1501"/>
      <c r="FA1501"/>
      <c r="FO1501"/>
    </row>
    <row r="1502" spans="15:171">
      <c r="O1502"/>
      <c r="AD1502"/>
      <c r="AE1502"/>
      <c r="BG1502"/>
      <c r="BU1502"/>
      <c r="CI1502"/>
      <c r="CW1502"/>
      <c r="FA1502"/>
      <c r="FO1502"/>
    </row>
    <row r="1503" spans="15:171">
      <c r="O1503"/>
      <c r="AD1503"/>
      <c r="AE1503"/>
      <c r="BG1503"/>
      <c r="BU1503"/>
      <c r="CI1503"/>
      <c r="CW1503"/>
      <c r="FA1503"/>
      <c r="FO1503"/>
    </row>
    <row r="1504" spans="15:171">
      <c r="O1504"/>
      <c r="AD1504"/>
      <c r="AE1504"/>
      <c r="BG1504"/>
      <c r="BU1504"/>
      <c r="CI1504"/>
      <c r="CW1504"/>
      <c r="FA1504"/>
      <c r="FO1504"/>
    </row>
    <row r="1505" spans="15:171">
      <c r="O1505"/>
      <c r="AD1505"/>
      <c r="AE1505"/>
      <c r="BG1505"/>
      <c r="BU1505"/>
      <c r="CI1505"/>
      <c r="CW1505"/>
      <c r="FA1505"/>
      <c r="FO1505"/>
    </row>
    <row r="1506" spans="15:171">
      <c r="O1506"/>
      <c r="AD1506"/>
      <c r="AE1506"/>
      <c r="BG1506"/>
      <c r="BU1506"/>
      <c r="CI1506"/>
      <c r="CW1506"/>
      <c r="FA1506"/>
      <c r="FO1506"/>
    </row>
    <row r="1507" spans="15:171">
      <c r="O1507"/>
      <c r="AD1507"/>
      <c r="AE1507"/>
      <c r="BG1507"/>
      <c r="BU1507"/>
      <c r="CI1507"/>
      <c r="CW1507"/>
      <c r="FA1507"/>
      <c r="FO1507"/>
    </row>
    <row r="1508" spans="15:171">
      <c r="O1508"/>
      <c r="AD1508"/>
      <c r="AE1508"/>
      <c r="BG1508"/>
      <c r="BU1508"/>
      <c r="CI1508"/>
      <c r="CW1508"/>
      <c r="FA1508"/>
      <c r="FO1508"/>
    </row>
    <row r="1509" spans="15:171">
      <c r="O1509"/>
      <c r="AD1509"/>
      <c r="AE1509"/>
      <c r="BG1509"/>
      <c r="BU1509"/>
      <c r="CI1509"/>
      <c r="CW1509"/>
      <c r="FA1509"/>
      <c r="FO1509"/>
    </row>
    <row r="1510" spans="15:171">
      <c r="O1510"/>
      <c r="AD1510"/>
      <c r="AE1510"/>
      <c r="BG1510"/>
      <c r="BU1510"/>
      <c r="CI1510"/>
      <c r="CW1510"/>
      <c r="FA1510"/>
      <c r="FO1510"/>
    </row>
    <row r="1511" spans="15:171">
      <c r="O1511"/>
      <c r="AD1511"/>
      <c r="AE1511"/>
      <c r="BG1511"/>
      <c r="BU1511"/>
      <c r="CI1511"/>
      <c r="CW1511"/>
      <c r="FA1511"/>
      <c r="FO1511"/>
    </row>
    <row r="1512" spans="15:171">
      <c r="O1512"/>
      <c r="AD1512"/>
      <c r="AE1512"/>
      <c r="BG1512"/>
      <c r="BU1512"/>
      <c r="CI1512"/>
      <c r="CW1512"/>
      <c r="FA1512"/>
      <c r="FO1512"/>
    </row>
    <row r="1513" spans="15:171">
      <c r="O1513"/>
      <c r="AD1513"/>
      <c r="AE1513"/>
      <c r="BG1513"/>
      <c r="BU1513"/>
      <c r="CI1513"/>
      <c r="CW1513"/>
      <c r="FA1513"/>
      <c r="FO1513"/>
    </row>
    <row r="1514" spans="15:171">
      <c r="O1514"/>
      <c r="AD1514"/>
      <c r="AE1514"/>
      <c r="BG1514"/>
      <c r="BU1514"/>
      <c r="CI1514"/>
      <c r="CW1514"/>
      <c r="FA1514"/>
      <c r="FO1514"/>
    </row>
    <row r="1515" spans="15:171">
      <c r="O1515"/>
      <c r="AD1515"/>
      <c r="AE1515"/>
      <c r="BG1515"/>
      <c r="BU1515"/>
      <c r="CI1515"/>
      <c r="CW1515"/>
      <c r="FA1515"/>
      <c r="FO1515"/>
    </row>
    <row r="1516" spans="15:171">
      <c r="O1516"/>
      <c r="AD1516"/>
      <c r="AE1516"/>
      <c r="BG1516"/>
      <c r="BU1516"/>
      <c r="CI1516"/>
      <c r="CW1516"/>
      <c r="FA1516"/>
      <c r="FO1516"/>
    </row>
    <row r="1517" spans="15:171">
      <c r="O1517"/>
      <c r="AD1517"/>
      <c r="AE1517"/>
      <c r="BG1517"/>
      <c r="BU1517"/>
      <c r="CI1517"/>
      <c r="CW1517"/>
      <c r="FA1517"/>
      <c r="FO1517"/>
    </row>
    <row r="1518" spans="15:171">
      <c r="O1518"/>
      <c r="AD1518"/>
      <c r="AE1518"/>
      <c r="BG1518"/>
      <c r="BU1518"/>
      <c r="CI1518"/>
      <c r="CW1518"/>
      <c r="FA1518"/>
      <c r="FO1518"/>
    </row>
    <row r="1519" spans="15:171">
      <c r="O1519"/>
      <c r="AD1519"/>
      <c r="AE1519"/>
      <c r="BG1519"/>
      <c r="BU1519"/>
      <c r="CI1519"/>
      <c r="CW1519"/>
      <c r="FA1519"/>
      <c r="FO1519"/>
    </row>
    <row r="1520" spans="15:171">
      <c r="O1520"/>
      <c r="AD1520"/>
      <c r="AE1520"/>
      <c r="BG1520"/>
      <c r="BU1520"/>
      <c r="CI1520"/>
      <c r="CW1520"/>
      <c r="FA1520"/>
      <c r="FO1520"/>
    </row>
    <row r="1521" spans="15:171">
      <c r="O1521"/>
      <c r="AD1521"/>
      <c r="AE1521"/>
      <c r="BG1521"/>
      <c r="BU1521"/>
      <c r="CI1521"/>
      <c r="CW1521"/>
      <c r="FA1521"/>
      <c r="FO1521"/>
    </row>
    <row r="1522" spans="15:171">
      <c r="O1522"/>
      <c r="AD1522"/>
      <c r="AE1522"/>
      <c r="BG1522"/>
      <c r="BU1522"/>
      <c r="CI1522"/>
      <c r="CW1522"/>
      <c r="FA1522"/>
      <c r="FO1522"/>
    </row>
    <row r="1523" spans="15:171">
      <c r="O1523"/>
      <c r="AD1523"/>
      <c r="AE1523"/>
      <c r="BG1523"/>
      <c r="BU1523"/>
      <c r="CI1523"/>
      <c r="CW1523"/>
      <c r="FA1523"/>
      <c r="FO1523"/>
    </row>
    <row r="1524" spans="15:171">
      <c r="O1524"/>
      <c r="AD1524"/>
      <c r="AE1524"/>
      <c r="BG1524"/>
      <c r="BU1524"/>
      <c r="CI1524"/>
      <c r="CW1524"/>
      <c r="FA1524"/>
      <c r="FO1524"/>
    </row>
    <row r="1525" spans="15:171">
      <c r="O1525"/>
      <c r="AD1525"/>
      <c r="AE1525"/>
      <c r="BG1525"/>
      <c r="BU1525"/>
      <c r="CI1525"/>
      <c r="CW1525"/>
      <c r="FA1525"/>
      <c r="FO1525"/>
    </row>
    <row r="1526" spans="15:171">
      <c r="O1526"/>
      <c r="AD1526"/>
      <c r="AE1526"/>
      <c r="BG1526"/>
      <c r="BU1526"/>
      <c r="CI1526"/>
      <c r="CW1526"/>
      <c r="FA1526"/>
      <c r="FO1526"/>
    </row>
    <row r="1527" spans="15:171">
      <c r="O1527"/>
      <c r="AD1527"/>
      <c r="AE1527"/>
      <c r="BG1527"/>
      <c r="BU1527"/>
      <c r="CI1527"/>
      <c r="CW1527"/>
      <c r="FA1527"/>
      <c r="FO1527"/>
    </row>
    <row r="1528" spans="15:171">
      <c r="O1528"/>
      <c r="AD1528"/>
      <c r="AE1528"/>
      <c r="BG1528"/>
      <c r="BU1528"/>
      <c r="CI1528"/>
      <c r="CW1528"/>
      <c r="FA1528"/>
      <c r="FO1528"/>
    </row>
    <row r="1529" spans="15:171">
      <c r="O1529"/>
      <c r="AD1529"/>
      <c r="AE1529"/>
      <c r="BG1529"/>
      <c r="BU1529"/>
      <c r="CI1529"/>
      <c r="CW1529"/>
      <c r="FA1529"/>
      <c r="FO1529"/>
    </row>
    <row r="1530" spans="15:171">
      <c r="O1530"/>
      <c r="AD1530"/>
      <c r="AE1530"/>
      <c r="BG1530"/>
      <c r="BU1530"/>
      <c r="CI1530"/>
      <c r="CW1530"/>
      <c r="FA1530"/>
      <c r="FO1530"/>
    </row>
    <row r="1531" spans="15:171">
      <c r="O1531"/>
      <c r="AD1531"/>
      <c r="AE1531"/>
      <c r="BG1531"/>
      <c r="BU1531"/>
      <c r="CI1531"/>
      <c r="CW1531"/>
      <c r="FA1531"/>
      <c r="FO1531"/>
    </row>
    <row r="1532" spans="15:171">
      <c r="O1532"/>
      <c r="AD1532"/>
      <c r="AE1532"/>
      <c r="BG1532"/>
      <c r="BU1532"/>
      <c r="CI1532"/>
      <c r="CW1532"/>
      <c r="FA1532"/>
      <c r="FO1532"/>
    </row>
    <row r="1533" spans="15:171">
      <c r="O1533"/>
      <c r="AD1533"/>
      <c r="AE1533"/>
      <c r="BG1533"/>
      <c r="BU1533"/>
      <c r="CI1533"/>
      <c r="CW1533"/>
      <c r="FA1533"/>
      <c r="FO1533"/>
    </row>
    <row r="1534" spans="15:171">
      <c r="O1534"/>
      <c r="AD1534"/>
      <c r="AE1534"/>
      <c r="BG1534"/>
      <c r="BU1534"/>
      <c r="CI1534"/>
      <c r="CW1534"/>
      <c r="FA1534"/>
      <c r="FO1534"/>
    </row>
    <row r="1535" spans="15:171">
      <c r="O1535"/>
      <c r="AD1535"/>
      <c r="AE1535"/>
      <c r="BG1535"/>
      <c r="BU1535"/>
      <c r="CI1535"/>
      <c r="CW1535"/>
      <c r="FA1535"/>
      <c r="FO1535"/>
    </row>
    <row r="1536" spans="15:171">
      <c r="O1536"/>
      <c r="AD1536"/>
      <c r="AE1536"/>
      <c r="BG1536"/>
      <c r="BU1536"/>
      <c r="CI1536"/>
      <c r="CW1536"/>
      <c r="FA1536"/>
      <c r="FO1536"/>
    </row>
    <row r="1537" spans="15:171">
      <c r="O1537"/>
      <c r="AD1537"/>
      <c r="AE1537"/>
      <c r="BG1537"/>
      <c r="BU1537"/>
      <c r="CI1537"/>
      <c r="CW1537"/>
      <c r="FA1537"/>
      <c r="FO1537"/>
    </row>
    <row r="1538" spans="15:171">
      <c r="O1538"/>
      <c r="AD1538"/>
      <c r="AE1538"/>
      <c r="BG1538"/>
      <c r="BU1538"/>
      <c r="CI1538"/>
      <c r="CW1538"/>
      <c r="FA1538"/>
      <c r="FO1538"/>
    </row>
    <row r="1539" spans="15:171">
      <c r="O1539"/>
      <c r="AD1539"/>
      <c r="AE1539"/>
      <c r="BG1539"/>
      <c r="BU1539"/>
      <c r="CI1539"/>
      <c r="CW1539"/>
      <c r="FA1539"/>
      <c r="FO1539"/>
    </row>
    <row r="1540" spans="15:171">
      <c r="O1540"/>
      <c r="AD1540"/>
      <c r="AE1540"/>
      <c r="BG1540"/>
      <c r="BU1540"/>
      <c r="CI1540"/>
      <c r="CW1540"/>
      <c r="FA1540"/>
      <c r="FO1540"/>
    </row>
    <row r="1541" spans="15:171">
      <c r="O1541"/>
      <c r="AD1541"/>
      <c r="AE1541"/>
      <c r="BG1541"/>
      <c r="BU1541"/>
      <c r="CI1541"/>
      <c r="CW1541"/>
      <c r="FA1541"/>
      <c r="FO1541"/>
    </row>
    <row r="1542" spans="15:171">
      <c r="O1542"/>
      <c r="AD1542"/>
      <c r="AE1542"/>
      <c r="BG1542"/>
      <c r="BU1542"/>
      <c r="CI1542"/>
      <c r="CW1542"/>
      <c r="FA1542"/>
      <c r="FO1542"/>
    </row>
    <row r="1543" spans="15:171">
      <c r="O1543"/>
      <c r="AD1543"/>
      <c r="AE1543"/>
      <c r="BG1543"/>
      <c r="BU1543"/>
      <c r="CI1543"/>
      <c r="CW1543"/>
      <c r="FA1543"/>
      <c r="FO1543"/>
    </row>
    <row r="1544" spans="15:171">
      <c r="O1544"/>
      <c r="AD1544"/>
      <c r="AE1544"/>
      <c r="BG1544"/>
      <c r="BU1544"/>
      <c r="CI1544"/>
      <c r="CW1544"/>
      <c r="FA1544"/>
      <c r="FO1544"/>
    </row>
    <row r="1545" spans="15:171">
      <c r="O1545"/>
      <c r="AD1545"/>
      <c r="AE1545"/>
      <c r="BG1545"/>
      <c r="BU1545"/>
      <c r="CI1545"/>
      <c r="CW1545"/>
      <c r="FA1545"/>
      <c r="FO1545"/>
    </row>
    <row r="1546" spans="15:171">
      <c r="O1546"/>
      <c r="AD1546"/>
      <c r="AE1546"/>
      <c r="BG1546"/>
      <c r="BU1546"/>
      <c r="CI1546"/>
      <c r="CW1546"/>
      <c r="FA1546"/>
      <c r="FO1546"/>
    </row>
    <row r="1547" spans="15:171">
      <c r="O1547"/>
      <c r="AD1547"/>
      <c r="AE1547"/>
      <c r="BG1547"/>
      <c r="BU1547"/>
      <c r="CI1547"/>
      <c r="CW1547"/>
      <c r="FA1547"/>
      <c r="FO1547"/>
    </row>
    <row r="1548" spans="15:171">
      <c r="O1548"/>
      <c r="AD1548"/>
      <c r="AE1548"/>
      <c r="BG1548"/>
      <c r="BU1548"/>
      <c r="CI1548"/>
      <c r="CW1548"/>
      <c r="FA1548"/>
      <c r="FO1548"/>
    </row>
    <row r="1549" spans="15:171">
      <c r="O1549"/>
      <c r="AD1549"/>
      <c r="AE1549"/>
      <c r="BG1549"/>
      <c r="BU1549"/>
      <c r="CI1549"/>
      <c r="CW1549"/>
      <c r="FA1549"/>
      <c r="FO1549"/>
    </row>
    <row r="1550" spans="15:171">
      <c r="O1550"/>
      <c r="AD1550"/>
      <c r="AE1550"/>
      <c r="BG1550"/>
      <c r="BU1550"/>
      <c r="CI1550"/>
      <c r="CW1550"/>
      <c r="FA1550"/>
      <c r="FO1550"/>
    </row>
    <row r="1551" spans="15:171">
      <c r="O1551"/>
      <c r="AD1551"/>
      <c r="AE1551"/>
      <c r="BG1551"/>
      <c r="BU1551"/>
      <c r="CI1551"/>
      <c r="CW1551"/>
      <c r="FA1551"/>
      <c r="FO1551"/>
    </row>
    <row r="1552" spans="15:171">
      <c r="O1552"/>
      <c r="AD1552"/>
      <c r="AE1552"/>
      <c r="BG1552"/>
      <c r="BU1552"/>
      <c r="CI1552"/>
      <c r="CW1552"/>
      <c r="FA1552"/>
      <c r="FO1552"/>
    </row>
    <row r="1553" spans="15:171">
      <c r="O1553"/>
      <c r="AD1553"/>
      <c r="AE1553"/>
      <c r="BG1553"/>
      <c r="BU1553"/>
      <c r="CI1553"/>
      <c r="CW1553"/>
      <c r="FA1553"/>
      <c r="FO1553"/>
    </row>
    <row r="1554" spans="15:171">
      <c r="O1554"/>
      <c r="AD1554"/>
      <c r="AE1554"/>
      <c r="BG1554"/>
      <c r="BU1554"/>
      <c r="CI1554"/>
      <c r="CW1554"/>
      <c r="FA1554"/>
      <c r="FO1554"/>
    </row>
    <row r="1555" spans="15:171">
      <c r="O1555"/>
      <c r="AD1555"/>
      <c r="AE1555"/>
      <c r="BG1555"/>
      <c r="BU1555"/>
      <c r="CI1555"/>
      <c r="CW1555"/>
      <c r="FA1555"/>
      <c r="FO1555"/>
    </row>
    <row r="1556" spans="15:171">
      <c r="O1556"/>
      <c r="AD1556"/>
      <c r="AE1556"/>
      <c r="BG1556"/>
      <c r="BU1556"/>
      <c r="CI1556"/>
      <c r="CW1556"/>
      <c r="FA1556"/>
      <c r="FO1556"/>
    </row>
    <row r="1557" spans="15:171">
      <c r="O1557"/>
      <c r="AD1557"/>
      <c r="AE1557"/>
      <c r="BG1557"/>
      <c r="BU1557"/>
      <c r="CI1557"/>
      <c r="CW1557"/>
      <c r="FA1557"/>
      <c r="FO1557"/>
    </row>
    <row r="1558" spans="15:171">
      <c r="O1558"/>
      <c r="AD1558"/>
      <c r="AE1558"/>
      <c r="BG1558"/>
      <c r="BU1558"/>
      <c r="CI1558"/>
      <c r="CW1558"/>
      <c r="FA1558"/>
      <c r="FO1558"/>
    </row>
    <row r="1559" spans="15:171">
      <c r="O1559"/>
      <c r="AD1559"/>
      <c r="AE1559"/>
      <c r="BG1559"/>
      <c r="BU1559"/>
      <c r="CI1559"/>
      <c r="CW1559"/>
      <c r="FA1559"/>
      <c r="FO1559"/>
    </row>
    <row r="1560" spans="15:171">
      <c r="O1560"/>
      <c r="AD1560"/>
      <c r="AE1560"/>
      <c r="BG1560"/>
      <c r="BU1560"/>
      <c r="CI1560"/>
      <c r="CW1560"/>
      <c r="FA1560"/>
      <c r="FO1560"/>
    </row>
    <row r="1561" spans="15:171">
      <c r="O1561"/>
      <c r="AD1561"/>
      <c r="AE1561"/>
      <c r="BG1561"/>
      <c r="BU1561"/>
      <c r="CI1561"/>
      <c r="CW1561"/>
      <c r="FA1561"/>
      <c r="FO1561"/>
    </row>
    <row r="1562" spans="15:171">
      <c r="O1562"/>
      <c r="AD1562"/>
      <c r="AE1562"/>
      <c r="BG1562"/>
      <c r="BU1562"/>
      <c r="CI1562"/>
      <c r="CW1562"/>
      <c r="FA1562"/>
      <c r="FO1562"/>
    </row>
    <row r="1563" spans="15:171">
      <c r="O1563"/>
      <c r="AD1563"/>
      <c r="AE1563"/>
      <c r="BG1563"/>
      <c r="BU1563"/>
      <c r="CI1563"/>
      <c r="CW1563"/>
      <c r="FA1563"/>
      <c r="FO1563"/>
    </row>
    <row r="1564" spans="15:171">
      <c r="O1564"/>
      <c r="AD1564"/>
      <c r="AE1564"/>
      <c r="BG1564"/>
      <c r="BU1564"/>
      <c r="CI1564"/>
      <c r="CW1564"/>
      <c r="FA1564"/>
      <c r="FO1564"/>
    </row>
    <row r="1565" spans="15:171">
      <c r="O1565"/>
      <c r="AD1565"/>
      <c r="AE1565"/>
      <c r="BG1565"/>
      <c r="BU1565"/>
      <c r="CI1565"/>
      <c r="CW1565"/>
      <c r="FA1565"/>
      <c r="FO1565"/>
    </row>
    <row r="1566" spans="15:171">
      <c r="O1566"/>
      <c r="AD1566"/>
      <c r="AE1566"/>
      <c r="BG1566"/>
      <c r="BU1566"/>
      <c r="CI1566"/>
      <c r="CW1566"/>
      <c r="FA1566"/>
      <c r="FO1566"/>
    </row>
    <row r="1567" spans="15:171">
      <c r="O1567"/>
      <c r="AD1567"/>
      <c r="AE1567"/>
      <c r="BG1567"/>
      <c r="BU1567"/>
      <c r="CI1567"/>
      <c r="CW1567"/>
      <c r="FA1567"/>
      <c r="FO1567"/>
    </row>
    <row r="1568" spans="15:171">
      <c r="O1568"/>
      <c r="AD1568"/>
      <c r="AE1568"/>
      <c r="BG1568"/>
      <c r="BU1568"/>
      <c r="CI1568"/>
      <c r="CW1568"/>
      <c r="FA1568"/>
      <c r="FO1568"/>
    </row>
    <row r="1569" spans="15:171">
      <c r="O1569"/>
      <c r="AD1569"/>
      <c r="AE1569"/>
      <c r="BG1569"/>
      <c r="BU1569"/>
      <c r="CI1569"/>
      <c r="CW1569"/>
      <c r="FA1569"/>
      <c r="FO1569"/>
    </row>
    <row r="1570" spans="15:171">
      <c r="O1570"/>
      <c r="AD1570"/>
      <c r="AE1570"/>
      <c r="BG1570"/>
      <c r="BU1570"/>
      <c r="CI1570"/>
      <c r="CW1570"/>
      <c r="FA1570"/>
      <c r="FO1570"/>
    </row>
    <row r="1571" spans="15:171">
      <c r="O1571"/>
      <c r="AD1571"/>
      <c r="AE1571"/>
      <c r="BG1571"/>
      <c r="BU1571"/>
      <c r="CI1571"/>
      <c r="CW1571"/>
      <c r="FA1571"/>
      <c r="FO1571"/>
    </row>
    <row r="1572" spans="15:171">
      <c r="O1572"/>
      <c r="AD1572"/>
      <c r="AE1572"/>
      <c r="BG1572"/>
      <c r="BU1572"/>
      <c r="CI1572"/>
      <c r="CW1572"/>
      <c r="FA1572"/>
      <c r="FO1572"/>
    </row>
    <row r="1573" spans="15:171">
      <c r="O1573"/>
      <c r="AD1573"/>
      <c r="AE1573"/>
      <c r="BG1573"/>
      <c r="BU1573"/>
      <c r="CI1573"/>
      <c r="CW1573"/>
      <c r="FA1573"/>
      <c r="FO1573"/>
    </row>
    <row r="1574" spans="15:171">
      <c r="O1574"/>
      <c r="AD1574"/>
      <c r="AE1574"/>
      <c r="BG1574"/>
      <c r="BU1574"/>
      <c r="CI1574"/>
      <c r="CW1574"/>
      <c r="FA1574"/>
      <c r="FO1574"/>
    </row>
    <row r="1575" spans="15:171">
      <c r="O1575"/>
      <c r="AD1575"/>
      <c r="AE1575"/>
      <c r="BG1575"/>
      <c r="BU1575"/>
      <c r="CI1575"/>
      <c r="CW1575"/>
      <c r="FA1575"/>
      <c r="FO1575"/>
    </row>
    <row r="1576" spans="15:171">
      <c r="O1576"/>
      <c r="AD1576"/>
      <c r="AE1576"/>
      <c r="BG1576"/>
      <c r="BU1576"/>
      <c r="CI1576"/>
      <c r="CW1576"/>
      <c r="FA1576"/>
      <c r="FO1576"/>
    </row>
    <row r="1577" spans="15:171">
      <c r="O1577"/>
      <c r="AD1577"/>
      <c r="AE1577"/>
      <c r="BG1577"/>
      <c r="BU1577"/>
      <c r="CI1577"/>
      <c r="CW1577"/>
      <c r="FA1577"/>
      <c r="FO1577"/>
    </row>
    <row r="1578" spans="15:171">
      <c r="O1578"/>
      <c r="AD1578"/>
      <c r="AE1578"/>
      <c r="BG1578"/>
      <c r="BU1578"/>
      <c r="CI1578"/>
      <c r="CW1578"/>
      <c r="FA1578"/>
      <c r="FO1578"/>
    </row>
    <row r="1579" spans="15:171">
      <c r="O1579"/>
      <c r="AD1579"/>
      <c r="AE1579"/>
      <c r="BG1579"/>
      <c r="BU1579"/>
      <c r="CI1579"/>
      <c r="CW1579"/>
      <c r="FA1579"/>
      <c r="FO1579"/>
    </row>
    <row r="1580" spans="15:171">
      <c r="O1580"/>
      <c r="AD1580"/>
      <c r="AE1580"/>
      <c r="BG1580"/>
      <c r="BU1580"/>
      <c r="CI1580"/>
      <c r="CW1580"/>
      <c r="FA1580"/>
      <c r="FO1580"/>
    </row>
    <row r="1581" spans="15:171">
      <c r="O1581"/>
      <c r="AD1581"/>
      <c r="AE1581"/>
      <c r="BG1581"/>
      <c r="BU1581"/>
      <c r="CI1581"/>
      <c r="CW1581"/>
      <c r="FA1581"/>
      <c r="FO1581"/>
    </row>
    <row r="1582" spans="15:171">
      <c r="O1582"/>
      <c r="AD1582"/>
      <c r="AE1582"/>
      <c r="BG1582"/>
      <c r="BU1582"/>
      <c r="CI1582"/>
      <c r="CW1582"/>
      <c r="FA1582"/>
      <c r="FO1582"/>
    </row>
    <row r="1583" spans="15:171">
      <c r="O1583"/>
      <c r="AD1583"/>
      <c r="AE1583"/>
      <c r="BG1583"/>
      <c r="BU1583"/>
      <c r="CI1583"/>
      <c r="CW1583"/>
      <c r="FA1583"/>
      <c r="FO1583"/>
    </row>
    <row r="1584" spans="15:171">
      <c r="O1584"/>
      <c r="AD1584"/>
      <c r="AE1584"/>
      <c r="BG1584"/>
      <c r="BU1584"/>
      <c r="CI1584"/>
      <c r="CW1584"/>
      <c r="FA1584"/>
      <c r="FO1584"/>
    </row>
    <row r="1585" spans="15:171">
      <c r="O1585"/>
      <c r="AD1585"/>
      <c r="AE1585"/>
      <c r="BG1585"/>
      <c r="BU1585"/>
      <c r="CI1585"/>
      <c r="CW1585"/>
      <c r="FA1585"/>
      <c r="FO1585"/>
    </row>
    <row r="1586" spans="15:171">
      <c r="O1586"/>
      <c r="AD1586"/>
      <c r="AE1586"/>
      <c r="BG1586"/>
      <c r="BU1586"/>
      <c r="CI1586"/>
      <c r="CW1586"/>
      <c r="FA1586"/>
      <c r="FO1586"/>
    </row>
    <row r="1587" spans="15:171">
      <c r="O1587"/>
      <c r="AD1587"/>
      <c r="AE1587"/>
      <c r="BG1587"/>
      <c r="BU1587"/>
      <c r="CI1587"/>
      <c r="CW1587"/>
      <c r="FA1587"/>
      <c r="FO1587"/>
    </row>
    <row r="1588" spans="15:171">
      <c r="O1588"/>
      <c r="AD1588"/>
      <c r="AE1588"/>
      <c r="BG1588"/>
      <c r="BU1588"/>
      <c r="CI1588"/>
      <c r="CW1588"/>
      <c r="FA1588"/>
      <c r="FO1588"/>
    </row>
    <row r="1589" spans="15:171">
      <c r="O1589"/>
      <c r="AD1589"/>
      <c r="AE1589"/>
      <c r="BG1589"/>
      <c r="BU1589"/>
      <c r="CI1589"/>
      <c r="CW1589"/>
      <c r="FA1589"/>
      <c r="FO1589"/>
    </row>
    <row r="1590" spans="15:171">
      <c r="O1590"/>
      <c r="AD1590"/>
      <c r="AE1590"/>
      <c r="BG1590"/>
      <c r="BU1590"/>
      <c r="CI1590"/>
      <c r="CW1590"/>
      <c r="FA1590"/>
      <c r="FO1590"/>
    </row>
    <row r="1591" spans="15:171">
      <c r="O1591"/>
      <c r="AD1591"/>
      <c r="AE1591"/>
      <c r="BG1591"/>
      <c r="BU1591"/>
      <c r="CI1591"/>
      <c r="CW1591"/>
      <c r="FA1591"/>
      <c r="FO1591"/>
    </row>
    <row r="1592" spans="15:171">
      <c r="O1592"/>
      <c r="AD1592"/>
      <c r="AE1592"/>
      <c r="BG1592"/>
      <c r="BU1592"/>
      <c r="CI1592"/>
      <c r="CW1592"/>
      <c r="FA1592"/>
      <c r="FO1592"/>
    </row>
    <row r="1593" spans="15:171">
      <c r="O1593"/>
      <c r="AD1593"/>
      <c r="AE1593"/>
      <c r="BG1593"/>
      <c r="BU1593"/>
      <c r="CI1593"/>
      <c r="CW1593"/>
      <c r="FA1593"/>
      <c r="FO1593"/>
    </row>
    <row r="1594" spans="15:171">
      <c r="O1594"/>
      <c r="AD1594"/>
      <c r="AE1594"/>
      <c r="BG1594"/>
      <c r="BU1594"/>
      <c r="CI1594"/>
      <c r="CW1594"/>
      <c r="FA1594"/>
      <c r="FO1594"/>
    </row>
    <row r="1595" spans="15:171">
      <c r="O1595"/>
      <c r="AD1595"/>
      <c r="AE1595"/>
      <c r="BG1595"/>
      <c r="BU1595"/>
      <c r="CI1595"/>
      <c r="CW1595"/>
      <c r="FA1595"/>
      <c r="FO1595"/>
    </row>
    <row r="1596" spans="15:171">
      <c r="O1596"/>
      <c r="AD1596"/>
      <c r="AE1596"/>
      <c r="BG1596"/>
      <c r="BU1596"/>
      <c r="CI1596"/>
      <c r="CW1596"/>
      <c r="FA1596"/>
      <c r="FO1596"/>
    </row>
    <row r="1597" spans="15:171">
      <c r="O1597"/>
      <c r="AD1597"/>
      <c r="AE1597"/>
      <c r="BG1597"/>
      <c r="BU1597"/>
      <c r="CI1597"/>
      <c r="CW1597"/>
      <c r="FA1597"/>
      <c r="FO1597"/>
    </row>
    <row r="1598" spans="15:171">
      <c r="O1598"/>
      <c r="AD1598"/>
      <c r="AE1598"/>
      <c r="BG1598"/>
      <c r="BU1598"/>
      <c r="CI1598"/>
      <c r="CW1598"/>
      <c r="FA1598"/>
      <c r="FO1598"/>
    </row>
    <row r="1599" spans="15:171">
      <c r="O1599"/>
      <c r="AD1599"/>
      <c r="AE1599"/>
      <c r="BG1599"/>
      <c r="BU1599"/>
      <c r="CI1599"/>
      <c r="CW1599"/>
      <c r="FA1599"/>
      <c r="FO1599"/>
    </row>
    <row r="1600" spans="15:171">
      <c r="O1600"/>
      <c r="AD1600"/>
      <c r="AE1600"/>
      <c r="BG1600"/>
      <c r="BU1600"/>
      <c r="CI1600"/>
      <c r="CW1600"/>
      <c r="FA1600"/>
      <c r="FO1600"/>
    </row>
    <row r="1601" spans="15:171">
      <c r="O1601"/>
      <c r="AD1601"/>
      <c r="AE1601"/>
      <c r="BG1601"/>
      <c r="BU1601"/>
      <c r="CI1601"/>
      <c r="CW1601"/>
      <c r="FA1601"/>
      <c r="FO1601"/>
    </row>
    <row r="1602" spans="15:171">
      <c r="O1602"/>
      <c r="AD1602"/>
      <c r="AE1602"/>
      <c r="BG1602"/>
      <c r="BU1602"/>
      <c r="CI1602"/>
      <c r="CW1602"/>
      <c r="FA1602"/>
      <c r="FO1602"/>
    </row>
    <row r="1603" spans="15:171">
      <c r="O1603"/>
      <c r="AD1603"/>
      <c r="AE1603"/>
      <c r="BG1603"/>
      <c r="BU1603"/>
      <c r="CI1603"/>
      <c r="CW1603"/>
      <c r="FA1603"/>
      <c r="FO1603"/>
    </row>
    <row r="1604" spans="15:171">
      <c r="O1604"/>
      <c r="AD1604"/>
      <c r="AE1604"/>
      <c r="BG1604"/>
      <c r="BU1604"/>
      <c r="CI1604"/>
      <c r="CW1604"/>
      <c r="FA1604"/>
      <c r="FO1604"/>
    </row>
    <row r="1605" spans="15:171">
      <c r="O1605"/>
      <c r="AD1605"/>
      <c r="AE1605"/>
      <c r="BG1605"/>
      <c r="BU1605"/>
      <c r="CI1605"/>
      <c r="CW1605"/>
      <c r="FA1605"/>
      <c r="FO1605"/>
    </row>
    <row r="1606" spans="15:171">
      <c r="O1606"/>
      <c r="AD1606"/>
      <c r="AE1606"/>
      <c r="BG1606"/>
      <c r="BU1606"/>
      <c r="CI1606"/>
      <c r="CW1606"/>
      <c r="FA1606"/>
      <c r="FO1606"/>
    </row>
    <row r="1607" spans="15:171">
      <c r="O1607"/>
      <c r="AD1607"/>
      <c r="AE1607"/>
      <c r="BG1607"/>
      <c r="BU1607"/>
      <c r="CI1607"/>
      <c r="CW1607"/>
      <c r="FA1607"/>
      <c r="FO1607"/>
    </row>
    <row r="1608" spans="15:171">
      <c r="O1608"/>
      <c r="AD1608"/>
      <c r="AE1608"/>
      <c r="BG1608"/>
      <c r="BU1608"/>
      <c r="CI1608"/>
      <c r="CW1608"/>
      <c r="FA1608"/>
      <c r="FO1608"/>
    </row>
    <row r="1609" spans="15:171">
      <c r="O1609"/>
      <c r="AD1609"/>
      <c r="AE1609"/>
      <c r="BG1609"/>
      <c r="BU1609"/>
      <c r="CI1609"/>
      <c r="CW1609"/>
      <c r="FA1609"/>
      <c r="FO1609"/>
    </row>
    <row r="1610" spans="15:171">
      <c r="O1610"/>
      <c r="AD1610"/>
      <c r="AE1610"/>
      <c r="BG1610"/>
      <c r="BU1610"/>
      <c r="CI1610"/>
      <c r="CW1610"/>
      <c r="FA1610"/>
      <c r="FO1610"/>
    </row>
    <row r="1611" spans="15:171">
      <c r="O1611"/>
      <c r="AD1611"/>
      <c r="AE1611"/>
      <c r="BG1611"/>
      <c r="BU1611"/>
      <c r="CI1611"/>
      <c r="CW1611"/>
      <c r="FA1611"/>
      <c r="FO1611"/>
    </row>
    <row r="1612" spans="15:171">
      <c r="O1612"/>
      <c r="AD1612"/>
      <c r="AE1612"/>
      <c r="BG1612"/>
      <c r="BU1612"/>
      <c r="CI1612"/>
      <c r="CW1612"/>
      <c r="FA1612"/>
      <c r="FO1612"/>
    </row>
    <row r="1613" spans="15:171">
      <c r="O1613"/>
      <c r="AD1613"/>
      <c r="AE1613"/>
      <c r="BG1613"/>
      <c r="BU1613"/>
      <c r="CI1613"/>
      <c r="CW1613"/>
      <c r="FA1613"/>
      <c r="FO1613"/>
    </row>
    <row r="1614" spans="15:171">
      <c r="O1614"/>
      <c r="AD1614"/>
      <c r="AE1614"/>
      <c r="BG1614"/>
      <c r="BU1614"/>
      <c r="CI1614"/>
      <c r="CW1614"/>
      <c r="FA1614"/>
      <c r="FO1614"/>
    </row>
    <row r="1615" spans="15:171">
      <c r="O1615"/>
      <c r="AD1615"/>
      <c r="AE1615"/>
      <c r="BG1615"/>
      <c r="BU1615"/>
      <c r="CI1615"/>
      <c r="CW1615"/>
      <c r="FA1615"/>
      <c r="FO1615"/>
    </row>
    <row r="1616" spans="15:171">
      <c r="O1616"/>
      <c r="AD1616"/>
      <c r="AE1616"/>
      <c r="BG1616"/>
      <c r="BU1616"/>
      <c r="CI1616"/>
      <c r="CW1616"/>
      <c r="FA1616"/>
      <c r="FO1616"/>
    </row>
    <row r="1617" spans="15:171">
      <c r="O1617"/>
      <c r="AD1617"/>
      <c r="AE1617"/>
      <c r="BG1617"/>
      <c r="BU1617"/>
      <c r="CI1617"/>
      <c r="CW1617"/>
      <c r="FA1617"/>
      <c r="FO1617"/>
    </row>
    <row r="1618" spans="15:171">
      <c r="O1618"/>
      <c r="AD1618"/>
      <c r="AE1618"/>
      <c r="BG1618"/>
      <c r="BU1618"/>
      <c r="CI1618"/>
      <c r="CW1618"/>
      <c r="FA1618"/>
      <c r="FO1618"/>
    </row>
    <row r="1619" spans="15:171">
      <c r="O1619"/>
      <c r="AD1619"/>
      <c r="AE1619"/>
      <c r="BG1619"/>
      <c r="BU1619"/>
      <c r="CI1619"/>
      <c r="CW1619"/>
      <c r="FA1619"/>
      <c r="FO1619"/>
    </row>
    <row r="1620" spans="15:171">
      <c r="O1620"/>
      <c r="AD1620"/>
      <c r="AE1620"/>
      <c r="BG1620"/>
      <c r="BU1620"/>
      <c r="CI1620"/>
      <c r="CW1620"/>
      <c r="FA1620"/>
      <c r="FO1620"/>
    </row>
    <row r="1621" spans="15:171">
      <c r="O1621"/>
      <c r="AD1621"/>
      <c r="AE1621"/>
      <c r="BG1621"/>
      <c r="BU1621"/>
      <c r="CI1621"/>
      <c r="CW1621"/>
      <c r="FA1621"/>
      <c r="FO1621"/>
    </row>
    <row r="1622" spans="15:171">
      <c r="O1622"/>
      <c r="AD1622"/>
      <c r="AE1622"/>
      <c r="BG1622"/>
      <c r="BU1622"/>
      <c r="CI1622"/>
      <c r="CW1622"/>
      <c r="FA1622"/>
      <c r="FO1622"/>
    </row>
    <row r="1623" spans="15:171">
      <c r="O1623"/>
      <c r="AD1623"/>
      <c r="AE1623"/>
      <c r="BG1623"/>
      <c r="BU1623"/>
      <c r="CI1623"/>
      <c r="CW1623"/>
      <c r="FA1623"/>
      <c r="FO1623"/>
    </row>
    <row r="1624" spans="15:171">
      <c r="O1624"/>
      <c r="AD1624"/>
      <c r="AE1624"/>
      <c r="BG1624"/>
      <c r="BU1624"/>
      <c r="CI1624"/>
      <c r="CW1624"/>
      <c r="FA1624"/>
      <c r="FO1624"/>
    </row>
    <row r="1625" spans="15:171">
      <c r="O1625"/>
      <c r="AD1625"/>
      <c r="AE1625"/>
      <c r="BG1625"/>
      <c r="BU1625"/>
      <c r="CI1625"/>
      <c r="CW1625"/>
      <c r="FA1625"/>
      <c r="FO1625"/>
    </row>
    <row r="1626" spans="15:171">
      <c r="O1626"/>
      <c r="AD1626"/>
      <c r="AE1626"/>
      <c r="BG1626"/>
      <c r="BU1626"/>
      <c r="CI1626"/>
      <c r="CW1626"/>
      <c r="FA1626"/>
      <c r="FO1626"/>
    </row>
    <row r="1627" spans="15:171">
      <c r="O1627"/>
      <c r="AD1627"/>
      <c r="AE1627"/>
      <c r="BG1627"/>
      <c r="BU1627"/>
      <c r="CI1627"/>
      <c r="CW1627"/>
      <c r="FA1627"/>
      <c r="FO1627"/>
    </row>
    <row r="1628" spans="15:171">
      <c r="O1628"/>
      <c r="AD1628"/>
      <c r="AE1628"/>
      <c r="BG1628"/>
      <c r="BU1628"/>
      <c r="CI1628"/>
      <c r="CW1628"/>
      <c r="FA1628"/>
      <c r="FO1628"/>
    </row>
    <row r="1629" spans="15:171">
      <c r="O1629"/>
      <c r="AD1629"/>
      <c r="AE1629"/>
      <c r="BG1629"/>
      <c r="BU1629"/>
      <c r="CI1629"/>
      <c r="CW1629"/>
      <c r="FA1629"/>
      <c r="FO1629"/>
    </row>
    <row r="1630" spans="15:171">
      <c r="O1630"/>
      <c r="AD1630"/>
      <c r="AE1630"/>
      <c r="BG1630"/>
      <c r="BU1630"/>
      <c r="CI1630"/>
      <c r="CW1630"/>
      <c r="FA1630"/>
      <c r="FO1630"/>
    </row>
    <row r="1631" spans="15:171">
      <c r="O1631"/>
      <c r="AD1631"/>
      <c r="AE1631"/>
      <c r="BG1631"/>
      <c r="BU1631"/>
      <c r="CI1631"/>
      <c r="CW1631"/>
      <c r="FA1631"/>
      <c r="FO1631"/>
    </row>
    <row r="1632" spans="15:171">
      <c r="O1632"/>
      <c r="AD1632"/>
      <c r="AE1632"/>
      <c r="BG1632"/>
      <c r="BU1632"/>
      <c r="CI1632"/>
      <c r="CW1632"/>
      <c r="FA1632"/>
      <c r="FO1632"/>
    </row>
    <row r="1633" spans="15:171">
      <c r="O1633"/>
      <c r="AD1633"/>
      <c r="AE1633"/>
      <c r="BG1633"/>
      <c r="BU1633"/>
      <c r="CI1633"/>
      <c r="CW1633"/>
      <c r="FA1633"/>
      <c r="FO1633"/>
    </row>
    <row r="1634" spans="15:171">
      <c r="O1634"/>
      <c r="AD1634"/>
      <c r="AE1634"/>
      <c r="BG1634"/>
      <c r="BU1634"/>
      <c r="CI1634"/>
      <c r="CW1634"/>
      <c r="FA1634"/>
      <c r="FO1634"/>
    </row>
    <row r="1635" spans="15:171">
      <c r="O1635"/>
      <c r="AD1635"/>
      <c r="AE1635"/>
      <c r="BG1635"/>
      <c r="BU1635"/>
      <c r="CI1635"/>
      <c r="CW1635"/>
      <c r="FA1635"/>
      <c r="FO1635"/>
    </row>
    <row r="1636" spans="15:171">
      <c r="O1636"/>
      <c r="AD1636"/>
      <c r="AE1636"/>
      <c r="BG1636"/>
      <c r="BU1636"/>
      <c r="CI1636"/>
      <c r="CW1636"/>
      <c r="FA1636"/>
      <c r="FO1636"/>
    </row>
    <row r="1637" spans="15:171">
      <c r="O1637"/>
      <c r="AD1637"/>
      <c r="AE1637"/>
      <c r="BG1637"/>
      <c r="BU1637"/>
      <c r="CI1637"/>
      <c r="CW1637"/>
      <c r="FA1637"/>
      <c r="FO1637"/>
    </row>
    <row r="1638" spans="15:171">
      <c r="O1638"/>
      <c r="AD1638"/>
      <c r="AE1638"/>
      <c r="BG1638"/>
      <c r="BU1638"/>
      <c r="CI1638"/>
      <c r="CW1638"/>
      <c r="FA1638"/>
      <c r="FO1638"/>
    </row>
    <row r="1639" spans="15:171">
      <c r="O1639"/>
      <c r="AD1639"/>
      <c r="AE1639"/>
      <c r="BG1639"/>
      <c r="BU1639"/>
      <c r="CI1639"/>
      <c r="CW1639"/>
      <c r="FA1639"/>
      <c r="FO1639"/>
    </row>
    <row r="1640" spans="15:171">
      <c r="O1640"/>
      <c r="AD1640"/>
      <c r="AE1640"/>
      <c r="BG1640"/>
      <c r="BU1640"/>
      <c r="CI1640"/>
      <c r="CW1640"/>
      <c r="FA1640"/>
      <c r="FO1640"/>
    </row>
    <row r="1641" spans="15:171">
      <c r="O1641"/>
      <c r="AD1641"/>
      <c r="AE1641"/>
      <c r="BG1641"/>
      <c r="BU1641"/>
      <c r="CI1641"/>
      <c r="CW1641"/>
      <c r="FA1641"/>
      <c r="FO1641"/>
    </row>
    <row r="1642" spans="15:171">
      <c r="O1642"/>
      <c r="AD1642"/>
      <c r="AE1642"/>
      <c r="BG1642"/>
      <c r="BU1642"/>
      <c r="CI1642"/>
      <c r="CW1642"/>
      <c r="FA1642"/>
      <c r="FO1642"/>
    </row>
    <row r="1643" spans="15:171">
      <c r="O1643"/>
      <c r="AD1643"/>
      <c r="AE1643"/>
      <c r="BG1643"/>
      <c r="BU1643"/>
      <c r="CI1643"/>
      <c r="CW1643"/>
      <c r="FA1643"/>
      <c r="FO1643"/>
    </row>
    <row r="1644" spans="15:171">
      <c r="O1644"/>
      <c r="AD1644"/>
      <c r="AE1644"/>
      <c r="BG1644"/>
      <c r="BU1644"/>
      <c r="CI1644"/>
      <c r="CW1644"/>
      <c r="FA1644"/>
      <c r="FO1644"/>
    </row>
    <row r="1645" spans="15:171">
      <c r="O1645"/>
      <c r="AD1645"/>
      <c r="AE1645"/>
      <c r="BG1645"/>
      <c r="BU1645"/>
      <c r="CI1645"/>
      <c r="CW1645"/>
      <c r="FA1645"/>
      <c r="FO1645"/>
    </row>
    <row r="1646" spans="15:171">
      <c r="O1646"/>
      <c r="AD1646"/>
      <c r="AE1646"/>
      <c r="BG1646"/>
      <c r="BU1646"/>
      <c r="CI1646"/>
      <c r="CW1646"/>
      <c r="FA1646"/>
      <c r="FO1646"/>
    </row>
    <row r="1647" spans="15:171">
      <c r="O1647"/>
      <c r="AD1647"/>
      <c r="AE1647"/>
      <c r="BG1647"/>
      <c r="BU1647"/>
      <c r="CI1647"/>
      <c r="CW1647"/>
      <c r="FA1647"/>
      <c r="FO1647"/>
    </row>
    <row r="1648" spans="15:171">
      <c r="O1648"/>
      <c r="AD1648"/>
      <c r="AE1648"/>
      <c r="BG1648"/>
      <c r="BU1648"/>
      <c r="CI1648"/>
      <c r="CW1648"/>
      <c r="FA1648"/>
      <c r="FO1648"/>
    </row>
    <row r="1649" spans="15:171">
      <c r="O1649"/>
      <c r="AD1649"/>
      <c r="AE1649"/>
      <c r="BG1649"/>
      <c r="BU1649"/>
      <c r="CI1649"/>
      <c r="CW1649"/>
      <c r="FA1649"/>
      <c r="FO1649"/>
    </row>
    <row r="1650" spans="15:171">
      <c r="O1650"/>
      <c r="AD1650"/>
      <c r="AE1650"/>
      <c r="BG1650"/>
      <c r="BU1650"/>
      <c r="CI1650"/>
      <c r="CW1650"/>
      <c r="FA1650"/>
      <c r="FO1650"/>
    </row>
    <row r="1651" spans="15:171">
      <c r="O1651"/>
      <c r="AD1651"/>
      <c r="AE1651"/>
      <c r="BG1651"/>
      <c r="BU1651"/>
      <c r="CI1651"/>
      <c r="CW1651"/>
      <c r="FA1651"/>
      <c r="FO1651"/>
    </row>
    <row r="1652" spans="15:171">
      <c r="O1652"/>
      <c r="AD1652"/>
      <c r="AE1652"/>
      <c r="BG1652"/>
      <c r="BU1652"/>
      <c r="CI1652"/>
      <c r="CW1652"/>
      <c r="FA1652"/>
      <c r="FO1652"/>
    </row>
    <row r="1653" spans="15:171">
      <c r="O1653"/>
      <c r="AD1653"/>
      <c r="AE1653"/>
      <c r="BG1653"/>
      <c r="BU1653"/>
      <c r="CI1653"/>
      <c r="CW1653"/>
      <c r="FA1653"/>
      <c r="FO1653"/>
    </row>
    <row r="1654" spans="15:171">
      <c r="O1654"/>
      <c r="AD1654"/>
      <c r="AE1654"/>
      <c r="BG1654"/>
      <c r="BU1654"/>
      <c r="CI1654"/>
      <c r="CW1654"/>
      <c r="FA1654"/>
      <c r="FO1654"/>
    </row>
    <row r="1655" spans="15:171">
      <c r="O1655"/>
      <c r="AD1655"/>
      <c r="AE1655"/>
      <c r="BG1655"/>
      <c r="BU1655"/>
      <c r="CI1655"/>
      <c r="CW1655"/>
      <c r="FA1655"/>
      <c r="FO1655"/>
    </row>
    <row r="1656" spans="15:171">
      <c r="O1656"/>
      <c r="AD1656"/>
      <c r="AE1656"/>
      <c r="BG1656"/>
      <c r="BU1656"/>
      <c r="CI1656"/>
      <c r="CW1656"/>
      <c r="FA1656"/>
      <c r="FO1656"/>
    </row>
    <row r="1657" spans="15:171">
      <c r="O1657"/>
      <c r="AD1657"/>
      <c r="AE1657"/>
      <c r="BG1657"/>
      <c r="BU1657"/>
      <c r="CI1657"/>
      <c r="CW1657"/>
      <c r="FA1657"/>
      <c r="FO1657"/>
    </row>
    <row r="1658" spans="15:171">
      <c r="O1658"/>
      <c r="AD1658"/>
      <c r="AE1658"/>
      <c r="BG1658"/>
      <c r="BU1658"/>
      <c r="CI1658"/>
      <c r="CW1658"/>
      <c r="FA1658"/>
      <c r="FO1658"/>
    </row>
    <row r="1659" spans="15:171">
      <c r="O1659"/>
      <c r="AD1659"/>
      <c r="AE1659"/>
      <c r="BG1659"/>
      <c r="BU1659"/>
      <c r="CI1659"/>
      <c r="CW1659"/>
      <c r="FA1659"/>
      <c r="FO1659"/>
    </row>
    <row r="1660" spans="15:171">
      <c r="O1660"/>
      <c r="AD1660"/>
      <c r="AE1660"/>
      <c r="BG1660"/>
      <c r="BU1660"/>
      <c r="CI1660"/>
      <c r="CW1660"/>
      <c r="FA1660"/>
      <c r="FO1660"/>
    </row>
    <row r="1661" spans="15:171">
      <c r="O1661"/>
      <c r="AD1661"/>
      <c r="AE1661"/>
      <c r="BG1661"/>
      <c r="BU1661"/>
      <c r="CI1661"/>
      <c r="CW1661"/>
      <c r="FA1661"/>
      <c r="FO1661"/>
    </row>
    <row r="1662" spans="15:171">
      <c r="O1662"/>
      <c r="AD1662"/>
      <c r="AE1662"/>
      <c r="BG1662"/>
      <c r="BU1662"/>
      <c r="CI1662"/>
      <c r="CW1662"/>
      <c r="FA1662"/>
      <c r="FO1662"/>
    </row>
    <row r="1663" spans="15:171">
      <c r="O1663"/>
      <c r="AD1663"/>
      <c r="AE1663"/>
      <c r="BG1663"/>
      <c r="BU1663"/>
      <c r="CI1663"/>
      <c r="CW1663"/>
      <c r="FA1663"/>
      <c r="FO1663"/>
    </row>
    <row r="1664" spans="15:171">
      <c r="O1664"/>
      <c r="AD1664"/>
      <c r="AE1664"/>
      <c r="BG1664"/>
      <c r="BU1664"/>
      <c r="CI1664"/>
      <c r="CW1664"/>
      <c r="FA1664"/>
      <c r="FO1664"/>
    </row>
    <row r="1665" spans="15:171">
      <c r="O1665"/>
      <c r="AD1665"/>
      <c r="AE1665"/>
      <c r="BG1665"/>
      <c r="BU1665"/>
      <c r="CI1665"/>
      <c r="CW1665"/>
      <c r="FA1665"/>
      <c r="FO1665"/>
    </row>
    <row r="1666" spans="15:171">
      <c r="O1666"/>
      <c r="AD1666"/>
      <c r="AE1666"/>
      <c r="BG1666"/>
      <c r="BU1666"/>
      <c r="CI1666"/>
      <c r="CW1666"/>
      <c r="FA1666"/>
      <c r="FO1666"/>
    </row>
    <row r="1667" spans="15:171">
      <c r="O1667"/>
      <c r="AD1667"/>
      <c r="AE1667"/>
      <c r="BG1667"/>
      <c r="BU1667"/>
      <c r="CI1667"/>
      <c r="CW1667"/>
      <c r="FA1667"/>
      <c r="FO1667"/>
    </row>
    <row r="1668" spans="15:171">
      <c r="O1668"/>
      <c r="AD1668"/>
      <c r="AE1668"/>
      <c r="BG1668"/>
      <c r="BU1668"/>
      <c r="CI1668"/>
      <c r="CW1668"/>
      <c r="FA1668"/>
      <c r="FO1668"/>
    </row>
    <row r="1669" spans="15:171">
      <c r="O1669"/>
      <c r="AD1669"/>
      <c r="AE1669"/>
      <c r="BG1669"/>
      <c r="BU1669"/>
      <c r="CI1669"/>
      <c r="CW1669"/>
      <c r="FA1669"/>
      <c r="FO1669"/>
    </row>
    <row r="1670" spans="15:171">
      <c r="O1670"/>
      <c r="AD1670"/>
      <c r="AE1670"/>
      <c r="BG1670"/>
      <c r="BU1670"/>
      <c r="CI1670"/>
      <c r="CW1670"/>
      <c r="FA1670"/>
      <c r="FO1670"/>
    </row>
    <row r="1671" spans="15:171">
      <c r="O1671"/>
      <c r="AD1671"/>
      <c r="AE1671"/>
      <c r="BG1671"/>
      <c r="BU1671"/>
      <c r="CI1671"/>
      <c r="CW1671"/>
      <c r="FA1671"/>
      <c r="FO1671"/>
    </row>
    <row r="1672" spans="15:171">
      <c r="O1672"/>
      <c r="AD1672"/>
      <c r="AE1672"/>
      <c r="BG1672"/>
      <c r="BU1672"/>
      <c r="CI1672"/>
      <c r="CW1672"/>
      <c r="FA1672"/>
      <c r="FO1672"/>
    </row>
    <row r="1673" spans="15:171">
      <c r="O1673"/>
      <c r="AD1673"/>
      <c r="AE1673"/>
      <c r="BG1673"/>
      <c r="BU1673"/>
      <c r="CI1673"/>
      <c r="CW1673"/>
      <c r="FA1673"/>
      <c r="FO1673"/>
    </row>
    <row r="1674" spans="15:171">
      <c r="O1674"/>
      <c r="AD1674"/>
      <c r="AE1674"/>
      <c r="BG1674"/>
      <c r="BU1674"/>
      <c r="CI1674"/>
      <c r="CW1674"/>
      <c r="FA1674"/>
      <c r="FO1674"/>
    </row>
    <row r="1675" spans="15:171">
      <c r="O1675"/>
      <c r="AD1675"/>
      <c r="AE1675"/>
      <c r="BG1675"/>
      <c r="BU1675"/>
      <c r="CI1675"/>
      <c r="CW1675"/>
      <c r="FA1675"/>
      <c r="FO1675"/>
    </row>
    <row r="1676" spans="15:171">
      <c r="O1676"/>
      <c r="AD1676"/>
      <c r="AE1676"/>
      <c r="BG1676"/>
      <c r="BU1676"/>
      <c r="CI1676"/>
      <c r="CW1676"/>
      <c r="FA1676"/>
      <c r="FO1676"/>
    </row>
    <row r="1677" spans="15:171">
      <c r="O1677"/>
      <c r="AD1677"/>
      <c r="AE1677"/>
      <c r="BG1677"/>
      <c r="BU1677"/>
      <c r="CI1677"/>
      <c r="CW1677"/>
      <c r="FA1677"/>
      <c r="FO1677"/>
    </row>
    <row r="1678" spans="15:171">
      <c r="O1678"/>
      <c r="AD1678"/>
      <c r="AE1678"/>
      <c r="BG1678"/>
      <c r="BU1678"/>
      <c r="CI1678"/>
      <c r="CW1678"/>
      <c r="FA1678"/>
      <c r="FO1678"/>
    </row>
    <row r="1679" spans="15:171">
      <c r="O1679"/>
      <c r="AD1679"/>
      <c r="AE1679"/>
      <c r="BG1679"/>
      <c r="BU1679"/>
      <c r="CI1679"/>
      <c r="CW1679"/>
      <c r="FA1679"/>
      <c r="FO1679"/>
    </row>
    <row r="1680" spans="15:171">
      <c r="O1680"/>
      <c r="AD1680"/>
      <c r="AE1680"/>
      <c r="BG1680"/>
      <c r="BU1680"/>
      <c r="CI1680"/>
      <c r="CW1680"/>
      <c r="FA1680"/>
      <c r="FO1680"/>
    </row>
    <row r="1681" spans="15:171">
      <c r="O1681"/>
      <c r="AD1681"/>
      <c r="AE1681"/>
      <c r="BG1681"/>
      <c r="BU1681"/>
      <c r="CI1681"/>
      <c r="CW1681"/>
      <c r="FA1681"/>
      <c r="FO1681"/>
    </row>
    <row r="1682" spans="15:171">
      <c r="O1682"/>
      <c r="AD1682"/>
      <c r="AE1682"/>
      <c r="BG1682"/>
      <c r="BU1682"/>
      <c r="CI1682"/>
      <c r="CW1682"/>
      <c r="FA1682"/>
      <c r="FO1682"/>
    </row>
    <row r="1683" spans="15:171">
      <c r="O1683"/>
      <c r="AD1683"/>
      <c r="AE1683"/>
      <c r="BG1683"/>
      <c r="BU1683"/>
      <c r="CI1683"/>
      <c r="CW1683"/>
      <c r="FA1683"/>
      <c r="FO1683"/>
    </row>
    <row r="1684" spans="15:171">
      <c r="O1684"/>
      <c r="AD1684"/>
      <c r="AE1684"/>
      <c r="BG1684"/>
      <c r="BU1684"/>
      <c r="CI1684"/>
      <c r="CW1684"/>
      <c r="FA1684"/>
      <c r="FO1684"/>
    </row>
    <row r="1685" spans="15:171">
      <c r="O1685"/>
      <c r="AD1685"/>
      <c r="AE1685"/>
      <c r="BG1685"/>
      <c r="BU1685"/>
      <c r="CI1685"/>
      <c r="CW1685"/>
      <c r="FA1685"/>
      <c r="FO1685"/>
    </row>
    <row r="1686" spans="15:171">
      <c r="O1686"/>
      <c r="AD1686"/>
      <c r="AE1686"/>
      <c r="BG1686"/>
      <c r="BU1686"/>
      <c r="CI1686"/>
      <c r="CW1686"/>
      <c r="FA1686"/>
      <c r="FO1686"/>
    </row>
    <row r="1687" spans="15:171">
      <c r="O1687"/>
      <c r="AD1687"/>
      <c r="AE1687"/>
      <c r="BG1687"/>
      <c r="BU1687"/>
      <c r="CI1687"/>
      <c r="CW1687"/>
      <c r="FA1687"/>
      <c r="FO1687"/>
    </row>
    <row r="1688" spans="15:171">
      <c r="O1688"/>
      <c r="AD1688"/>
      <c r="AE1688"/>
      <c r="BG1688"/>
      <c r="BU1688"/>
      <c r="CI1688"/>
      <c r="CW1688"/>
      <c r="FA1688"/>
      <c r="FO1688"/>
    </row>
    <row r="1689" spans="15:171">
      <c r="O1689"/>
      <c r="AD1689"/>
      <c r="AE1689"/>
      <c r="BG1689"/>
      <c r="BU1689"/>
      <c r="CI1689"/>
      <c r="CW1689"/>
      <c r="FA1689"/>
      <c r="FO1689"/>
    </row>
    <row r="1690" spans="15:171">
      <c r="O1690"/>
      <c r="AD1690"/>
      <c r="AE1690"/>
      <c r="BG1690"/>
      <c r="BU1690"/>
      <c r="CI1690"/>
      <c r="CW1690"/>
      <c r="FA1690"/>
      <c r="FO1690"/>
    </row>
    <row r="1691" spans="15:171">
      <c r="O1691"/>
      <c r="AD1691"/>
      <c r="AE1691"/>
      <c r="BG1691"/>
      <c r="BU1691"/>
      <c r="CI1691"/>
      <c r="CW1691"/>
      <c r="FA1691"/>
      <c r="FO1691"/>
    </row>
    <row r="1692" spans="15:171">
      <c r="O1692"/>
      <c r="AD1692"/>
      <c r="AE1692"/>
      <c r="BG1692"/>
      <c r="BU1692"/>
      <c r="CI1692"/>
      <c r="CW1692"/>
      <c r="FA1692"/>
      <c r="FO1692"/>
    </row>
    <row r="1693" spans="15:171">
      <c r="O1693"/>
      <c r="AD1693"/>
      <c r="AE1693"/>
      <c r="BG1693"/>
      <c r="BU1693"/>
      <c r="CI1693"/>
      <c r="CW1693"/>
      <c r="FA1693"/>
      <c r="FO1693"/>
    </row>
    <row r="1694" spans="15:171">
      <c r="O1694"/>
      <c r="AD1694"/>
      <c r="AE1694"/>
      <c r="BG1694"/>
      <c r="BU1694"/>
      <c r="CI1694"/>
      <c r="CW1694"/>
      <c r="FA1694"/>
      <c r="FO1694"/>
    </row>
    <row r="1695" spans="15:171">
      <c r="O1695"/>
      <c r="AD1695"/>
      <c r="AE1695"/>
      <c r="BG1695"/>
      <c r="BU1695"/>
      <c r="CI1695"/>
      <c r="CW1695"/>
      <c r="FA1695"/>
      <c r="FO1695"/>
    </row>
    <row r="1696" spans="15:171">
      <c r="O1696"/>
      <c r="AD1696"/>
      <c r="AE1696"/>
      <c r="BG1696"/>
      <c r="BU1696"/>
      <c r="CI1696"/>
      <c r="CW1696"/>
      <c r="FA1696"/>
      <c r="FO1696"/>
    </row>
    <row r="1697" spans="15:171">
      <c r="O1697"/>
      <c r="AD1697"/>
      <c r="AE1697"/>
      <c r="BG1697"/>
      <c r="BU1697"/>
      <c r="CI1697"/>
      <c r="CW1697"/>
      <c r="FA1697"/>
      <c r="FO1697"/>
    </row>
    <row r="1698" spans="15:171">
      <c r="O1698"/>
      <c r="AD1698"/>
      <c r="AE1698"/>
      <c r="BG1698"/>
      <c r="BU1698"/>
      <c r="CI1698"/>
      <c r="CW1698"/>
      <c r="FA1698"/>
      <c r="FO1698"/>
    </row>
    <row r="1699" spans="15:171">
      <c r="O1699"/>
      <c r="AD1699"/>
      <c r="AE1699"/>
      <c r="BG1699"/>
      <c r="BU1699"/>
      <c r="CI1699"/>
      <c r="CW1699"/>
      <c r="FA1699"/>
      <c r="FO1699"/>
    </row>
    <row r="1700" spans="15:171">
      <c r="O1700"/>
      <c r="AD1700"/>
      <c r="AE1700"/>
      <c r="BG1700"/>
      <c r="BU1700"/>
      <c r="CI1700"/>
      <c r="CW1700"/>
      <c r="FA1700"/>
      <c r="FO1700"/>
    </row>
    <row r="1701" spans="15:171">
      <c r="O1701"/>
      <c r="AD1701"/>
      <c r="AE1701"/>
      <c r="BG1701"/>
      <c r="BU1701"/>
      <c r="CI1701"/>
      <c r="CW1701"/>
      <c r="FA1701"/>
      <c r="FO1701"/>
    </row>
    <row r="1702" spans="15:171">
      <c r="O1702"/>
      <c r="AD1702"/>
      <c r="AE1702"/>
      <c r="BG1702"/>
      <c r="BU1702"/>
      <c r="CI1702"/>
      <c r="CW1702"/>
      <c r="FA1702"/>
      <c r="FO1702"/>
    </row>
    <row r="1703" spans="15:171">
      <c r="O1703"/>
      <c r="AD1703"/>
      <c r="AE1703"/>
      <c r="BG1703"/>
      <c r="BU1703"/>
      <c r="CI1703"/>
      <c r="CW1703"/>
      <c r="FA1703"/>
      <c r="FO1703"/>
    </row>
    <row r="1704" spans="15:171">
      <c r="O1704"/>
      <c r="AD1704"/>
      <c r="AE1704"/>
      <c r="BG1704"/>
      <c r="BU1704"/>
      <c r="CI1704"/>
      <c r="CW1704"/>
      <c r="FA1704"/>
      <c r="FO1704"/>
    </row>
    <row r="1705" spans="15:171">
      <c r="O1705"/>
      <c r="AD1705"/>
      <c r="AE1705"/>
      <c r="BG1705"/>
      <c r="BU1705"/>
      <c r="CI1705"/>
      <c r="CW1705"/>
      <c r="FA1705"/>
      <c r="FO1705"/>
    </row>
    <row r="1706" spans="15:171">
      <c r="O1706"/>
      <c r="AD1706"/>
      <c r="AE1706"/>
      <c r="BG1706"/>
      <c r="BU1706"/>
      <c r="CI1706"/>
      <c r="CW1706"/>
      <c r="FA1706"/>
      <c r="FO1706"/>
    </row>
    <row r="1707" spans="15:171">
      <c r="O1707"/>
      <c r="AD1707"/>
      <c r="AE1707"/>
      <c r="BG1707"/>
      <c r="BU1707"/>
      <c r="CI1707"/>
      <c r="CW1707"/>
      <c r="FA1707"/>
      <c r="FO1707"/>
    </row>
    <row r="1708" spans="15:171">
      <c r="O1708"/>
      <c r="AD1708"/>
      <c r="AE1708"/>
      <c r="BG1708"/>
      <c r="BU1708"/>
      <c r="CI1708"/>
      <c r="CW1708"/>
      <c r="FA1708"/>
      <c r="FO1708"/>
    </row>
    <row r="1709" spans="15:171">
      <c r="O1709"/>
      <c r="AD1709"/>
      <c r="AE1709"/>
      <c r="BG1709"/>
      <c r="BU1709"/>
      <c r="CI1709"/>
      <c r="CW1709"/>
      <c r="FA1709"/>
      <c r="FO1709"/>
    </row>
    <row r="1710" spans="15:171">
      <c r="O1710"/>
      <c r="AD1710"/>
      <c r="AE1710"/>
      <c r="BG1710"/>
      <c r="BU1710"/>
      <c r="CI1710"/>
      <c r="CW1710"/>
      <c r="FA1710"/>
      <c r="FO1710"/>
    </row>
    <row r="1711" spans="15:171">
      <c r="O1711"/>
      <c r="AD1711"/>
      <c r="AE1711"/>
      <c r="BG1711"/>
      <c r="BU1711"/>
      <c r="CI1711"/>
      <c r="CW1711"/>
      <c r="FA1711"/>
      <c r="FO1711"/>
    </row>
    <row r="1712" spans="15:171">
      <c r="O1712"/>
      <c r="AD1712"/>
      <c r="AE1712"/>
      <c r="BG1712"/>
      <c r="BU1712"/>
      <c r="CI1712"/>
      <c r="CW1712"/>
      <c r="FA1712"/>
      <c r="FO1712"/>
    </row>
    <row r="1713" spans="15:171">
      <c r="O1713"/>
      <c r="AD1713"/>
      <c r="AE1713"/>
      <c r="BG1713"/>
      <c r="BU1713"/>
      <c r="CI1713"/>
      <c r="CW1713"/>
      <c r="FA1713"/>
      <c r="FO1713"/>
    </row>
    <row r="1714" spans="15:171">
      <c r="O1714"/>
      <c r="AD1714"/>
      <c r="AE1714"/>
      <c r="BG1714"/>
      <c r="BU1714"/>
      <c r="CI1714"/>
      <c r="CW1714"/>
      <c r="FA1714"/>
      <c r="FO1714"/>
    </row>
    <row r="1715" spans="15:171">
      <c r="O1715"/>
      <c r="AD1715"/>
      <c r="AE1715"/>
      <c r="BG1715"/>
      <c r="BU1715"/>
      <c r="CI1715"/>
      <c r="CW1715"/>
      <c r="FA1715"/>
      <c r="FO1715"/>
    </row>
    <row r="1716" spans="15:171">
      <c r="O1716"/>
      <c r="AD1716"/>
      <c r="AE1716"/>
      <c r="BG1716"/>
      <c r="BU1716"/>
      <c r="CI1716"/>
      <c r="CW1716"/>
      <c r="FA1716"/>
      <c r="FO1716"/>
    </row>
    <row r="1717" spans="15:171">
      <c r="O1717"/>
      <c r="AD1717"/>
      <c r="AE1717"/>
      <c r="BG1717"/>
      <c r="BU1717"/>
      <c r="CI1717"/>
      <c r="CW1717"/>
      <c r="FA1717"/>
      <c r="FO1717"/>
    </row>
    <row r="1718" spans="15:171">
      <c r="O1718"/>
      <c r="AD1718"/>
      <c r="AE1718"/>
      <c r="BG1718"/>
      <c r="BU1718"/>
      <c r="CI1718"/>
      <c r="CW1718"/>
      <c r="FA1718"/>
      <c r="FO1718"/>
    </row>
    <row r="1719" spans="15:171">
      <c r="O1719"/>
      <c r="AD1719"/>
      <c r="AE1719"/>
      <c r="BG1719"/>
      <c r="BU1719"/>
      <c r="CI1719"/>
      <c r="CW1719"/>
      <c r="FA1719"/>
      <c r="FO1719"/>
    </row>
    <row r="1720" spans="15:171">
      <c r="O1720"/>
      <c r="AD1720"/>
      <c r="AE1720"/>
      <c r="BG1720"/>
      <c r="BU1720"/>
      <c r="CI1720"/>
      <c r="CW1720"/>
      <c r="FA1720"/>
      <c r="FO1720"/>
    </row>
    <row r="1721" spans="15:171">
      <c r="O1721"/>
      <c r="AD1721"/>
      <c r="AE1721"/>
      <c r="BG1721"/>
      <c r="BU1721"/>
      <c r="CI1721"/>
      <c r="CW1721"/>
      <c r="FA1721"/>
      <c r="FO1721"/>
    </row>
    <row r="1722" spans="15:171">
      <c r="O1722"/>
      <c r="AD1722"/>
      <c r="AE1722"/>
      <c r="BG1722"/>
      <c r="BU1722"/>
      <c r="CI1722"/>
      <c r="CW1722"/>
      <c r="FA1722"/>
      <c r="FO1722"/>
    </row>
    <row r="1723" spans="15:171">
      <c r="O1723"/>
      <c r="AD1723"/>
      <c r="AE1723"/>
      <c r="BG1723"/>
      <c r="BU1723"/>
      <c r="CI1723"/>
      <c r="CW1723"/>
      <c r="FA1723"/>
      <c r="FO1723"/>
    </row>
    <row r="1724" spans="15:171">
      <c r="O1724"/>
      <c r="AD1724"/>
      <c r="AE1724"/>
      <c r="BG1724"/>
      <c r="BU1724"/>
      <c r="CI1724"/>
      <c r="CW1724"/>
      <c r="FA1724"/>
      <c r="FO1724"/>
    </row>
    <row r="1725" spans="15:171">
      <c r="O1725"/>
      <c r="AD1725"/>
      <c r="AE1725"/>
      <c r="BG1725"/>
      <c r="BU1725"/>
      <c r="CI1725"/>
      <c r="CW1725"/>
      <c r="FA1725"/>
      <c r="FO1725"/>
    </row>
    <row r="1726" spans="15:171">
      <c r="O1726"/>
      <c r="AD1726"/>
      <c r="AE1726"/>
      <c r="BG1726"/>
      <c r="BU1726"/>
      <c r="CI1726"/>
      <c r="CW1726"/>
      <c r="FA1726"/>
      <c r="FO1726"/>
    </row>
    <row r="1727" spans="15:171">
      <c r="O1727"/>
      <c r="AD1727"/>
      <c r="AE1727"/>
      <c r="BG1727"/>
      <c r="BU1727"/>
      <c r="CI1727"/>
      <c r="CW1727"/>
      <c r="FA1727"/>
      <c r="FO1727"/>
    </row>
    <row r="1728" spans="15:171">
      <c r="O1728"/>
      <c r="AD1728"/>
      <c r="AE1728"/>
      <c r="BG1728"/>
      <c r="BU1728"/>
      <c r="CI1728"/>
      <c r="CW1728"/>
      <c r="FA1728"/>
      <c r="FO1728"/>
    </row>
    <row r="1729" spans="15:171">
      <c r="O1729"/>
      <c r="AD1729"/>
      <c r="AE1729"/>
      <c r="BG1729"/>
      <c r="BU1729"/>
      <c r="CI1729"/>
      <c r="CW1729"/>
      <c r="FA1729"/>
      <c r="FO1729"/>
    </row>
    <row r="1730" spans="15:171">
      <c r="O1730"/>
      <c r="AD1730"/>
      <c r="AE1730"/>
      <c r="BG1730"/>
      <c r="BU1730"/>
      <c r="CI1730"/>
      <c r="CW1730"/>
      <c r="FA1730"/>
      <c r="FO1730"/>
    </row>
    <row r="1731" spans="15:171">
      <c r="O1731"/>
      <c r="AD1731"/>
      <c r="AE1731"/>
      <c r="BG1731"/>
      <c r="BU1731"/>
      <c r="CI1731"/>
      <c r="CW1731"/>
      <c r="FA1731"/>
      <c r="FO1731"/>
    </row>
    <row r="1732" spans="15:171">
      <c r="O1732"/>
      <c r="AD1732"/>
      <c r="AE1732"/>
      <c r="BG1732"/>
      <c r="BU1732"/>
      <c r="CI1732"/>
      <c r="CW1732"/>
      <c r="FA1732"/>
      <c r="FO1732"/>
    </row>
    <row r="1733" spans="15:171">
      <c r="O1733"/>
      <c r="AD1733"/>
      <c r="AE1733"/>
      <c r="BG1733"/>
      <c r="BU1733"/>
      <c r="CI1733"/>
      <c r="CW1733"/>
      <c r="FA1733"/>
      <c r="FO1733"/>
    </row>
    <row r="1734" spans="15:171">
      <c r="O1734"/>
      <c r="AD1734"/>
      <c r="AE1734"/>
      <c r="BG1734"/>
      <c r="BU1734"/>
      <c r="CI1734"/>
      <c r="CW1734"/>
      <c r="FA1734"/>
      <c r="FO1734"/>
    </row>
    <row r="1735" spans="15:171">
      <c r="O1735"/>
      <c r="AD1735"/>
      <c r="AE1735"/>
      <c r="BG1735"/>
      <c r="BU1735"/>
      <c r="CI1735"/>
      <c r="CW1735"/>
      <c r="FA1735"/>
      <c r="FO1735"/>
    </row>
    <row r="1736" spans="15:171">
      <c r="O1736"/>
      <c r="AD1736"/>
      <c r="AE1736"/>
      <c r="BG1736"/>
      <c r="BU1736"/>
      <c r="CI1736"/>
      <c r="CW1736"/>
      <c r="FA1736"/>
      <c r="FO1736"/>
    </row>
    <row r="1737" spans="15:171">
      <c r="O1737"/>
      <c r="AD1737"/>
      <c r="AE1737"/>
      <c r="BG1737"/>
      <c r="BU1737"/>
      <c r="CI1737"/>
      <c r="CW1737"/>
      <c r="FA1737"/>
      <c r="FO1737"/>
    </row>
    <row r="1738" spans="15:171">
      <c r="O1738"/>
      <c r="AD1738"/>
      <c r="AE1738"/>
      <c r="BG1738"/>
      <c r="BU1738"/>
      <c r="CI1738"/>
      <c r="CW1738"/>
      <c r="FA1738"/>
      <c r="FO1738"/>
    </row>
    <row r="1739" spans="15:171">
      <c r="O1739"/>
      <c r="AD1739"/>
      <c r="AE1739"/>
      <c r="BG1739"/>
      <c r="BU1739"/>
      <c r="CI1739"/>
      <c r="CW1739"/>
      <c r="FA1739"/>
      <c r="FO1739"/>
    </row>
    <row r="1740" spans="15:171">
      <c r="O1740"/>
      <c r="AD1740"/>
      <c r="AE1740"/>
      <c r="BG1740"/>
      <c r="BU1740"/>
      <c r="CI1740"/>
      <c r="CW1740"/>
      <c r="FA1740"/>
      <c r="FO1740"/>
    </row>
    <row r="1741" spans="15:171">
      <c r="O1741"/>
      <c r="AD1741"/>
      <c r="AE1741"/>
      <c r="BG1741"/>
      <c r="BU1741"/>
      <c r="CI1741"/>
      <c r="CW1741"/>
      <c r="FA1741"/>
      <c r="FO1741"/>
    </row>
    <row r="1742" spans="15:171">
      <c r="O1742"/>
      <c r="AD1742"/>
      <c r="AE1742"/>
      <c r="BG1742"/>
      <c r="BU1742"/>
      <c r="CI1742"/>
      <c r="CW1742"/>
      <c r="FA1742"/>
      <c r="FO1742"/>
    </row>
    <row r="1743" spans="15:171">
      <c r="O1743"/>
      <c r="AD1743"/>
      <c r="AE1743"/>
      <c r="BG1743"/>
      <c r="BU1743"/>
      <c r="CI1743"/>
      <c r="CW1743"/>
      <c r="FA1743"/>
      <c r="FO1743"/>
    </row>
    <row r="1744" spans="15:171">
      <c r="O1744"/>
      <c r="AD1744"/>
      <c r="AE1744"/>
      <c r="BG1744"/>
      <c r="BU1744"/>
      <c r="CI1744"/>
      <c r="CW1744"/>
      <c r="FA1744"/>
      <c r="FO1744"/>
    </row>
    <row r="1745" spans="15:171">
      <c r="O1745"/>
      <c r="AD1745"/>
      <c r="AE1745"/>
      <c r="BG1745"/>
      <c r="BU1745"/>
      <c r="CI1745"/>
      <c r="CW1745"/>
      <c r="FA1745"/>
      <c r="FO1745"/>
    </row>
    <row r="1746" spans="15:171">
      <c r="O1746"/>
      <c r="AD1746"/>
      <c r="AE1746"/>
      <c r="BG1746"/>
      <c r="BU1746"/>
      <c r="CI1746"/>
      <c r="CW1746"/>
      <c r="FA1746"/>
      <c r="FO1746"/>
    </row>
    <row r="1747" spans="15:171">
      <c r="O1747"/>
      <c r="AD1747"/>
      <c r="AE1747"/>
      <c r="BG1747"/>
      <c r="BU1747"/>
      <c r="CI1747"/>
      <c r="CW1747"/>
      <c r="FA1747"/>
      <c r="FO1747"/>
    </row>
    <row r="1748" spans="15:171">
      <c r="O1748"/>
      <c r="AD1748"/>
      <c r="AE1748"/>
      <c r="BG1748"/>
      <c r="BU1748"/>
      <c r="CI1748"/>
      <c r="CW1748"/>
      <c r="FA1748"/>
      <c r="FO1748"/>
    </row>
    <row r="1749" spans="15:171">
      <c r="O1749"/>
      <c r="AD1749"/>
      <c r="AE1749"/>
      <c r="BG1749"/>
      <c r="BU1749"/>
      <c r="CI1749"/>
      <c r="CW1749"/>
      <c r="FA1749"/>
      <c r="FO1749"/>
    </row>
    <row r="1750" spans="15:171">
      <c r="O1750"/>
      <c r="AD1750"/>
      <c r="AE1750"/>
      <c r="BG1750"/>
      <c r="BU1750"/>
      <c r="CI1750"/>
      <c r="CW1750"/>
      <c r="FA1750"/>
      <c r="FO1750"/>
    </row>
    <row r="1751" spans="15:171">
      <c r="O1751"/>
      <c r="AD1751"/>
      <c r="AE1751"/>
      <c r="BG1751"/>
      <c r="BU1751"/>
      <c r="CI1751"/>
      <c r="CW1751"/>
      <c r="FA1751"/>
      <c r="FO1751"/>
    </row>
    <row r="1752" spans="15:171">
      <c r="O1752"/>
      <c r="AD1752"/>
      <c r="AE1752"/>
      <c r="BG1752"/>
      <c r="BU1752"/>
      <c r="CI1752"/>
      <c r="CW1752"/>
      <c r="FA1752"/>
      <c r="FO1752"/>
    </row>
    <row r="1753" spans="15:171">
      <c r="O1753"/>
      <c r="AD1753"/>
      <c r="AE1753"/>
      <c r="BG1753"/>
      <c r="BU1753"/>
      <c r="CI1753"/>
      <c r="CW1753"/>
      <c r="FA1753"/>
      <c r="FO1753"/>
    </row>
    <row r="1754" spans="15:171">
      <c r="O1754"/>
      <c r="AD1754"/>
      <c r="AE1754"/>
      <c r="BG1754"/>
      <c r="BU1754"/>
      <c r="CI1754"/>
      <c r="CW1754"/>
      <c r="FA1754"/>
      <c r="FO1754"/>
    </row>
    <row r="1755" spans="15:171">
      <c r="O1755"/>
      <c r="AD1755"/>
      <c r="AE1755"/>
      <c r="BG1755"/>
      <c r="BU1755"/>
      <c r="CI1755"/>
      <c r="CW1755"/>
      <c r="FA1755"/>
      <c r="FO1755"/>
    </row>
    <row r="1756" spans="15:171">
      <c r="O1756"/>
      <c r="AD1756"/>
      <c r="AE1756"/>
      <c r="BG1756"/>
      <c r="BU1756"/>
      <c r="CI1756"/>
      <c r="CW1756"/>
      <c r="FA1756"/>
      <c r="FO1756"/>
    </row>
    <row r="1757" spans="15:171">
      <c r="O1757"/>
      <c r="AD1757"/>
      <c r="AE1757"/>
      <c r="BG1757"/>
      <c r="BU1757"/>
      <c r="CI1757"/>
      <c r="CW1757"/>
      <c r="FA1757"/>
      <c r="FO1757"/>
    </row>
    <row r="1758" spans="15:171">
      <c r="O1758"/>
      <c r="AD1758"/>
      <c r="AE1758"/>
      <c r="BG1758"/>
      <c r="BU1758"/>
      <c r="CI1758"/>
      <c r="CW1758"/>
      <c r="FA1758"/>
      <c r="FO1758"/>
    </row>
    <row r="1759" spans="15:171">
      <c r="O1759"/>
      <c r="AD1759"/>
      <c r="AE1759"/>
      <c r="BG1759"/>
      <c r="BU1759"/>
      <c r="CI1759"/>
      <c r="CW1759"/>
      <c r="FA1759"/>
      <c r="FO1759"/>
    </row>
    <row r="1760" spans="15:171">
      <c r="O1760"/>
      <c r="AD1760"/>
      <c r="AE1760"/>
      <c r="BG1760"/>
      <c r="BU1760"/>
      <c r="CI1760"/>
      <c r="CW1760"/>
      <c r="FA1760"/>
      <c r="FO1760"/>
    </row>
    <row r="1761" spans="15:171">
      <c r="O1761"/>
      <c r="AD1761"/>
      <c r="AE1761"/>
      <c r="BG1761"/>
      <c r="BU1761"/>
      <c r="CI1761"/>
      <c r="CW1761"/>
      <c r="FA1761"/>
      <c r="FO1761"/>
    </row>
    <row r="1762" spans="15:171">
      <c r="O1762"/>
      <c r="AD1762"/>
      <c r="AE1762"/>
      <c r="BG1762"/>
      <c r="BU1762"/>
      <c r="CI1762"/>
      <c r="CW1762"/>
      <c r="FA1762"/>
      <c r="FO1762"/>
    </row>
    <row r="1763" spans="15:171">
      <c r="O1763"/>
      <c r="AD1763"/>
      <c r="AE1763"/>
      <c r="BG1763"/>
      <c r="BU1763"/>
      <c r="CI1763"/>
      <c r="CW1763"/>
      <c r="FA1763"/>
      <c r="FO1763"/>
    </row>
    <row r="1764" spans="15:171">
      <c r="O1764"/>
      <c r="AD1764"/>
      <c r="AE1764"/>
      <c r="BG1764"/>
      <c r="BU1764"/>
      <c r="CI1764"/>
      <c r="CW1764"/>
      <c r="FA1764"/>
      <c r="FO1764"/>
    </row>
    <row r="1765" spans="15:171">
      <c r="O1765"/>
      <c r="AD1765"/>
      <c r="AE1765"/>
      <c r="BG1765"/>
      <c r="BU1765"/>
      <c r="CI1765"/>
      <c r="CW1765"/>
      <c r="FA1765"/>
      <c r="FO1765"/>
    </row>
    <row r="1766" spans="15:171">
      <c r="O1766"/>
      <c r="AD1766"/>
      <c r="AE1766"/>
      <c r="BG1766"/>
      <c r="BU1766"/>
      <c r="CI1766"/>
      <c r="CW1766"/>
      <c r="FA1766"/>
      <c r="FO1766"/>
    </row>
    <row r="1767" spans="15:171">
      <c r="O1767"/>
      <c r="AD1767"/>
      <c r="AE1767"/>
      <c r="BG1767"/>
      <c r="BU1767"/>
      <c r="CI1767"/>
      <c r="CW1767"/>
      <c r="FA1767"/>
      <c r="FO1767"/>
    </row>
    <row r="1768" spans="15:171">
      <c r="O1768"/>
      <c r="AD1768"/>
      <c r="AE1768"/>
      <c r="BG1768"/>
      <c r="BU1768"/>
      <c r="CI1768"/>
      <c r="CW1768"/>
      <c r="FA1768"/>
      <c r="FO1768"/>
    </row>
    <row r="1769" spans="15:171">
      <c r="O1769"/>
      <c r="AD1769"/>
      <c r="AE1769"/>
      <c r="BG1769"/>
      <c r="BU1769"/>
      <c r="CI1769"/>
      <c r="CW1769"/>
      <c r="FA1769"/>
      <c r="FO1769"/>
    </row>
    <row r="1770" spans="15:171">
      <c r="O1770"/>
      <c r="AD1770"/>
      <c r="AE1770"/>
      <c r="BG1770"/>
      <c r="BU1770"/>
      <c r="CI1770"/>
      <c r="CW1770"/>
      <c r="FA1770"/>
      <c r="FO1770"/>
    </row>
    <row r="1771" spans="15:171">
      <c r="O1771"/>
      <c r="AD1771"/>
      <c r="AE1771"/>
      <c r="BG1771"/>
      <c r="BU1771"/>
      <c r="CI1771"/>
      <c r="CW1771"/>
      <c r="FA1771"/>
      <c r="FO1771"/>
    </row>
    <row r="1772" spans="15:171">
      <c r="O1772"/>
      <c r="AD1772"/>
      <c r="AE1772"/>
      <c r="BG1772"/>
      <c r="BU1772"/>
      <c r="CI1772"/>
      <c r="CW1772"/>
      <c r="FA1772"/>
      <c r="FO1772"/>
    </row>
    <row r="1773" spans="15:171">
      <c r="O1773"/>
      <c r="AD1773"/>
      <c r="AE1773"/>
      <c r="BG1773"/>
      <c r="BU1773"/>
      <c r="CI1773"/>
      <c r="CW1773"/>
      <c r="FA1773"/>
      <c r="FO1773"/>
    </row>
    <row r="1774" spans="15:171">
      <c r="O1774"/>
      <c r="AD1774"/>
      <c r="AE1774"/>
      <c r="BG1774"/>
      <c r="BU1774"/>
      <c r="CI1774"/>
      <c r="CW1774"/>
      <c r="FA1774"/>
      <c r="FO1774"/>
    </row>
    <row r="1775" spans="15:171">
      <c r="O1775"/>
      <c r="AD1775"/>
      <c r="AE1775"/>
      <c r="BG1775"/>
      <c r="BU1775"/>
      <c r="CI1775"/>
      <c r="CW1775"/>
      <c r="FA1775"/>
      <c r="FO1775"/>
    </row>
    <row r="1776" spans="15:171">
      <c r="O1776"/>
      <c r="AD1776"/>
      <c r="AE1776"/>
      <c r="BG1776"/>
      <c r="BU1776"/>
      <c r="CI1776"/>
      <c r="CW1776"/>
      <c r="FA1776"/>
      <c r="FO1776"/>
    </row>
    <row r="1777" spans="15:171">
      <c r="O1777"/>
      <c r="AD1777"/>
      <c r="AE1777"/>
      <c r="BG1777"/>
      <c r="BU1777"/>
      <c r="CI1777"/>
      <c r="CW1777"/>
      <c r="FA1777"/>
      <c r="FO1777"/>
    </row>
    <row r="1778" spans="15:171">
      <c r="O1778"/>
      <c r="AD1778"/>
      <c r="AE1778"/>
      <c r="BG1778"/>
      <c r="BU1778"/>
      <c r="CI1778"/>
      <c r="CW1778"/>
      <c r="FA1778"/>
      <c r="FO1778"/>
    </row>
    <row r="1779" spans="15:171">
      <c r="O1779"/>
      <c r="AD1779"/>
      <c r="AE1779"/>
      <c r="BG1779"/>
      <c r="BU1779"/>
      <c r="CI1779"/>
      <c r="CW1779"/>
      <c r="FA1779"/>
      <c r="FO1779"/>
    </row>
    <row r="1780" spans="15:171">
      <c r="O1780"/>
      <c r="AD1780"/>
      <c r="AE1780"/>
      <c r="BG1780"/>
      <c r="BU1780"/>
      <c r="CI1780"/>
      <c r="CW1780"/>
      <c r="FA1780"/>
      <c r="FO1780"/>
    </row>
    <row r="1781" spans="15:171">
      <c r="O1781"/>
      <c r="AD1781"/>
      <c r="AE1781"/>
      <c r="BG1781"/>
      <c r="BU1781"/>
      <c r="CI1781"/>
      <c r="CW1781"/>
      <c r="FA1781"/>
      <c r="FO1781"/>
    </row>
    <row r="1782" spans="15:171">
      <c r="O1782"/>
      <c r="AD1782"/>
      <c r="AE1782"/>
      <c r="BG1782"/>
      <c r="BU1782"/>
      <c r="CI1782"/>
      <c r="CW1782"/>
      <c r="FA1782"/>
      <c r="FO1782"/>
    </row>
    <row r="1783" spans="15:171">
      <c r="O1783"/>
      <c r="AD1783"/>
      <c r="AE1783"/>
      <c r="BG1783"/>
      <c r="BU1783"/>
      <c r="CI1783"/>
      <c r="CW1783"/>
      <c r="FA1783"/>
      <c r="FO1783"/>
    </row>
    <row r="1784" spans="15:171">
      <c r="O1784"/>
      <c r="AD1784"/>
      <c r="AE1784"/>
      <c r="BG1784"/>
      <c r="BU1784"/>
      <c r="CI1784"/>
      <c r="CW1784"/>
      <c r="FA1784"/>
      <c r="FO1784"/>
    </row>
    <row r="1785" spans="15:171">
      <c r="O1785"/>
      <c r="AD1785"/>
      <c r="AE1785"/>
      <c r="BG1785"/>
      <c r="BU1785"/>
      <c r="CI1785"/>
      <c r="CW1785"/>
      <c r="FA1785"/>
      <c r="FO1785"/>
    </row>
    <row r="1786" spans="15:171">
      <c r="O1786"/>
      <c r="AD1786"/>
      <c r="AE1786"/>
      <c r="BG1786"/>
      <c r="BU1786"/>
      <c r="CI1786"/>
      <c r="CW1786"/>
      <c r="FA1786"/>
      <c r="FO1786"/>
    </row>
    <row r="1787" spans="15:171">
      <c r="O1787"/>
      <c r="AD1787"/>
      <c r="AE1787"/>
      <c r="BG1787"/>
      <c r="BU1787"/>
      <c r="CI1787"/>
      <c r="CW1787"/>
      <c r="FA1787"/>
      <c r="FO1787"/>
    </row>
    <row r="1788" spans="15:171">
      <c r="O1788"/>
      <c r="AD1788"/>
      <c r="AE1788"/>
      <c r="BG1788"/>
      <c r="BU1788"/>
      <c r="CI1788"/>
      <c r="CW1788"/>
      <c r="FA1788"/>
      <c r="FO1788"/>
    </row>
    <row r="1789" spans="15:171">
      <c r="O1789"/>
      <c r="AD1789"/>
      <c r="AE1789"/>
      <c r="BG1789"/>
      <c r="BU1789"/>
      <c r="CI1789"/>
      <c r="CW1789"/>
      <c r="FA1789"/>
      <c r="FO1789"/>
    </row>
    <row r="1790" spans="15:171">
      <c r="O1790"/>
      <c r="AD1790"/>
      <c r="AE1790"/>
      <c r="BG1790"/>
      <c r="BU1790"/>
      <c r="CI1790"/>
      <c r="CW1790"/>
      <c r="FA1790"/>
      <c r="FO1790"/>
    </row>
    <row r="1791" spans="15:171">
      <c r="O1791"/>
      <c r="AD1791"/>
      <c r="AE1791"/>
      <c r="BG1791"/>
      <c r="BU1791"/>
      <c r="CI1791"/>
      <c r="CW1791"/>
      <c r="FA1791"/>
      <c r="FO1791"/>
    </row>
    <row r="1792" spans="15:171">
      <c r="O1792"/>
      <c r="AD1792"/>
      <c r="AE1792"/>
      <c r="BG1792"/>
      <c r="BU1792"/>
      <c r="CI1792"/>
      <c r="CW1792"/>
      <c r="FA1792"/>
      <c r="FO1792"/>
    </row>
    <row r="1793" spans="15:171">
      <c r="O1793"/>
      <c r="AD1793"/>
      <c r="AE1793"/>
      <c r="BG1793"/>
      <c r="BU1793"/>
      <c r="CI1793"/>
      <c r="CW1793"/>
      <c r="FA1793"/>
      <c r="FO1793"/>
    </row>
    <row r="1794" spans="15:171">
      <c r="O1794"/>
      <c r="AD1794"/>
      <c r="AE1794"/>
      <c r="BG1794"/>
      <c r="BU1794"/>
      <c r="CI1794"/>
      <c r="CW1794"/>
      <c r="FA1794"/>
      <c r="FO1794"/>
    </row>
    <row r="1795" spans="15:171">
      <c r="O1795"/>
      <c r="AD1795"/>
      <c r="AE1795"/>
      <c r="BG1795"/>
      <c r="BU1795"/>
      <c r="CI1795"/>
      <c r="CW1795"/>
      <c r="FA1795"/>
      <c r="FO1795"/>
    </row>
    <row r="1796" spans="15:171">
      <c r="O1796"/>
      <c r="AD1796"/>
      <c r="AE1796"/>
      <c r="BG1796"/>
      <c r="BU1796"/>
      <c r="CI1796"/>
      <c r="CW1796"/>
      <c r="FA1796"/>
      <c r="FO1796"/>
    </row>
    <row r="1797" spans="15:171">
      <c r="O1797"/>
      <c r="AD1797"/>
      <c r="AE1797"/>
      <c r="BG1797"/>
      <c r="BU1797"/>
      <c r="CI1797"/>
      <c r="CW1797"/>
      <c r="FA1797"/>
      <c r="FO1797"/>
    </row>
    <row r="1798" spans="15:171">
      <c r="O1798"/>
      <c r="AD1798"/>
      <c r="AE1798"/>
      <c r="BG1798"/>
      <c r="BU1798"/>
      <c r="CI1798"/>
      <c r="CW1798"/>
      <c r="FA1798"/>
      <c r="FO1798"/>
    </row>
    <row r="1799" spans="15:171">
      <c r="O1799"/>
      <c r="AD1799"/>
      <c r="AE1799"/>
      <c r="BG1799"/>
      <c r="BU1799"/>
      <c r="CI1799"/>
      <c r="CW1799"/>
      <c r="FA1799"/>
      <c r="FO1799"/>
    </row>
    <row r="1800" spans="15:171">
      <c r="O1800"/>
      <c r="AD1800"/>
      <c r="AE1800"/>
      <c r="BG1800"/>
      <c r="BU1800"/>
      <c r="CI1800"/>
      <c r="CW1800"/>
      <c r="FA1800"/>
      <c r="FO1800"/>
    </row>
    <row r="1801" spans="15:171">
      <c r="O1801"/>
      <c r="AD1801"/>
      <c r="AE1801"/>
      <c r="BG1801"/>
      <c r="BU1801"/>
      <c r="CI1801"/>
      <c r="CW1801"/>
      <c r="FA1801"/>
      <c r="FO1801"/>
    </row>
    <row r="1802" spans="15:171">
      <c r="O1802"/>
      <c r="AD1802"/>
      <c r="AE1802"/>
      <c r="BG1802"/>
      <c r="BU1802"/>
      <c r="CI1802"/>
      <c r="CW1802"/>
      <c r="FA1802"/>
      <c r="FO1802"/>
    </row>
    <row r="1803" spans="15:171">
      <c r="O1803"/>
      <c r="AD1803"/>
      <c r="AE1803"/>
      <c r="BG1803"/>
      <c r="BU1803"/>
      <c r="CI1803"/>
      <c r="CW1803"/>
      <c r="FA1803"/>
      <c r="FO1803"/>
    </row>
    <row r="1804" spans="15:171">
      <c r="O1804"/>
      <c r="AD1804"/>
      <c r="AE1804"/>
      <c r="BG1804"/>
      <c r="BU1804"/>
      <c r="CI1804"/>
      <c r="CW1804"/>
      <c r="FA1804"/>
      <c r="FO1804"/>
    </row>
    <row r="1805" spans="15:171">
      <c r="O1805"/>
      <c r="AD1805"/>
      <c r="AE1805"/>
      <c r="BG1805"/>
      <c r="BU1805"/>
      <c r="CI1805"/>
      <c r="CW1805"/>
      <c r="FA1805"/>
      <c r="FO1805"/>
    </row>
    <row r="1806" spans="15:171">
      <c r="O1806"/>
      <c r="AD1806"/>
      <c r="AE1806"/>
      <c r="BG1806"/>
      <c r="BU1806"/>
      <c r="CI1806"/>
      <c r="CW1806"/>
      <c r="FA1806"/>
      <c r="FO1806"/>
    </row>
    <row r="1807" spans="15:171">
      <c r="O1807"/>
      <c r="AD1807"/>
      <c r="AE1807"/>
      <c r="BG1807"/>
      <c r="BU1807"/>
      <c r="CI1807"/>
      <c r="CW1807"/>
      <c r="FA1807"/>
      <c r="FO1807"/>
    </row>
    <row r="1808" spans="15:171">
      <c r="O1808"/>
      <c r="AD1808"/>
      <c r="AE1808"/>
      <c r="BG1808"/>
      <c r="BU1808"/>
      <c r="CI1808"/>
      <c r="CW1808"/>
      <c r="FA1808"/>
      <c r="FO1808"/>
    </row>
    <row r="1809" spans="15:171">
      <c r="O1809"/>
      <c r="AD1809"/>
      <c r="AE1809"/>
      <c r="BG1809"/>
      <c r="BU1809"/>
      <c r="CI1809"/>
      <c r="CW1809"/>
      <c r="FA1809"/>
      <c r="FO1809"/>
    </row>
    <row r="1810" spans="15:171">
      <c r="O1810"/>
      <c r="AD1810"/>
      <c r="AE1810"/>
      <c r="BG1810"/>
      <c r="BU1810"/>
      <c r="CI1810"/>
      <c r="CW1810"/>
      <c r="FA1810"/>
      <c r="FO1810"/>
    </row>
    <row r="1811" spans="15:171">
      <c r="O1811"/>
      <c r="AD1811"/>
      <c r="AE1811"/>
      <c r="BG1811"/>
      <c r="BU1811"/>
      <c r="CI1811"/>
      <c r="CW1811"/>
      <c r="FA1811"/>
      <c r="FO1811"/>
    </row>
    <row r="1812" spans="15:171">
      <c r="O1812"/>
      <c r="AD1812"/>
      <c r="AE1812"/>
      <c r="BG1812"/>
      <c r="BU1812"/>
      <c r="CI1812"/>
      <c r="CW1812"/>
      <c r="FA1812"/>
      <c r="FO1812"/>
    </row>
    <row r="1813" spans="15:171">
      <c r="O1813"/>
      <c r="AD1813"/>
      <c r="AE1813"/>
      <c r="BG1813"/>
      <c r="BU1813"/>
      <c r="CI1813"/>
      <c r="CW1813"/>
      <c r="FA1813"/>
      <c r="FO1813"/>
    </row>
    <row r="1814" spans="15:171">
      <c r="O1814"/>
      <c r="AD1814"/>
      <c r="AE1814"/>
      <c r="BG1814"/>
      <c r="BU1814"/>
      <c r="CI1814"/>
      <c r="CW1814"/>
      <c r="FA1814"/>
      <c r="FO1814"/>
    </row>
    <row r="1815" spans="15:171">
      <c r="O1815"/>
      <c r="AD1815"/>
      <c r="AE1815"/>
      <c r="BG1815"/>
      <c r="BU1815"/>
      <c r="CI1815"/>
      <c r="CW1815"/>
      <c r="FA1815"/>
      <c r="FO1815"/>
    </row>
    <row r="1816" spans="15:171">
      <c r="O1816"/>
      <c r="AD1816"/>
      <c r="AE1816"/>
      <c r="BG1816"/>
      <c r="BU1816"/>
      <c r="CI1816"/>
      <c r="CW1816"/>
      <c r="FA1816"/>
      <c r="FO1816"/>
    </row>
    <row r="1817" spans="15:171">
      <c r="O1817"/>
      <c r="AD1817"/>
      <c r="AE1817"/>
      <c r="BG1817"/>
      <c r="BU1817"/>
      <c r="CI1817"/>
      <c r="CW1817"/>
      <c r="FA1817"/>
      <c r="FO1817"/>
    </row>
    <row r="1818" spans="15:171">
      <c r="O1818"/>
      <c r="AD1818"/>
      <c r="AE1818"/>
      <c r="BG1818"/>
      <c r="BU1818"/>
      <c r="CI1818"/>
      <c r="CW1818"/>
      <c r="FA1818"/>
      <c r="FO1818"/>
    </row>
    <row r="1819" spans="15:171">
      <c r="O1819"/>
      <c r="AD1819"/>
      <c r="AE1819"/>
      <c r="BG1819"/>
      <c r="BU1819"/>
      <c r="CI1819"/>
      <c r="CW1819"/>
      <c r="FA1819"/>
      <c r="FO1819"/>
    </row>
    <row r="1820" spans="15:171">
      <c r="O1820"/>
      <c r="AD1820"/>
      <c r="AE1820"/>
      <c r="BG1820"/>
      <c r="BU1820"/>
      <c r="CI1820"/>
      <c r="CW1820"/>
      <c r="FA1820"/>
      <c r="FO1820"/>
    </row>
    <row r="1821" spans="15:171">
      <c r="O1821"/>
      <c r="AD1821"/>
      <c r="AE1821"/>
      <c r="BG1821"/>
      <c r="BU1821"/>
      <c r="CI1821"/>
      <c r="CW1821"/>
      <c r="FA1821"/>
      <c r="FO1821"/>
    </row>
    <row r="1822" spans="15:171">
      <c r="O1822"/>
      <c r="AD1822"/>
      <c r="AE1822"/>
      <c r="BG1822"/>
      <c r="BU1822"/>
      <c r="CI1822"/>
      <c r="CW1822"/>
      <c r="FA1822"/>
      <c r="FO1822"/>
    </row>
    <row r="1823" spans="15:171">
      <c r="O1823"/>
      <c r="AD1823"/>
      <c r="AE1823"/>
      <c r="BG1823"/>
      <c r="BU1823"/>
      <c r="CI1823"/>
      <c r="CW1823"/>
      <c r="FA1823"/>
      <c r="FO1823"/>
    </row>
    <row r="1824" spans="15:171">
      <c r="O1824"/>
      <c r="AD1824"/>
      <c r="AE1824"/>
      <c r="BG1824"/>
      <c r="BU1824"/>
      <c r="CI1824"/>
      <c r="CW1824"/>
      <c r="FA1824"/>
      <c r="FO1824"/>
    </row>
    <row r="1825" spans="15:171">
      <c r="O1825"/>
      <c r="AD1825"/>
      <c r="AE1825"/>
      <c r="BG1825"/>
      <c r="BU1825"/>
      <c r="CI1825"/>
      <c r="CW1825"/>
      <c r="FA1825"/>
      <c r="FO1825"/>
    </row>
    <row r="1826" spans="15:171">
      <c r="O1826"/>
      <c r="AD1826"/>
      <c r="AE1826"/>
      <c r="BG1826"/>
      <c r="BU1826"/>
      <c r="CI1826"/>
      <c r="CW1826"/>
      <c r="FA1826"/>
      <c r="FO1826"/>
    </row>
    <row r="1827" spans="15:171">
      <c r="O1827"/>
      <c r="AD1827"/>
      <c r="AE1827"/>
      <c r="BG1827"/>
      <c r="BU1827"/>
      <c r="CI1827"/>
      <c r="CW1827"/>
      <c r="FA1827"/>
      <c r="FO1827"/>
    </row>
    <row r="1828" spans="15:171">
      <c r="O1828"/>
      <c r="AD1828"/>
      <c r="AE1828"/>
      <c r="BG1828"/>
      <c r="BU1828"/>
      <c r="CI1828"/>
      <c r="CW1828"/>
      <c r="FA1828"/>
      <c r="FO1828"/>
    </row>
    <row r="1829" spans="15:171">
      <c r="O1829"/>
      <c r="AD1829"/>
      <c r="AE1829"/>
      <c r="BG1829"/>
      <c r="BU1829"/>
      <c r="CI1829"/>
      <c r="CW1829"/>
      <c r="FA1829"/>
      <c r="FO1829"/>
    </row>
    <row r="1830" spans="15:171">
      <c r="O1830"/>
      <c r="AD1830"/>
      <c r="AE1830"/>
      <c r="BG1830"/>
      <c r="BU1830"/>
      <c r="CI1830"/>
      <c r="CW1830"/>
      <c r="FA1830"/>
      <c r="FO1830"/>
    </row>
    <row r="1831" spans="15:171">
      <c r="O1831"/>
      <c r="AD1831"/>
      <c r="AE1831"/>
      <c r="BG1831"/>
      <c r="BU1831"/>
      <c r="CI1831"/>
      <c r="CW1831"/>
      <c r="FA1831"/>
      <c r="FO1831"/>
    </row>
    <row r="1832" spans="15:171">
      <c r="O1832"/>
      <c r="AD1832"/>
      <c r="AE1832"/>
      <c r="BG1832"/>
      <c r="BU1832"/>
      <c r="CI1832"/>
      <c r="CW1832"/>
      <c r="FA1832"/>
      <c r="FO1832"/>
    </row>
    <row r="1833" spans="15:171">
      <c r="O1833"/>
      <c r="AD1833"/>
      <c r="AE1833"/>
      <c r="BG1833"/>
      <c r="BU1833"/>
      <c r="CI1833"/>
      <c r="CW1833"/>
      <c r="FA1833"/>
      <c r="FO1833"/>
    </row>
    <row r="1834" spans="15:171">
      <c r="O1834"/>
      <c r="AD1834"/>
      <c r="AE1834"/>
      <c r="BG1834"/>
      <c r="BU1834"/>
      <c r="CI1834"/>
      <c r="CW1834"/>
      <c r="FA1834"/>
      <c r="FO1834"/>
    </row>
    <row r="1835" spans="15:171">
      <c r="O1835"/>
      <c r="AD1835"/>
      <c r="AE1835"/>
      <c r="BG1835"/>
      <c r="BU1835"/>
      <c r="CI1835"/>
      <c r="CW1835"/>
      <c r="FA1835"/>
      <c r="FO1835"/>
    </row>
    <row r="1836" spans="15:171">
      <c r="O1836"/>
      <c r="AD1836"/>
      <c r="AE1836"/>
      <c r="BG1836"/>
      <c r="BU1836"/>
      <c r="CI1836"/>
      <c r="CW1836"/>
      <c r="FA1836"/>
      <c r="FO1836"/>
    </row>
    <row r="1837" spans="15:171">
      <c r="O1837"/>
      <c r="AD1837"/>
      <c r="AE1837"/>
      <c r="BG1837"/>
      <c r="BU1837"/>
      <c r="CI1837"/>
      <c r="CW1837"/>
      <c r="FA1837"/>
      <c r="FO1837"/>
    </row>
    <row r="1838" spans="15:171">
      <c r="O1838"/>
      <c r="AD1838"/>
      <c r="AE1838"/>
      <c r="BG1838"/>
      <c r="BU1838"/>
      <c r="CI1838"/>
      <c r="CW1838"/>
      <c r="FA1838"/>
      <c r="FO1838"/>
    </row>
    <row r="1839" spans="15:171">
      <c r="O1839"/>
      <c r="AD1839"/>
      <c r="AE1839"/>
      <c r="BG1839"/>
      <c r="BU1839"/>
      <c r="CI1839"/>
      <c r="CW1839"/>
      <c r="FA1839"/>
      <c r="FO1839"/>
    </row>
    <row r="1840" spans="15:171">
      <c r="O1840"/>
      <c r="AD1840"/>
      <c r="AE1840"/>
      <c r="BG1840"/>
      <c r="BU1840"/>
      <c r="CI1840"/>
      <c r="CW1840"/>
      <c r="FA1840"/>
      <c r="FO1840"/>
    </row>
    <row r="1841" spans="15:171">
      <c r="O1841"/>
      <c r="AD1841"/>
      <c r="AE1841"/>
      <c r="BG1841"/>
      <c r="BU1841"/>
      <c r="CI1841"/>
      <c r="CW1841"/>
      <c r="FA1841"/>
      <c r="FO1841"/>
    </row>
    <row r="1842" spans="15:171">
      <c r="O1842"/>
      <c r="AD1842"/>
      <c r="AE1842"/>
      <c r="BG1842"/>
      <c r="BU1842"/>
      <c r="CI1842"/>
      <c r="CW1842"/>
      <c r="FA1842"/>
      <c r="FO1842"/>
    </row>
    <row r="1843" spans="15:171">
      <c r="O1843"/>
      <c r="AD1843"/>
      <c r="AE1843"/>
      <c r="BG1843"/>
      <c r="BU1843"/>
      <c r="CI1843"/>
      <c r="CW1843"/>
      <c r="FA1843"/>
      <c r="FO1843"/>
    </row>
    <row r="1844" spans="15:171">
      <c r="O1844"/>
      <c r="AD1844"/>
      <c r="AE1844"/>
      <c r="BG1844"/>
      <c r="BU1844"/>
      <c r="CI1844"/>
      <c r="CW1844"/>
      <c r="FA1844"/>
      <c r="FO1844"/>
    </row>
    <row r="1845" spans="15:171">
      <c r="O1845"/>
      <c r="AD1845"/>
      <c r="AE1845"/>
      <c r="BG1845"/>
      <c r="BU1845"/>
      <c r="CI1845"/>
      <c r="CW1845"/>
      <c r="FA1845"/>
      <c r="FO1845"/>
    </row>
    <row r="1846" spans="15:171">
      <c r="O1846"/>
      <c r="AD1846"/>
      <c r="AE1846"/>
      <c r="BG1846"/>
      <c r="BU1846"/>
      <c r="CI1846"/>
      <c r="CW1846"/>
      <c r="FA1846"/>
      <c r="FO1846"/>
    </row>
    <row r="1847" spans="15:171">
      <c r="O1847"/>
      <c r="AD1847"/>
      <c r="AE1847"/>
      <c r="BG1847"/>
      <c r="BU1847"/>
      <c r="CI1847"/>
      <c r="CW1847"/>
      <c r="FA1847"/>
      <c r="FO1847"/>
    </row>
    <row r="1848" spans="15:171">
      <c r="O1848"/>
      <c r="AD1848"/>
      <c r="AE1848"/>
      <c r="BG1848"/>
      <c r="BU1848"/>
      <c r="CI1848"/>
      <c r="CW1848"/>
      <c r="FA1848"/>
      <c r="FO1848"/>
    </row>
    <row r="1849" spans="15:171">
      <c r="O1849"/>
      <c r="AD1849"/>
      <c r="AE1849"/>
      <c r="BG1849"/>
      <c r="BU1849"/>
      <c r="CI1849"/>
      <c r="CW1849"/>
      <c r="FA1849"/>
      <c r="FO1849"/>
    </row>
    <row r="1850" spans="15:171">
      <c r="O1850"/>
      <c r="AD1850"/>
      <c r="AE1850"/>
      <c r="BG1850"/>
      <c r="BU1850"/>
      <c r="CI1850"/>
      <c r="CW1850"/>
      <c r="FA1850"/>
      <c r="FO1850"/>
    </row>
    <row r="1851" spans="15:171">
      <c r="O1851"/>
      <c r="AD1851"/>
      <c r="AE1851"/>
      <c r="BG1851"/>
      <c r="BU1851"/>
      <c r="CI1851"/>
      <c r="CW1851"/>
      <c r="FA1851"/>
      <c r="FO1851"/>
    </row>
    <row r="1852" spans="15:171">
      <c r="O1852"/>
      <c r="AD1852"/>
      <c r="AE1852"/>
      <c r="BG1852"/>
      <c r="BU1852"/>
      <c r="CI1852"/>
      <c r="CW1852"/>
      <c r="FA1852"/>
      <c r="FO1852"/>
    </row>
    <row r="1853" spans="15:171">
      <c r="O1853"/>
      <c r="AD1853"/>
      <c r="AE1853"/>
      <c r="BG1853"/>
      <c r="BU1853"/>
      <c r="CI1853"/>
      <c r="CW1853"/>
      <c r="FA1853"/>
      <c r="FO1853"/>
    </row>
    <row r="1854" spans="15:171">
      <c r="O1854"/>
      <c r="AD1854"/>
      <c r="AE1854"/>
      <c r="BG1854"/>
      <c r="BU1854"/>
      <c r="CI1854"/>
      <c r="CW1854"/>
      <c r="FA1854"/>
      <c r="FO1854"/>
    </row>
    <row r="1855" spans="15:171">
      <c r="O1855"/>
      <c r="AD1855"/>
      <c r="AE1855"/>
      <c r="BG1855"/>
      <c r="BU1855"/>
      <c r="CI1855"/>
      <c r="CW1855"/>
      <c r="FA1855"/>
      <c r="FO1855"/>
    </row>
    <row r="1856" spans="15:171">
      <c r="O1856"/>
      <c r="AD1856"/>
      <c r="AE1856"/>
      <c r="BG1856"/>
      <c r="BU1856"/>
      <c r="CI1856"/>
      <c r="CW1856"/>
      <c r="FA1856"/>
      <c r="FO1856"/>
    </row>
    <row r="1857" spans="15:171">
      <c r="O1857"/>
      <c r="AD1857"/>
      <c r="AE1857"/>
      <c r="BG1857"/>
      <c r="BU1857"/>
      <c r="CI1857"/>
      <c r="CW1857"/>
      <c r="FA1857"/>
      <c r="FO1857"/>
    </row>
    <row r="1858" spans="15:171">
      <c r="O1858"/>
      <c r="AD1858"/>
      <c r="AE1858"/>
      <c r="BG1858"/>
      <c r="BU1858"/>
      <c r="CI1858"/>
      <c r="CW1858"/>
      <c r="FA1858"/>
      <c r="FO1858"/>
    </row>
    <row r="1859" spans="15:171">
      <c r="O1859"/>
      <c r="AD1859"/>
      <c r="AE1859"/>
      <c r="BG1859"/>
      <c r="BU1859"/>
      <c r="CI1859"/>
      <c r="CW1859"/>
      <c r="FA1859"/>
      <c r="FO1859"/>
    </row>
    <row r="1860" spans="15:171">
      <c r="O1860"/>
      <c r="AD1860"/>
      <c r="AE1860"/>
      <c r="BG1860"/>
      <c r="BU1860"/>
      <c r="CI1860"/>
      <c r="CW1860"/>
      <c r="FA1860"/>
      <c r="FO1860"/>
    </row>
    <row r="1861" spans="15:171">
      <c r="O1861"/>
      <c r="AD1861"/>
      <c r="AE1861"/>
      <c r="BG1861"/>
      <c r="BU1861"/>
      <c r="CI1861"/>
      <c r="CW1861"/>
      <c r="FA1861"/>
      <c r="FO1861"/>
    </row>
    <row r="1862" spans="15:171">
      <c r="O1862"/>
      <c r="AD1862"/>
      <c r="AE1862"/>
      <c r="BG1862"/>
      <c r="BU1862"/>
      <c r="CI1862"/>
      <c r="CW1862"/>
      <c r="FA1862"/>
      <c r="FO1862"/>
    </row>
    <row r="1863" spans="15:171">
      <c r="O1863"/>
      <c r="AD1863"/>
      <c r="AE1863"/>
      <c r="BG1863"/>
      <c r="BU1863"/>
      <c r="CI1863"/>
      <c r="CW1863"/>
      <c r="FA1863"/>
      <c r="FO1863"/>
    </row>
    <row r="1864" spans="15:171">
      <c r="O1864"/>
      <c r="AD1864"/>
      <c r="AE1864"/>
      <c r="BG1864"/>
      <c r="BU1864"/>
      <c r="CI1864"/>
      <c r="CW1864"/>
      <c r="FA1864"/>
      <c r="FO1864"/>
    </row>
    <row r="1865" spans="15:171">
      <c r="O1865"/>
      <c r="AD1865"/>
      <c r="AE1865"/>
      <c r="BG1865"/>
      <c r="BU1865"/>
      <c r="CI1865"/>
      <c r="CW1865"/>
      <c r="FA1865"/>
      <c r="FO1865"/>
    </row>
    <row r="1866" spans="15:171">
      <c r="O1866"/>
      <c r="AD1866"/>
      <c r="AE1866"/>
      <c r="BG1866"/>
      <c r="BU1866"/>
      <c r="CI1866"/>
      <c r="CW1866"/>
      <c r="FA1866"/>
      <c r="FO1866"/>
    </row>
    <row r="1867" spans="15:171">
      <c r="O1867"/>
      <c r="AD1867"/>
      <c r="AE1867"/>
      <c r="BG1867"/>
      <c r="BU1867"/>
      <c r="CI1867"/>
      <c r="CW1867"/>
      <c r="FA1867"/>
      <c r="FO1867"/>
    </row>
    <row r="1868" spans="15:171">
      <c r="O1868"/>
      <c r="AD1868"/>
      <c r="AE1868"/>
      <c r="BG1868"/>
      <c r="BU1868"/>
      <c r="CI1868"/>
      <c r="CW1868"/>
      <c r="FA1868"/>
      <c r="FO1868"/>
    </row>
    <row r="1869" spans="15:171">
      <c r="O1869"/>
      <c r="AD1869"/>
      <c r="AE1869"/>
      <c r="BG1869"/>
      <c r="BU1869"/>
      <c r="CI1869"/>
      <c r="CW1869"/>
      <c r="FA1869"/>
      <c r="FO1869"/>
    </row>
    <row r="1870" spans="15:171">
      <c r="O1870"/>
      <c r="AD1870"/>
      <c r="AE1870"/>
      <c r="BG1870"/>
      <c r="BU1870"/>
      <c r="CI1870"/>
      <c r="CW1870"/>
      <c r="FA1870"/>
      <c r="FO1870"/>
    </row>
    <row r="1871" spans="15:171">
      <c r="O1871"/>
      <c r="AD1871"/>
      <c r="AE1871"/>
      <c r="BG1871"/>
      <c r="BU1871"/>
      <c r="CI1871"/>
      <c r="CW1871"/>
      <c r="FA1871"/>
      <c r="FO1871"/>
    </row>
    <row r="1872" spans="15:171">
      <c r="O1872"/>
      <c r="AD1872"/>
      <c r="AE1872"/>
      <c r="BG1872"/>
      <c r="BU1872"/>
      <c r="CI1872"/>
      <c r="CW1872"/>
      <c r="FA1872"/>
      <c r="FO1872"/>
    </row>
    <row r="1873" spans="15:171">
      <c r="O1873"/>
      <c r="AD1873"/>
      <c r="AE1873"/>
      <c r="BG1873"/>
      <c r="BU1873"/>
      <c r="CI1873"/>
      <c r="CW1873"/>
      <c r="FA1873"/>
      <c r="FO1873"/>
    </row>
    <row r="1874" spans="15:171">
      <c r="O1874"/>
      <c r="AD1874"/>
      <c r="AE1874"/>
      <c r="BG1874"/>
      <c r="BU1874"/>
      <c r="CI1874"/>
      <c r="CW1874"/>
      <c r="FA1874"/>
      <c r="FO1874"/>
    </row>
    <row r="1875" spans="15:171">
      <c r="O1875"/>
      <c r="AD1875"/>
      <c r="AE1875"/>
      <c r="BG1875"/>
      <c r="BU1875"/>
      <c r="CI1875"/>
      <c r="CW1875"/>
      <c r="FA1875"/>
      <c r="FO1875"/>
    </row>
    <row r="1876" spans="15:171">
      <c r="O1876"/>
      <c r="AD1876"/>
      <c r="AE1876"/>
      <c r="BG1876"/>
      <c r="BU1876"/>
      <c r="CI1876"/>
      <c r="CW1876"/>
      <c r="FA1876"/>
      <c r="FO1876"/>
    </row>
    <row r="1877" spans="15:171">
      <c r="O1877"/>
      <c r="AD1877"/>
      <c r="AE1877"/>
      <c r="BG1877"/>
      <c r="BU1877"/>
      <c r="CI1877"/>
      <c r="CW1877"/>
      <c r="FA1877"/>
      <c r="FO1877"/>
    </row>
    <row r="1878" spans="15:171">
      <c r="O1878"/>
      <c r="AD1878"/>
      <c r="AE1878"/>
      <c r="BG1878"/>
      <c r="BU1878"/>
      <c r="CI1878"/>
      <c r="CW1878"/>
      <c r="FA1878"/>
      <c r="FO1878"/>
    </row>
    <row r="1879" spans="15:171">
      <c r="O1879"/>
      <c r="AD1879"/>
      <c r="AE1879"/>
      <c r="BG1879"/>
      <c r="BU1879"/>
      <c r="CI1879"/>
      <c r="CW1879"/>
      <c r="FA1879"/>
      <c r="FO1879"/>
    </row>
    <row r="1880" spans="15:171">
      <c r="O1880"/>
      <c r="AD1880"/>
      <c r="AE1880"/>
      <c r="BG1880"/>
      <c r="BU1880"/>
      <c r="CI1880"/>
      <c r="CW1880"/>
      <c r="FA1880"/>
      <c r="FO1880"/>
    </row>
    <row r="1881" spans="15:171">
      <c r="O1881"/>
      <c r="AD1881"/>
      <c r="AE1881"/>
      <c r="BG1881"/>
      <c r="BU1881"/>
      <c r="CI1881"/>
      <c r="CW1881"/>
      <c r="FA1881"/>
      <c r="FO1881"/>
    </row>
    <row r="1882" spans="15:171">
      <c r="O1882"/>
      <c r="AD1882"/>
      <c r="AE1882"/>
      <c r="BG1882"/>
      <c r="BU1882"/>
      <c r="CI1882"/>
      <c r="CW1882"/>
      <c r="FA1882"/>
      <c r="FO1882"/>
    </row>
    <row r="1883" spans="15:171">
      <c r="O1883"/>
      <c r="AD1883"/>
      <c r="AE1883"/>
      <c r="BG1883"/>
      <c r="BU1883"/>
      <c r="CI1883"/>
      <c r="CW1883"/>
      <c r="FA1883"/>
      <c r="FO1883"/>
    </row>
    <row r="1884" spans="15:171">
      <c r="O1884"/>
      <c r="AD1884"/>
      <c r="AE1884"/>
      <c r="BG1884"/>
      <c r="BU1884"/>
      <c r="CI1884"/>
      <c r="CW1884"/>
      <c r="FA1884"/>
      <c r="FO1884"/>
    </row>
    <row r="1885" spans="15:171">
      <c r="O1885"/>
      <c r="AD1885"/>
      <c r="AE1885"/>
      <c r="BG1885"/>
      <c r="BU1885"/>
      <c r="CI1885"/>
      <c r="CW1885"/>
      <c r="FA1885"/>
      <c r="FO1885"/>
    </row>
    <row r="1886" spans="15:171">
      <c r="O1886"/>
      <c r="AD1886"/>
      <c r="AE1886"/>
      <c r="BG1886"/>
      <c r="BU1886"/>
      <c r="CI1886"/>
      <c r="CW1886"/>
      <c r="FA1886"/>
      <c r="FO1886"/>
    </row>
    <row r="1887" spans="15:171">
      <c r="O1887"/>
      <c r="AD1887"/>
      <c r="AE1887"/>
      <c r="BG1887"/>
      <c r="BU1887"/>
      <c r="CI1887"/>
      <c r="CW1887"/>
      <c r="FA1887"/>
      <c r="FO1887"/>
    </row>
    <row r="1888" spans="15:171">
      <c r="O1888"/>
      <c r="AD1888"/>
      <c r="AE1888"/>
      <c r="BG1888"/>
      <c r="BU1888"/>
      <c r="CI1888"/>
      <c r="CW1888"/>
      <c r="FA1888"/>
      <c r="FO1888"/>
    </row>
    <row r="1889" spans="15:171">
      <c r="O1889"/>
      <c r="AD1889"/>
      <c r="AE1889"/>
      <c r="BG1889"/>
      <c r="BU1889"/>
      <c r="CI1889"/>
      <c r="CW1889"/>
      <c r="FA1889"/>
      <c r="FO1889"/>
    </row>
    <row r="1890" spans="15:171">
      <c r="O1890"/>
      <c r="AD1890"/>
      <c r="AE1890"/>
      <c r="BG1890"/>
      <c r="BU1890"/>
      <c r="CI1890"/>
      <c r="CW1890"/>
      <c r="FA1890"/>
      <c r="FO1890"/>
    </row>
    <row r="1891" spans="15:171">
      <c r="O1891"/>
      <c r="AD1891"/>
      <c r="AE1891"/>
      <c r="BG1891"/>
      <c r="BU1891"/>
      <c r="CI1891"/>
      <c r="CW1891"/>
      <c r="FA1891"/>
      <c r="FO1891"/>
    </row>
    <row r="1892" spans="15:171">
      <c r="O1892"/>
      <c r="AD1892"/>
      <c r="AE1892"/>
      <c r="BG1892"/>
      <c r="BU1892"/>
      <c r="CI1892"/>
      <c r="CW1892"/>
      <c r="FA1892"/>
      <c r="FO1892"/>
    </row>
    <row r="1893" spans="15:171">
      <c r="O1893"/>
      <c r="AD1893"/>
      <c r="AE1893"/>
      <c r="BG1893"/>
      <c r="BU1893"/>
      <c r="CI1893"/>
      <c r="CW1893"/>
      <c r="FA1893"/>
      <c r="FO1893"/>
    </row>
    <row r="1894" spans="15:171">
      <c r="O1894"/>
      <c r="AD1894"/>
      <c r="AE1894"/>
      <c r="BG1894"/>
      <c r="BU1894"/>
      <c r="CI1894"/>
      <c r="CW1894"/>
      <c r="FA1894"/>
      <c r="FO1894"/>
    </row>
    <row r="1895" spans="15:171">
      <c r="O1895"/>
      <c r="AD1895"/>
      <c r="AE1895"/>
      <c r="BG1895"/>
      <c r="BU1895"/>
      <c r="CI1895"/>
      <c r="CW1895"/>
      <c r="FA1895"/>
      <c r="FO1895"/>
    </row>
    <row r="1896" spans="15:171">
      <c r="O1896"/>
      <c r="AD1896"/>
      <c r="AE1896"/>
      <c r="BG1896"/>
      <c r="BU1896"/>
      <c r="CI1896"/>
      <c r="CW1896"/>
      <c r="FA1896"/>
      <c r="FO1896"/>
    </row>
    <row r="1897" spans="15:171">
      <c r="O1897"/>
      <c r="AD1897"/>
      <c r="AE1897"/>
      <c r="BG1897"/>
      <c r="BU1897"/>
      <c r="CI1897"/>
      <c r="CW1897"/>
      <c r="FA1897"/>
      <c r="FO1897"/>
    </row>
    <row r="1898" spans="15:171">
      <c r="O1898"/>
      <c r="AD1898"/>
      <c r="AE1898"/>
      <c r="BG1898"/>
      <c r="BU1898"/>
      <c r="CI1898"/>
      <c r="CW1898"/>
      <c r="FA1898"/>
      <c r="FO1898"/>
    </row>
    <row r="1899" spans="15:171">
      <c r="O1899"/>
      <c r="AD1899"/>
      <c r="AE1899"/>
      <c r="BG1899"/>
      <c r="BU1899"/>
      <c r="CI1899"/>
      <c r="CW1899"/>
      <c r="FA1899"/>
      <c r="FO1899"/>
    </row>
    <row r="1900" spans="15:171">
      <c r="O1900"/>
      <c r="AD1900"/>
      <c r="AE1900"/>
      <c r="BG1900"/>
      <c r="BU1900"/>
      <c r="CI1900"/>
      <c r="CW1900"/>
      <c r="FA1900"/>
      <c r="FO1900"/>
    </row>
    <row r="1901" spans="15:171">
      <c r="O1901"/>
      <c r="AD1901"/>
      <c r="AE1901"/>
      <c r="BG1901"/>
      <c r="BU1901"/>
      <c r="CI1901"/>
      <c r="CW1901"/>
      <c r="FA1901"/>
      <c r="FO1901"/>
    </row>
    <row r="1902" spans="15:171">
      <c r="O1902"/>
      <c r="AD1902"/>
      <c r="AE1902"/>
      <c r="BG1902"/>
      <c r="BU1902"/>
      <c r="CI1902"/>
      <c r="CW1902"/>
      <c r="FA1902"/>
      <c r="FO1902"/>
    </row>
    <row r="1903" spans="15:171">
      <c r="O1903"/>
      <c r="AD1903"/>
      <c r="AE1903"/>
      <c r="BG1903"/>
      <c r="BU1903"/>
      <c r="CI1903"/>
      <c r="CW1903"/>
      <c r="FA1903"/>
      <c r="FO1903"/>
    </row>
    <row r="1904" spans="15:171">
      <c r="O1904"/>
      <c r="AD1904"/>
      <c r="AE1904"/>
      <c r="BG1904"/>
      <c r="BU1904"/>
      <c r="CI1904"/>
      <c r="CW1904"/>
      <c r="FA1904"/>
      <c r="FO1904"/>
    </row>
    <row r="1905" spans="15:171">
      <c r="O1905"/>
      <c r="AD1905"/>
      <c r="AE1905"/>
      <c r="BG1905"/>
      <c r="BU1905"/>
      <c r="CI1905"/>
      <c r="CW1905"/>
      <c r="FA1905"/>
      <c r="FO1905"/>
    </row>
    <row r="1906" spans="15:171">
      <c r="O1906"/>
      <c r="AD1906"/>
      <c r="AE1906"/>
      <c r="BG1906"/>
      <c r="BU1906"/>
      <c r="CI1906"/>
      <c r="CW1906"/>
      <c r="FA1906"/>
      <c r="FO1906"/>
    </row>
    <row r="1907" spans="15:171">
      <c r="O1907"/>
      <c r="AD1907"/>
      <c r="AE1907"/>
      <c r="BG1907"/>
      <c r="BU1907"/>
      <c r="CI1907"/>
      <c r="CW1907"/>
      <c r="FA1907"/>
      <c r="FO1907"/>
    </row>
    <row r="1908" spans="15:171">
      <c r="O1908"/>
      <c r="AD1908"/>
      <c r="AE1908"/>
      <c r="BG1908"/>
      <c r="BU1908"/>
      <c r="CI1908"/>
      <c r="CW1908"/>
      <c r="FA1908"/>
      <c r="FO1908"/>
    </row>
    <row r="1909" spans="15:171">
      <c r="O1909"/>
      <c r="AD1909"/>
      <c r="AE1909"/>
      <c r="BG1909"/>
      <c r="BU1909"/>
      <c r="CI1909"/>
      <c r="CW1909"/>
      <c r="FA1909"/>
      <c r="FO1909"/>
    </row>
    <row r="1910" spans="15:171">
      <c r="O1910"/>
      <c r="AD1910"/>
      <c r="AE1910"/>
      <c r="BG1910"/>
      <c r="BU1910"/>
      <c r="CI1910"/>
      <c r="CW1910"/>
      <c r="FA1910"/>
      <c r="FO1910"/>
    </row>
    <row r="1911" spans="15:171">
      <c r="O1911"/>
      <c r="AD1911"/>
      <c r="AE1911"/>
      <c r="BG1911"/>
      <c r="BU1911"/>
      <c r="CI1911"/>
      <c r="CW1911"/>
      <c r="FA1911"/>
      <c r="FO1911"/>
    </row>
    <row r="1912" spans="15:171">
      <c r="O1912"/>
      <c r="AD1912"/>
      <c r="AE1912"/>
      <c r="BG1912"/>
      <c r="BU1912"/>
      <c r="CI1912"/>
      <c r="CW1912"/>
      <c r="FA1912"/>
      <c r="FO1912"/>
    </row>
    <row r="1913" spans="15:171">
      <c r="O1913"/>
      <c r="AD1913"/>
      <c r="AE1913"/>
      <c r="BG1913"/>
      <c r="BU1913"/>
      <c r="CI1913"/>
      <c r="CW1913"/>
      <c r="FA1913"/>
      <c r="FO1913"/>
    </row>
    <row r="1914" spans="15:171">
      <c r="O1914"/>
      <c r="AD1914"/>
      <c r="AE1914"/>
      <c r="BG1914"/>
      <c r="BU1914"/>
      <c r="CI1914"/>
      <c r="CW1914"/>
      <c r="FA1914"/>
      <c r="FO1914"/>
    </row>
    <row r="1915" spans="15:171">
      <c r="O1915"/>
      <c r="AD1915"/>
      <c r="AE1915"/>
      <c r="BG1915"/>
      <c r="BU1915"/>
      <c r="CI1915"/>
      <c r="CW1915"/>
      <c r="FA1915"/>
      <c r="FO1915"/>
    </row>
    <row r="1916" spans="15:171">
      <c r="O1916"/>
      <c r="AD1916"/>
      <c r="AE1916"/>
      <c r="BG1916"/>
      <c r="BU1916"/>
      <c r="CI1916"/>
      <c r="CW1916"/>
      <c r="FA1916"/>
      <c r="FO1916"/>
    </row>
    <row r="1917" spans="15:171">
      <c r="O1917"/>
      <c r="AD1917"/>
      <c r="AE1917"/>
      <c r="BG1917"/>
      <c r="BU1917"/>
      <c r="CI1917"/>
      <c r="CW1917"/>
      <c r="FA1917"/>
      <c r="FO1917"/>
    </row>
    <row r="1918" spans="15:171">
      <c r="O1918"/>
      <c r="AD1918"/>
      <c r="AE1918"/>
      <c r="BG1918"/>
      <c r="BU1918"/>
      <c r="CI1918"/>
      <c r="CW1918"/>
      <c r="FA1918"/>
      <c r="FO1918"/>
    </row>
    <row r="1919" spans="15:171">
      <c r="O1919"/>
      <c r="AD1919"/>
      <c r="AE1919"/>
      <c r="BG1919"/>
      <c r="BU1919"/>
      <c r="CI1919"/>
      <c r="CW1919"/>
      <c r="FA1919"/>
      <c r="FO1919"/>
    </row>
    <row r="1920" spans="15:171">
      <c r="O1920"/>
      <c r="AD1920"/>
      <c r="AE1920"/>
      <c r="BG1920"/>
      <c r="BU1920"/>
      <c r="CI1920"/>
      <c r="CW1920"/>
      <c r="FA1920"/>
      <c r="FO1920"/>
    </row>
    <row r="1921" spans="15:171">
      <c r="O1921"/>
      <c r="AD1921"/>
      <c r="AE1921"/>
      <c r="BG1921"/>
      <c r="BU1921"/>
      <c r="CI1921"/>
      <c r="CW1921"/>
      <c r="FA1921"/>
      <c r="FO1921"/>
    </row>
    <row r="1922" spans="15:171">
      <c r="O1922"/>
      <c r="AD1922"/>
      <c r="AE1922"/>
      <c r="BG1922"/>
      <c r="BU1922"/>
      <c r="CI1922"/>
      <c r="CW1922"/>
      <c r="FA1922"/>
      <c r="FO1922"/>
    </row>
    <row r="1923" spans="15:171">
      <c r="O1923"/>
      <c r="AD1923"/>
      <c r="AE1923"/>
      <c r="BG1923"/>
      <c r="BU1923"/>
      <c r="CI1923"/>
      <c r="CW1923"/>
      <c r="FA1923"/>
      <c r="FO1923"/>
    </row>
    <row r="1924" spans="15:171">
      <c r="O1924"/>
      <c r="AD1924"/>
      <c r="AE1924"/>
      <c r="BG1924"/>
      <c r="BU1924"/>
      <c r="CI1924"/>
      <c r="CW1924"/>
      <c r="FA1924"/>
      <c r="FO1924"/>
    </row>
    <row r="1925" spans="15:171">
      <c r="O1925"/>
      <c r="AD1925"/>
      <c r="AE1925"/>
      <c r="BG1925"/>
      <c r="BU1925"/>
      <c r="CI1925"/>
      <c r="CW1925"/>
      <c r="FA1925"/>
      <c r="FO1925"/>
    </row>
    <row r="1926" spans="15:171">
      <c r="O1926"/>
      <c r="AD1926"/>
      <c r="AE1926"/>
      <c r="BG1926"/>
      <c r="BU1926"/>
      <c r="CI1926"/>
      <c r="CW1926"/>
      <c r="FA1926"/>
      <c r="FO1926"/>
    </row>
    <row r="1927" spans="15:171">
      <c r="O1927"/>
      <c r="AD1927"/>
      <c r="AE1927"/>
      <c r="BG1927"/>
      <c r="BU1927"/>
      <c r="CI1927"/>
      <c r="CW1927"/>
      <c r="FA1927"/>
      <c r="FO1927"/>
    </row>
    <row r="1928" spans="15:171">
      <c r="O1928"/>
      <c r="AD1928"/>
      <c r="AE1928"/>
      <c r="BG1928"/>
      <c r="BU1928"/>
      <c r="CI1928"/>
      <c r="CW1928"/>
      <c r="FA1928"/>
      <c r="FO1928"/>
    </row>
    <row r="1929" spans="15:171">
      <c r="O1929"/>
      <c r="AD1929"/>
      <c r="AE1929"/>
      <c r="BG1929"/>
      <c r="BU1929"/>
      <c r="CI1929"/>
      <c r="CW1929"/>
      <c r="FA1929"/>
      <c r="FO1929"/>
    </row>
    <row r="1930" spans="15:171">
      <c r="O1930"/>
      <c r="AD1930"/>
      <c r="AE1930"/>
      <c r="BG1930"/>
      <c r="BU1930"/>
      <c r="CI1930"/>
      <c r="CW1930"/>
      <c r="FA1930"/>
      <c r="FO1930"/>
    </row>
    <row r="1931" spans="15:171">
      <c r="O1931"/>
      <c r="AD1931"/>
      <c r="AE1931"/>
      <c r="BG1931"/>
      <c r="BU1931"/>
      <c r="CI1931"/>
      <c r="CW1931"/>
      <c r="FA1931"/>
      <c r="FO1931"/>
    </row>
    <row r="1932" spans="15:171">
      <c r="O1932"/>
      <c r="AD1932"/>
      <c r="AE1932"/>
      <c r="BG1932"/>
      <c r="BU1932"/>
      <c r="CI1932"/>
      <c r="CW1932"/>
      <c r="FA1932"/>
      <c r="FO1932"/>
    </row>
    <row r="1933" spans="15:171">
      <c r="O1933"/>
      <c r="AD1933"/>
      <c r="AE1933"/>
      <c r="BG1933"/>
      <c r="BU1933"/>
      <c r="CI1933"/>
      <c r="CW1933"/>
      <c r="FA1933"/>
      <c r="FO1933"/>
    </row>
    <row r="1934" spans="15:171">
      <c r="O1934"/>
      <c r="AD1934"/>
      <c r="AE1934"/>
      <c r="BG1934"/>
      <c r="BU1934"/>
      <c r="CI1934"/>
      <c r="CW1934"/>
      <c r="FA1934"/>
      <c r="FO1934"/>
    </row>
    <row r="1935" spans="15:171">
      <c r="O1935"/>
      <c r="AD1935"/>
      <c r="AE1935"/>
      <c r="BG1935"/>
      <c r="BU1935"/>
      <c r="CI1935"/>
      <c r="CW1935"/>
      <c r="FA1935"/>
      <c r="FO1935"/>
    </row>
    <row r="1936" spans="15:171">
      <c r="O1936"/>
      <c r="AD1936"/>
      <c r="AE1936"/>
      <c r="BG1936"/>
      <c r="BU1936"/>
      <c r="CI1936"/>
      <c r="CW1936"/>
      <c r="FA1936"/>
      <c r="FO1936"/>
    </row>
    <row r="1937" spans="15:171">
      <c r="O1937"/>
      <c r="AD1937"/>
      <c r="AE1937"/>
      <c r="BG1937"/>
      <c r="BU1937"/>
      <c r="CI1937"/>
      <c r="CW1937"/>
      <c r="FA1937"/>
      <c r="FO1937"/>
    </row>
    <row r="1938" spans="15:171">
      <c r="O1938"/>
      <c r="AD1938"/>
      <c r="AE1938"/>
      <c r="BG1938"/>
      <c r="BU1938"/>
      <c r="CI1938"/>
      <c r="CW1938"/>
      <c r="FA1938"/>
      <c r="FO1938"/>
    </row>
    <row r="1939" spans="15:171">
      <c r="O1939"/>
      <c r="AD1939"/>
      <c r="AE1939"/>
      <c r="BG1939"/>
      <c r="BU1939"/>
      <c r="CI1939"/>
      <c r="CW1939"/>
      <c r="FA1939"/>
      <c r="FO1939"/>
    </row>
    <row r="1940" spans="15:171">
      <c r="O1940"/>
      <c r="AD1940"/>
      <c r="AE1940"/>
      <c r="BG1940"/>
      <c r="BU1940"/>
      <c r="CI1940"/>
      <c r="CW1940"/>
      <c r="FA1940"/>
      <c r="FO1940"/>
    </row>
    <row r="1941" spans="15:171">
      <c r="O1941"/>
      <c r="AD1941"/>
      <c r="AE1941"/>
      <c r="BG1941"/>
      <c r="BU1941"/>
      <c r="CI1941"/>
      <c r="CW1941"/>
      <c r="FA1941"/>
      <c r="FO1941"/>
    </row>
    <row r="1942" spans="15:171">
      <c r="O1942"/>
      <c r="AD1942"/>
      <c r="AE1942"/>
      <c r="BG1942"/>
      <c r="BU1942"/>
      <c r="CI1942"/>
      <c r="CW1942"/>
      <c r="FA1942"/>
      <c r="FO1942"/>
    </row>
    <row r="1943" spans="15:171">
      <c r="O1943"/>
      <c r="AD1943"/>
      <c r="AE1943"/>
      <c r="BG1943"/>
      <c r="BU1943"/>
      <c r="CI1943"/>
      <c r="CW1943"/>
      <c r="FA1943"/>
      <c r="FO1943"/>
    </row>
    <row r="1944" spans="15:171">
      <c r="O1944"/>
      <c r="AD1944"/>
      <c r="AE1944"/>
      <c r="BG1944"/>
      <c r="BU1944"/>
      <c r="CI1944"/>
      <c r="CW1944"/>
      <c r="FA1944"/>
      <c r="FO1944"/>
    </row>
    <row r="1945" spans="15:171">
      <c r="O1945"/>
      <c r="AD1945"/>
      <c r="AE1945"/>
      <c r="BG1945"/>
      <c r="BU1945"/>
      <c r="CI1945"/>
      <c r="CW1945"/>
      <c r="FA1945"/>
      <c r="FO1945"/>
    </row>
    <row r="1946" spans="15:171">
      <c r="O1946"/>
      <c r="AD1946"/>
      <c r="AE1946"/>
      <c r="BG1946"/>
      <c r="BU1946"/>
      <c r="CI1946"/>
      <c r="CW1946"/>
      <c r="FA1946"/>
      <c r="FO1946"/>
    </row>
    <row r="1947" spans="15:171">
      <c r="O1947"/>
      <c r="AD1947"/>
      <c r="AE1947"/>
      <c r="BG1947"/>
      <c r="BU1947"/>
      <c r="CI1947"/>
      <c r="CW1947"/>
      <c r="FA1947"/>
      <c r="FO1947"/>
    </row>
    <row r="1948" spans="15:171">
      <c r="O1948"/>
      <c r="AD1948"/>
      <c r="AE1948"/>
      <c r="BG1948"/>
      <c r="BU1948"/>
      <c r="CI1948"/>
      <c r="CW1948"/>
      <c r="FA1948"/>
      <c r="FO1948"/>
    </row>
    <row r="1949" spans="15:171">
      <c r="O1949"/>
      <c r="AD1949"/>
      <c r="AE1949"/>
      <c r="BG1949"/>
      <c r="BU1949"/>
      <c r="CI1949"/>
      <c r="CW1949"/>
      <c r="FA1949"/>
      <c r="FO1949"/>
    </row>
    <row r="1950" spans="15:171">
      <c r="O1950"/>
      <c r="AD1950"/>
      <c r="AE1950"/>
      <c r="BG1950"/>
      <c r="BU1950"/>
      <c r="CI1950"/>
      <c r="CW1950"/>
      <c r="FA1950"/>
      <c r="FO1950"/>
    </row>
    <row r="1951" spans="15:171">
      <c r="O1951"/>
      <c r="AD1951"/>
      <c r="AE1951"/>
      <c r="BG1951"/>
      <c r="BU1951"/>
      <c r="CI1951"/>
      <c r="CW1951"/>
      <c r="FA1951"/>
      <c r="FO1951"/>
    </row>
    <row r="1952" spans="15:171">
      <c r="O1952"/>
      <c r="AD1952"/>
      <c r="AE1952"/>
      <c r="BG1952"/>
      <c r="BU1952"/>
      <c r="CI1952"/>
      <c r="CW1952"/>
      <c r="FA1952"/>
      <c r="FO1952"/>
    </row>
    <row r="1953" spans="15:171">
      <c r="O1953"/>
      <c r="AD1953"/>
      <c r="AE1953"/>
      <c r="BG1953"/>
      <c r="BU1953"/>
      <c r="CI1953"/>
      <c r="CW1953"/>
      <c r="FA1953"/>
      <c r="FO1953"/>
    </row>
    <row r="1954" spans="15:171">
      <c r="O1954"/>
      <c r="AD1954"/>
      <c r="AE1954"/>
      <c r="BG1954"/>
      <c r="BU1954"/>
      <c r="CI1954"/>
      <c r="CW1954"/>
      <c r="FA1954"/>
      <c r="FO1954"/>
    </row>
    <row r="1955" spans="15:171">
      <c r="O1955"/>
      <c r="AD1955"/>
      <c r="AE1955"/>
      <c r="BG1955"/>
      <c r="BU1955"/>
      <c r="CI1955"/>
      <c r="CW1955"/>
      <c r="FA1955"/>
      <c r="FO1955"/>
    </row>
    <row r="1956" spans="15:171">
      <c r="O1956"/>
      <c r="AD1956"/>
      <c r="AE1956"/>
      <c r="BG1956"/>
      <c r="BU1956"/>
      <c r="CI1956"/>
      <c r="CW1956"/>
      <c r="FA1956"/>
      <c r="FO1956"/>
    </row>
    <row r="1957" spans="15:171">
      <c r="O1957"/>
      <c r="AD1957"/>
      <c r="AE1957"/>
      <c r="BG1957"/>
      <c r="BU1957"/>
      <c r="CI1957"/>
      <c r="CW1957"/>
      <c r="FA1957"/>
      <c r="FO1957"/>
    </row>
    <row r="1958" spans="15:171">
      <c r="O1958"/>
      <c r="AD1958"/>
      <c r="AE1958"/>
      <c r="BG1958"/>
      <c r="BU1958"/>
      <c r="CI1958"/>
      <c r="CW1958"/>
      <c r="FA1958"/>
      <c r="FO1958"/>
    </row>
    <row r="1959" spans="15:171">
      <c r="O1959"/>
      <c r="AD1959"/>
      <c r="AE1959"/>
      <c r="BG1959"/>
      <c r="BU1959"/>
      <c r="CI1959"/>
      <c r="CW1959"/>
      <c r="FA1959"/>
      <c r="FO1959"/>
    </row>
    <row r="1960" spans="15:171">
      <c r="O1960"/>
      <c r="AD1960"/>
      <c r="AE1960"/>
      <c r="BG1960"/>
      <c r="BU1960"/>
      <c r="CI1960"/>
      <c r="CW1960"/>
      <c r="FA1960"/>
      <c r="FO1960"/>
    </row>
    <row r="1961" spans="15:171">
      <c r="O1961"/>
      <c r="AD1961"/>
      <c r="AE1961"/>
      <c r="BG1961"/>
      <c r="BU1961"/>
      <c r="CI1961"/>
      <c r="CW1961"/>
      <c r="FA1961"/>
      <c r="FO1961"/>
    </row>
    <row r="1962" spans="15:171">
      <c r="O1962"/>
      <c r="AD1962"/>
      <c r="AE1962"/>
      <c r="BG1962"/>
      <c r="BU1962"/>
      <c r="CI1962"/>
      <c r="CW1962"/>
      <c r="FA1962"/>
      <c r="FO1962"/>
    </row>
    <row r="1963" spans="15:171">
      <c r="O1963"/>
      <c r="AD1963"/>
      <c r="AE1963"/>
      <c r="BG1963"/>
      <c r="BU1963"/>
      <c r="CI1963"/>
      <c r="CW1963"/>
      <c r="FA1963"/>
      <c r="FO1963"/>
    </row>
    <row r="1964" spans="15:171">
      <c r="O1964"/>
      <c r="AD1964"/>
      <c r="AE1964"/>
      <c r="BG1964"/>
      <c r="BU1964"/>
      <c r="CI1964"/>
      <c r="CW1964"/>
      <c r="FA1964"/>
      <c r="FO1964"/>
    </row>
    <row r="1965" spans="15:171">
      <c r="O1965"/>
      <c r="AD1965"/>
      <c r="AE1965"/>
      <c r="BG1965"/>
      <c r="BU1965"/>
      <c r="CI1965"/>
      <c r="CW1965"/>
      <c r="FA1965"/>
      <c r="FO1965"/>
    </row>
    <row r="1966" spans="15:171">
      <c r="O1966"/>
      <c r="AD1966"/>
      <c r="AE1966"/>
      <c r="BG1966"/>
      <c r="BU1966"/>
      <c r="CI1966"/>
      <c r="CW1966"/>
      <c r="FA1966"/>
      <c r="FO1966"/>
    </row>
    <row r="1967" spans="15:171">
      <c r="O1967"/>
      <c r="AD1967"/>
      <c r="AE1967"/>
      <c r="BG1967"/>
      <c r="BU1967"/>
      <c r="CI1967"/>
      <c r="CW1967"/>
      <c r="FA1967"/>
      <c r="FO1967"/>
    </row>
    <row r="1968" spans="15:171">
      <c r="O1968"/>
      <c r="AD1968"/>
      <c r="AE1968"/>
      <c r="BG1968"/>
      <c r="BU1968"/>
      <c r="CI1968"/>
      <c r="CW1968"/>
      <c r="FA1968"/>
      <c r="FO1968"/>
    </row>
    <row r="1969" spans="15:171">
      <c r="O1969"/>
      <c r="AD1969"/>
      <c r="AE1969"/>
      <c r="BG1969"/>
      <c r="BU1969"/>
      <c r="CI1969"/>
      <c r="CW1969"/>
      <c r="FA1969"/>
      <c r="FO1969"/>
    </row>
    <row r="1970" spans="15:171">
      <c r="O1970"/>
      <c r="AD1970"/>
      <c r="AE1970"/>
      <c r="BG1970"/>
      <c r="BU1970"/>
      <c r="CI1970"/>
      <c r="CW1970"/>
      <c r="FA1970"/>
      <c r="FO1970"/>
    </row>
    <row r="1971" spans="15:171">
      <c r="O1971"/>
      <c r="AD1971"/>
      <c r="AE1971"/>
      <c r="BG1971"/>
      <c r="BU1971"/>
      <c r="CI1971"/>
      <c r="CW1971"/>
      <c r="FA1971"/>
      <c r="FO1971"/>
    </row>
    <row r="1972" spans="15:171">
      <c r="O1972"/>
      <c r="AD1972"/>
      <c r="AE1972"/>
      <c r="BG1972"/>
      <c r="BU1972"/>
      <c r="CI1972"/>
      <c r="CW1972"/>
      <c r="FA1972"/>
      <c r="FO1972"/>
    </row>
    <row r="1973" spans="15:171">
      <c r="O1973"/>
      <c r="AD1973"/>
      <c r="AE1973"/>
      <c r="BG1973"/>
      <c r="BU1973"/>
      <c r="CI1973"/>
      <c r="CW1973"/>
      <c r="FA1973"/>
      <c r="FO1973"/>
    </row>
    <row r="1974" spans="15:171">
      <c r="O1974"/>
      <c r="AD1974"/>
      <c r="AE1974"/>
      <c r="BG1974"/>
      <c r="BU1974"/>
      <c r="CI1974"/>
      <c r="CW1974"/>
      <c r="FA1974"/>
      <c r="FO1974"/>
    </row>
    <row r="1975" spans="15:171">
      <c r="O1975"/>
      <c r="AD1975"/>
      <c r="AE1975"/>
      <c r="BG1975"/>
      <c r="BU1975"/>
      <c r="CI1975"/>
      <c r="CW1975"/>
      <c r="FA1975"/>
      <c r="FO1975"/>
    </row>
    <row r="1976" spans="15:171">
      <c r="O1976"/>
      <c r="AD1976"/>
      <c r="AE1976"/>
      <c r="BG1976"/>
      <c r="BU1976"/>
      <c r="CI1976"/>
      <c r="CW1976"/>
      <c r="FA1976"/>
      <c r="FO1976"/>
    </row>
    <row r="1977" spans="15:171">
      <c r="O1977"/>
      <c r="AD1977"/>
      <c r="AE1977"/>
      <c r="BG1977"/>
      <c r="BU1977"/>
      <c r="CI1977"/>
      <c r="CW1977"/>
      <c r="FA1977"/>
      <c r="FO1977"/>
    </row>
    <row r="1978" spans="15:171">
      <c r="O1978"/>
      <c r="AD1978"/>
      <c r="AE1978"/>
      <c r="BG1978"/>
      <c r="BU1978"/>
      <c r="CI1978"/>
      <c r="CW1978"/>
      <c r="FA1978"/>
      <c r="FO1978"/>
    </row>
    <row r="1979" spans="15:171">
      <c r="O1979"/>
      <c r="AD1979"/>
      <c r="AE1979"/>
      <c r="BG1979"/>
      <c r="BU1979"/>
      <c r="CI1979"/>
      <c r="CW1979"/>
      <c r="FA1979"/>
      <c r="FO1979"/>
    </row>
    <row r="1980" spans="15:171">
      <c r="O1980"/>
      <c r="AD1980"/>
      <c r="AE1980"/>
      <c r="BG1980"/>
      <c r="BU1980"/>
      <c r="CI1980"/>
      <c r="CW1980"/>
      <c r="FA1980"/>
      <c r="FO1980"/>
    </row>
    <row r="1981" spans="15:171">
      <c r="O1981"/>
      <c r="AD1981"/>
      <c r="AE1981"/>
      <c r="BG1981"/>
      <c r="BU1981"/>
      <c r="CI1981"/>
      <c r="CW1981"/>
      <c r="FA1981"/>
      <c r="FO1981"/>
    </row>
    <row r="1982" spans="15:171">
      <c r="O1982"/>
      <c r="AD1982"/>
      <c r="AE1982"/>
      <c r="BG1982"/>
      <c r="BU1982"/>
      <c r="CI1982"/>
      <c r="CW1982"/>
      <c r="FA1982"/>
      <c r="FO1982"/>
    </row>
    <row r="1983" spans="15:171">
      <c r="O1983"/>
      <c r="AD1983"/>
      <c r="AE1983"/>
      <c r="BG1983"/>
      <c r="BU1983"/>
      <c r="CI1983"/>
      <c r="CW1983"/>
      <c r="FA1983"/>
      <c r="FO1983"/>
    </row>
    <row r="1984" spans="15:171">
      <c r="O1984"/>
      <c r="AD1984"/>
      <c r="AE1984"/>
      <c r="BG1984"/>
      <c r="BU1984"/>
      <c r="CI1984"/>
      <c r="CW1984"/>
      <c r="FA1984"/>
      <c r="FO1984"/>
    </row>
    <row r="1985" spans="15:171">
      <c r="O1985"/>
      <c r="AD1985"/>
      <c r="AE1985"/>
      <c r="BG1985"/>
      <c r="BU1985"/>
      <c r="CI1985"/>
      <c r="CW1985"/>
      <c r="FA1985"/>
      <c r="FO1985"/>
    </row>
    <row r="1986" spans="15:171">
      <c r="O1986"/>
      <c r="AD1986"/>
      <c r="AE1986"/>
      <c r="BG1986"/>
      <c r="BU1986"/>
      <c r="CI1986"/>
      <c r="CW1986"/>
      <c r="FA1986"/>
      <c r="FO1986"/>
    </row>
    <row r="1987" spans="15:171">
      <c r="O1987"/>
      <c r="AD1987"/>
      <c r="AE1987"/>
      <c r="BG1987"/>
      <c r="BU1987"/>
      <c r="CI1987"/>
      <c r="CW1987"/>
      <c r="FA1987"/>
      <c r="FO1987"/>
    </row>
    <row r="1988" spans="15:171">
      <c r="O1988"/>
      <c r="AD1988"/>
      <c r="AE1988"/>
      <c r="BG1988"/>
      <c r="BU1988"/>
      <c r="CI1988"/>
      <c r="CW1988"/>
      <c r="FA1988"/>
      <c r="FO1988"/>
    </row>
    <row r="1989" spans="15:171">
      <c r="O1989"/>
      <c r="AD1989"/>
      <c r="AE1989"/>
      <c r="BG1989"/>
      <c r="BU1989"/>
      <c r="CI1989"/>
      <c r="CW1989"/>
      <c r="FA1989"/>
      <c r="FO1989"/>
    </row>
    <row r="1990" spans="15:171">
      <c r="O1990"/>
      <c r="AD1990"/>
      <c r="AE1990"/>
      <c r="BG1990"/>
      <c r="BU1990"/>
      <c r="CI1990"/>
      <c r="CW1990"/>
      <c r="FA1990"/>
      <c r="FO1990"/>
    </row>
    <row r="1991" spans="15:171">
      <c r="O1991"/>
      <c r="AD1991"/>
      <c r="AE1991"/>
      <c r="BG1991"/>
      <c r="BU1991"/>
      <c r="CI1991"/>
      <c r="CW1991"/>
      <c r="FA1991"/>
      <c r="FO1991"/>
    </row>
    <row r="1992" spans="15:171">
      <c r="O1992"/>
      <c r="AD1992"/>
      <c r="AE1992"/>
      <c r="BG1992"/>
      <c r="BU1992"/>
      <c r="CI1992"/>
      <c r="CW1992"/>
      <c r="FA1992"/>
      <c r="FO1992"/>
    </row>
    <row r="1993" spans="15:171">
      <c r="O1993"/>
      <c r="AD1993"/>
      <c r="AE1993"/>
      <c r="BG1993"/>
      <c r="BU1993"/>
      <c r="CI1993"/>
      <c r="CW1993"/>
      <c r="FA1993"/>
      <c r="FO1993"/>
    </row>
    <row r="1994" spans="15:171">
      <c r="O1994"/>
      <c r="AD1994"/>
      <c r="AE1994"/>
      <c r="BG1994"/>
      <c r="BU1994"/>
      <c r="CI1994"/>
      <c r="CW1994"/>
      <c r="FA1994"/>
      <c r="FO1994"/>
    </row>
    <row r="1995" spans="15:171">
      <c r="O1995"/>
      <c r="AD1995"/>
      <c r="AE1995"/>
      <c r="BG1995"/>
      <c r="BU1995"/>
      <c r="CI1995"/>
      <c r="CW1995"/>
      <c r="FA1995"/>
      <c r="FO1995"/>
    </row>
    <row r="1996" spans="15:171">
      <c r="O1996"/>
      <c r="AD1996"/>
      <c r="AE1996"/>
      <c r="BG1996"/>
      <c r="BU1996"/>
      <c r="CI1996"/>
      <c r="CW1996"/>
      <c r="FA1996"/>
      <c r="FO1996"/>
    </row>
    <row r="1997" spans="15:171">
      <c r="O1997"/>
      <c r="AD1997"/>
      <c r="AE1997"/>
      <c r="BG1997"/>
      <c r="BU1997"/>
      <c r="CI1997"/>
      <c r="CW1997"/>
      <c r="FA1997"/>
      <c r="FO1997"/>
    </row>
    <row r="1998" spans="15:171">
      <c r="O1998"/>
      <c r="AD1998"/>
      <c r="AE1998"/>
      <c r="BG1998"/>
      <c r="BU1998"/>
      <c r="CI1998"/>
      <c r="CW1998"/>
      <c r="FA1998"/>
      <c r="FO1998"/>
    </row>
    <row r="1999" spans="15:171">
      <c r="O1999"/>
      <c r="AD1999"/>
      <c r="AE1999"/>
      <c r="BG1999"/>
      <c r="BU1999"/>
      <c r="CI1999"/>
      <c r="CW1999"/>
      <c r="FA1999"/>
      <c r="FO1999"/>
    </row>
    <row r="2000" spans="15:171">
      <c r="O2000"/>
      <c r="AD2000"/>
      <c r="AE2000"/>
      <c r="BG2000"/>
      <c r="BU2000"/>
      <c r="CI2000"/>
      <c r="CW2000"/>
      <c r="FA2000"/>
      <c r="FO2000"/>
    </row>
    <row r="2001" spans="15:171">
      <c r="O2001"/>
      <c r="AD2001"/>
      <c r="AE2001"/>
      <c r="BG2001"/>
      <c r="BU2001"/>
      <c r="CI2001"/>
      <c r="CW2001"/>
      <c r="FA2001"/>
      <c r="FO2001"/>
    </row>
    <row r="2002" spans="15:171">
      <c r="O2002"/>
      <c r="AD2002"/>
      <c r="AE2002"/>
      <c r="BG2002"/>
      <c r="BU2002"/>
      <c r="CI2002"/>
      <c r="CW2002"/>
      <c r="FA2002"/>
      <c r="FO2002"/>
    </row>
    <row r="2003" spans="15:171">
      <c r="O2003"/>
      <c r="AD2003"/>
      <c r="AE2003"/>
      <c r="BG2003"/>
      <c r="BU2003"/>
      <c r="CI2003"/>
      <c r="CW2003"/>
      <c r="FA2003"/>
      <c r="FO2003"/>
    </row>
    <row r="2004" spans="15:171">
      <c r="O2004"/>
      <c r="AD2004"/>
      <c r="AE2004"/>
      <c r="BG2004"/>
      <c r="BU2004"/>
      <c r="CI2004"/>
      <c r="CW2004"/>
      <c r="FA2004"/>
      <c r="FO2004"/>
    </row>
    <row r="2005" spans="15:171">
      <c r="O2005"/>
      <c r="AD2005"/>
      <c r="AE2005"/>
      <c r="BG2005"/>
      <c r="BU2005"/>
      <c r="CI2005"/>
      <c r="CW2005"/>
      <c r="FA2005"/>
      <c r="FO2005"/>
    </row>
    <row r="2006" spans="15:171">
      <c r="O2006"/>
      <c r="AD2006"/>
      <c r="AE2006"/>
      <c r="BG2006"/>
      <c r="BU2006"/>
      <c r="CI2006"/>
      <c r="CW2006"/>
      <c r="FA2006"/>
      <c r="FO2006"/>
    </row>
    <row r="2007" spans="15:171">
      <c r="O2007"/>
      <c r="AD2007"/>
      <c r="AE2007"/>
      <c r="BG2007"/>
      <c r="BU2007"/>
      <c r="CI2007"/>
      <c r="CW2007"/>
      <c r="FA2007"/>
      <c r="FO2007"/>
    </row>
    <row r="2008" spans="15:171">
      <c r="O2008"/>
      <c r="AD2008"/>
      <c r="AE2008"/>
      <c r="BG2008"/>
      <c r="BU2008"/>
      <c r="CI2008"/>
      <c r="CW2008"/>
      <c r="FA2008"/>
      <c r="FO2008"/>
    </row>
    <row r="2009" spans="15:171">
      <c r="O2009"/>
      <c r="AD2009"/>
      <c r="AE2009"/>
      <c r="BG2009"/>
      <c r="BU2009"/>
      <c r="CI2009"/>
      <c r="CW2009"/>
      <c r="FA2009"/>
      <c r="FO2009"/>
    </row>
    <row r="2010" spans="15:171">
      <c r="O2010"/>
      <c r="AD2010"/>
      <c r="AE2010"/>
      <c r="BG2010"/>
      <c r="BU2010"/>
      <c r="CI2010"/>
      <c r="CW2010"/>
      <c r="FA2010"/>
      <c r="FO2010"/>
    </row>
    <row r="2011" spans="15:171">
      <c r="O2011"/>
      <c r="AD2011"/>
      <c r="AE2011"/>
      <c r="BG2011"/>
      <c r="BU2011"/>
      <c r="CI2011"/>
      <c r="CW2011"/>
      <c r="FA2011"/>
      <c r="FO2011"/>
    </row>
    <row r="2012" spans="15:171">
      <c r="O2012"/>
      <c r="AD2012"/>
      <c r="AE2012"/>
      <c r="BG2012"/>
      <c r="BU2012"/>
      <c r="CI2012"/>
      <c r="CW2012"/>
      <c r="FA2012"/>
      <c r="FO2012"/>
    </row>
    <row r="2013" spans="15:171">
      <c r="O2013"/>
      <c r="AD2013"/>
      <c r="AE2013"/>
      <c r="BG2013"/>
      <c r="BU2013"/>
      <c r="CI2013"/>
      <c r="CW2013"/>
      <c r="FA2013"/>
      <c r="FO2013"/>
    </row>
    <row r="2014" spans="15:171">
      <c r="O2014"/>
      <c r="AD2014"/>
      <c r="AE2014"/>
      <c r="BG2014"/>
      <c r="BU2014"/>
      <c r="CI2014"/>
      <c r="CW2014"/>
      <c r="FA2014"/>
      <c r="FO2014"/>
    </row>
    <row r="2015" spans="15:171">
      <c r="O2015"/>
      <c r="AD2015"/>
      <c r="AE2015"/>
      <c r="BG2015"/>
      <c r="BU2015"/>
      <c r="CI2015"/>
      <c r="CW2015"/>
      <c r="FA2015"/>
      <c r="FO2015"/>
    </row>
    <row r="2016" spans="15:171">
      <c r="O2016"/>
      <c r="AD2016"/>
      <c r="AE2016"/>
      <c r="BG2016"/>
      <c r="BU2016"/>
      <c r="CI2016"/>
      <c r="CW2016"/>
      <c r="FA2016"/>
      <c r="FO2016"/>
    </row>
    <row r="2017" spans="15:171">
      <c r="O2017"/>
      <c r="AD2017"/>
      <c r="AE2017"/>
      <c r="BG2017"/>
      <c r="BU2017"/>
      <c r="CI2017"/>
      <c r="CW2017"/>
      <c r="FA2017"/>
      <c r="FO2017"/>
    </row>
    <row r="2018" spans="15:171">
      <c r="O2018"/>
      <c r="AD2018"/>
      <c r="AE2018"/>
      <c r="BG2018"/>
      <c r="BU2018"/>
      <c r="CI2018"/>
      <c r="CW2018"/>
      <c r="FA2018"/>
      <c r="FO2018"/>
    </row>
    <row r="2019" spans="15:171">
      <c r="O2019"/>
      <c r="AD2019"/>
      <c r="AE2019"/>
      <c r="BG2019"/>
      <c r="BU2019"/>
      <c r="CI2019"/>
      <c r="CW2019"/>
      <c r="FA2019"/>
      <c r="FO2019"/>
    </row>
    <row r="2020" spans="15:171">
      <c r="O2020"/>
      <c r="AD2020"/>
      <c r="AE2020"/>
      <c r="BG2020"/>
      <c r="BU2020"/>
      <c r="CI2020"/>
      <c r="CW2020"/>
      <c r="FA2020"/>
      <c r="FO2020"/>
    </row>
    <row r="2021" spans="15:171">
      <c r="O2021"/>
      <c r="AD2021"/>
      <c r="AE2021"/>
      <c r="BG2021"/>
      <c r="BU2021"/>
      <c r="CI2021"/>
      <c r="CW2021"/>
      <c r="FA2021"/>
      <c r="FO2021"/>
    </row>
    <row r="2022" spans="15:171">
      <c r="O2022"/>
      <c r="AD2022"/>
      <c r="AE2022"/>
      <c r="BG2022"/>
      <c r="BU2022"/>
      <c r="CI2022"/>
      <c r="CW2022"/>
      <c r="FA2022"/>
      <c r="FO2022"/>
    </row>
    <row r="2023" spans="15:171">
      <c r="O2023"/>
      <c r="AD2023"/>
      <c r="AE2023"/>
      <c r="BG2023"/>
      <c r="BU2023"/>
      <c r="CI2023"/>
      <c r="CW2023"/>
      <c r="FA2023"/>
      <c r="FO2023"/>
    </row>
    <row r="2024" spans="15:171">
      <c r="O2024"/>
      <c r="AD2024"/>
      <c r="AE2024"/>
      <c r="BG2024"/>
      <c r="BU2024"/>
      <c r="CI2024"/>
      <c r="CW2024"/>
      <c r="FA2024"/>
      <c r="FO2024"/>
    </row>
    <row r="2025" spans="15:171">
      <c r="O2025"/>
      <c r="AD2025"/>
      <c r="AE2025"/>
      <c r="BG2025"/>
      <c r="BU2025"/>
      <c r="CI2025"/>
      <c r="CW2025"/>
      <c r="FA2025"/>
      <c r="FO2025"/>
    </row>
    <row r="2026" spans="15:171">
      <c r="O2026"/>
      <c r="AD2026"/>
      <c r="AE2026"/>
      <c r="BG2026"/>
      <c r="BU2026"/>
      <c r="CI2026"/>
      <c r="CW2026"/>
      <c r="FA2026"/>
      <c r="FO2026"/>
    </row>
    <row r="2027" spans="15:171">
      <c r="O2027"/>
      <c r="AD2027"/>
      <c r="AE2027"/>
      <c r="BG2027"/>
      <c r="BU2027"/>
      <c r="CI2027"/>
      <c r="CW2027"/>
      <c r="FA2027"/>
      <c r="FO2027"/>
    </row>
    <row r="2028" spans="15:171">
      <c r="O2028"/>
      <c r="AD2028"/>
      <c r="AE2028"/>
      <c r="BG2028"/>
      <c r="BU2028"/>
      <c r="CI2028"/>
      <c r="CW2028"/>
      <c r="FA2028"/>
      <c r="FO2028"/>
    </row>
    <row r="2029" spans="15:171">
      <c r="O2029"/>
      <c r="AD2029"/>
      <c r="AE2029"/>
      <c r="BG2029"/>
      <c r="BU2029"/>
      <c r="CI2029"/>
      <c r="CW2029"/>
      <c r="FA2029"/>
      <c r="FO2029"/>
    </row>
    <row r="2030" spans="15:171">
      <c r="O2030"/>
      <c r="AD2030"/>
      <c r="AE2030"/>
      <c r="BG2030"/>
      <c r="BU2030"/>
      <c r="CI2030"/>
      <c r="CW2030"/>
      <c r="FA2030"/>
      <c r="FO2030"/>
    </row>
    <row r="2031" spans="15:171">
      <c r="O2031"/>
      <c r="AD2031"/>
      <c r="AE2031"/>
      <c r="BG2031"/>
      <c r="BU2031"/>
      <c r="CI2031"/>
      <c r="CW2031"/>
      <c r="FA2031"/>
      <c r="FO2031"/>
    </row>
    <row r="2032" spans="15:171">
      <c r="O2032"/>
      <c r="AD2032"/>
      <c r="AE2032"/>
      <c r="BG2032"/>
      <c r="BU2032"/>
      <c r="CI2032"/>
      <c r="CW2032"/>
      <c r="FA2032"/>
      <c r="FO2032"/>
    </row>
    <row r="2033" spans="15:171">
      <c r="O2033"/>
      <c r="AD2033"/>
      <c r="AE2033"/>
      <c r="BG2033"/>
      <c r="BU2033"/>
      <c r="CI2033"/>
      <c r="CW2033"/>
      <c r="FA2033"/>
      <c r="FO2033"/>
    </row>
    <row r="2034" spans="15:171">
      <c r="O2034"/>
      <c r="AD2034"/>
      <c r="AE2034"/>
      <c r="BG2034"/>
      <c r="BU2034"/>
      <c r="CI2034"/>
      <c r="CW2034"/>
      <c r="FA2034"/>
      <c r="FO2034"/>
    </row>
    <row r="2035" spans="15:171">
      <c r="O2035"/>
      <c r="AD2035"/>
      <c r="AE2035"/>
      <c r="BG2035"/>
      <c r="BU2035"/>
      <c r="CI2035"/>
      <c r="CW2035"/>
      <c r="FA2035"/>
      <c r="FO2035"/>
    </row>
    <row r="2036" spans="15:171">
      <c r="O2036"/>
      <c r="AD2036"/>
      <c r="AE2036"/>
      <c r="BG2036"/>
      <c r="BU2036"/>
      <c r="CI2036"/>
      <c r="CW2036"/>
      <c r="FA2036"/>
      <c r="FO2036"/>
    </row>
    <row r="2037" spans="15:171">
      <c r="O2037"/>
      <c r="AD2037"/>
      <c r="AE2037"/>
      <c r="BG2037"/>
      <c r="BU2037"/>
      <c r="CI2037"/>
      <c r="CW2037"/>
      <c r="FA2037"/>
      <c r="FO2037"/>
    </row>
    <row r="2038" spans="15:171">
      <c r="O2038"/>
      <c r="AD2038"/>
      <c r="AE2038"/>
      <c r="BG2038"/>
      <c r="BU2038"/>
      <c r="CI2038"/>
      <c r="CW2038"/>
      <c r="FA2038"/>
      <c r="FO2038"/>
    </row>
    <row r="2039" spans="15:171">
      <c r="O2039"/>
      <c r="AD2039"/>
      <c r="AE2039"/>
      <c r="BG2039"/>
      <c r="BU2039"/>
      <c r="CI2039"/>
      <c r="CW2039"/>
      <c r="FA2039"/>
      <c r="FO2039"/>
    </row>
    <row r="2040" spans="15:171">
      <c r="O2040"/>
      <c r="AD2040"/>
      <c r="AE2040"/>
      <c r="BG2040"/>
      <c r="BU2040"/>
      <c r="CI2040"/>
      <c r="CW2040"/>
      <c r="FA2040"/>
      <c r="FO2040"/>
    </row>
    <row r="2041" spans="15:171">
      <c r="O2041"/>
      <c r="AD2041"/>
      <c r="AE2041"/>
      <c r="BG2041"/>
      <c r="BU2041"/>
      <c r="CI2041"/>
      <c r="CW2041"/>
      <c r="FA2041"/>
      <c r="FO2041"/>
    </row>
    <row r="2042" spans="15:171">
      <c r="O2042"/>
      <c r="AD2042"/>
      <c r="AE2042"/>
      <c r="BG2042"/>
      <c r="BU2042"/>
      <c r="CI2042"/>
      <c r="CW2042"/>
      <c r="FA2042"/>
      <c r="FO2042"/>
    </row>
    <row r="2043" spans="15:171">
      <c r="O2043"/>
      <c r="AD2043"/>
      <c r="AE2043"/>
      <c r="BG2043"/>
      <c r="BU2043"/>
      <c r="CI2043"/>
      <c r="CW2043"/>
      <c r="FA2043"/>
      <c r="FO2043"/>
    </row>
    <row r="2044" spans="15:171">
      <c r="O2044"/>
      <c r="AD2044"/>
      <c r="AE2044"/>
      <c r="BG2044"/>
      <c r="BU2044"/>
      <c r="CI2044"/>
      <c r="CW2044"/>
      <c r="FA2044"/>
      <c r="FO2044"/>
    </row>
    <row r="2045" spans="15:171">
      <c r="O2045"/>
      <c r="AD2045"/>
      <c r="AE2045"/>
      <c r="BG2045"/>
      <c r="BU2045"/>
      <c r="CI2045"/>
      <c r="CW2045"/>
      <c r="FA2045"/>
      <c r="FO2045"/>
    </row>
    <row r="2046" spans="15:171">
      <c r="O2046"/>
      <c r="AD2046"/>
      <c r="AE2046"/>
      <c r="BG2046"/>
      <c r="BU2046"/>
      <c r="CI2046"/>
      <c r="CW2046"/>
      <c r="FA2046"/>
      <c r="FO2046"/>
    </row>
    <row r="2047" spans="15:171">
      <c r="O2047"/>
      <c r="AD2047"/>
      <c r="AE2047"/>
      <c r="BG2047"/>
      <c r="BU2047"/>
      <c r="CI2047"/>
      <c r="CW2047"/>
      <c r="FA2047"/>
      <c r="FO2047"/>
    </row>
    <row r="2048" spans="15:171">
      <c r="O2048"/>
      <c r="AD2048"/>
      <c r="AE2048"/>
      <c r="BG2048"/>
      <c r="BU2048"/>
      <c r="CI2048"/>
      <c r="CW2048"/>
      <c r="FA2048"/>
      <c r="FO2048"/>
    </row>
    <row r="2049" spans="15:171">
      <c r="O2049"/>
      <c r="AD2049"/>
      <c r="AE2049"/>
      <c r="BG2049"/>
      <c r="BU2049"/>
      <c r="CI2049"/>
      <c r="CW2049"/>
      <c r="FA2049"/>
      <c r="FO2049"/>
    </row>
    <row r="2050" spans="15:171">
      <c r="O2050"/>
      <c r="AD2050"/>
      <c r="AE2050"/>
      <c r="BG2050"/>
      <c r="BU2050"/>
      <c r="CI2050"/>
      <c r="CW2050"/>
      <c r="FA2050"/>
      <c r="FO2050"/>
    </row>
    <row r="2051" spans="15:171">
      <c r="O2051"/>
      <c r="AD2051"/>
      <c r="AE2051"/>
      <c r="BG2051"/>
      <c r="BU2051"/>
      <c r="CI2051"/>
      <c r="CW2051"/>
      <c r="FA2051"/>
      <c r="FO2051"/>
    </row>
    <row r="2052" spans="15:171">
      <c r="O2052"/>
      <c r="AD2052"/>
      <c r="AE2052"/>
      <c r="BG2052"/>
      <c r="BU2052"/>
      <c r="CI2052"/>
      <c r="CW2052"/>
      <c r="FA2052"/>
      <c r="FO2052"/>
    </row>
    <row r="2053" spans="15:171">
      <c r="O2053"/>
      <c r="AD2053"/>
      <c r="AE2053"/>
      <c r="BG2053"/>
      <c r="BU2053"/>
      <c r="CI2053"/>
      <c r="CW2053"/>
      <c r="FA2053"/>
      <c r="FO2053"/>
    </row>
    <row r="2054" spans="15:171">
      <c r="O2054"/>
      <c r="AD2054"/>
      <c r="AE2054"/>
      <c r="BG2054"/>
      <c r="BU2054"/>
      <c r="CI2054"/>
      <c r="CW2054"/>
      <c r="FA2054"/>
      <c r="FO2054"/>
    </row>
    <row r="2055" spans="15:171">
      <c r="O2055"/>
      <c r="AD2055"/>
      <c r="AE2055"/>
      <c r="BG2055"/>
      <c r="BU2055"/>
      <c r="CI2055"/>
      <c r="CW2055"/>
      <c r="FA2055"/>
      <c r="FO2055"/>
    </row>
    <row r="2056" spans="15:171">
      <c r="O2056"/>
      <c r="AD2056"/>
      <c r="AE2056"/>
      <c r="BG2056"/>
      <c r="BU2056"/>
      <c r="CI2056"/>
      <c r="CW2056"/>
      <c r="FA2056"/>
      <c r="FO2056"/>
    </row>
    <row r="2057" spans="15:171">
      <c r="O2057"/>
      <c r="AD2057"/>
      <c r="AE2057"/>
      <c r="BG2057"/>
      <c r="BU2057"/>
      <c r="CI2057"/>
      <c r="CW2057"/>
      <c r="FA2057"/>
      <c r="FO2057"/>
    </row>
    <row r="2058" spans="15:171">
      <c r="O2058"/>
      <c r="AD2058"/>
      <c r="AE2058"/>
      <c r="BG2058"/>
      <c r="BU2058"/>
      <c r="CI2058"/>
      <c r="CW2058"/>
      <c r="FA2058"/>
      <c r="FO2058"/>
    </row>
    <row r="2059" spans="15:171">
      <c r="O2059"/>
      <c r="AD2059"/>
      <c r="AE2059"/>
      <c r="BG2059"/>
      <c r="BU2059"/>
      <c r="CI2059"/>
      <c r="CW2059"/>
      <c r="FA2059"/>
      <c r="FO2059"/>
    </row>
    <row r="2060" spans="15:171">
      <c r="O2060"/>
      <c r="AD2060"/>
      <c r="AE2060"/>
      <c r="BG2060"/>
      <c r="BU2060"/>
      <c r="CI2060"/>
      <c r="CW2060"/>
      <c r="FA2060"/>
      <c r="FO2060"/>
    </row>
    <row r="2061" spans="15:171">
      <c r="O2061"/>
      <c r="AD2061"/>
      <c r="AE2061"/>
      <c r="BG2061"/>
      <c r="BU2061"/>
      <c r="CI2061"/>
      <c r="CW2061"/>
      <c r="FA2061"/>
      <c r="FO2061"/>
    </row>
    <row r="2062" spans="15:171">
      <c r="O2062"/>
      <c r="AD2062"/>
      <c r="AE2062"/>
      <c r="BG2062"/>
      <c r="BU2062"/>
      <c r="CI2062"/>
      <c r="CW2062"/>
      <c r="FA2062"/>
      <c r="FO2062"/>
    </row>
    <row r="2063" spans="15:171">
      <c r="O2063"/>
      <c r="AD2063"/>
      <c r="AE2063"/>
      <c r="BG2063"/>
      <c r="BU2063"/>
      <c r="CI2063"/>
      <c r="CW2063"/>
      <c r="FA2063"/>
      <c r="FO2063"/>
    </row>
    <row r="2064" spans="15:171">
      <c r="O2064"/>
      <c r="AD2064"/>
      <c r="AE2064"/>
      <c r="BG2064"/>
      <c r="BU2064"/>
      <c r="CI2064"/>
      <c r="CW2064"/>
      <c r="FA2064"/>
      <c r="FO2064"/>
    </row>
    <row r="2065" spans="15:171">
      <c r="O2065"/>
      <c r="AD2065"/>
      <c r="AE2065"/>
      <c r="BG2065"/>
      <c r="BU2065"/>
      <c r="CI2065"/>
      <c r="CW2065"/>
      <c r="FA2065"/>
      <c r="FO2065"/>
    </row>
    <row r="2066" spans="15:171">
      <c r="O2066"/>
      <c r="AD2066"/>
      <c r="AE2066"/>
      <c r="BG2066"/>
      <c r="BU2066"/>
      <c r="CI2066"/>
      <c r="CW2066"/>
      <c r="FA2066"/>
      <c r="FO2066"/>
    </row>
    <row r="2067" spans="15:171">
      <c r="O2067"/>
      <c r="AD2067"/>
      <c r="AE2067"/>
      <c r="BG2067"/>
      <c r="BU2067"/>
      <c r="CI2067"/>
      <c r="CW2067"/>
      <c r="FA2067"/>
      <c r="FO2067"/>
    </row>
    <row r="2068" spans="15:171">
      <c r="O2068"/>
      <c r="AD2068"/>
      <c r="AE2068"/>
      <c r="BG2068"/>
      <c r="BU2068"/>
      <c r="CI2068"/>
      <c r="CW2068"/>
      <c r="FA2068"/>
      <c r="FO2068"/>
    </row>
    <row r="2069" spans="15:171">
      <c r="O2069"/>
      <c r="AD2069"/>
      <c r="AE2069"/>
      <c r="BG2069"/>
      <c r="BU2069"/>
      <c r="CI2069"/>
      <c r="CW2069"/>
      <c r="FA2069"/>
      <c r="FO2069"/>
    </row>
    <row r="2070" spans="15:171">
      <c r="O2070"/>
      <c r="AD2070"/>
      <c r="AE2070"/>
      <c r="BG2070"/>
      <c r="BU2070"/>
      <c r="CI2070"/>
      <c r="CW2070"/>
      <c r="FA2070"/>
      <c r="FO2070"/>
    </row>
    <row r="2071" spans="15:171">
      <c r="O2071"/>
      <c r="AD2071"/>
      <c r="AE2071"/>
      <c r="BG2071"/>
      <c r="BU2071"/>
      <c r="CI2071"/>
      <c r="CW2071"/>
      <c r="FA2071"/>
      <c r="FO2071"/>
    </row>
    <row r="2072" spans="15:171">
      <c r="O2072"/>
      <c r="AD2072"/>
      <c r="AE2072"/>
      <c r="BG2072"/>
      <c r="BU2072"/>
      <c r="CI2072"/>
      <c r="CW2072"/>
      <c r="FA2072"/>
      <c r="FO2072"/>
    </row>
    <row r="2073" spans="15:171">
      <c r="O2073"/>
      <c r="AD2073"/>
      <c r="AE2073"/>
      <c r="BG2073"/>
      <c r="BU2073"/>
      <c r="CI2073"/>
      <c r="CW2073"/>
      <c r="FA2073"/>
      <c r="FO2073"/>
    </row>
    <row r="2074" spans="15:171">
      <c r="O2074"/>
      <c r="AD2074"/>
      <c r="AE2074"/>
      <c r="BG2074"/>
      <c r="BU2074"/>
      <c r="CI2074"/>
      <c r="CW2074"/>
      <c r="FA2074"/>
      <c r="FO2074"/>
    </row>
    <row r="2075" spans="15:171">
      <c r="O2075"/>
      <c r="AD2075"/>
      <c r="AE2075"/>
      <c r="BG2075"/>
      <c r="BU2075"/>
      <c r="CI2075"/>
      <c r="CW2075"/>
      <c r="FA2075"/>
      <c r="FO2075"/>
    </row>
    <row r="2076" spans="15:171">
      <c r="O2076"/>
      <c r="AD2076"/>
      <c r="AE2076"/>
      <c r="BG2076"/>
      <c r="BU2076"/>
      <c r="CI2076"/>
      <c r="CW2076"/>
      <c r="FA2076"/>
      <c r="FO2076"/>
    </row>
    <row r="2077" spans="15:171">
      <c r="O2077"/>
      <c r="AD2077"/>
      <c r="AE2077"/>
      <c r="BG2077"/>
      <c r="BU2077"/>
      <c r="CI2077"/>
      <c r="CW2077"/>
      <c r="FA2077"/>
      <c r="FO2077"/>
    </row>
    <row r="2078" spans="15:171">
      <c r="O2078"/>
      <c r="AD2078"/>
      <c r="AE2078"/>
      <c r="BG2078"/>
      <c r="BU2078"/>
      <c r="CI2078"/>
      <c r="CW2078"/>
      <c r="FA2078"/>
      <c r="FO2078"/>
    </row>
    <row r="2079" spans="15:171">
      <c r="O2079"/>
      <c r="AD2079"/>
      <c r="AE2079"/>
      <c r="BG2079"/>
      <c r="BU2079"/>
      <c r="CI2079"/>
      <c r="CW2079"/>
      <c r="FA2079"/>
      <c r="FO2079"/>
    </row>
    <row r="2080" spans="15:171">
      <c r="O2080"/>
      <c r="AD2080"/>
      <c r="AE2080"/>
      <c r="BG2080"/>
      <c r="BU2080"/>
      <c r="CI2080"/>
      <c r="CW2080"/>
      <c r="FA2080"/>
      <c r="FO2080"/>
    </row>
    <row r="2081" spans="15:171">
      <c r="O2081"/>
      <c r="AD2081"/>
      <c r="AE2081"/>
      <c r="BG2081"/>
      <c r="BU2081"/>
      <c r="CI2081"/>
      <c r="CW2081"/>
      <c r="FA2081"/>
      <c r="FO2081"/>
    </row>
    <row r="2082" spans="15:171">
      <c r="O2082"/>
      <c r="AD2082"/>
      <c r="AE2082"/>
      <c r="BG2082"/>
      <c r="BU2082"/>
      <c r="CI2082"/>
      <c r="CW2082"/>
      <c r="FA2082"/>
      <c r="FO2082"/>
    </row>
    <row r="2083" spans="15:171">
      <c r="O2083"/>
      <c r="AD2083"/>
      <c r="AE2083"/>
      <c r="BG2083"/>
      <c r="BU2083"/>
      <c r="CI2083"/>
      <c r="CW2083"/>
      <c r="FA2083"/>
      <c r="FO2083"/>
    </row>
    <row r="2084" spans="15:171">
      <c r="O2084"/>
      <c r="AD2084"/>
      <c r="AE2084"/>
      <c r="BG2084"/>
      <c r="BU2084"/>
      <c r="CI2084"/>
      <c r="CW2084"/>
      <c r="FA2084"/>
      <c r="FO2084"/>
    </row>
    <row r="2085" spans="15:171">
      <c r="O2085"/>
      <c r="AD2085"/>
      <c r="AE2085"/>
      <c r="BG2085"/>
      <c r="BU2085"/>
      <c r="CI2085"/>
      <c r="CW2085"/>
      <c r="FA2085"/>
      <c r="FO2085"/>
    </row>
    <row r="2086" spans="15:171">
      <c r="O2086"/>
      <c r="AD2086"/>
      <c r="AE2086"/>
      <c r="BG2086"/>
      <c r="BU2086"/>
      <c r="CI2086"/>
      <c r="CW2086"/>
      <c r="FA2086"/>
      <c r="FO2086"/>
    </row>
    <row r="2087" spans="15:171">
      <c r="O2087"/>
      <c r="AD2087"/>
      <c r="AE2087"/>
      <c r="BG2087"/>
      <c r="BU2087"/>
      <c r="CI2087"/>
      <c r="CW2087"/>
      <c r="FA2087"/>
      <c r="FO2087"/>
    </row>
    <row r="2088" spans="15:171">
      <c r="O2088"/>
      <c r="AD2088"/>
      <c r="AE2088"/>
      <c r="BG2088"/>
      <c r="BU2088"/>
      <c r="CI2088"/>
      <c r="CW2088"/>
      <c r="FA2088"/>
      <c r="FO2088"/>
    </row>
    <row r="2089" spans="15:171">
      <c r="O2089"/>
      <c r="AD2089"/>
      <c r="AE2089"/>
      <c r="BG2089"/>
      <c r="BU2089"/>
      <c r="CI2089"/>
      <c r="CW2089"/>
      <c r="FA2089"/>
      <c r="FO2089"/>
    </row>
    <row r="2090" spans="15:171">
      <c r="O2090"/>
      <c r="AD2090"/>
      <c r="AE2090"/>
      <c r="BG2090"/>
      <c r="BU2090"/>
      <c r="CI2090"/>
      <c r="CW2090"/>
      <c r="FA2090"/>
      <c r="FO2090"/>
    </row>
    <row r="2091" spans="15:171">
      <c r="O2091"/>
      <c r="AD2091"/>
      <c r="AE2091"/>
      <c r="BG2091"/>
      <c r="BU2091"/>
      <c r="CI2091"/>
      <c r="CW2091"/>
      <c r="FA2091"/>
      <c r="FO2091"/>
    </row>
    <row r="2092" spans="15:171">
      <c r="O2092"/>
      <c r="AD2092"/>
      <c r="AE2092"/>
      <c r="BG2092"/>
      <c r="BU2092"/>
      <c r="CI2092"/>
      <c r="CW2092"/>
      <c r="FA2092"/>
      <c r="FO2092"/>
    </row>
    <row r="2093" spans="15:171">
      <c r="O2093"/>
      <c r="AD2093"/>
      <c r="AE2093"/>
      <c r="BG2093"/>
      <c r="BU2093"/>
      <c r="CI2093"/>
      <c r="CW2093"/>
      <c r="FA2093"/>
      <c r="FO2093"/>
    </row>
    <row r="2094" spans="15:171">
      <c r="O2094"/>
      <c r="AD2094"/>
      <c r="AE2094"/>
      <c r="BG2094"/>
      <c r="BU2094"/>
      <c r="CI2094"/>
      <c r="CW2094"/>
      <c r="FA2094"/>
      <c r="FO2094"/>
    </row>
    <row r="2095" spans="15:171">
      <c r="O2095"/>
      <c r="AD2095"/>
      <c r="AE2095"/>
      <c r="BG2095"/>
      <c r="BU2095"/>
      <c r="CI2095"/>
      <c r="CW2095"/>
      <c r="FA2095"/>
      <c r="FO2095"/>
    </row>
    <row r="2096" spans="15:171">
      <c r="O2096"/>
      <c r="AD2096"/>
      <c r="AE2096"/>
      <c r="BG2096"/>
      <c r="BU2096"/>
      <c r="CI2096"/>
      <c r="CW2096"/>
      <c r="FA2096"/>
      <c r="FO2096"/>
    </row>
    <row r="2097" spans="15:171">
      <c r="O2097"/>
      <c r="AD2097"/>
      <c r="AE2097"/>
      <c r="BG2097"/>
      <c r="BU2097"/>
      <c r="CI2097"/>
      <c r="CW2097"/>
      <c r="FA2097"/>
      <c r="FO2097"/>
    </row>
    <row r="2098" spans="15:171">
      <c r="O2098"/>
      <c r="AD2098"/>
      <c r="AE2098"/>
      <c r="BG2098"/>
      <c r="BU2098"/>
      <c r="CI2098"/>
      <c r="CW2098"/>
      <c r="FA2098"/>
      <c r="FO2098"/>
    </row>
    <row r="2099" spans="15:171">
      <c r="O2099"/>
      <c r="AD2099"/>
      <c r="AE2099"/>
      <c r="BG2099"/>
      <c r="BU2099"/>
      <c r="CI2099"/>
      <c r="CW2099"/>
      <c r="FA2099"/>
      <c r="FO2099"/>
    </row>
    <row r="2100" spans="15:171">
      <c r="O2100"/>
      <c r="AD2100"/>
      <c r="AE2100"/>
      <c r="BG2100"/>
      <c r="BU2100"/>
      <c r="CI2100"/>
      <c r="CW2100"/>
      <c r="FA2100"/>
      <c r="FO2100"/>
    </row>
    <row r="2101" spans="15:171">
      <c r="O2101"/>
      <c r="AD2101"/>
      <c r="AE2101"/>
      <c r="BG2101"/>
      <c r="BU2101"/>
      <c r="CI2101"/>
      <c r="CW2101"/>
      <c r="FA2101"/>
      <c r="FO2101"/>
    </row>
    <row r="2102" spans="15:171">
      <c r="O2102"/>
      <c r="AD2102"/>
      <c r="AE2102"/>
      <c r="BG2102"/>
      <c r="BU2102"/>
      <c r="CI2102"/>
      <c r="CW2102"/>
      <c r="FA2102"/>
      <c r="FO2102"/>
    </row>
    <row r="2103" spans="15:171">
      <c r="O2103"/>
      <c r="AD2103"/>
      <c r="AE2103"/>
      <c r="BG2103"/>
      <c r="BU2103"/>
      <c r="CI2103"/>
      <c r="CW2103"/>
      <c r="FA2103"/>
      <c r="FO2103"/>
    </row>
    <row r="2104" spans="15:171">
      <c r="O2104"/>
      <c r="AD2104"/>
      <c r="AE2104"/>
      <c r="BG2104"/>
      <c r="BU2104"/>
      <c r="CI2104"/>
      <c r="CW2104"/>
      <c r="FA2104"/>
      <c r="FO2104"/>
    </row>
    <row r="2105" spans="15:171">
      <c r="O2105"/>
      <c r="AD2105"/>
      <c r="AE2105"/>
      <c r="BG2105"/>
      <c r="BU2105"/>
      <c r="CI2105"/>
      <c r="CW2105"/>
      <c r="FA2105"/>
      <c r="FO2105"/>
    </row>
    <row r="2106" spans="15:171">
      <c r="O2106"/>
      <c r="AD2106"/>
      <c r="AE2106"/>
      <c r="BG2106"/>
      <c r="BU2106"/>
      <c r="CI2106"/>
      <c r="CW2106"/>
      <c r="FA2106"/>
      <c r="FO2106"/>
    </row>
    <row r="2107" spans="15:171">
      <c r="O2107"/>
      <c r="AD2107"/>
      <c r="AE2107"/>
      <c r="BG2107"/>
      <c r="BU2107"/>
      <c r="CI2107"/>
      <c r="CW2107"/>
      <c r="FA2107"/>
      <c r="FO2107"/>
    </row>
    <row r="2108" spans="15:171">
      <c r="O2108"/>
      <c r="AD2108"/>
      <c r="AE2108"/>
      <c r="BG2108"/>
      <c r="BU2108"/>
      <c r="CI2108"/>
      <c r="CW2108"/>
      <c r="FA2108"/>
      <c r="FO2108"/>
    </row>
    <row r="2109" spans="15:171">
      <c r="O2109"/>
      <c r="AD2109"/>
      <c r="AE2109"/>
      <c r="BG2109"/>
      <c r="BU2109"/>
      <c r="CI2109"/>
      <c r="CW2109"/>
      <c r="FA2109"/>
      <c r="FO2109"/>
    </row>
    <row r="2110" spans="15:171">
      <c r="O2110"/>
      <c r="AD2110"/>
      <c r="AE2110"/>
      <c r="BG2110"/>
      <c r="BU2110"/>
      <c r="CI2110"/>
      <c r="CW2110"/>
      <c r="FA2110"/>
      <c r="FO2110"/>
    </row>
    <row r="2111" spans="15:171">
      <c r="O2111"/>
      <c r="AD2111"/>
      <c r="AE2111"/>
      <c r="BG2111"/>
      <c r="BU2111"/>
      <c r="CI2111"/>
      <c r="CW2111"/>
      <c r="FA2111"/>
      <c r="FO2111"/>
    </row>
    <row r="2112" spans="15:171">
      <c r="O2112"/>
      <c r="AD2112"/>
      <c r="AE2112"/>
      <c r="BG2112"/>
      <c r="BU2112"/>
      <c r="CI2112"/>
      <c r="CW2112"/>
      <c r="FA2112"/>
      <c r="FO2112"/>
    </row>
    <row r="2113" spans="15:171">
      <c r="O2113"/>
      <c r="AD2113"/>
      <c r="AE2113"/>
      <c r="BG2113"/>
      <c r="BU2113"/>
      <c r="CI2113"/>
      <c r="CW2113"/>
      <c r="FA2113"/>
      <c r="FO2113"/>
    </row>
    <row r="2114" spans="15:171">
      <c r="O2114"/>
      <c r="AD2114"/>
      <c r="AE2114"/>
      <c r="BG2114"/>
      <c r="BU2114"/>
      <c r="CI2114"/>
      <c r="CW2114"/>
      <c r="FA2114"/>
      <c r="FO2114"/>
    </row>
    <row r="2115" spans="15:171">
      <c r="O2115"/>
      <c r="AD2115"/>
      <c r="AE2115"/>
      <c r="BG2115"/>
      <c r="BU2115"/>
      <c r="CI2115"/>
      <c r="CW2115"/>
      <c r="FA2115"/>
      <c r="FO2115"/>
    </row>
    <row r="2116" spans="15:171">
      <c r="O2116"/>
      <c r="AD2116"/>
      <c r="AE2116"/>
      <c r="BG2116"/>
      <c r="BU2116"/>
      <c r="CI2116"/>
      <c r="CW2116"/>
      <c r="FA2116"/>
      <c r="FO2116"/>
    </row>
    <row r="2117" spans="15:171">
      <c r="O2117"/>
      <c r="AD2117"/>
      <c r="AE2117"/>
      <c r="BG2117"/>
      <c r="BU2117"/>
      <c r="CI2117"/>
      <c r="CW2117"/>
      <c r="FA2117"/>
      <c r="FO2117"/>
    </row>
    <row r="2118" spans="15:171">
      <c r="O2118"/>
      <c r="AD2118"/>
      <c r="AE2118"/>
      <c r="BG2118"/>
      <c r="BU2118"/>
      <c r="CI2118"/>
      <c r="CW2118"/>
      <c r="FA2118"/>
      <c r="FO2118"/>
    </row>
    <row r="2119" spans="15:171">
      <c r="O2119"/>
      <c r="AD2119"/>
      <c r="AE2119"/>
      <c r="BG2119"/>
      <c r="BU2119"/>
      <c r="CI2119"/>
      <c r="CW2119"/>
      <c r="FA2119"/>
      <c r="FO2119"/>
    </row>
    <row r="2120" spans="15:171">
      <c r="O2120"/>
      <c r="AD2120"/>
      <c r="AE2120"/>
      <c r="BG2120"/>
      <c r="BU2120"/>
      <c r="CI2120"/>
      <c r="CW2120"/>
      <c r="FA2120"/>
      <c r="FO2120"/>
    </row>
    <row r="2121" spans="15:171">
      <c r="O2121"/>
      <c r="AD2121"/>
      <c r="AE2121"/>
      <c r="BG2121"/>
      <c r="BU2121"/>
      <c r="CI2121"/>
      <c r="CW2121"/>
      <c r="FA2121"/>
      <c r="FO2121"/>
    </row>
    <row r="2122" spans="15:171">
      <c r="O2122"/>
      <c r="AD2122"/>
      <c r="AE2122"/>
      <c r="BG2122"/>
      <c r="BU2122"/>
      <c r="CI2122"/>
      <c r="CW2122"/>
      <c r="FA2122"/>
      <c r="FO2122"/>
    </row>
    <row r="2123" spans="15:171">
      <c r="O2123"/>
      <c r="AD2123"/>
      <c r="AE2123"/>
      <c r="BG2123"/>
      <c r="BU2123"/>
      <c r="CI2123"/>
      <c r="CW2123"/>
      <c r="FA2123"/>
      <c r="FO2123"/>
    </row>
    <row r="2124" spans="15:171">
      <c r="O2124"/>
      <c r="AD2124"/>
      <c r="AE2124"/>
      <c r="BG2124"/>
      <c r="BU2124"/>
      <c r="CI2124"/>
      <c r="CW2124"/>
      <c r="FA2124"/>
      <c r="FO2124"/>
    </row>
    <row r="2125" spans="15:171">
      <c r="O2125"/>
      <c r="AD2125"/>
      <c r="AE2125"/>
      <c r="BG2125"/>
      <c r="BU2125"/>
      <c r="CI2125"/>
      <c r="CW2125"/>
      <c r="FA2125"/>
      <c r="FO2125"/>
    </row>
    <row r="2126" spans="15:171">
      <c r="O2126"/>
      <c r="AD2126"/>
      <c r="AE2126"/>
      <c r="BG2126"/>
      <c r="BU2126"/>
      <c r="CI2126"/>
      <c r="CW2126"/>
      <c r="FA2126"/>
      <c r="FO2126"/>
    </row>
    <row r="2127" spans="15:171">
      <c r="O2127"/>
      <c r="AD2127"/>
      <c r="AE2127"/>
      <c r="BG2127"/>
      <c r="BU2127"/>
      <c r="CI2127"/>
      <c r="CW2127"/>
      <c r="FA2127"/>
      <c r="FO2127"/>
    </row>
    <row r="2128" spans="15:171">
      <c r="O2128"/>
      <c r="AD2128"/>
      <c r="AE2128"/>
      <c r="BG2128"/>
      <c r="BU2128"/>
      <c r="CI2128"/>
      <c r="CW2128"/>
      <c r="FA2128"/>
      <c r="FO2128"/>
    </row>
    <row r="2129" spans="15:171">
      <c r="O2129"/>
      <c r="AD2129"/>
      <c r="AE2129"/>
      <c r="BG2129"/>
      <c r="BU2129"/>
      <c r="CI2129"/>
      <c r="CW2129"/>
      <c r="FA2129"/>
      <c r="FO2129"/>
    </row>
    <row r="2130" spans="15:171">
      <c r="O2130"/>
      <c r="AD2130"/>
      <c r="AE2130"/>
      <c r="BG2130"/>
      <c r="BU2130"/>
      <c r="CI2130"/>
      <c r="CW2130"/>
      <c r="FA2130"/>
      <c r="FO2130"/>
    </row>
    <row r="2131" spans="15:171">
      <c r="O2131"/>
      <c r="AD2131"/>
      <c r="AE2131"/>
      <c r="BG2131"/>
      <c r="BU2131"/>
      <c r="CI2131"/>
      <c r="CW2131"/>
      <c r="FA2131"/>
      <c r="FO2131"/>
    </row>
    <row r="2132" spans="15:171">
      <c r="O2132"/>
      <c r="AD2132"/>
      <c r="AE2132"/>
      <c r="BG2132"/>
      <c r="BU2132"/>
      <c r="CI2132"/>
      <c r="CW2132"/>
      <c r="FA2132"/>
      <c r="FO2132"/>
    </row>
    <row r="2133" spans="15:171">
      <c r="O2133"/>
      <c r="AD2133"/>
      <c r="AE2133"/>
      <c r="BG2133"/>
      <c r="BU2133"/>
      <c r="CI2133"/>
      <c r="CW2133"/>
      <c r="FA2133"/>
      <c r="FO2133"/>
    </row>
    <row r="2134" spans="15:171">
      <c r="O2134"/>
      <c r="AD2134"/>
      <c r="AE2134"/>
      <c r="BG2134"/>
      <c r="BU2134"/>
      <c r="CI2134"/>
      <c r="CW2134"/>
      <c r="FA2134"/>
      <c r="FO2134"/>
    </row>
    <row r="2135" spans="15:171">
      <c r="O2135"/>
      <c r="AD2135"/>
      <c r="AE2135"/>
      <c r="BG2135"/>
      <c r="BU2135"/>
      <c r="CI2135"/>
      <c r="CW2135"/>
      <c r="FA2135"/>
      <c r="FO2135"/>
    </row>
    <row r="2136" spans="15:171">
      <c r="O2136"/>
      <c r="AD2136"/>
      <c r="AE2136"/>
      <c r="BG2136"/>
      <c r="BU2136"/>
      <c r="CI2136"/>
      <c r="CW2136"/>
      <c r="FA2136"/>
      <c r="FO2136"/>
    </row>
    <row r="2137" spans="15:171">
      <c r="O2137"/>
      <c r="AD2137"/>
      <c r="AE2137"/>
      <c r="BG2137"/>
      <c r="BU2137"/>
      <c r="CI2137"/>
      <c r="CW2137"/>
      <c r="FA2137"/>
      <c r="FO2137"/>
    </row>
    <row r="2138" spans="15:171">
      <c r="O2138"/>
      <c r="AD2138"/>
      <c r="AE2138"/>
      <c r="BG2138"/>
      <c r="BU2138"/>
      <c r="CI2138"/>
      <c r="CW2138"/>
      <c r="FA2138"/>
      <c r="FO2138"/>
    </row>
    <row r="2139" spans="15:171">
      <c r="O2139"/>
      <c r="AD2139"/>
      <c r="AE2139"/>
      <c r="BG2139"/>
      <c r="BU2139"/>
      <c r="CI2139"/>
      <c r="CW2139"/>
      <c r="FA2139"/>
      <c r="FO2139"/>
    </row>
    <row r="2140" spans="15:171">
      <c r="O2140"/>
      <c r="AD2140"/>
      <c r="AE2140"/>
      <c r="BG2140"/>
      <c r="BU2140"/>
      <c r="CI2140"/>
      <c r="CW2140"/>
      <c r="FA2140"/>
      <c r="FO2140"/>
    </row>
    <row r="2141" spans="15:171">
      <c r="O2141"/>
      <c r="AD2141"/>
      <c r="AE2141"/>
      <c r="BG2141"/>
      <c r="BU2141"/>
      <c r="CI2141"/>
      <c r="CW2141"/>
      <c r="FA2141"/>
      <c r="FO2141"/>
    </row>
    <row r="2142" spans="15:171">
      <c r="O2142"/>
      <c r="AD2142"/>
      <c r="AE2142"/>
      <c r="BG2142"/>
      <c r="BU2142"/>
      <c r="CI2142"/>
      <c r="CW2142"/>
      <c r="FA2142"/>
      <c r="FO2142"/>
    </row>
    <row r="2143" spans="15:171">
      <c r="O2143"/>
      <c r="AD2143"/>
      <c r="AE2143"/>
      <c r="BG2143"/>
      <c r="BU2143"/>
      <c r="CI2143"/>
      <c r="CW2143"/>
      <c r="FA2143"/>
      <c r="FO2143"/>
    </row>
    <row r="2144" spans="15:171">
      <c r="O2144"/>
      <c r="AD2144"/>
      <c r="AE2144"/>
      <c r="BG2144"/>
      <c r="BU2144"/>
      <c r="CI2144"/>
      <c r="CW2144"/>
      <c r="FA2144"/>
      <c r="FO2144"/>
    </row>
    <row r="2145" spans="15:171">
      <c r="O2145"/>
      <c r="AD2145"/>
      <c r="AE2145"/>
      <c r="BG2145"/>
      <c r="BU2145"/>
      <c r="CI2145"/>
      <c r="CW2145"/>
      <c r="FA2145"/>
      <c r="FO2145"/>
    </row>
    <row r="2146" spans="15:171">
      <c r="O2146"/>
      <c r="AD2146"/>
      <c r="AE2146"/>
      <c r="BG2146"/>
      <c r="BU2146"/>
      <c r="CI2146"/>
      <c r="CW2146"/>
      <c r="FA2146"/>
      <c r="FO2146"/>
    </row>
    <row r="2147" spans="15:171">
      <c r="O2147"/>
      <c r="AD2147"/>
      <c r="AE2147"/>
      <c r="BG2147"/>
      <c r="BU2147"/>
      <c r="CI2147"/>
      <c r="CW2147"/>
      <c r="FA2147"/>
      <c r="FO2147"/>
    </row>
    <row r="2148" spans="15:171">
      <c r="O2148"/>
      <c r="AD2148"/>
      <c r="AE2148"/>
      <c r="BG2148"/>
      <c r="BU2148"/>
      <c r="CI2148"/>
      <c r="CW2148"/>
      <c r="FA2148"/>
      <c r="FO2148"/>
    </row>
    <row r="2149" spans="15:171">
      <c r="O2149"/>
      <c r="AD2149"/>
      <c r="AE2149"/>
      <c r="BG2149"/>
      <c r="BU2149"/>
      <c r="CI2149"/>
      <c r="CW2149"/>
      <c r="FA2149"/>
      <c r="FO2149"/>
    </row>
    <row r="2150" spans="15:171">
      <c r="O2150"/>
      <c r="AD2150"/>
      <c r="AE2150"/>
      <c r="BG2150"/>
      <c r="BU2150"/>
      <c r="CI2150"/>
      <c r="CW2150"/>
      <c r="FA2150"/>
      <c r="FO2150"/>
    </row>
    <row r="2151" spans="15:171">
      <c r="O2151"/>
      <c r="AD2151"/>
      <c r="AE2151"/>
      <c r="BG2151"/>
      <c r="BU2151"/>
      <c r="CI2151"/>
      <c r="CW2151"/>
      <c r="FA2151"/>
      <c r="FO2151"/>
    </row>
    <row r="2152" spans="15:171">
      <c r="O2152"/>
      <c r="AD2152"/>
      <c r="AE2152"/>
      <c r="BG2152"/>
      <c r="BU2152"/>
      <c r="CI2152"/>
      <c r="CW2152"/>
      <c r="FA2152"/>
      <c r="FO2152"/>
    </row>
    <row r="2153" spans="15:171">
      <c r="O2153"/>
      <c r="AD2153"/>
      <c r="AE2153"/>
      <c r="BG2153"/>
      <c r="BU2153"/>
      <c r="CI2153"/>
      <c r="CW2153"/>
      <c r="FA2153"/>
      <c r="FO2153"/>
    </row>
    <row r="2154" spans="15:171">
      <c r="O2154"/>
      <c r="AD2154"/>
      <c r="AE2154"/>
      <c r="BG2154"/>
      <c r="BU2154"/>
      <c r="CI2154"/>
      <c r="CW2154"/>
      <c r="FA2154"/>
      <c r="FO2154"/>
    </row>
    <row r="2155" spans="15:171">
      <c r="O2155"/>
      <c r="AD2155"/>
      <c r="AE2155"/>
      <c r="BG2155"/>
      <c r="BU2155"/>
      <c r="CI2155"/>
      <c r="CW2155"/>
      <c r="FA2155"/>
      <c r="FO2155"/>
    </row>
    <row r="2156" spans="15:171">
      <c r="O2156"/>
      <c r="AD2156"/>
      <c r="AE2156"/>
      <c r="BG2156"/>
      <c r="BU2156"/>
      <c r="CI2156"/>
      <c r="CW2156"/>
      <c r="FA2156"/>
      <c r="FO2156"/>
    </row>
    <row r="2157" spans="15:171">
      <c r="O2157"/>
      <c r="AD2157"/>
      <c r="AE2157"/>
      <c r="BG2157"/>
      <c r="BU2157"/>
      <c r="CI2157"/>
      <c r="CW2157"/>
      <c r="FA2157"/>
      <c r="FO2157"/>
    </row>
    <row r="2158" spans="15:171">
      <c r="O2158"/>
      <c r="AD2158"/>
      <c r="AE2158"/>
      <c r="BG2158"/>
      <c r="BU2158"/>
      <c r="CI2158"/>
      <c r="CW2158"/>
      <c r="FA2158"/>
      <c r="FO2158"/>
    </row>
    <row r="2159" spans="15:171">
      <c r="O2159"/>
      <c r="AD2159"/>
      <c r="AE2159"/>
      <c r="BG2159"/>
      <c r="BU2159"/>
      <c r="CI2159"/>
      <c r="CW2159"/>
      <c r="FA2159"/>
      <c r="FO2159"/>
    </row>
    <row r="2160" spans="15:171">
      <c r="O2160"/>
      <c r="AD2160"/>
      <c r="AE2160"/>
      <c r="BG2160"/>
      <c r="BU2160"/>
      <c r="CI2160"/>
      <c r="CW2160"/>
      <c r="FA2160"/>
      <c r="FO2160"/>
    </row>
    <row r="2161" spans="15:171">
      <c r="O2161"/>
      <c r="AD2161"/>
      <c r="AE2161"/>
      <c r="BG2161"/>
      <c r="BU2161"/>
      <c r="CI2161"/>
      <c r="CW2161"/>
      <c r="FA2161"/>
      <c r="FO2161"/>
    </row>
    <row r="2162" spans="15:171">
      <c r="O2162"/>
      <c r="AD2162"/>
      <c r="AE2162"/>
      <c r="BG2162"/>
      <c r="BU2162"/>
      <c r="CI2162"/>
      <c r="CW2162"/>
      <c r="FA2162"/>
      <c r="FO2162"/>
    </row>
    <row r="2163" spans="15:171">
      <c r="O2163"/>
      <c r="AD2163"/>
      <c r="AE2163"/>
      <c r="BG2163"/>
      <c r="BU2163"/>
      <c r="CI2163"/>
      <c r="CW2163"/>
      <c r="FA2163"/>
      <c r="FO2163"/>
    </row>
    <row r="2164" spans="15:171">
      <c r="O2164"/>
      <c r="AD2164"/>
      <c r="AE2164"/>
      <c r="BG2164"/>
      <c r="BU2164"/>
      <c r="CI2164"/>
      <c r="CW2164"/>
      <c r="FA2164"/>
      <c r="FO2164"/>
    </row>
    <row r="2165" spans="15:171">
      <c r="O2165"/>
      <c r="AD2165"/>
      <c r="AE2165"/>
      <c r="BG2165"/>
      <c r="BU2165"/>
      <c r="CI2165"/>
      <c r="CW2165"/>
      <c r="FA2165"/>
      <c r="FO2165"/>
    </row>
    <row r="2166" spans="15:171">
      <c r="O2166"/>
      <c r="AD2166"/>
      <c r="AE2166"/>
      <c r="BG2166"/>
      <c r="BU2166"/>
      <c r="CI2166"/>
      <c r="CW2166"/>
      <c r="FA2166"/>
      <c r="FO2166"/>
    </row>
    <row r="2167" spans="15:171">
      <c r="O2167"/>
      <c r="AD2167"/>
      <c r="AE2167"/>
      <c r="BG2167"/>
      <c r="BU2167"/>
      <c r="CI2167"/>
      <c r="CW2167"/>
      <c r="FA2167"/>
      <c r="FO2167"/>
    </row>
    <row r="2168" spans="15:171">
      <c r="O2168"/>
      <c r="AD2168"/>
      <c r="AE2168"/>
      <c r="BG2168"/>
      <c r="BU2168"/>
      <c r="CI2168"/>
      <c r="CW2168"/>
      <c r="FA2168"/>
      <c r="FO2168"/>
    </row>
    <row r="2169" spans="15:171">
      <c r="O2169"/>
      <c r="AD2169"/>
      <c r="AE2169"/>
      <c r="BG2169"/>
      <c r="BU2169"/>
      <c r="CI2169"/>
      <c r="CW2169"/>
      <c r="FA2169"/>
      <c r="FO2169"/>
    </row>
    <row r="2170" spans="15:171">
      <c r="O2170"/>
      <c r="AD2170"/>
      <c r="AE2170"/>
      <c r="BG2170"/>
      <c r="BU2170"/>
      <c r="CI2170"/>
      <c r="CW2170"/>
      <c r="FA2170"/>
      <c r="FO2170"/>
    </row>
    <row r="2171" spans="15:171">
      <c r="O2171"/>
      <c r="AD2171"/>
      <c r="AE2171"/>
      <c r="BG2171"/>
      <c r="BU2171"/>
      <c r="CI2171"/>
      <c r="CW2171"/>
      <c r="FA2171"/>
      <c r="FO2171"/>
    </row>
    <row r="2172" spans="15:171">
      <c r="O2172"/>
      <c r="AD2172"/>
      <c r="AE2172"/>
      <c r="BG2172"/>
      <c r="BU2172"/>
      <c r="CI2172"/>
      <c r="CW2172"/>
      <c r="FA2172"/>
      <c r="FO2172"/>
    </row>
    <row r="2173" spans="15:171">
      <c r="O2173"/>
      <c r="AD2173"/>
      <c r="AE2173"/>
      <c r="BG2173"/>
      <c r="BU2173"/>
      <c r="CI2173"/>
      <c r="CW2173"/>
      <c r="FA2173"/>
      <c r="FO2173"/>
    </row>
    <row r="2174" spans="15:171">
      <c r="O2174"/>
      <c r="AD2174"/>
      <c r="AE2174"/>
      <c r="BG2174"/>
      <c r="BU2174"/>
      <c r="CI2174"/>
      <c r="CW2174"/>
      <c r="FA2174"/>
      <c r="FO2174"/>
    </row>
    <row r="2175" spans="15:171">
      <c r="O2175"/>
      <c r="AD2175"/>
      <c r="AE2175"/>
      <c r="BG2175"/>
      <c r="BU2175"/>
      <c r="CI2175"/>
      <c r="CW2175"/>
      <c r="FA2175"/>
      <c r="FO2175"/>
    </row>
    <row r="2176" spans="15:171">
      <c r="O2176"/>
      <c r="AD2176"/>
      <c r="AE2176"/>
      <c r="BG2176"/>
      <c r="BU2176"/>
      <c r="CI2176"/>
      <c r="CW2176"/>
      <c r="FA2176"/>
      <c r="FO2176"/>
    </row>
    <row r="2177" spans="15:171">
      <c r="O2177"/>
      <c r="AD2177"/>
      <c r="AE2177"/>
      <c r="BG2177"/>
      <c r="BU2177"/>
      <c r="CI2177"/>
      <c r="CW2177"/>
      <c r="FA2177"/>
      <c r="FO2177"/>
    </row>
    <row r="2178" spans="15:171">
      <c r="O2178"/>
      <c r="AD2178"/>
      <c r="AE2178"/>
      <c r="BG2178"/>
      <c r="BU2178"/>
      <c r="CI2178"/>
      <c r="CW2178"/>
      <c r="FA2178"/>
      <c r="FO2178"/>
    </row>
    <row r="2179" spans="15:171">
      <c r="O2179"/>
      <c r="AD2179"/>
      <c r="AE2179"/>
      <c r="BG2179"/>
      <c r="BU2179"/>
      <c r="CI2179"/>
      <c r="CW2179"/>
      <c r="FA2179"/>
      <c r="FO2179"/>
    </row>
    <row r="2180" spans="15:171">
      <c r="O2180"/>
      <c r="AD2180"/>
      <c r="AE2180"/>
      <c r="BG2180"/>
      <c r="BU2180"/>
      <c r="CI2180"/>
      <c r="CW2180"/>
      <c r="FA2180"/>
      <c r="FO2180"/>
    </row>
    <row r="2181" spans="15:171">
      <c r="O2181"/>
      <c r="AD2181"/>
      <c r="AE2181"/>
      <c r="BG2181"/>
      <c r="BU2181"/>
      <c r="CI2181"/>
      <c r="CW2181"/>
      <c r="FA2181"/>
      <c r="FO2181"/>
    </row>
    <row r="2182" spans="15:171">
      <c r="O2182"/>
      <c r="AD2182"/>
      <c r="AE2182"/>
      <c r="BG2182"/>
      <c r="BU2182"/>
      <c r="CI2182"/>
      <c r="CW2182"/>
      <c r="FA2182"/>
      <c r="FO2182"/>
    </row>
    <row r="2183" spans="15:171">
      <c r="O2183"/>
      <c r="AD2183"/>
      <c r="AE2183"/>
      <c r="BG2183"/>
      <c r="BU2183"/>
      <c r="CI2183"/>
      <c r="CW2183"/>
      <c r="FA2183"/>
      <c r="FO2183"/>
    </row>
    <row r="2184" spans="15:171">
      <c r="O2184"/>
      <c r="AD2184"/>
      <c r="AE2184"/>
      <c r="BG2184"/>
      <c r="BU2184"/>
      <c r="CI2184"/>
      <c r="CW2184"/>
      <c r="FA2184"/>
      <c r="FO2184"/>
    </row>
    <row r="2185" spans="15:171">
      <c r="O2185"/>
      <c r="AD2185"/>
      <c r="AE2185"/>
      <c r="BG2185"/>
      <c r="BU2185"/>
      <c r="CI2185"/>
      <c r="CW2185"/>
      <c r="FA2185"/>
      <c r="FO2185"/>
    </row>
    <row r="2186" spans="15:171">
      <c r="O2186"/>
      <c r="AD2186"/>
      <c r="AE2186"/>
      <c r="BG2186"/>
      <c r="BU2186"/>
      <c r="CI2186"/>
      <c r="CW2186"/>
      <c r="FA2186"/>
      <c r="FO2186"/>
    </row>
    <row r="2187" spans="15:171">
      <c r="O2187"/>
      <c r="AD2187"/>
      <c r="AE2187"/>
      <c r="BG2187"/>
      <c r="BU2187"/>
      <c r="CI2187"/>
      <c r="CW2187"/>
      <c r="FA2187"/>
      <c r="FO2187"/>
    </row>
    <row r="2188" spans="15:171">
      <c r="O2188"/>
      <c r="AD2188"/>
      <c r="AE2188"/>
      <c r="BG2188"/>
      <c r="BU2188"/>
      <c r="CI2188"/>
      <c r="CW2188"/>
      <c r="FA2188"/>
      <c r="FO2188"/>
    </row>
    <row r="2189" spans="15:171">
      <c r="O2189"/>
      <c r="AD2189"/>
      <c r="AE2189"/>
      <c r="BG2189"/>
      <c r="BU2189"/>
      <c r="CI2189"/>
      <c r="CW2189"/>
      <c r="FA2189"/>
      <c r="FO2189"/>
    </row>
    <row r="2190" spans="15:171">
      <c r="O2190"/>
      <c r="AD2190"/>
      <c r="AE2190"/>
      <c r="BG2190"/>
      <c r="BU2190"/>
      <c r="CI2190"/>
      <c r="CW2190"/>
      <c r="FA2190"/>
      <c r="FO2190"/>
    </row>
    <row r="2191" spans="15:171">
      <c r="O2191"/>
      <c r="AD2191"/>
      <c r="AE2191"/>
      <c r="BG2191"/>
      <c r="BU2191"/>
      <c r="CI2191"/>
      <c r="CW2191"/>
      <c r="FA2191"/>
      <c r="FO2191"/>
    </row>
    <row r="2192" spans="15:171">
      <c r="O2192"/>
      <c r="AD2192"/>
      <c r="AE2192"/>
      <c r="BG2192"/>
      <c r="BU2192"/>
      <c r="CI2192"/>
      <c r="CW2192"/>
      <c r="FA2192"/>
      <c r="FO2192"/>
    </row>
    <row r="2193" spans="15:171">
      <c r="O2193"/>
      <c r="AD2193"/>
      <c r="AE2193"/>
      <c r="BG2193"/>
      <c r="BU2193"/>
      <c r="CI2193"/>
      <c r="CW2193"/>
      <c r="FA2193"/>
      <c r="FO2193"/>
    </row>
    <row r="2194" spans="15:171">
      <c r="O2194"/>
      <c r="AD2194"/>
      <c r="AE2194"/>
      <c r="BG2194"/>
      <c r="BU2194"/>
      <c r="CI2194"/>
      <c r="CW2194"/>
      <c r="FA2194"/>
      <c r="FO2194"/>
    </row>
    <row r="2195" spans="15:171">
      <c r="O2195"/>
      <c r="AD2195"/>
      <c r="AE2195"/>
      <c r="BG2195"/>
      <c r="BU2195"/>
      <c r="CI2195"/>
      <c r="CW2195"/>
      <c r="FA2195"/>
      <c r="FO2195"/>
    </row>
    <row r="2196" spans="15:171">
      <c r="O2196"/>
      <c r="AD2196"/>
      <c r="AE2196"/>
      <c r="BG2196"/>
      <c r="BU2196"/>
      <c r="CI2196"/>
      <c r="CW2196"/>
      <c r="FA2196"/>
      <c r="FO2196"/>
    </row>
    <row r="2197" spans="15:171">
      <c r="O2197"/>
      <c r="AD2197"/>
      <c r="AE2197"/>
      <c r="BG2197"/>
      <c r="BU2197"/>
      <c r="CI2197"/>
      <c r="CW2197"/>
      <c r="FA2197"/>
      <c r="FO2197"/>
    </row>
    <row r="2198" spans="15:171">
      <c r="O2198"/>
      <c r="AD2198"/>
      <c r="AE2198"/>
      <c r="BG2198"/>
      <c r="BU2198"/>
      <c r="CI2198"/>
      <c r="CW2198"/>
      <c r="FA2198"/>
      <c r="FO2198"/>
    </row>
    <row r="2199" spans="15:171">
      <c r="O2199"/>
      <c r="AD2199"/>
      <c r="AE2199"/>
      <c r="BG2199"/>
      <c r="BU2199"/>
      <c r="CI2199"/>
      <c r="CW2199"/>
      <c r="FA2199"/>
      <c r="FO2199"/>
    </row>
    <row r="2200" spans="15:171">
      <c r="O2200"/>
      <c r="AD2200"/>
      <c r="AE2200"/>
      <c r="BG2200"/>
      <c r="BU2200"/>
      <c r="CI2200"/>
      <c r="CW2200"/>
      <c r="FA2200"/>
      <c r="FO2200"/>
    </row>
    <row r="2201" spans="15:171">
      <c r="O2201"/>
      <c r="AD2201"/>
      <c r="AE2201"/>
      <c r="BG2201"/>
      <c r="BU2201"/>
      <c r="CI2201"/>
      <c r="CW2201"/>
      <c r="FA2201"/>
      <c r="FO2201"/>
    </row>
    <row r="2202" spans="15:171">
      <c r="O2202"/>
      <c r="AD2202"/>
      <c r="AE2202"/>
      <c r="BG2202"/>
      <c r="BU2202"/>
      <c r="CI2202"/>
      <c r="CW2202"/>
      <c r="FA2202"/>
      <c r="FO2202"/>
    </row>
    <row r="2203" spans="15:171">
      <c r="O2203"/>
      <c r="AD2203"/>
      <c r="AE2203"/>
      <c r="BG2203"/>
      <c r="BU2203"/>
      <c r="CI2203"/>
      <c r="CW2203"/>
      <c r="FA2203"/>
      <c r="FO2203"/>
    </row>
    <row r="2204" spans="15:171">
      <c r="O2204"/>
      <c r="AD2204"/>
      <c r="AE2204"/>
      <c r="BG2204"/>
      <c r="BU2204"/>
      <c r="CI2204"/>
      <c r="CW2204"/>
      <c r="FA2204"/>
      <c r="FO2204"/>
    </row>
    <row r="2205" spans="15:171">
      <c r="O2205"/>
      <c r="AD2205"/>
      <c r="AE2205"/>
      <c r="BG2205"/>
      <c r="BU2205"/>
      <c r="CI2205"/>
      <c r="CW2205"/>
      <c r="FA2205"/>
      <c r="FO2205"/>
    </row>
    <row r="2206" spans="15:171">
      <c r="O2206"/>
      <c r="AD2206"/>
      <c r="AE2206"/>
      <c r="BG2206"/>
      <c r="BU2206"/>
      <c r="CI2206"/>
      <c r="CW2206"/>
      <c r="FA2206"/>
      <c r="FO2206"/>
    </row>
    <row r="2207" spans="15:171">
      <c r="O2207"/>
      <c r="AD2207"/>
      <c r="AE2207"/>
      <c r="BG2207"/>
      <c r="BU2207"/>
      <c r="CI2207"/>
      <c r="CW2207"/>
      <c r="FA2207"/>
      <c r="FO2207"/>
    </row>
    <row r="2208" spans="15:171">
      <c r="O2208"/>
      <c r="AD2208"/>
      <c r="AE2208"/>
      <c r="BG2208"/>
      <c r="BU2208"/>
      <c r="CI2208"/>
      <c r="CW2208"/>
      <c r="FA2208"/>
      <c r="FO2208"/>
    </row>
    <row r="2209" spans="15:171">
      <c r="O2209"/>
      <c r="AD2209"/>
      <c r="AE2209"/>
      <c r="BG2209"/>
      <c r="BU2209"/>
      <c r="CI2209"/>
      <c r="CW2209"/>
      <c r="FA2209"/>
      <c r="FO2209"/>
    </row>
    <row r="2210" spans="15:171">
      <c r="O2210"/>
      <c r="AD2210"/>
      <c r="AE2210"/>
      <c r="BG2210"/>
      <c r="BU2210"/>
      <c r="CI2210"/>
      <c r="CW2210"/>
      <c r="FA2210"/>
      <c r="FO2210"/>
    </row>
    <row r="2211" spans="15:171">
      <c r="O2211"/>
      <c r="AD2211"/>
      <c r="AE2211"/>
      <c r="BG2211"/>
      <c r="BU2211"/>
      <c r="CI2211"/>
      <c r="CW2211"/>
      <c r="FA2211"/>
      <c r="FO2211"/>
    </row>
    <row r="2212" spans="15:171">
      <c r="O2212"/>
      <c r="AD2212"/>
      <c r="AE2212"/>
      <c r="BG2212"/>
      <c r="BU2212"/>
      <c r="CI2212"/>
      <c r="CW2212"/>
      <c r="FA2212"/>
      <c r="FO2212"/>
    </row>
    <row r="2213" spans="15:171">
      <c r="O2213"/>
      <c r="AD2213"/>
      <c r="AE2213"/>
      <c r="BG2213"/>
      <c r="BU2213"/>
      <c r="CI2213"/>
      <c r="CW2213"/>
      <c r="FA2213"/>
      <c r="FO2213"/>
    </row>
    <row r="2214" spans="15:171">
      <c r="O2214"/>
      <c r="AD2214"/>
      <c r="AE2214"/>
      <c r="BG2214"/>
      <c r="BU2214"/>
      <c r="CI2214"/>
      <c r="CW2214"/>
      <c r="FA2214"/>
      <c r="FO2214"/>
    </row>
    <row r="2215" spans="15:171">
      <c r="O2215"/>
      <c r="AD2215"/>
      <c r="AE2215"/>
      <c r="BG2215"/>
      <c r="BU2215"/>
      <c r="CI2215"/>
      <c r="CW2215"/>
      <c r="FA2215"/>
      <c r="FO2215"/>
    </row>
    <row r="2216" spans="15:171">
      <c r="O2216"/>
      <c r="AD2216"/>
      <c r="AE2216"/>
      <c r="BG2216"/>
      <c r="BU2216"/>
      <c r="CI2216"/>
      <c r="CW2216"/>
      <c r="FA2216"/>
      <c r="FO2216"/>
    </row>
    <row r="2217" spans="15:171">
      <c r="O2217"/>
      <c r="AD2217"/>
      <c r="AE2217"/>
      <c r="BG2217"/>
      <c r="BU2217"/>
      <c r="CI2217"/>
      <c r="CW2217"/>
      <c r="FA2217"/>
      <c r="FO2217"/>
    </row>
    <row r="2218" spans="15:171">
      <c r="O2218"/>
      <c r="AD2218"/>
      <c r="AE2218"/>
      <c r="BG2218"/>
      <c r="BU2218"/>
      <c r="CI2218"/>
      <c r="CW2218"/>
      <c r="FA2218"/>
      <c r="FO2218"/>
    </row>
    <row r="2219" spans="15:171">
      <c r="O2219"/>
      <c r="AD2219"/>
      <c r="AE2219"/>
      <c r="BG2219"/>
      <c r="BU2219"/>
      <c r="CI2219"/>
      <c r="CW2219"/>
      <c r="FA2219"/>
      <c r="FO2219"/>
    </row>
    <row r="2220" spans="15:171">
      <c r="O2220"/>
      <c r="AD2220"/>
      <c r="AE2220"/>
      <c r="BG2220"/>
      <c r="BU2220"/>
      <c r="CI2220"/>
      <c r="CW2220"/>
      <c r="FA2220"/>
      <c r="FO2220"/>
    </row>
    <row r="2221" spans="15:171">
      <c r="O2221"/>
      <c r="AD2221"/>
      <c r="AE2221"/>
      <c r="BG2221"/>
      <c r="BU2221"/>
      <c r="CI2221"/>
      <c r="CW2221"/>
      <c r="FA2221"/>
      <c r="FO2221"/>
    </row>
    <row r="2222" spans="15:171">
      <c r="O2222"/>
      <c r="AD2222"/>
      <c r="AE2222"/>
      <c r="BG2222"/>
      <c r="BU2222"/>
      <c r="CI2222"/>
      <c r="CW2222"/>
      <c r="FA2222"/>
      <c r="FO2222"/>
    </row>
    <row r="2223" spans="15:171">
      <c r="O2223"/>
      <c r="AD2223"/>
      <c r="AE2223"/>
      <c r="BG2223"/>
      <c r="BU2223"/>
      <c r="CI2223"/>
      <c r="CW2223"/>
      <c r="FA2223"/>
      <c r="FO2223"/>
    </row>
    <row r="2224" spans="15:171">
      <c r="O2224"/>
      <c r="AD2224"/>
      <c r="AE2224"/>
      <c r="BG2224"/>
      <c r="BU2224"/>
      <c r="CI2224"/>
      <c r="CW2224"/>
      <c r="FA2224"/>
      <c r="FO2224"/>
    </row>
    <row r="2225" spans="15:171">
      <c r="O2225"/>
      <c r="AD2225"/>
      <c r="AE2225"/>
      <c r="BG2225"/>
      <c r="BU2225"/>
      <c r="CI2225"/>
      <c r="CW2225"/>
      <c r="FA2225"/>
      <c r="FO2225"/>
    </row>
    <row r="2226" spans="15:171">
      <c r="O2226"/>
      <c r="AD2226"/>
      <c r="AE2226"/>
      <c r="BG2226"/>
      <c r="BU2226"/>
      <c r="CI2226"/>
      <c r="CW2226"/>
      <c r="FA2226"/>
      <c r="FO2226"/>
    </row>
    <row r="2227" spans="15:171">
      <c r="O2227"/>
      <c r="AD2227"/>
      <c r="AE2227"/>
      <c r="BG2227"/>
      <c r="BU2227"/>
      <c r="CI2227"/>
      <c r="CW2227"/>
      <c r="FA2227"/>
      <c r="FO2227"/>
    </row>
    <row r="2228" spans="15:171">
      <c r="O2228"/>
      <c r="AD2228"/>
      <c r="AE2228"/>
      <c r="BG2228"/>
      <c r="BU2228"/>
      <c r="CI2228"/>
      <c r="CW2228"/>
      <c r="FA2228"/>
      <c r="FO2228"/>
    </row>
    <row r="2229" spans="15:171">
      <c r="O2229"/>
      <c r="AD2229"/>
      <c r="AE2229"/>
      <c r="BG2229"/>
      <c r="BU2229"/>
      <c r="CI2229"/>
      <c r="CW2229"/>
      <c r="FA2229"/>
      <c r="FO2229"/>
    </row>
    <row r="2230" spans="15:171">
      <c r="O2230"/>
      <c r="AD2230"/>
      <c r="AE2230"/>
      <c r="BG2230"/>
      <c r="BU2230"/>
      <c r="CI2230"/>
      <c r="CW2230"/>
      <c r="FA2230"/>
      <c r="FO2230"/>
    </row>
    <row r="2231" spans="15:171">
      <c r="O2231"/>
      <c r="AD2231"/>
      <c r="AE2231"/>
      <c r="BG2231"/>
      <c r="BU2231"/>
      <c r="CI2231"/>
      <c r="CW2231"/>
      <c r="FA2231"/>
      <c r="FO2231"/>
    </row>
    <row r="2232" spans="15:171">
      <c r="O2232"/>
      <c r="AD2232"/>
      <c r="AE2232"/>
      <c r="BG2232"/>
      <c r="BU2232"/>
      <c r="CI2232"/>
      <c r="CW2232"/>
      <c r="FA2232"/>
      <c r="FO2232"/>
    </row>
    <row r="2233" spans="15:171">
      <c r="O2233"/>
      <c r="AD2233"/>
      <c r="AE2233"/>
      <c r="BG2233"/>
      <c r="BU2233"/>
      <c r="CI2233"/>
      <c r="CW2233"/>
      <c r="FA2233"/>
      <c r="FO2233"/>
    </row>
    <row r="2234" spans="15:171">
      <c r="O2234"/>
      <c r="AD2234"/>
      <c r="AE2234"/>
      <c r="BG2234"/>
      <c r="BU2234"/>
      <c r="CI2234"/>
      <c r="CW2234"/>
      <c r="FA2234"/>
      <c r="FO2234"/>
    </row>
    <row r="2235" spans="15:171">
      <c r="O2235"/>
      <c r="AD2235"/>
      <c r="AE2235"/>
      <c r="BG2235"/>
      <c r="BU2235"/>
      <c r="CI2235"/>
      <c r="CW2235"/>
      <c r="FA2235"/>
      <c r="FO2235"/>
    </row>
    <row r="2236" spans="15:171">
      <c r="O2236"/>
      <c r="AD2236"/>
      <c r="AE2236"/>
      <c r="BG2236"/>
      <c r="BU2236"/>
      <c r="CI2236"/>
      <c r="CW2236"/>
      <c r="FA2236"/>
      <c r="FO2236"/>
    </row>
    <row r="2237" spans="15:171">
      <c r="O2237"/>
      <c r="AD2237"/>
      <c r="AE2237"/>
      <c r="BG2237"/>
      <c r="BU2237"/>
      <c r="CI2237"/>
      <c r="CW2237"/>
      <c r="FA2237"/>
      <c r="FO2237"/>
    </row>
    <row r="2238" spans="15:171">
      <c r="O2238"/>
      <c r="AD2238"/>
      <c r="AE2238"/>
      <c r="BG2238"/>
      <c r="BU2238"/>
      <c r="CI2238"/>
      <c r="CW2238"/>
      <c r="FA2238"/>
      <c r="FO2238"/>
    </row>
    <row r="2239" spans="15:171">
      <c r="O2239"/>
      <c r="AD2239"/>
      <c r="AE2239"/>
      <c r="BG2239"/>
      <c r="BU2239"/>
      <c r="CI2239"/>
      <c r="CW2239"/>
      <c r="FA2239"/>
      <c r="FO2239"/>
    </row>
    <row r="2240" spans="15:171">
      <c r="O2240"/>
      <c r="AD2240"/>
      <c r="AE2240"/>
      <c r="BG2240"/>
      <c r="BU2240"/>
      <c r="CI2240"/>
      <c r="CW2240"/>
      <c r="FA2240"/>
      <c r="FO2240"/>
    </row>
    <row r="2241" spans="15:171">
      <c r="O2241"/>
      <c r="AD2241"/>
      <c r="AE2241"/>
      <c r="BG2241"/>
      <c r="BU2241"/>
      <c r="CI2241"/>
      <c r="CW2241"/>
      <c r="FA2241"/>
      <c r="FO2241"/>
    </row>
    <row r="2242" spans="15:171">
      <c r="O2242"/>
      <c r="AD2242"/>
      <c r="AE2242"/>
      <c r="BG2242"/>
      <c r="BU2242"/>
      <c r="CI2242"/>
      <c r="CW2242"/>
      <c r="FA2242"/>
      <c r="FO2242"/>
    </row>
    <row r="2243" spans="15:171">
      <c r="O2243"/>
      <c r="AD2243"/>
      <c r="AE2243"/>
      <c r="BG2243"/>
      <c r="BU2243"/>
      <c r="CI2243"/>
      <c r="CW2243"/>
      <c r="FA2243"/>
      <c r="FO2243"/>
    </row>
    <row r="2244" spans="15:171">
      <c r="O2244"/>
      <c r="AD2244"/>
      <c r="AE2244"/>
      <c r="BG2244"/>
      <c r="BU2244"/>
      <c r="CI2244"/>
      <c r="CW2244"/>
      <c r="FA2244"/>
      <c r="FO2244"/>
    </row>
    <row r="2245" spans="15:171">
      <c r="O2245"/>
      <c r="AD2245"/>
      <c r="AE2245"/>
      <c r="BG2245"/>
      <c r="BU2245"/>
      <c r="CI2245"/>
      <c r="CW2245"/>
      <c r="FA2245"/>
      <c r="FO2245"/>
    </row>
    <row r="2246" spans="15:171">
      <c r="O2246"/>
      <c r="AD2246"/>
      <c r="AE2246"/>
      <c r="BG2246"/>
      <c r="BU2246"/>
      <c r="CI2246"/>
      <c r="CW2246"/>
      <c r="FA2246"/>
      <c r="FO2246"/>
    </row>
    <row r="2247" spans="15:171">
      <c r="O2247"/>
      <c r="AD2247"/>
      <c r="AE2247"/>
      <c r="BG2247"/>
      <c r="BU2247"/>
      <c r="CI2247"/>
      <c r="CW2247"/>
      <c r="FA2247"/>
      <c r="FO2247"/>
    </row>
    <row r="2248" spans="15:171">
      <c r="O2248"/>
      <c r="AD2248"/>
      <c r="AE2248"/>
      <c r="BG2248"/>
      <c r="BU2248"/>
      <c r="CI2248"/>
      <c r="CW2248"/>
      <c r="FA2248"/>
      <c r="FO2248"/>
    </row>
    <row r="2249" spans="15:171">
      <c r="O2249"/>
      <c r="AD2249"/>
      <c r="AE2249"/>
      <c r="BG2249"/>
      <c r="BU2249"/>
      <c r="CI2249"/>
      <c r="CW2249"/>
      <c r="FA2249"/>
      <c r="FO2249"/>
    </row>
    <row r="2250" spans="15:171">
      <c r="O2250"/>
      <c r="AD2250"/>
      <c r="AE2250"/>
      <c r="BG2250"/>
      <c r="BU2250"/>
      <c r="CI2250"/>
      <c r="CW2250"/>
      <c r="FA2250"/>
      <c r="FO2250"/>
    </row>
    <row r="2251" spans="15:171">
      <c r="O2251"/>
      <c r="AD2251"/>
      <c r="AE2251"/>
      <c r="BG2251"/>
      <c r="BU2251"/>
      <c r="CI2251"/>
      <c r="CW2251"/>
      <c r="FA2251"/>
      <c r="FO2251"/>
    </row>
    <row r="2252" spans="15:171">
      <c r="O2252"/>
      <c r="AD2252"/>
      <c r="AE2252"/>
      <c r="BG2252"/>
      <c r="BU2252"/>
      <c r="CI2252"/>
      <c r="CW2252"/>
      <c r="FA2252"/>
      <c r="FO2252"/>
    </row>
    <row r="2253" spans="15:171">
      <c r="O2253"/>
      <c r="AD2253"/>
      <c r="AE2253"/>
      <c r="BG2253"/>
      <c r="BU2253"/>
      <c r="CI2253"/>
      <c r="CW2253"/>
      <c r="FA2253"/>
      <c r="FO2253"/>
    </row>
    <row r="2254" spans="15:171">
      <c r="O2254"/>
      <c r="AD2254"/>
      <c r="AE2254"/>
      <c r="BG2254"/>
      <c r="BU2254"/>
      <c r="CI2254"/>
      <c r="CW2254"/>
      <c r="FA2254"/>
      <c r="FO2254"/>
    </row>
    <row r="2255" spans="15:171">
      <c r="O2255"/>
      <c r="AD2255"/>
      <c r="AE2255"/>
      <c r="BG2255"/>
      <c r="BU2255"/>
      <c r="CI2255"/>
      <c r="CW2255"/>
      <c r="FA2255"/>
      <c r="FO2255"/>
    </row>
    <row r="2256" spans="15:171">
      <c r="O2256"/>
      <c r="AD2256"/>
      <c r="AE2256"/>
      <c r="BG2256"/>
      <c r="BU2256"/>
      <c r="CI2256"/>
      <c r="CW2256"/>
      <c r="FA2256"/>
      <c r="FO2256"/>
    </row>
    <row r="2257" spans="15:171">
      <c r="O2257"/>
      <c r="AD2257"/>
      <c r="AE2257"/>
      <c r="BG2257"/>
      <c r="BU2257"/>
      <c r="CI2257"/>
      <c r="CW2257"/>
      <c r="FA2257"/>
      <c r="FO2257"/>
    </row>
    <row r="2258" spans="15:171">
      <c r="O2258"/>
      <c r="AD2258"/>
      <c r="AE2258"/>
      <c r="BG2258"/>
      <c r="BU2258"/>
      <c r="CI2258"/>
      <c r="CW2258"/>
      <c r="FA2258"/>
      <c r="FO2258"/>
    </row>
    <row r="2259" spans="15:171">
      <c r="O2259"/>
      <c r="AD2259"/>
      <c r="AE2259"/>
      <c r="BG2259"/>
      <c r="BU2259"/>
      <c r="CI2259"/>
      <c r="CW2259"/>
      <c r="FA2259"/>
      <c r="FO2259"/>
    </row>
    <row r="2260" spans="15:171">
      <c r="O2260"/>
      <c r="AD2260"/>
      <c r="AE2260"/>
      <c r="BG2260"/>
      <c r="BU2260"/>
      <c r="CI2260"/>
      <c r="CW2260"/>
      <c r="FA2260"/>
      <c r="FO2260"/>
    </row>
    <row r="2261" spans="15:171">
      <c r="O2261"/>
      <c r="AD2261"/>
      <c r="AE2261"/>
      <c r="BG2261"/>
      <c r="BU2261"/>
      <c r="CI2261"/>
      <c r="CW2261"/>
      <c r="FA2261"/>
      <c r="FO2261"/>
    </row>
    <row r="2262" spans="15:171">
      <c r="O2262"/>
      <c r="AD2262"/>
      <c r="AE2262"/>
      <c r="BG2262"/>
      <c r="BU2262"/>
      <c r="CI2262"/>
      <c r="CW2262"/>
      <c r="FA2262"/>
      <c r="FO2262"/>
    </row>
    <row r="2263" spans="15:171">
      <c r="O2263"/>
      <c r="AD2263"/>
      <c r="AE2263"/>
      <c r="BG2263"/>
      <c r="BU2263"/>
      <c r="CI2263"/>
      <c r="CW2263"/>
      <c r="FA2263"/>
      <c r="FO2263"/>
    </row>
    <row r="2264" spans="15:171">
      <c r="O2264"/>
      <c r="AD2264"/>
      <c r="AE2264"/>
      <c r="BG2264"/>
      <c r="BU2264"/>
      <c r="CI2264"/>
      <c r="CW2264"/>
      <c r="FA2264"/>
      <c r="FO2264"/>
    </row>
    <row r="2265" spans="15:171">
      <c r="O2265"/>
      <c r="AD2265"/>
      <c r="AE2265"/>
      <c r="BG2265"/>
      <c r="BU2265"/>
      <c r="CI2265"/>
      <c r="CW2265"/>
      <c r="FA2265"/>
      <c r="FO2265"/>
    </row>
    <row r="2266" spans="15:171">
      <c r="O2266"/>
      <c r="AD2266"/>
      <c r="AE2266"/>
      <c r="BG2266"/>
      <c r="BU2266"/>
      <c r="CI2266"/>
      <c r="CW2266"/>
      <c r="FA2266"/>
      <c r="FO2266"/>
    </row>
    <row r="2267" spans="15:171">
      <c r="O2267"/>
      <c r="AD2267"/>
      <c r="AE2267"/>
      <c r="BG2267"/>
      <c r="BU2267"/>
      <c r="CI2267"/>
      <c r="CW2267"/>
      <c r="FA2267"/>
      <c r="FO2267"/>
    </row>
    <row r="2268" spans="15:171">
      <c r="O2268"/>
      <c r="AD2268"/>
      <c r="AE2268"/>
      <c r="BG2268"/>
      <c r="BU2268"/>
      <c r="CI2268"/>
      <c r="CW2268"/>
      <c r="FA2268"/>
      <c r="FO2268"/>
    </row>
    <row r="2269" spans="15:171">
      <c r="O2269"/>
      <c r="AD2269"/>
      <c r="AE2269"/>
      <c r="BG2269"/>
      <c r="BU2269"/>
      <c r="CI2269"/>
      <c r="CW2269"/>
      <c r="FA2269"/>
      <c r="FO2269"/>
    </row>
    <row r="2270" spans="15:171">
      <c r="O2270"/>
      <c r="AD2270"/>
      <c r="AE2270"/>
      <c r="BG2270"/>
      <c r="BU2270"/>
      <c r="CI2270"/>
      <c r="CW2270"/>
      <c r="FA2270"/>
      <c r="FO2270"/>
    </row>
    <row r="2271" spans="15:171">
      <c r="O2271"/>
      <c r="AD2271"/>
      <c r="AE2271"/>
      <c r="BG2271"/>
      <c r="BU2271"/>
      <c r="CI2271"/>
      <c r="CW2271"/>
      <c r="FA2271"/>
      <c r="FO2271"/>
    </row>
    <row r="2272" spans="15:171">
      <c r="O2272"/>
      <c r="AD2272"/>
      <c r="AE2272"/>
      <c r="BG2272"/>
      <c r="BU2272"/>
      <c r="CI2272"/>
      <c r="CW2272"/>
      <c r="FA2272"/>
      <c r="FO2272"/>
    </row>
    <row r="2273" spans="15:171">
      <c r="O2273"/>
      <c r="AD2273"/>
      <c r="AE2273"/>
      <c r="BG2273"/>
      <c r="BU2273"/>
      <c r="CI2273"/>
      <c r="CW2273"/>
      <c r="FA2273"/>
      <c r="FO2273"/>
    </row>
    <row r="2274" spans="15:171">
      <c r="O2274"/>
      <c r="AD2274"/>
      <c r="AE2274"/>
      <c r="BG2274"/>
      <c r="BU2274"/>
      <c r="CI2274"/>
      <c r="CW2274"/>
      <c r="FA2274"/>
      <c r="FO2274"/>
    </row>
    <row r="2275" spans="15:171">
      <c r="O2275"/>
      <c r="AD2275"/>
      <c r="AE2275"/>
      <c r="BG2275"/>
      <c r="BU2275"/>
      <c r="CI2275"/>
      <c r="CW2275"/>
      <c r="FA2275"/>
      <c r="FO2275"/>
    </row>
    <row r="2276" spans="15:171">
      <c r="O2276"/>
      <c r="AD2276"/>
      <c r="AE2276"/>
      <c r="BG2276"/>
      <c r="BU2276"/>
      <c r="CI2276"/>
      <c r="CW2276"/>
      <c r="FA2276"/>
      <c r="FO2276"/>
    </row>
    <row r="2277" spans="15:171">
      <c r="O2277"/>
      <c r="AD2277"/>
      <c r="AE2277"/>
      <c r="BG2277"/>
      <c r="BU2277"/>
      <c r="CI2277"/>
      <c r="CW2277"/>
      <c r="FA2277"/>
      <c r="FO2277"/>
    </row>
    <row r="2278" spans="15:171">
      <c r="O2278"/>
      <c r="AD2278"/>
      <c r="AE2278"/>
      <c r="BG2278"/>
      <c r="BU2278"/>
      <c r="CI2278"/>
      <c r="CW2278"/>
      <c r="FA2278"/>
      <c r="FO2278"/>
    </row>
    <row r="2279" spans="15:171">
      <c r="O2279"/>
      <c r="AD2279"/>
      <c r="AE2279"/>
      <c r="BG2279"/>
      <c r="BU2279"/>
      <c r="CI2279"/>
      <c r="CW2279"/>
      <c r="FA2279"/>
      <c r="FO2279"/>
    </row>
    <row r="2280" spans="15:171">
      <c r="O2280"/>
      <c r="AD2280"/>
      <c r="AE2280"/>
      <c r="BG2280"/>
      <c r="BU2280"/>
      <c r="CI2280"/>
      <c r="CW2280"/>
      <c r="FA2280"/>
      <c r="FO2280"/>
    </row>
    <row r="2281" spans="15:171">
      <c r="O2281"/>
      <c r="AD2281"/>
      <c r="AE2281"/>
      <c r="BG2281"/>
      <c r="BU2281"/>
      <c r="CI2281"/>
      <c r="CW2281"/>
      <c r="FA2281"/>
      <c r="FO2281"/>
    </row>
    <row r="2282" spans="15:171">
      <c r="O2282"/>
      <c r="AD2282"/>
      <c r="AE2282"/>
      <c r="BG2282"/>
      <c r="BU2282"/>
      <c r="CI2282"/>
      <c r="CW2282"/>
      <c r="FA2282"/>
      <c r="FO2282"/>
    </row>
    <row r="2283" spans="15:171">
      <c r="O2283"/>
      <c r="AD2283"/>
      <c r="AE2283"/>
      <c r="BG2283"/>
      <c r="BU2283"/>
      <c r="CI2283"/>
      <c r="CW2283"/>
      <c r="FA2283"/>
      <c r="FO2283"/>
    </row>
    <row r="2284" spans="15:171">
      <c r="O2284"/>
      <c r="AD2284"/>
      <c r="AE2284"/>
      <c r="BG2284"/>
      <c r="BU2284"/>
      <c r="CI2284"/>
      <c r="CW2284"/>
      <c r="FA2284"/>
      <c r="FO2284"/>
    </row>
    <row r="2285" spans="15:171">
      <c r="O2285"/>
      <c r="AD2285"/>
      <c r="AE2285"/>
      <c r="BG2285"/>
      <c r="BU2285"/>
      <c r="CI2285"/>
      <c r="CW2285"/>
      <c r="FA2285"/>
      <c r="FO2285"/>
    </row>
    <row r="2286" spans="15:171">
      <c r="O2286"/>
      <c r="AD2286"/>
      <c r="AE2286"/>
      <c r="BG2286"/>
      <c r="BU2286"/>
      <c r="CI2286"/>
      <c r="CW2286"/>
      <c r="FA2286"/>
      <c r="FO2286"/>
    </row>
    <row r="2287" spans="15:171">
      <c r="O2287"/>
      <c r="AD2287"/>
      <c r="AE2287"/>
      <c r="BG2287"/>
      <c r="BU2287"/>
      <c r="CI2287"/>
      <c r="CW2287"/>
      <c r="FA2287"/>
      <c r="FO2287"/>
    </row>
    <row r="2288" spans="15:171">
      <c r="O2288"/>
      <c r="AD2288"/>
      <c r="AE2288"/>
      <c r="BG2288"/>
      <c r="BU2288"/>
      <c r="CI2288"/>
      <c r="CW2288"/>
      <c r="FA2288"/>
      <c r="FO2288"/>
    </row>
    <row r="2289" spans="15:171">
      <c r="O2289"/>
      <c r="AD2289"/>
      <c r="AE2289"/>
      <c r="BG2289"/>
      <c r="BU2289"/>
      <c r="CI2289"/>
      <c r="CW2289"/>
      <c r="FA2289"/>
      <c r="FO2289"/>
    </row>
    <row r="2290" spans="15:171">
      <c r="O2290"/>
      <c r="AD2290"/>
      <c r="AE2290"/>
      <c r="BG2290"/>
      <c r="BU2290"/>
      <c r="CI2290"/>
      <c r="CW2290"/>
      <c r="FA2290"/>
      <c r="FO2290"/>
    </row>
    <row r="2291" spans="15:171">
      <c r="O2291"/>
      <c r="AD2291"/>
      <c r="AE2291"/>
      <c r="BG2291"/>
      <c r="BU2291"/>
      <c r="CI2291"/>
      <c r="CW2291"/>
      <c r="FA2291"/>
      <c r="FO2291"/>
    </row>
    <row r="2292" spans="15:171">
      <c r="O2292"/>
      <c r="AD2292"/>
      <c r="AE2292"/>
      <c r="BG2292"/>
      <c r="BU2292"/>
      <c r="CI2292"/>
      <c r="CW2292"/>
      <c r="FA2292"/>
      <c r="FO2292"/>
    </row>
    <row r="2293" spans="15:171">
      <c r="O2293"/>
      <c r="AD2293"/>
      <c r="AE2293"/>
      <c r="BG2293"/>
      <c r="BU2293"/>
      <c r="CI2293"/>
      <c r="CW2293"/>
      <c r="FA2293"/>
      <c r="FO2293"/>
    </row>
    <row r="2294" spans="15:171">
      <c r="O2294"/>
      <c r="AD2294"/>
      <c r="AE2294"/>
      <c r="BG2294"/>
      <c r="BU2294"/>
      <c r="CI2294"/>
      <c r="CW2294"/>
      <c r="FA2294"/>
      <c r="FO2294"/>
    </row>
    <row r="2295" spans="15:171">
      <c r="O2295"/>
      <c r="AD2295"/>
      <c r="AE2295"/>
      <c r="BG2295"/>
      <c r="BU2295"/>
      <c r="CI2295"/>
      <c r="CW2295"/>
      <c r="FA2295"/>
      <c r="FO2295"/>
    </row>
    <row r="2296" spans="15:171">
      <c r="O2296"/>
      <c r="AD2296"/>
      <c r="AE2296"/>
      <c r="BG2296"/>
      <c r="BU2296"/>
      <c r="CI2296"/>
      <c r="CW2296"/>
      <c r="FA2296"/>
      <c r="FO2296"/>
    </row>
    <row r="2297" spans="15:171">
      <c r="O2297"/>
      <c r="AD2297"/>
      <c r="AE2297"/>
      <c r="BG2297"/>
      <c r="BU2297"/>
      <c r="CI2297"/>
      <c r="CW2297"/>
      <c r="FA2297"/>
      <c r="FO2297"/>
    </row>
    <row r="2298" spans="15:171">
      <c r="O2298"/>
      <c r="AD2298"/>
      <c r="AE2298"/>
      <c r="BG2298"/>
      <c r="BU2298"/>
      <c r="CI2298"/>
      <c r="CW2298"/>
      <c r="FA2298"/>
      <c r="FO2298"/>
    </row>
    <row r="2299" spans="15:171">
      <c r="O2299"/>
      <c r="AD2299"/>
      <c r="AE2299"/>
      <c r="BG2299"/>
      <c r="BU2299"/>
      <c r="CI2299"/>
      <c r="CW2299"/>
      <c r="FA2299"/>
      <c r="FO2299"/>
    </row>
    <row r="2300" spans="15:171">
      <c r="O2300"/>
      <c r="AD2300"/>
      <c r="AE2300"/>
      <c r="BG2300"/>
      <c r="BU2300"/>
      <c r="CI2300"/>
      <c r="CW2300"/>
      <c r="FA2300"/>
      <c r="FO2300"/>
    </row>
    <row r="2301" spans="15:171">
      <c r="O2301"/>
      <c r="AD2301"/>
      <c r="AE2301"/>
      <c r="BG2301"/>
      <c r="BU2301"/>
      <c r="CI2301"/>
      <c r="CW2301"/>
      <c r="FA2301"/>
      <c r="FO2301"/>
    </row>
    <row r="2302" spans="15:171">
      <c r="O2302"/>
      <c r="AD2302"/>
      <c r="AE2302"/>
      <c r="BG2302"/>
      <c r="BU2302"/>
      <c r="CI2302"/>
      <c r="CW2302"/>
      <c r="FA2302"/>
      <c r="FO2302"/>
    </row>
    <row r="2303" spans="15:171">
      <c r="O2303"/>
      <c r="AD2303"/>
      <c r="AE2303"/>
      <c r="BG2303"/>
      <c r="BU2303"/>
      <c r="CI2303"/>
      <c r="CW2303"/>
      <c r="FA2303"/>
      <c r="FO2303"/>
    </row>
    <row r="2304" spans="15:171">
      <c r="O2304"/>
      <c r="AD2304"/>
      <c r="AE2304"/>
      <c r="BG2304"/>
      <c r="BU2304"/>
      <c r="CI2304"/>
      <c r="CW2304"/>
      <c r="FA2304"/>
      <c r="FO2304"/>
    </row>
    <row r="2305" spans="15:171">
      <c r="O2305"/>
      <c r="AD2305"/>
      <c r="AE2305"/>
      <c r="BG2305"/>
      <c r="BU2305"/>
      <c r="CI2305"/>
      <c r="CW2305"/>
      <c r="FA2305"/>
      <c r="FO2305"/>
    </row>
    <row r="2306" spans="15:171">
      <c r="O2306"/>
      <c r="AD2306"/>
      <c r="AE2306"/>
      <c r="BG2306"/>
      <c r="BU2306"/>
      <c r="CI2306"/>
      <c r="CW2306"/>
      <c r="FA2306"/>
      <c r="FO2306"/>
    </row>
    <row r="2307" spans="15:171">
      <c r="O2307"/>
      <c r="AD2307"/>
      <c r="AE2307"/>
      <c r="BG2307"/>
      <c r="BU2307"/>
      <c r="CI2307"/>
      <c r="CW2307"/>
      <c r="FA2307"/>
      <c r="FO2307"/>
    </row>
    <row r="2308" spans="15:171">
      <c r="O2308"/>
      <c r="AD2308"/>
      <c r="AE2308"/>
      <c r="BG2308"/>
      <c r="BU2308"/>
      <c r="CI2308"/>
      <c r="CW2308"/>
      <c r="FA2308"/>
      <c r="FO2308"/>
    </row>
    <row r="2309" spans="15:171">
      <c r="O2309"/>
      <c r="AD2309"/>
      <c r="AE2309"/>
      <c r="BG2309"/>
      <c r="BU2309"/>
      <c r="CI2309"/>
      <c r="CW2309"/>
      <c r="FA2309"/>
      <c r="FO2309"/>
    </row>
    <row r="2310" spans="15:171">
      <c r="O2310"/>
      <c r="AD2310"/>
      <c r="AE2310"/>
      <c r="BG2310"/>
      <c r="BU2310"/>
      <c r="CI2310"/>
      <c r="CW2310"/>
      <c r="FA2310"/>
      <c r="FO2310"/>
    </row>
    <row r="2311" spans="15:171">
      <c r="O2311"/>
      <c r="AD2311"/>
      <c r="AE2311"/>
      <c r="BG2311"/>
      <c r="BU2311"/>
      <c r="CI2311"/>
      <c r="CW2311"/>
      <c r="FA2311"/>
      <c r="FO2311"/>
    </row>
    <row r="2312" spans="15:171">
      <c r="O2312"/>
      <c r="AD2312"/>
      <c r="AE2312"/>
      <c r="BG2312"/>
      <c r="BU2312"/>
      <c r="CI2312"/>
      <c r="CW2312"/>
      <c r="FA2312"/>
      <c r="FO2312"/>
    </row>
    <row r="2313" spans="15:171">
      <c r="O2313"/>
      <c r="AD2313"/>
      <c r="AE2313"/>
      <c r="BG2313"/>
      <c r="BU2313"/>
      <c r="CI2313"/>
      <c r="CW2313"/>
      <c r="FA2313"/>
      <c r="FO2313"/>
    </row>
    <row r="2314" spans="15:171">
      <c r="O2314"/>
      <c r="AD2314"/>
      <c r="AE2314"/>
      <c r="BG2314"/>
      <c r="BU2314"/>
      <c r="CI2314"/>
      <c r="CW2314"/>
      <c r="FA2314"/>
      <c r="FO2314"/>
    </row>
    <row r="2315" spans="15:171">
      <c r="O2315"/>
      <c r="AD2315"/>
      <c r="AE2315"/>
      <c r="BG2315"/>
      <c r="BU2315"/>
      <c r="CI2315"/>
      <c r="CW2315"/>
      <c r="FA2315"/>
      <c r="FO2315"/>
    </row>
    <row r="2316" spans="15:171">
      <c r="O2316"/>
      <c r="AD2316"/>
      <c r="AE2316"/>
      <c r="BG2316"/>
      <c r="BU2316"/>
      <c r="CI2316"/>
      <c r="CW2316"/>
      <c r="FA2316"/>
      <c r="FO2316"/>
    </row>
    <row r="2317" spans="15:171">
      <c r="O2317"/>
      <c r="AD2317"/>
      <c r="AE2317"/>
      <c r="BG2317"/>
      <c r="BU2317"/>
      <c r="CI2317"/>
      <c r="CW2317"/>
      <c r="FA2317"/>
      <c r="FO2317"/>
    </row>
    <row r="2318" spans="15:171">
      <c r="O2318"/>
      <c r="AD2318"/>
      <c r="AE2318"/>
      <c r="BG2318"/>
      <c r="BU2318"/>
      <c r="CI2318"/>
      <c r="CW2318"/>
      <c r="FA2318"/>
      <c r="FO2318"/>
    </row>
    <row r="2319" spans="15:171">
      <c r="O2319"/>
      <c r="AD2319"/>
      <c r="AE2319"/>
      <c r="BG2319"/>
      <c r="BU2319"/>
      <c r="CI2319"/>
      <c r="CW2319"/>
      <c r="FA2319"/>
      <c r="FO2319"/>
    </row>
    <row r="2320" spans="15:171">
      <c r="O2320"/>
      <c r="AD2320"/>
      <c r="AE2320"/>
      <c r="BG2320"/>
      <c r="BU2320"/>
      <c r="CI2320"/>
      <c r="CW2320"/>
      <c r="FA2320"/>
      <c r="FO2320"/>
    </row>
    <row r="2321" spans="15:171">
      <c r="O2321"/>
      <c r="AD2321"/>
      <c r="AE2321"/>
      <c r="BG2321"/>
      <c r="BU2321"/>
      <c r="CI2321"/>
      <c r="CW2321"/>
      <c r="FA2321"/>
      <c r="FO2321"/>
    </row>
    <row r="2322" spans="15:171">
      <c r="O2322"/>
      <c r="AD2322"/>
      <c r="AE2322"/>
      <c r="BG2322"/>
      <c r="BU2322"/>
      <c r="CI2322"/>
      <c r="CW2322"/>
      <c r="FA2322"/>
      <c r="FO2322"/>
    </row>
    <row r="2323" spans="15:171">
      <c r="O2323"/>
      <c r="AD2323"/>
      <c r="AE2323"/>
      <c r="BG2323"/>
      <c r="BU2323"/>
      <c r="CI2323"/>
      <c r="CW2323"/>
      <c r="FA2323"/>
      <c r="FO2323"/>
    </row>
    <row r="2324" spans="15:171">
      <c r="O2324"/>
      <c r="AD2324"/>
      <c r="AE2324"/>
      <c r="BG2324"/>
      <c r="BU2324"/>
      <c r="CI2324"/>
      <c r="CW2324"/>
      <c r="FA2324"/>
      <c r="FO2324"/>
    </row>
    <row r="2325" spans="15:171">
      <c r="O2325"/>
      <c r="AD2325"/>
      <c r="AE2325"/>
      <c r="BG2325"/>
      <c r="BU2325"/>
      <c r="CI2325"/>
      <c r="CW2325"/>
      <c r="FA2325"/>
      <c r="FO2325"/>
    </row>
    <row r="2326" spans="15:171">
      <c r="O2326"/>
      <c r="AD2326"/>
      <c r="AE2326"/>
      <c r="BG2326"/>
      <c r="BU2326"/>
      <c r="CI2326"/>
      <c r="CW2326"/>
      <c r="FA2326"/>
      <c r="FO2326"/>
    </row>
    <row r="2327" spans="15:171">
      <c r="O2327"/>
      <c r="AD2327"/>
      <c r="AE2327"/>
      <c r="BG2327"/>
      <c r="BU2327"/>
      <c r="CI2327"/>
      <c r="CW2327"/>
      <c r="FA2327"/>
      <c r="FO2327"/>
    </row>
    <row r="2328" spans="15:171">
      <c r="O2328"/>
      <c r="AD2328"/>
      <c r="AE2328"/>
      <c r="BG2328"/>
      <c r="BU2328"/>
      <c r="CI2328"/>
      <c r="CW2328"/>
      <c r="FA2328"/>
      <c r="FO2328"/>
    </row>
    <row r="2329" spans="15:171">
      <c r="O2329"/>
      <c r="AD2329"/>
      <c r="AE2329"/>
      <c r="BG2329"/>
      <c r="BU2329"/>
      <c r="CI2329"/>
      <c r="CW2329"/>
      <c r="FA2329"/>
      <c r="FO2329"/>
    </row>
    <row r="2330" spans="15:171">
      <c r="O2330"/>
      <c r="AD2330"/>
      <c r="AE2330"/>
      <c r="BG2330"/>
      <c r="BU2330"/>
      <c r="CI2330"/>
      <c r="CW2330"/>
      <c r="FA2330"/>
      <c r="FO2330"/>
    </row>
    <row r="2331" spans="15:171">
      <c r="O2331"/>
      <c r="AD2331"/>
      <c r="AE2331"/>
      <c r="BG2331"/>
      <c r="BU2331"/>
      <c r="CI2331"/>
      <c r="CW2331"/>
      <c r="FA2331"/>
      <c r="FO2331"/>
    </row>
    <row r="2332" spans="15:171">
      <c r="O2332"/>
      <c r="AD2332"/>
      <c r="AE2332"/>
      <c r="BG2332"/>
      <c r="BU2332"/>
      <c r="CI2332"/>
      <c r="CW2332"/>
      <c r="FA2332"/>
      <c r="FO2332"/>
    </row>
    <row r="2333" spans="15:171">
      <c r="O2333"/>
      <c r="AD2333"/>
      <c r="AE2333"/>
      <c r="BG2333"/>
      <c r="BU2333"/>
      <c r="CI2333"/>
      <c r="CW2333"/>
      <c r="FA2333"/>
      <c r="FO2333"/>
    </row>
    <row r="2334" spans="15:171">
      <c r="O2334"/>
      <c r="AD2334"/>
      <c r="AE2334"/>
      <c r="BG2334"/>
      <c r="BU2334"/>
      <c r="CI2334"/>
      <c r="CW2334"/>
      <c r="FA2334"/>
      <c r="FO2334"/>
    </row>
    <row r="2335" spans="15:171">
      <c r="O2335"/>
      <c r="AD2335"/>
      <c r="AE2335"/>
      <c r="BG2335"/>
      <c r="BU2335"/>
      <c r="CI2335"/>
      <c r="CW2335"/>
      <c r="FA2335"/>
      <c r="FO2335"/>
    </row>
    <row r="2336" spans="15:171">
      <c r="O2336"/>
      <c r="AD2336"/>
      <c r="AE2336"/>
      <c r="BG2336"/>
      <c r="BU2336"/>
      <c r="CI2336"/>
      <c r="CW2336"/>
      <c r="FA2336"/>
      <c r="FO2336"/>
    </row>
    <row r="2337" spans="15:171">
      <c r="O2337"/>
      <c r="AD2337"/>
      <c r="AE2337"/>
      <c r="BG2337"/>
      <c r="BU2337"/>
      <c r="CI2337"/>
      <c r="CW2337"/>
      <c r="FA2337"/>
      <c r="FO2337"/>
    </row>
    <row r="2338" spans="15:171">
      <c r="O2338"/>
      <c r="AD2338"/>
      <c r="AE2338"/>
      <c r="BG2338"/>
      <c r="BU2338"/>
      <c r="CI2338"/>
      <c r="CW2338"/>
      <c r="FA2338"/>
      <c r="FO2338"/>
    </row>
    <row r="2339" spans="15:171">
      <c r="O2339"/>
      <c r="AD2339"/>
      <c r="AE2339"/>
      <c r="BG2339"/>
      <c r="BU2339"/>
      <c r="CI2339"/>
      <c r="CW2339"/>
      <c r="FA2339"/>
      <c r="FO2339"/>
    </row>
    <row r="2340" spans="15:171">
      <c r="O2340"/>
      <c r="AD2340"/>
      <c r="AE2340"/>
      <c r="BG2340"/>
      <c r="BU2340"/>
      <c r="CI2340"/>
      <c r="CW2340"/>
      <c r="FA2340"/>
      <c r="FO2340"/>
    </row>
    <row r="2341" spans="15:171">
      <c r="O2341"/>
      <c r="AD2341"/>
      <c r="AE2341"/>
      <c r="BG2341"/>
      <c r="BU2341"/>
      <c r="CI2341"/>
      <c r="CW2341"/>
      <c r="FA2341"/>
      <c r="FO2341"/>
    </row>
    <row r="2342" spans="15:171">
      <c r="O2342"/>
      <c r="AD2342"/>
      <c r="AE2342"/>
      <c r="BG2342"/>
      <c r="BU2342"/>
      <c r="CI2342"/>
      <c r="CW2342"/>
      <c r="FA2342"/>
      <c r="FO2342"/>
    </row>
    <row r="2343" spans="15:171">
      <c r="O2343"/>
      <c r="AD2343"/>
      <c r="AE2343"/>
      <c r="BG2343"/>
      <c r="BU2343"/>
      <c r="CI2343"/>
      <c r="CW2343"/>
      <c r="FA2343"/>
      <c r="FO2343"/>
    </row>
    <row r="2344" spans="15:171">
      <c r="O2344"/>
      <c r="AD2344"/>
      <c r="AE2344"/>
      <c r="BG2344"/>
      <c r="BU2344"/>
      <c r="CI2344"/>
      <c r="CW2344"/>
      <c r="FA2344"/>
      <c r="FO2344"/>
    </row>
    <row r="2345" spans="15:171">
      <c r="O2345"/>
      <c r="AD2345"/>
      <c r="AE2345"/>
      <c r="BG2345"/>
      <c r="BU2345"/>
      <c r="CI2345"/>
      <c r="CW2345"/>
      <c r="FA2345"/>
      <c r="FO2345"/>
    </row>
    <row r="2346" spans="15:171">
      <c r="O2346"/>
      <c r="AD2346"/>
      <c r="AE2346"/>
      <c r="BG2346"/>
      <c r="BU2346"/>
      <c r="CI2346"/>
      <c r="CW2346"/>
      <c r="FA2346"/>
      <c r="FO2346"/>
    </row>
    <row r="2347" spans="15:171">
      <c r="O2347"/>
      <c r="AD2347"/>
      <c r="AE2347"/>
      <c r="BG2347"/>
      <c r="BU2347"/>
      <c r="CI2347"/>
      <c r="CW2347"/>
      <c r="FA2347"/>
      <c r="FO2347"/>
    </row>
    <row r="2348" spans="15:171">
      <c r="O2348"/>
      <c r="AD2348"/>
      <c r="AE2348"/>
      <c r="BG2348"/>
      <c r="BU2348"/>
      <c r="CI2348"/>
      <c r="CW2348"/>
      <c r="FA2348"/>
      <c r="FO2348"/>
    </row>
    <row r="2349" spans="15:171">
      <c r="O2349"/>
      <c r="AD2349"/>
      <c r="AE2349"/>
      <c r="BG2349"/>
      <c r="BU2349"/>
      <c r="CI2349"/>
      <c r="CW2349"/>
      <c r="FA2349"/>
      <c r="FO2349"/>
    </row>
    <row r="2350" spans="15:171">
      <c r="O2350"/>
      <c r="AD2350"/>
      <c r="AE2350"/>
      <c r="BG2350"/>
      <c r="BU2350"/>
      <c r="CI2350"/>
      <c r="CW2350"/>
      <c r="FA2350"/>
      <c r="FO2350"/>
    </row>
    <row r="2351" spans="15:171">
      <c r="O2351"/>
      <c r="AD2351"/>
      <c r="AE2351"/>
      <c r="BG2351"/>
      <c r="BU2351"/>
      <c r="CI2351"/>
      <c r="CW2351"/>
      <c r="FA2351"/>
      <c r="FO2351"/>
    </row>
    <row r="2352" spans="15:171">
      <c r="O2352"/>
      <c r="AD2352"/>
      <c r="AE2352"/>
      <c r="BG2352"/>
      <c r="BU2352"/>
      <c r="CI2352"/>
      <c r="CW2352"/>
      <c r="FA2352"/>
      <c r="FO2352"/>
    </row>
    <row r="2353" spans="15:171">
      <c r="O2353"/>
      <c r="AD2353"/>
      <c r="AE2353"/>
      <c r="BG2353"/>
      <c r="BU2353"/>
      <c r="CI2353"/>
      <c r="CW2353"/>
      <c r="FA2353"/>
      <c r="FO2353"/>
    </row>
    <row r="2354" spans="15:171">
      <c r="O2354"/>
      <c r="AD2354"/>
      <c r="AE2354"/>
      <c r="BG2354"/>
      <c r="BU2354"/>
      <c r="CI2354"/>
      <c r="CW2354"/>
      <c r="FA2354"/>
      <c r="FO2354"/>
    </row>
    <row r="2355" spans="15:171">
      <c r="O2355"/>
      <c r="AD2355"/>
      <c r="AE2355"/>
      <c r="BG2355"/>
      <c r="BU2355"/>
      <c r="CI2355"/>
      <c r="CW2355"/>
      <c r="FA2355"/>
      <c r="FO2355"/>
    </row>
    <row r="2356" spans="15:171">
      <c r="O2356"/>
      <c r="AD2356"/>
      <c r="AE2356"/>
      <c r="BG2356"/>
      <c r="BU2356"/>
      <c r="CI2356"/>
      <c r="CW2356"/>
      <c r="FA2356"/>
      <c r="FO2356"/>
    </row>
    <row r="2357" spans="15:171">
      <c r="O2357"/>
      <c r="AD2357"/>
      <c r="AE2357"/>
      <c r="BG2357"/>
      <c r="BU2357"/>
      <c r="CI2357"/>
      <c r="CW2357"/>
      <c r="FA2357"/>
      <c r="FO2357"/>
    </row>
    <row r="2358" spans="15:171">
      <c r="O2358"/>
      <c r="AD2358"/>
      <c r="AE2358"/>
      <c r="BG2358"/>
      <c r="BU2358"/>
      <c r="CI2358"/>
      <c r="CW2358"/>
      <c r="FA2358"/>
      <c r="FO2358"/>
    </row>
    <row r="2359" spans="15:171">
      <c r="O2359"/>
      <c r="AD2359"/>
      <c r="AE2359"/>
      <c r="BG2359"/>
      <c r="BU2359"/>
      <c r="CI2359"/>
      <c r="CW2359"/>
      <c r="FA2359"/>
      <c r="FO2359"/>
    </row>
    <row r="2360" spans="15:171">
      <c r="O2360"/>
      <c r="AD2360"/>
      <c r="AE2360"/>
      <c r="BG2360"/>
      <c r="BU2360"/>
      <c r="CI2360"/>
      <c r="CW2360"/>
      <c r="FA2360"/>
      <c r="FO2360"/>
    </row>
    <row r="2361" spans="15:171">
      <c r="O2361"/>
      <c r="AD2361"/>
      <c r="AE2361"/>
      <c r="BG2361"/>
      <c r="BU2361"/>
      <c r="CI2361"/>
      <c r="CW2361"/>
      <c r="FA2361"/>
      <c r="FO2361"/>
    </row>
    <row r="2362" spans="15:171">
      <c r="O2362"/>
      <c r="AD2362"/>
      <c r="AE2362"/>
      <c r="BG2362"/>
      <c r="BU2362"/>
      <c r="CI2362"/>
      <c r="CW2362"/>
      <c r="FA2362"/>
      <c r="FO2362"/>
    </row>
    <row r="2363" spans="15:171">
      <c r="O2363"/>
      <c r="AD2363"/>
      <c r="AE2363"/>
      <c r="BG2363"/>
      <c r="BU2363"/>
      <c r="CI2363"/>
      <c r="CW2363"/>
      <c r="FA2363"/>
      <c r="FO2363"/>
    </row>
    <row r="2364" spans="15:171">
      <c r="O2364"/>
      <c r="AD2364"/>
      <c r="AE2364"/>
      <c r="BG2364"/>
      <c r="BU2364"/>
      <c r="CI2364"/>
      <c r="CW2364"/>
      <c r="FA2364"/>
      <c r="FO2364"/>
    </row>
    <row r="2365" spans="15:171">
      <c r="O2365"/>
      <c r="AD2365"/>
      <c r="AE2365"/>
      <c r="BG2365"/>
      <c r="BU2365"/>
      <c r="CI2365"/>
      <c r="CW2365"/>
      <c r="FA2365"/>
      <c r="FO2365"/>
    </row>
    <row r="2366" spans="15:171">
      <c r="O2366"/>
      <c r="AD2366"/>
      <c r="AE2366"/>
      <c r="BG2366"/>
      <c r="BU2366"/>
      <c r="CI2366"/>
      <c r="CW2366"/>
      <c r="FA2366"/>
      <c r="FO2366"/>
    </row>
    <row r="2367" spans="15:171">
      <c r="O2367"/>
      <c r="AD2367"/>
      <c r="AE2367"/>
      <c r="BG2367"/>
      <c r="BU2367"/>
      <c r="CI2367"/>
      <c r="CW2367"/>
      <c r="FA2367"/>
      <c r="FO2367"/>
    </row>
    <row r="2368" spans="15:171">
      <c r="O2368"/>
      <c r="AD2368"/>
      <c r="AE2368"/>
      <c r="BG2368"/>
      <c r="BU2368"/>
      <c r="CI2368"/>
      <c r="CW2368"/>
      <c r="FA2368"/>
      <c r="FO2368"/>
    </row>
    <row r="2369" spans="15:171">
      <c r="O2369"/>
      <c r="AD2369"/>
      <c r="AE2369"/>
      <c r="BG2369"/>
      <c r="BU2369"/>
      <c r="CI2369"/>
      <c r="CW2369"/>
      <c r="FA2369"/>
      <c r="FO2369"/>
    </row>
    <row r="2370" spans="15:171">
      <c r="O2370"/>
      <c r="AD2370"/>
      <c r="AE2370"/>
      <c r="BG2370"/>
      <c r="BU2370"/>
      <c r="CI2370"/>
      <c r="CW2370"/>
      <c r="FA2370"/>
      <c r="FO2370"/>
    </row>
    <row r="2371" spans="15:171">
      <c r="O2371"/>
      <c r="AD2371"/>
      <c r="AE2371"/>
      <c r="BG2371"/>
      <c r="BU2371"/>
      <c r="CI2371"/>
      <c r="CW2371"/>
      <c r="FA2371"/>
      <c r="FO2371"/>
    </row>
    <row r="2372" spans="15:171">
      <c r="O2372"/>
      <c r="AD2372"/>
      <c r="AE2372"/>
      <c r="BG2372"/>
      <c r="BU2372"/>
      <c r="CI2372"/>
      <c r="CW2372"/>
      <c r="FA2372"/>
      <c r="FO2372"/>
    </row>
    <row r="2373" spans="15:171">
      <c r="O2373"/>
      <c r="AD2373"/>
      <c r="AE2373"/>
      <c r="BG2373"/>
      <c r="BU2373"/>
      <c r="CI2373"/>
      <c r="CW2373"/>
      <c r="FA2373"/>
      <c r="FO2373"/>
    </row>
    <row r="2374" spans="15:171">
      <c r="O2374"/>
      <c r="AD2374"/>
      <c r="AE2374"/>
      <c r="BG2374"/>
      <c r="BU2374"/>
      <c r="CI2374"/>
      <c r="CW2374"/>
      <c r="FA2374"/>
      <c r="FO2374"/>
    </row>
    <row r="2375" spans="15:171">
      <c r="O2375"/>
      <c r="AD2375"/>
      <c r="AE2375"/>
      <c r="BG2375"/>
      <c r="BU2375"/>
      <c r="CI2375"/>
      <c r="CW2375"/>
      <c r="FA2375"/>
      <c r="FO2375"/>
    </row>
    <row r="2376" spans="15:171">
      <c r="O2376"/>
      <c r="AD2376"/>
      <c r="AE2376"/>
      <c r="BG2376"/>
      <c r="BU2376"/>
      <c r="CI2376"/>
      <c r="CW2376"/>
      <c r="FA2376"/>
      <c r="FO2376"/>
    </row>
    <row r="2377" spans="15:171">
      <c r="O2377"/>
      <c r="AD2377"/>
      <c r="AE2377"/>
      <c r="BG2377"/>
      <c r="BU2377"/>
      <c r="CI2377"/>
      <c r="CW2377"/>
      <c r="FA2377"/>
      <c r="FO2377"/>
    </row>
    <row r="2378" spans="15:171">
      <c r="O2378"/>
      <c r="AD2378"/>
      <c r="AE2378"/>
      <c r="BG2378"/>
      <c r="BU2378"/>
      <c r="CI2378"/>
      <c r="CW2378"/>
      <c r="FA2378"/>
      <c r="FO2378"/>
    </row>
    <row r="2379" spans="15:171">
      <c r="O2379"/>
      <c r="AD2379"/>
      <c r="AE2379"/>
      <c r="BG2379"/>
      <c r="BU2379"/>
      <c r="CI2379"/>
      <c r="CW2379"/>
      <c r="FA2379"/>
      <c r="FO2379"/>
    </row>
    <row r="2380" spans="15:171">
      <c r="O2380"/>
      <c r="AD2380"/>
      <c r="AE2380"/>
      <c r="BG2380"/>
      <c r="BU2380"/>
      <c r="CI2380"/>
      <c r="CW2380"/>
      <c r="FA2380"/>
      <c r="FO2380"/>
    </row>
    <row r="2381" spans="15:171">
      <c r="O2381"/>
      <c r="AD2381"/>
      <c r="AE2381"/>
      <c r="BG2381"/>
      <c r="BU2381"/>
      <c r="CI2381"/>
      <c r="CW2381"/>
      <c r="FA2381"/>
      <c r="FO2381"/>
    </row>
    <row r="2382" spans="15:171">
      <c r="O2382"/>
      <c r="AD2382"/>
      <c r="AE2382"/>
      <c r="BG2382"/>
      <c r="BU2382"/>
      <c r="CI2382"/>
      <c r="CW2382"/>
      <c r="FA2382"/>
      <c r="FO2382"/>
    </row>
    <row r="2383" spans="15:171">
      <c r="O2383"/>
      <c r="AD2383"/>
      <c r="AE2383"/>
      <c r="BG2383"/>
      <c r="BU2383"/>
      <c r="CI2383"/>
      <c r="CW2383"/>
      <c r="FA2383"/>
      <c r="FO2383"/>
    </row>
    <row r="2384" spans="15:171">
      <c r="O2384"/>
      <c r="AD2384"/>
      <c r="AE2384"/>
      <c r="BG2384"/>
      <c r="BU2384"/>
      <c r="CI2384"/>
      <c r="CW2384"/>
      <c r="FA2384"/>
      <c r="FO2384"/>
    </row>
    <row r="2385" spans="15:171">
      <c r="O2385"/>
      <c r="AD2385"/>
      <c r="AE2385"/>
      <c r="BG2385"/>
      <c r="BU2385"/>
      <c r="CI2385"/>
      <c r="CW2385"/>
      <c r="FA2385"/>
      <c r="FO2385"/>
    </row>
    <row r="2386" spans="15:171">
      <c r="O2386"/>
      <c r="AD2386"/>
      <c r="AE2386"/>
      <c r="BG2386"/>
      <c r="BU2386"/>
      <c r="CI2386"/>
      <c r="CW2386"/>
      <c r="FA2386"/>
      <c r="FO2386"/>
    </row>
    <row r="2387" spans="15:171">
      <c r="O2387"/>
      <c r="AD2387"/>
      <c r="AE2387"/>
      <c r="BG2387"/>
      <c r="BU2387"/>
      <c r="CI2387"/>
      <c r="CW2387"/>
      <c r="FA2387"/>
      <c r="FO2387"/>
    </row>
    <row r="2388" spans="15:171">
      <c r="O2388"/>
      <c r="AD2388"/>
      <c r="AE2388"/>
      <c r="BG2388"/>
      <c r="BU2388"/>
      <c r="CI2388"/>
      <c r="CW2388"/>
      <c r="FA2388"/>
      <c r="FO2388"/>
    </row>
    <row r="2389" spans="15:171">
      <c r="O2389"/>
      <c r="AD2389"/>
      <c r="AE2389"/>
      <c r="BG2389"/>
      <c r="BU2389"/>
      <c r="CI2389"/>
      <c r="CW2389"/>
      <c r="FA2389"/>
      <c r="FO2389"/>
    </row>
    <row r="2390" spans="15:171">
      <c r="O2390"/>
      <c r="AD2390"/>
      <c r="AE2390"/>
      <c r="BG2390"/>
      <c r="BU2390"/>
      <c r="CI2390"/>
      <c r="CW2390"/>
      <c r="FA2390"/>
      <c r="FO2390"/>
    </row>
    <row r="2391" spans="15:171">
      <c r="O2391"/>
      <c r="AD2391"/>
      <c r="AE2391"/>
      <c r="BG2391"/>
      <c r="BU2391"/>
      <c r="CI2391"/>
      <c r="CW2391"/>
      <c r="FA2391"/>
      <c r="FO2391"/>
    </row>
    <row r="2392" spans="15:171">
      <c r="O2392"/>
      <c r="AD2392"/>
      <c r="AE2392"/>
      <c r="BG2392"/>
      <c r="BU2392"/>
      <c r="CI2392"/>
      <c r="CW2392"/>
      <c r="FA2392"/>
      <c r="FO2392"/>
    </row>
    <row r="2393" spans="15:171">
      <c r="O2393"/>
      <c r="AD2393"/>
      <c r="AE2393"/>
      <c r="BG2393"/>
      <c r="BU2393"/>
      <c r="CI2393"/>
      <c r="CW2393"/>
      <c r="FA2393"/>
      <c r="FO2393"/>
    </row>
    <row r="2394" spans="15:171">
      <c r="O2394"/>
      <c r="AD2394"/>
      <c r="AE2394"/>
      <c r="BG2394"/>
      <c r="BU2394"/>
      <c r="CI2394"/>
      <c r="CW2394"/>
      <c r="FA2394"/>
      <c r="FO2394"/>
    </row>
    <row r="2395" spans="15:171">
      <c r="O2395"/>
      <c r="AD2395"/>
      <c r="AE2395"/>
      <c r="BG2395"/>
      <c r="BU2395"/>
      <c r="CI2395"/>
      <c r="CW2395"/>
      <c r="FA2395"/>
      <c r="FO2395"/>
    </row>
    <row r="2396" spans="15:171">
      <c r="O2396"/>
      <c r="AD2396"/>
      <c r="AE2396"/>
      <c r="BG2396"/>
      <c r="BU2396"/>
      <c r="CI2396"/>
      <c r="CW2396"/>
      <c r="FA2396"/>
      <c r="FO2396"/>
    </row>
    <row r="2397" spans="15:171">
      <c r="O2397"/>
      <c r="AD2397"/>
      <c r="AE2397"/>
      <c r="BG2397"/>
      <c r="BU2397"/>
      <c r="CI2397"/>
      <c r="CW2397"/>
      <c r="FA2397"/>
      <c r="FO2397"/>
    </row>
    <row r="2398" spans="15:171">
      <c r="O2398"/>
      <c r="AD2398"/>
      <c r="AE2398"/>
      <c r="BG2398"/>
      <c r="BU2398"/>
      <c r="CI2398"/>
      <c r="CW2398"/>
      <c r="FA2398"/>
      <c r="FO2398"/>
    </row>
    <row r="2399" spans="15:171">
      <c r="O2399"/>
      <c r="AD2399"/>
      <c r="AE2399"/>
      <c r="BG2399"/>
      <c r="BU2399"/>
      <c r="CI2399"/>
      <c r="CW2399"/>
      <c r="FA2399"/>
      <c r="FO2399"/>
    </row>
    <row r="2400" spans="15:171">
      <c r="O2400"/>
      <c r="AD2400"/>
      <c r="AE2400"/>
      <c r="BG2400"/>
      <c r="BU2400"/>
      <c r="CI2400"/>
      <c r="CW2400"/>
      <c r="FA2400"/>
      <c r="FO2400"/>
    </row>
    <row r="2401" spans="15:171">
      <c r="O2401"/>
      <c r="AD2401"/>
      <c r="AE2401"/>
      <c r="BG2401"/>
      <c r="BU2401"/>
      <c r="CI2401"/>
      <c r="CW2401"/>
      <c r="FA2401"/>
      <c r="FO2401"/>
    </row>
    <row r="2402" spans="15:171">
      <c r="O2402"/>
      <c r="AD2402"/>
      <c r="AE2402"/>
      <c r="BG2402"/>
      <c r="BU2402"/>
      <c r="CI2402"/>
      <c r="CW2402"/>
      <c r="FA2402"/>
      <c r="FO2402"/>
    </row>
    <row r="2403" spans="15:171">
      <c r="O2403"/>
      <c r="AD2403"/>
      <c r="AE2403"/>
      <c r="BG2403"/>
      <c r="BU2403"/>
      <c r="CI2403"/>
      <c r="CW2403"/>
      <c r="FA2403"/>
      <c r="FO2403"/>
    </row>
    <row r="2404" spans="15:171">
      <c r="O2404"/>
      <c r="AD2404"/>
      <c r="AE2404"/>
      <c r="BG2404"/>
      <c r="BU2404"/>
      <c r="CI2404"/>
      <c r="CW2404"/>
      <c r="FA2404"/>
      <c r="FO2404"/>
    </row>
    <row r="2405" spans="15:171">
      <c r="O2405"/>
      <c r="AD2405"/>
      <c r="AE2405"/>
      <c r="BG2405"/>
      <c r="BU2405"/>
      <c r="CI2405"/>
      <c r="CW2405"/>
      <c r="FA2405"/>
      <c r="FO2405"/>
    </row>
    <row r="2406" spans="15:171">
      <c r="O2406"/>
      <c r="AD2406"/>
      <c r="AE2406"/>
      <c r="BG2406"/>
      <c r="BU2406"/>
      <c r="CI2406"/>
      <c r="CW2406"/>
      <c r="FA2406"/>
      <c r="FO2406"/>
    </row>
    <row r="2407" spans="15:171">
      <c r="O2407"/>
      <c r="AD2407"/>
      <c r="AE2407"/>
      <c r="BG2407"/>
      <c r="BU2407"/>
      <c r="CI2407"/>
      <c r="CW2407"/>
      <c r="FA2407"/>
      <c r="FO2407"/>
    </row>
    <row r="2408" spans="15:171">
      <c r="O2408"/>
      <c r="AD2408"/>
      <c r="AE2408"/>
      <c r="BG2408"/>
      <c r="BU2408"/>
      <c r="CI2408"/>
      <c r="CW2408"/>
      <c r="FA2408"/>
      <c r="FO2408"/>
    </row>
    <row r="2409" spans="15:171">
      <c r="O2409"/>
      <c r="AD2409"/>
      <c r="AE2409"/>
      <c r="BG2409"/>
      <c r="BU2409"/>
      <c r="CI2409"/>
      <c r="CW2409"/>
      <c r="FA2409"/>
      <c r="FO2409"/>
    </row>
    <row r="2410" spans="15:171">
      <c r="O2410"/>
      <c r="AD2410"/>
      <c r="AE2410"/>
      <c r="BG2410"/>
      <c r="BU2410"/>
      <c r="CI2410"/>
      <c r="CW2410"/>
      <c r="FA2410"/>
      <c r="FO2410"/>
    </row>
    <row r="2411" spans="15:171">
      <c r="O2411"/>
      <c r="AD2411"/>
      <c r="AE2411"/>
      <c r="BG2411"/>
      <c r="BU2411"/>
      <c r="CI2411"/>
      <c r="CW2411"/>
      <c r="FA2411"/>
      <c r="FO2411"/>
    </row>
    <row r="2412" spans="15:171">
      <c r="O2412"/>
      <c r="AD2412"/>
      <c r="AE2412"/>
      <c r="BG2412"/>
      <c r="BU2412"/>
      <c r="CI2412"/>
      <c r="CW2412"/>
      <c r="FA2412"/>
      <c r="FO2412"/>
    </row>
    <row r="2413" spans="15:171">
      <c r="O2413"/>
      <c r="AD2413"/>
      <c r="AE2413"/>
      <c r="BG2413"/>
      <c r="BU2413"/>
      <c r="CI2413"/>
      <c r="CW2413"/>
      <c r="FA2413"/>
      <c r="FO2413"/>
    </row>
    <row r="2414" spans="15:171">
      <c r="O2414"/>
      <c r="AD2414"/>
      <c r="AE2414"/>
      <c r="BG2414"/>
      <c r="BU2414"/>
      <c r="CI2414"/>
      <c r="CW2414"/>
      <c r="FA2414"/>
      <c r="FO2414"/>
    </row>
    <row r="2415" spans="15:171">
      <c r="O2415"/>
      <c r="AD2415"/>
      <c r="AE2415"/>
      <c r="BG2415"/>
      <c r="BU2415"/>
      <c r="CI2415"/>
      <c r="CW2415"/>
      <c r="FA2415"/>
      <c r="FO2415"/>
    </row>
    <row r="2416" spans="15:171">
      <c r="O2416"/>
      <c r="AD2416"/>
      <c r="AE2416"/>
      <c r="BG2416"/>
      <c r="BU2416"/>
      <c r="CI2416"/>
      <c r="CW2416"/>
      <c r="FA2416"/>
      <c r="FO2416"/>
    </row>
    <row r="2417" spans="15:171">
      <c r="O2417"/>
      <c r="AD2417"/>
      <c r="AE2417"/>
      <c r="BG2417"/>
      <c r="BU2417"/>
      <c r="CI2417"/>
      <c r="CW2417"/>
      <c r="FA2417"/>
      <c r="FO2417"/>
    </row>
    <row r="2418" spans="15:171">
      <c r="O2418"/>
      <c r="AD2418"/>
      <c r="AE2418"/>
      <c r="BG2418"/>
      <c r="BU2418"/>
      <c r="CI2418"/>
      <c r="CW2418"/>
      <c r="FA2418"/>
      <c r="FO2418"/>
    </row>
    <row r="2419" spans="15:171">
      <c r="O2419"/>
      <c r="AD2419"/>
      <c r="AE2419"/>
      <c r="BG2419"/>
      <c r="BU2419"/>
      <c r="CI2419"/>
      <c r="CW2419"/>
      <c r="FA2419"/>
      <c r="FO2419"/>
    </row>
    <row r="2420" spans="15:171">
      <c r="O2420"/>
      <c r="AD2420"/>
      <c r="AE2420"/>
      <c r="BG2420"/>
      <c r="BU2420"/>
      <c r="CI2420"/>
      <c r="CW2420"/>
      <c r="FA2420"/>
      <c r="FO2420"/>
    </row>
    <row r="2421" spans="15:171">
      <c r="O2421"/>
      <c r="AD2421"/>
      <c r="AE2421"/>
      <c r="BG2421"/>
      <c r="BU2421"/>
      <c r="CI2421"/>
      <c r="CW2421"/>
      <c r="FA2421"/>
      <c r="FO2421"/>
    </row>
    <row r="2422" spans="15:171">
      <c r="O2422"/>
      <c r="AD2422"/>
      <c r="AE2422"/>
      <c r="BG2422"/>
      <c r="BU2422"/>
      <c r="CI2422"/>
      <c r="CW2422"/>
      <c r="FA2422"/>
      <c r="FO2422"/>
    </row>
    <row r="2423" spans="15:171">
      <c r="O2423"/>
      <c r="AD2423"/>
      <c r="AE2423"/>
      <c r="BG2423"/>
      <c r="BU2423"/>
      <c r="CI2423"/>
      <c r="CW2423"/>
      <c r="FA2423"/>
      <c r="FO2423"/>
    </row>
    <row r="2424" spans="15:171">
      <c r="O2424"/>
      <c r="AD2424"/>
      <c r="AE2424"/>
      <c r="BG2424"/>
      <c r="BU2424"/>
      <c r="CI2424"/>
      <c r="CW2424"/>
      <c r="FA2424"/>
      <c r="FO2424"/>
    </row>
    <row r="2425" spans="15:171">
      <c r="O2425"/>
      <c r="AD2425"/>
      <c r="AE2425"/>
      <c r="BG2425"/>
      <c r="BU2425"/>
      <c r="CI2425"/>
      <c r="CW2425"/>
      <c r="FA2425"/>
      <c r="FO2425"/>
    </row>
    <row r="2426" spans="15:171">
      <c r="O2426"/>
      <c r="AD2426"/>
      <c r="AE2426"/>
      <c r="BG2426"/>
      <c r="BU2426"/>
      <c r="CI2426"/>
      <c r="CW2426"/>
      <c r="FA2426"/>
      <c r="FO2426"/>
    </row>
    <row r="2427" spans="15:171">
      <c r="O2427"/>
      <c r="AD2427"/>
      <c r="AE2427"/>
      <c r="BG2427"/>
      <c r="BU2427"/>
      <c r="CI2427"/>
      <c r="CW2427"/>
      <c r="FA2427"/>
      <c r="FO2427"/>
    </row>
    <row r="2428" spans="15:171">
      <c r="O2428"/>
      <c r="AD2428"/>
      <c r="AE2428"/>
      <c r="BG2428"/>
      <c r="BU2428"/>
      <c r="CI2428"/>
      <c r="CW2428"/>
      <c r="FA2428"/>
      <c r="FO2428"/>
    </row>
    <row r="2429" spans="15:171">
      <c r="O2429"/>
      <c r="AD2429"/>
      <c r="AE2429"/>
      <c r="BG2429"/>
      <c r="BU2429"/>
      <c r="CI2429"/>
      <c r="CW2429"/>
      <c r="FA2429"/>
      <c r="FO2429"/>
    </row>
    <row r="2430" spans="15:171">
      <c r="O2430"/>
      <c r="AD2430"/>
      <c r="AE2430"/>
      <c r="BG2430"/>
      <c r="BU2430"/>
      <c r="CI2430"/>
      <c r="CW2430"/>
      <c r="FA2430"/>
      <c r="FO2430"/>
    </row>
    <row r="2431" spans="15:171">
      <c r="O2431"/>
      <c r="AD2431"/>
      <c r="AE2431"/>
      <c r="BG2431"/>
      <c r="BU2431"/>
      <c r="CI2431"/>
      <c r="CW2431"/>
      <c r="FA2431"/>
      <c r="FO2431"/>
    </row>
    <row r="2432" spans="15:171">
      <c r="O2432"/>
      <c r="AD2432"/>
      <c r="AE2432"/>
      <c r="BG2432"/>
      <c r="BU2432"/>
      <c r="CI2432"/>
      <c r="CW2432"/>
      <c r="FA2432"/>
      <c r="FO2432"/>
    </row>
    <row r="2433" spans="15:171">
      <c r="O2433"/>
      <c r="AD2433"/>
      <c r="AE2433"/>
      <c r="BG2433"/>
      <c r="BU2433"/>
      <c r="CI2433"/>
      <c r="CW2433"/>
      <c r="FA2433"/>
      <c r="FO2433"/>
    </row>
    <row r="2434" spans="15:171">
      <c r="O2434"/>
      <c r="AD2434"/>
      <c r="AE2434"/>
      <c r="BG2434"/>
      <c r="BU2434"/>
      <c r="CI2434"/>
      <c r="CW2434"/>
      <c r="FA2434"/>
      <c r="FO2434"/>
    </row>
    <row r="2435" spans="15:171">
      <c r="O2435"/>
      <c r="AD2435"/>
      <c r="AE2435"/>
      <c r="BG2435"/>
      <c r="BU2435"/>
      <c r="CI2435"/>
      <c r="CW2435"/>
      <c r="FA2435"/>
      <c r="FO2435"/>
    </row>
    <row r="2436" spans="15:171">
      <c r="O2436"/>
      <c r="AD2436"/>
      <c r="AE2436"/>
      <c r="BG2436"/>
      <c r="BU2436"/>
      <c r="CI2436"/>
      <c r="CW2436"/>
      <c r="FA2436"/>
      <c r="FO2436"/>
    </row>
    <row r="2437" spans="15:171">
      <c r="O2437"/>
      <c r="AD2437"/>
      <c r="AE2437"/>
      <c r="BG2437"/>
      <c r="BU2437"/>
      <c r="CI2437"/>
      <c r="CW2437"/>
      <c r="FA2437"/>
      <c r="FO2437"/>
    </row>
    <row r="2438" spans="15:171">
      <c r="O2438"/>
      <c r="AD2438"/>
      <c r="AE2438"/>
      <c r="BG2438"/>
      <c r="BU2438"/>
      <c r="CI2438"/>
      <c r="CW2438"/>
      <c r="FA2438"/>
      <c r="FO2438"/>
    </row>
    <row r="2439" spans="15:171">
      <c r="O2439"/>
      <c r="AD2439"/>
      <c r="AE2439"/>
      <c r="BG2439"/>
      <c r="BU2439"/>
      <c r="CI2439"/>
      <c r="CW2439"/>
      <c r="FA2439"/>
      <c r="FO2439"/>
    </row>
    <row r="2440" spans="15:171">
      <c r="O2440"/>
      <c r="AD2440"/>
      <c r="AE2440"/>
      <c r="BG2440"/>
      <c r="BU2440"/>
      <c r="CI2440"/>
      <c r="CW2440"/>
      <c r="FA2440"/>
      <c r="FO2440"/>
    </row>
    <row r="2441" spans="15:171">
      <c r="O2441"/>
      <c r="AD2441"/>
      <c r="AE2441"/>
      <c r="BG2441"/>
      <c r="BU2441"/>
      <c r="CI2441"/>
      <c r="CW2441"/>
      <c r="FA2441"/>
      <c r="FO2441"/>
    </row>
    <row r="2442" spans="15:171">
      <c r="O2442"/>
      <c r="AD2442"/>
      <c r="AE2442"/>
      <c r="BG2442"/>
      <c r="BU2442"/>
      <c r="CI2442"/>
      <c r="CW2442"/>
      <c r="FA2442"/>
      <c r="FO2442"/>
    </row>
    <row r="2443" spans="15:171">
      <c r="O2443"/>
      <c r="AD2443"/>
      <c r="AE2443"/>
      <c r="BG2443"/>
      <c r="BU2443"/>
      <c r="CI2443"/>
      <c r="CW2443"/>
      <c r="FA2443"/>
      <c r="FO2443"/>
    </row>
    <row r="2444" spans="15:171">
      <c r="O2444"/>
      <c r="AD2444"/>
      <c r="AE2444"/>
      <c r="BG2444"/>
      <c r="BU2444"/>
      <c r="CI2444"/>
      <c r="CW2444"/>
      <c r="FA2444"/>
      <c r="FO2444"/>
    </row>
    <row r="2445" spans="15:171">
      <c r="O2445"/>
      <c r="AD2445"/>
      <c r="AE2445"/>
      <c r="BG2445"/>
      <c r="BU2445"/>
      <c r="CI2445"/>
      <c r="CW2445"/>
      <c r="FA2445"/>
      <c r="FO2445"/>
    </row>
    <row r="2446" spans="15:171">
      <c r="O2446"/>
      <c r="AD2446"/>
      <c r="AE2446"/>
      <c r="BG2446"/>
      <c r="BU2446"/>
      <c r="CI2446"/>
      <c r="CW2446"/>
      <c r="FA2446"/>
      <c r="FO2446"/>
    </row>
    <row r="2447" spans="15:171">
      <c r="O2447"/>
      <c r="AD2447"/>
      <c r="AE2447"/>
      <c r="BG2447"/>
      <c r="BU2447"/>
      <c r="CI2447"/>
      <c r="CW2447"/>
      <c r="FA2447"/>
      <c r="FO2447"/>
    </row>
    <row r="2448" spans="15:171">
      <c r="O2448"/>
      <c r="AD2448"/>
      <c r="AE2448"/>
      <c r="BG2448"/>
      <c r="BU2448"/>
      <c r="CI2448"/>
      <c r="CW2448"/>
      <c r="FA2448"/>
      <c r="FO2448"/>
    </row>
    <row r="2449" spans="15:171">
      <c r="O2449"/>
      <c r="AD2449"/>
      <c r="AE2449"/>
      <c r="BG2449"/>
      <c r="BU2449"/>
      <c r="CI2449"/>
      <c r="CW2449"/>
      <c r="FA2449"/>
      <c r="FO2449"/>
    </row>
    <row r="2450" spans="15:171">
      <c r="O2450"/>
      <c r="AD2450"/>
      <c r="AE2450"/>
      <c r="BG2450"/>
      <c r="BU2450"/>
      <c r="CI2450"/>
      <c r="CW2450"/>
      <c r="FA2450"/>
      <c r="FO2450"/>
    </row>
    <row r="2451" spans="15:171">
      <c r="O2451"/>
      <c r="AD2451"/>
      <c r="AE2451"/>
      <c r="BG2451"/>
      <c r="BU2451"/>
      <c r="CI2451"/>
      <c r="CW2451"/>
      <c r="FA2451"/>
      <c r="FO2451"/>
    </row>
    <row r="2452" spans="15:171">
      <c r="O2452"/>
      <c r="AD2452"/>
      <c r="AE2452"/>
      <c r="BG2452"/>
      <c r="BU2452"/>
      <c r="CI2452"/>
      <c r="CW2452"/>
      <c r="FA2452"/>
      <c r="FO2452"/>
    </row>
    <row r="2453" spans="15:171">
      <c r="O2453"/>
      <c r="AD2453"/>
      <c r="AE2453"/>
      <c r="BG2453"/>
      <c r="BU2453"/>
      <c r="CI2453"/>
      <c r="CW2453"/>
      <c r="FA2453"/>
      <c r="FO2453"/>
    </row>
    <row r="2454" spans="15:171">
      <c r="O2454"/>
      <c r="AD2454"/>
      <c r="AE2454"/>
      <c r="BG2454"/>
      <c r="BU2454"/>
      <c r="CI2454"/>
      <c r="CW2454"/>
      <c r="FA2454"/>
      <c r="FO2454"/>
    </row>
    <row r="2455" spans="15:171">
      <c r="O2455"/>
      <c r="AD2455"/>
      <c r="AE2455"/>
      <c r="BG2455"/>
      <c r="BU2455"/>
      <c r="CI2455"/>
      <c r="CW2455"/>
      <c r="FA2455"/>
      <c r="FO2455"/>
    </row>
    <row r="2456" spans="15:171">
      <c r="O2456"/>
      <c r="AD2456"/>
      <c r="AE2456"/>
      <c r="BG2456"/>
      <c r="BU2456"/>
      <c r="CI2456"/>
      <c r="CW2456"/>
      <c r="FA2456"/>
      <c r="FO2456"/>
    </row>
    <row r="2457" spans="15:171">
      <c r="O2457"/>
      <c r="AD2457"/>
      <c r="AE2457"/>
      <c r="BG2457"/>
      <c r="BU2457"/>
      <c r="CI2457"/>
      <c r="CW2457"/>
      <c r="FA2457"/>
      <c r="FO2457"/>
    </row>
    <row r="2458" spans="15:171">
      <c r="O2458"/>
      <c r="AD2458"/>
      <c r="AE2458"/>
      <c r="BG2458"/>
      <c r="BU2458"/>
      <c r="CI2458"/>
      <c r="CW2458"/>
      <c r="FA2458"/>
      <c r="FO2458"/>
    </row>
    <row r="2459" spans="15:171">
      <c r="O2459"/>
      <c r="AD2459"/>
      <c r="AE2459"/>
      <c r="BG2459"/>
      <c r="BU2459"/>
      <c r="CI2459"/>
      <c r="CW2459"/>
      <c r="FA2459"/>
      <c r="FO2459"/>
    </row>
    <row r="2460" spans="15:171">
      <c r="O2460"/>
      <c r="AD2460"/>
      <c r="AE2460"/>
      <c r="BG2460"/>
      <c r="BU2460"/>
      <c r="CI2460"/>
      <c r="CW2460"/>
      <c r="FA2460"/>
      <c r="FO2460"/>
    </row>
    <row r="2461" spans="15:171">
      <c r="O2461"/>
      <c r="AD2461"/>
      <c r="AE2461"/>
      <c r="BG2461"/>
      <c r="BU2461"/>
      <c r="CI2461"/>
      <c r="CW2461"/>
      <c r="FA2461"/>
      <c r="FO2461"/>
    </row>
    <row r="2462" spans="15:171">
      <c r="O2462"/>
      <c r="AD2462"/>
      <c r="AE2462"/>
      <c r="BG2462"/>
      <c r="BU2462"/>
      <c r="CI2462"/>
      <c r="CW2462"/>
      <c r="FA2462"/>
      <c r="FO2462"/>
    </row>
    <row r="2463" spans="15:171">
      <c r="O2463"/>
      <c r="AD2463"/>
      <c r="AE2463"/>
      <c r="BG2463"/>
      <c r="BU2463"/>
      <c r="CI2463"/>
      <c r="CW2463"/>
      <c r="FA2463"/>
      <c r="FO2463"/>
    </row>
    <row r="2464" spans="15:171">
      <c r="O2464"/>
      <c r="AD2464"/>
      <c r="AE2464"/>
      <c r="BG2464"/>
      <c r="BU2464"/>
      <c r="CI2464"/>
      <c r="CW2464"/>
      <c r="FA2464"/>
      <c r="FO2464"/>
    </row>
    <row r="2465" spans="15:171">
      <c r="O2465"/>
      <c r="AD2465"/>
      <c r="AE2465"/>
      <c r="BG2465"/>
      <c r="BU2465"/>
      <c r="CI2465"/>
      <c r="CW2465"/>
      <c r="FA2465"/>
      <c r="FO2465"/>
    </row>
    <row r="2466" spans="15:171">
      <c r="O2466"/>
      <c r="AD2466"/>
      <c r="AE2466"/>
      <c r="BG2466"/>
      <c r="BU2466"/>
      <c r="CI2466"/>
      <c r="CW2466"/>
      <c r="FA2466"/>
      <c r="FO2466"/>
    </row>
    <row r="2467" spans="15:171">
      <c r="O2467"/>
      <c r="AD2467"/>
      <c r="AE2467"/>
      <c r="BG2467"/>
      <c r="BU2467"/>
      <c r="CI2467"/>
      <c r="CW2467"/>
      <c r="FA2467"/>
      <c r="FO2467"/>
    </row>
    <row r="2468" spans="15:171">
      <c r="O2468"/>
      <c r="AD2468"/>
      <c r="AE2468"/>
      <c r="BG2468"/>
      <c r="BU2468"/>
      <c r="CI2468"/>
      <c r="CW2468"/>
      <c r="FA2468"/>
      <c r="FO2468"/>
    </row>
    <row r="2469" spans="15:171">
      <c r="O2469"/>
      <c r="AD2469"/>
      <c r="AE2469"/>
      <c r="BG2469"/>
      <c r="BU2469"/>
      <c r="CI2469"/>
      <c r="CW2469"/>
      <c r="FA2469"/>
      <c r="FO2469"/>
    </row>
    <row r="2470" spans="15:171">
      <c r="O2470"/>
      <c r="AD2470"/>
      <c r="AE2470"/>
      <c r="BG2470"/>
      <c r="BU2470"/>
      <c r="CI2470"/>
      <c r="CW2470"/>
      <c r="FA2470"/>
      <c r="FO2470"/>
    </row>
    <row r="2471" spans="15:171">
      <c r="O2471"/>
      <c r="AD2471"/>
      <c r="AE2471"/>
      <c r="BG2471"/>
      <c r="BU2471"/>
      <c r="CI2471"/>
      <c r="CW2471"/>
      <c r="FA2471"/>
      <c r="FO2471"/>
    </row>
    <row r="2472" spans="15:171">
      <c r="O2472"/>
      <c r="AD2472"/>
      <c r="AE2472"/>
      <c r="BG2472"/>
      <c r="BU2472"/>
      <c r="CI2472"/>
      <c r="CW2472"/>
      <c r="FA2472"/>
      <c r="FO2472"/>
    </row>
    <row r="2473" spans="15:171">
      <c r="O2473"/>
      <c r="AD2473"/>
      <c r="AE2473"/>
      <c r="BG2473"/>
      <c r="BU2473"/>
      <c r="CI2473"/>
      <c r="CW2473"/>
      <c r="FA2473"/>
      <c r="FO2473"/>
    </row>
    <row r="2474" spans="15:171">
      <c r="O2474"/>
      <c r="AD2474"/>
      <c r="AE2474"/>
      <c r="BG2474"/>
      <c r="BU2474"/>
      <c r="CI2474"/>
      <c r="CW2474"/>
      <c r="FA2474"/>
      <c r="FO2474"/>
    </row>
    <row r="2475" spans="15:171">
      <c r="O2475"/>
      <c r="AD2475"/>
      <c r="AE2475"/>
      <c r="BG2475"/>
      <c r="BU2475"/>
      <c r="CI2475"/>
      <c r="CW2475"/>
      <c r="FA2475"/>
      <c r="FO2475"/>
    </row>
    <row r="2476" spans="15:171">
      <c r="O2476"/>
      <c r="AD2476"/>
      <c r="AE2476"/>
      <c r="BG2476"/>
      <c r="BU2476"/>
      <c r="CI2476"/>
      <c r="CW2476"/>
      <c r="FA2476"/>
      <c r="FO2476"/>
    </row>
    <row r="2477" spans="15:171">
      <c r="O2477"/>
      <c r="AD2477"/>
      <c r="AE2477"/>
      <c r="BG2477"/>
      <c r="BU2477"/>
      <c r="CI2477"/>
      <c r="CW2477"/>
      <c r="FA2477"/>
      <c r="FO2477"/>
    </row>
    <row r="2478" spans="15:171">
      <c r="O2478"/>
      <c r="AD2478"/>
      <c r="AE2478"/>
      <c r="BG2478"/>
      <c r="BU2478"/>
      <c r="CI2478"/>
      <c r="CW2478"/>
      <c r="FA2478"/>
      <c r="FO2478"/>
    </row>
    <row r="2479" spans="15:171">
      <c r="O2479"/>
      <c r="AD2479"/>
      <c r="AE2479"/>
      <c r="BG2479"/>
      <c r="BU2479"/>
      <c r="CI2479"/>
      <c r="CW2479"/>
      <c r="FA2479"/>
      <c r="FO2479"/>
    </row>
    <row r="2480" spans="15:171">
      <c r="O2480"/>
      <c r="AD2480"/>
      <c r="AE2480"/>
      <c r="BG2480"/>
      <c r="BU2480"/>
      <c r="CI2480"/>
      <c r="CW2480"/>
      <c r="FA2480"/>
      <c r="FO2480"/>
    </row>
    <row r="2481" spans="15:171">
      <c r="O2481"/>
      <c r="AD2481"/>
      <c r="AE2481"/>
      <c r="BG2481"/>
      <c r="BU2481"/>
      <c r="CI2481"/>
      <c r="CW2481"/>
      <c r="FA2481"/>
      <c r="FO2481"/>
    </row>
    <row r="2482" spans="15:171">
      <c r="O2482"/>
      <c r="AD2482"/>
      <c r="AE2482"/>
      <c r="BG2482"/>
      <c r="BU2482"/>
      <c r="CI2482"/>
      <c r="CW2482"/>
      <c r="FA2482"/>
      <c r="FO2482"/>
    </row>
    <row r="2483" spans="15:171">
      <c r="O2483"/>
      <c r="AD2483"/>
      <c r="AE2483"/>
      <c r="BG2483"/>
      <c r="BU2483"/>
      <c r="CI2483"/>
      <c r="CW2483"/>
      <c r="FA2483"/>
      <c r="FO2483"/>
    </row>
    <row r="2484" spans="15:171">
      <c r="O2484"/>
      <c r="AD2484"/>
      <c r="AE2484"/>
      <c r="BG2484"/>
      <c r="BU2484"/>
      <c r="CI2484"/>
      <c r="CW2484"/>
      <c r="FA2484"/>
      <c r="FO2484"/>
    </row>
    <row r="2485" spans="15:171">
      <c r="O2485"/>
      <c r="AD2485"/>
      <c r="AE2485"/>
      <c r="BG2485"/>
      <c r="BU2485"/>
      <c r="CI2485"/>
      <c r="CW2485"/>
      <c r="FA2485"/>
      <c r="FO2485"/>
    </row>
    <row r="2486" spans="15:171">
      <c r="O2486"/>
      <c r="AD2486"/>
      <c r="AE2486"/>
      <c r="BG2486"/>
      <c r="BU2486"/>
      <c r="CI2486"/>
      <c r="CW2486"/>
      <c r="FA2486"/>
      <c r="FO2486"/>
    </row>
    <row r="2487" spans="15:171">
      <c r="O2487"/>
      <c r="AD2487"/>
      <c r="AE2487"/>
      <c r="BG2487"/>
      <c r="BU2487"/>
      <c r="CI2487"/>
      <c r="CW2487"/>
      <c r="FA2487"/>
      <c r="FO2487"/>
    </row>
    <row r="2488" spans="15:171">
      <c r="O2488"/>
      <c r="AD2488"/>
      <c r="AE2488"/>
      <c r="BG2488"/>
      <c r="BU2488"/>
      <c r="CI2488"/>
      <c r="CW2488"/>
      <c r="FA2488"/>
      <c r="FO2488"/>
    </row>
    <row r="2489" spans="15:171">
      <c r="O2489"/>
      <c r="AD2489"/>
      <c r="AE2489"/>
      <c r="BG2489"/>
      <c r="BU2489"/>
      <c r="CI2489"/>
      <c r="CW2489"/>
      <c r="FA2489"/>
      <c r="FO2489"/>
    </row>
    <row r="2490" spans="15:171">
      <c r="O2490"/>
      <c r="AD2490"/>
      <c r="AE2490"/>
      <c r="BG2490"/>
      <c r="BU2490"/>
      <c r="CI2490"/>
      <c r="CW2490"/>
      <c r="FA2490"/>
      <c r="FO2490"/>
    </row>
    <row r="2491" spans="15:171">
      <c r="O2491"/>
      <c r="AD2491"/>
      <c r="AE2491"/>
      <c r="BG2491"/>
      <c r="BU2491"/>
      <c r="CI2491"/>
      <c r="CW2491"/>
      <c r="FA2491"/>
      <c r="FO2491"/>
    </row>
    <row r="2492" spans="15:171">
      <c r="O2492"/>
      <c r="AD2492"/>
      <c r="AE2492"/>
      <c r="BG2492"/>
      <c r="BU2492"/>
      <c r="CI2492"/>
      <c r="CW2492"/>
      <c r="FA2492"/>
      <c r="FO2492"/>
    </row>
    <row r="2493" spans="15:171">
      <c r="O2493"/>
      <c r="AD2493"/>
      <c r="AE2493"/>
      <c r="BG2493"/>
      <c r="BU2493"/>
      <c r="CI2493"/>
      <c r="CW2493"/>
      <c r="FA2493"/>
      <c r="FO2493"/>
    </row>
    <row r="2494" spans="15:171">
      <c r="O2494"/>
      <c r="AD2494"/>
      <c r="AE2494"/>
      <c r="BG2494"/>
      <c r="BU2494"/>
      <c r="CI2494"/>
      <c r="CW2494"/>
      <c r="FA2494"/>
      <c r="FO2494"/>
    </row>
    <row r="2495" spans="15:171">
      <c r="O2495"/>
      <c r="AD2495"/>
      <c r="AE2495"/>
      <c r="BG2495"/>
      <c r="BU2495"/>
      <c r="CI2495"/>
      <c r="CW2495"/>
      <c r="FA2495"/>
      <c r="FO2495"/>
    </row>
    <row r="2496" spans="15:171">
      <c r="O2496"/>
      <c r="AD2496"/>
      <c r="AE2496"/>
      <c r="BG2496"/>
      <c r="BU2496"/>
      <c r="CI2496"/>
      <c r="CW2496"/>
      <c r="FA2496"/>
      <c r="FO2496"/>
    </row>
    <row r="2497" spans="15:171">
      <c r="O2497"/>
      <c r="AD2497"/>
      <c r="AE2497"/>
      <c r="BG2497"/>
      <c r="BU2497"/>
      <c r="CI2497"/>
      <c r="CW2497"/>
      <c r="FA2497"/>
      <c r="FO2497"/>
    </row>
    <row r="2498" spans="15:171">
      <c r="O2498"/>
      <c r="AD2498"/>
      <c r="AE2498"/>
      <c r="BG2498"/>
      <c r="BU2498"/>
      <c r="CI2498"/>
      <c r="CW2498"/>
      <c r="FA2498"/>
      <c r="FO2498"/>
    </row>
    <row r="2499" spans="15:171">
      <c r="O2499"/>
      <c r="AD2499"/>
      <c r="AE2499"/>
      <c r="BG2499"/>
      <c r="BU2499"/>
      <c r="CI2499"/>
      <c r="CW2499"/>
      <c r="FA2499"/>
      <c r="FO2499"/>
    </row>
    <row r="2500" spans="15:171">
      <c r="O2500"/>
      <c r="AD2500"/>
      <c r="AE2500"/>
      <c r="BG2500"/>
      <c r="BU2500"/>
      <c r="CI2500"/>
      <c r="CW2500"/>
      <c r="FA2500"/>
      <c r="FO2500"/>
    </row>
    <row r="2501" spans="15:171">
      <c r="O2501"/>
      <c r="AD2501"/>
      <c r="AE2501"/>
      <c r="BG2501"/>
      <c r="BU2501"/>
      <c r="CI2501"/>
      <c r="CW2501"/>
      <c r="FA2501"/>
      <c r="FO2501"/>
    </row>
    <row r="2502" spans="15:171">
      <c r="O2502"/>
      <c r="AD2502"/>
      <c r="AE2502"/>
      <c r="BG2502"/>
      <c r="BU2502"/>
      <c r="CI2502"/>
      <c r="CW2502"/>
      <c r="FA2502"/>
      <c r="FO2502"/>
    </row>
    <row r="2503" spans="15:171">
      <c r="O2503"/>
      <c r="AD2503"/>
      <c r="AE2503"/>
      <c r="BG2503"/>
      <c r="BU2503"/>
      <c r="CI2503"/>
      <c r="CW2503"/>
      <c r="FA2503"/>
      <c r="FO2503"/>
    </row>
    <row r="2504" spans="15:171">
      <c r="O2504"/>
      <c r="AD2504"/>
      <c r="AE2504"/>
      <c r="BG2504"/>
      <c r="BU2504"/>
      <c r="CI2504"/>
      <c r="CW2504"/>
      <c r="FA2504"/>
      <c r="FO2504"/>
    </row>
    <row r="2505" spans="15:171">
      <c r="O2505"/>
      <c r="AD2505"/>
      <c r="AE2505"/>
      <c r="BG2505"/>
      <c r="BU2505"/>
      <c r="CI2505"/>
      <c r="CW2505"/>
      <c r="FA2505"/>
      <c r="FO2505"/>
    </row>
    <row r="2506" spans="15:171">
      <c r="O2506"/>
      <c r="AD2506"/>
      <c r="AE2506"/>
      <c r="BG2506"/>
      <c r="BU2506"/>
      <c r="CI2506"/>
      <c r="CW2506"/>
      <c r="FA2506"/>
      <c r="FO2506"/>
    </row>
    <row r="2507" spans="15:171">
      <c r="O2507"/>
      <c r="AD2507"/>
      <c r="AE2507"/>
      <c r="BG2507"/>
      <c r="BU2507"/>
      <c r="CI2507"/>
      <c r="CW2507"/>
      <c r="FA2507"/>
      <c r="FO2507"/>
    </row>
    <row r="2508" spans="15:171">
      <c r="O2508"/>
      <c r="AD2508"/>
      <c r="AE2508"/>
      <c r="BG2508"/>
      <c r="BU2508"/>
      <c r="CI2508"/>
      <c r="CW2508"/>
      <c r="FA2508"/>
      <c r="FO2508"/>
    </row>
    <row r="2509" spans="15:171">
      <c r="O2509"/>
      <c r="AD2509"/>
      <c r="AE2509"/>
      <c r="BG2509"/>
      <c r="BU2509"/>
      <c r="CI2509"/>
      <c r="CW2509"/>
      <c r="FA2509"/>
      <c r="FO2509"/>
    </row>
    <row r="2510" spans="15:171">
      <c r="O2510"/>
      <c r="AD2510"/>
      <c r="AE2510"/>
      <c r="BG2510"/>
      <c r="BU2510"/>
      <c r="CI2510"/>
      <c r="CW2510"/>
      <c r="FA2510"/>
      <c r="FO2510"/>
    </row>
    <row r="2511" spans="15:171">
      <c r="O2511"/>
      <c r="AD2511"/>
      <c r="AE2511"/>
      <c r="BG2511"/>
      <c r="BU2511"/>
      <c r="CI2511"/>
      <c r="CW2511"/>
      <c r="FA2511"/>
      <c r="FO2511"/>
    </row>
    <row r="2512" spans="15:171">
      <c r="O2512"/>
      <c r="AD2512"/>
      <c r="AE2512"/>
      <c r="BG2512"/>
      <c r="BU2512"/>
      <c r="CI2512"/>
      <c r="CW2512"/>
      <c r="FA2512"/>
      <c r="FO2512"/>
    </row>
    <row r="2513" spans="15:171">
      <c r="O2513"/>
      <c r="AD2513"/>
      <c r="AE2513"/>
      <c r="BG2513"/>
      <c r="BU2513"/>
      <c r="CI2513"/>
      <c r="CW2513"/>
      <c r="FA2513"/>
      <c r="FO2513"/>
    </row>
    <row r="2514" spans="15:171">
      <c r="O2514"/>
      <c r="AD2514"/>
      <c r="AE2514"/>
      <c r="BG2514"/>
      <c r="BU2514"/>
      <c r="CI2514"/>
      <c r="CW2514"/>
      <c r="FA2514"/>
      <c r="FO2514"/>
    </row>
    <row r="2515" spans="15:171">
      <c r="O2515"/>
      <c r="AD2515"/>
      <c r="AE2515"/>
      <c r="BG2515"/>
      <c r="BU2515"/>
      <c r="CI2515"/>
      <c r="CW2515"/>
      <c r="FA2515"/>
      <c r="FO2515"/>
    </row>
    <row r="2516" spans="15:171">
      <c r="O2516"/>
      <c r="AD2516"/>
      <c r="AE2516"/>
      <c r="BG2516"/>
      <c r="BU2516"/>
      <c r="CI2516"/>
      <c r="CW2516"/>
      <c r="FA2516"/>
      <c r="FO2516"/>
    </row>
    <row r="2517" spans="15:171">
      <c r="O2517"/>
      <c r="AD2517"/>
      <c r="AE2517"/>
      <c r="BG2517"/>
      <c r="BU2517"/>
      <c r="CI2517"/>
      <c r="CW2517"/>
      <c r="FA2517"/>
      <c r="FO2517"/>
    </row>
    <row r="2518" spans="15:171">
      <c r="O2518"/>
      <c r="AD2518"/>
      <c r="AE2518"/>
      <c r="BG2518"/>
      <c r="BU2518"/>
      <c r="CI2518"/>
      <c r="CW2518"/>
      <c r="FA2518"/>
      <c r="FO2518"/>
    </row>
    <row r="2519" spans="15:171">
      <c r="O2519"/>
      <c r="AD2519"/>
      <c r="AE2519"/>
      <c r="BG2519"/>
      <c r="BU2519"/>
      <c r="CI2519"/>
      <c r="CW2519"/>
      <c r="FA2519"/>
      <c r="FO2519"/>
    </row>
    <row r="2520" spans="15:171">
      <c r="O2520"/>
      <c r="AD2520"/>
      <c r="AE2520"/>
      <c r="BG2520"/>
      <c r="BU2520"/>
      <c r="CI2520"/>
      <c r="CW2520"/>
      <c r="FA2520"/>
      <c r="FO2520"/>
    </row>
    <row r="2521" spans="15:171">
      <c r="O2521"/>
      <c r="AD2521"/>
      <c r="AE2521"/>
      <c r="BG2521"/>
      <c r="BU2521"/>
      <c r="CI2521"/>
      <c r="CW2521"/>
      <c r="FA2521"/>
      <c r="FO2521"/>
    </row>
    <row r="2522" spans="15:171">
      <c r="O2522"/>
      <c r="AD2522"/>
      <c r="AE2522"/>
      <c r="BG2522"/>
      <c r="BU2522"/>
      <c r="CI2522"/>
      <c r="CW2522"/>
      <c r="FA2522"/>
      <c r="FO2522"/>
    </row>
    <row r="2523" spans="15:171">
      <c r="O2523"/>
      <c r="AD2523"/>
      <c r="AE2523"/>
      <c r="BG2523"/>
      <c r="BU2523"/>
      <c r="CI2523"/>
      <c r="CW2523"/>
      <c r="FA2523"/>
      <c r="FO2523"/>
    </row>
    <row r="2524" spans="15:171">
      <c r="O2524"/>
      <c r="AD2524"/>
      <c r="AE2524"/>
      <c r="BG2524"/>
      <c r="BU2524"/>
      <c r="CI2524"/>
      <c r="CW2524"/>
      <c r="FA2524"/>
      <c r="FO2524"/>
    </row>
    <row r="2525" spans="15:171">
      <c r="O2525"/>
      <c r="AD2525"/>
      <c r="AE2525"/>
      <c r="BG2525"/>
      <c r="BU2525"/>
      <c r="CI2525"/>
      <c r="CW2525"/>
      <c r="FA2525"/>
      <c r="FO2525"/>
    </row>
    <row r="2526" spans="15:171">
      <c r="O2526"/>
      <c r="AD2526"/>
      <c r="AE2526"/>
      <c r="BG2526"/>
      <c r="BU2526"/>
      <c r="CI2526"/>
      <c r="CW2526"/>
      <c r="FA2526"/>
      <c r="FO2526"/>
    </row>
    <row r="2527" spans="15:171">
      <c r="O2527"/>
      <c r="AD2527"/>
      <c r="AE2527"/>
      <c r="BG2527"/>
      <c r="BU2527"/>
      <c r="CI2527"/>
      <c r="CW2527"/>
      <c r="FA2527"/>
      <c r="FO2527"/>
    </row>
    <row r="2528" spans="15:171">
      <c r="O2528"/>
      <c r="AD2528"/>
      <c r="AE2528"/>
      <c r="BG2528"/>
      <c r="BU2528"/>
      <c r="CI2528"/>
      <c r="CW2528"/>
      <c r="FA2528"/>
      <c r="FO2528"/>
    </row>
    <row r="2529" spans="15:171">
      <c r="O2529"/>
      <c r="AD2529"/>
      <c r="AE2529"/>
      <c r="BG2529"/>
      <c r="BU2529"/>
      <c r="CI2529"/>
      <c r="CW2529"/>
      <c r="FA2529"/>
      <c r="FO2529"/>
    </row>
    <row r="2530" spans="15:171">
      <c r="O2530"/>
      <c r="AD2530"/>
      <c r="AE2530"/>
      <c r="BG2530"/>
      <c r="BU2530"/>
      <c r="CI2530"/>
      <c r="CW2530"/>
      <c r="FA2530"/>
      <c r="FO2530"/>
    </row>
    <row r="2531" spans="15:171">
      <c r="O2531"/>
      <c r="AD2531"/>
      <c r="AE2531"/>
      <c r="BG2531"/>
      <c r="BU2531"/>
      <c r="CI2531"/>
      <c r="CW2531"/>
      <c r="FA2531"/>
      <c r="FO2531"/>
    </row>
    <row r="2532" spans="15:171">
      <c r="O2532"/>
      <c r="AD2532"/>
      <c r="AE2532"/>
      <c r="BG2532"/>
      <c r="BU2532"/>
      <c r="CI2532"/>
      <c r="CW2532"/>
      <c r="FA2532"/>
      <c r="FO2532"/>
    </row>
    <row r="2533" spans="15:171">
      <c r="O2533"/>
      <c r="AD2533"/>
      <c r="AE2533"/>
      <c r="BG2533"/>
      <c r="BU2533"/>
      <c r="CI2533"/>
      <c r="CW2533"/>
      <c r="FA2533"/>
      <c r="FO2533"/>
    </row>
    <row r="2534" spans="15:171">
      <c r="O2534"/>
      <c r="AD2534"/>
      <c r="AE2534"/>
      <c r="BG2534"/>
      <c r="BU2534"/>
      <c r="CI2534"/>
      <c r="CW2534"/>
      <c r="FA2534"/>
      <c r="FO2534"/>
    </row>
    <row r="2535" spans="15:171">
      <c r="O2535"/>
      <c r="AD2535"/>
      <c r="AE2535"/>
      <c r="BG2535"/>
      <c r="BU2535"/>
      <c r="CI2535"/>
      <c r="CW2535"/>
      <c r="FA2535"/>
      <c r="FO2535"/>
    </row>
    <row r="2536" spans="15:171">
      <c r="O2536"/>
      <c r="AD2536"/>
      <c r="AE2536"/>
      <c r="BG2536"/>
      <c r="BU2536"/>
      <c r="CI2536"/>
      <c r="CW2536"/>
      <c r="FA2536"/>
      <c r="FO2536"/>
    </row>
    <row r="2537" spans="15:171">
      <c r="O2537"/>
      <c r="AD2537"/>
      <c r="AE2537"/>
      <c r="BG2537"/>
      <c r="BU2537"/>
      <c r="CI2537"/>
      <c r="CW2537"/>
      <c r="FA2537"/>
      <c r="FO2537"/>
    </row>
    <row r="2538" spans="15:171">
      <c r="O2538"/>
      <c r="AD2538"/>
      <c r="AE2538"/>
      <c r="BG2538"/>
      <c r="BU2538"/>
      <c r="CI2538"/>
      <c r="CW2538"/>
      <c r="FA2538"/>
      <c r="FO2538"/>
    </row>
    <row r="2539" spans="15:171">
      <c r="O2539"/>
      <c r="AD2539"/>
      <c r="AE2539"/>
      <c r="BG2539"/>
      <c r="BU2539"/>
      <c r="CI2539"/>
      <c r="CW2539"/>
      <c r="FA2539"/>
      <c r="FO2539"/>
    </row>
    <row r="2540" spans="15:171">
      <c r="O2540"/>
      <c r="AD2540"/>
      <c r="AE2540"/>
      <c r="BG2540"/>
      <c r="BU2540"/>
      <c r="CI2540"/>
      <c r="CW2540"/>
      <c r="FA2540"/>
      <c r="FO2540"/>
    </row>
    <row r="2541" spans="15:171">
      <c r="O2541"/>
      <c r="AD2541"/>
      <c r="AE2541"/>
      <c r="BG2541"/>
      <c r="BU2541"/>
      <c r="CI2541"/>
      <c r="CW2541"/>
      <c r="FA2541"/>
      <c r="FO2541"/>
    </row>
    <row r="2542" spans="15:171">
      <c r="O2542"/>
      <c r="AD2542"/>
      <c r="AE2542"/>
      <c r="BG2542"/>
      <c r="BU2542"/>
      <c r="CI2542"/>
      <c r="CW2542"/>
      <c r="FA2542"/>
      <c r="FO2542"/>
    </row>
    <row r="2543" spans="15:171">
      <c r="O2543"/>
      <c r="AD2543"/>
      <c r="AE2543"/>
      <c r="BG2543"/>
      <c r="BU2543"/>
      <c r="CI2543"/>
      <c r="CW2543"/>
      <c r="FA2543"/>
      <c r="FO2543"/>
    </row>
    <row r="2544" spans="15:171">
      <c r="O2544"/>
      <c r="AD2544"/>
      <c r="AE2544"/>
      <c r="BG2544"/>
      <c r="BU2544"/>
      <c r="CI2544"/>
      <c r="CW2544"/>
      <c r="FA2544"/>
      <c r="FO2544"/>
    </row>
    <row r="2545" spans="15:171">
      <c r="O2545"/>
      <c r="AD2545"/>
      <c r="AE2545"/>
      <c r="BG2545"/>
      <c r="BU2545"/>
      <c r="CI2545"/>
      <c r="CW2545"/>
      <c r="FA2545"/>
      <c r="FO2545"/>
    </row>
    <row r="2546" spans="15:171">
      <c r="O2546"/>
      <c r="AD2546"/>
      <c r="AE2546"/>
      <c r="BG2546"/>
      <c r="BU2546"/>
      <c r="CI2546"/>
      <c r="CW2546"/>
      <c r="FA2546"/>
      <c r="FO2546"/>
    </row>
    <row r="2547" spans="15:171">
      <c r="O2547"/>
      <c r="AD2547"/>
      <c r="AE2547"/>
      <c r="BG2547"/>
      <c r="BU2547"/>
      <c r="CI2547"/>
      <c r="CW2547"/>
      <c r="FA2547"/>
      <c r="FO2547"/>
    </row>
    <row r="2548" spans="15:171">
      <c r="O2548"/>
      <c r="AD2548"/>
      <c r="AE2548"/>
      <c r="BG2548"/>
      <c r="BU2548"/>
      <c r="CI2548"/>
      <c r="CW2548"/>
      <c r="FA2548"/>
      <c r="FO2548"/>
    </row>
    <row r="2549" spans="15:171">
      <c r="O2549"/>
      <c r="AD2549"/>
      <c r="AE2549"/>
      <c r="BG2549"/>
      <c r="BU2549"/>
      <c r="CI2549"/>
      <c r="CW2549"/>
      <c r="FA2549"/>
      <c r="FO2549"/>
    </row>
    <row r="2550" spans="15:171">
      <c r="O2550"/>
      <c r="AD2550"/>
      <c r="AE2550"/>
      <c r="BG2550"/>
      <c r="BU2550"/>
      <c r="CI2550"/>
      <c r="CW2550"/>
      <c r="FA2550"/>
      <c r="FO2550"/>
    </row>
    <row r="2551" spans="15:171">
      <c r="O2551"/>
      <c r="AD2551"/>
      <c r="AE2551"/>
      <c r="BG2551"/>
      <c r="BU2551"/>
      <c r="CI2551"/>
      <c r="CW2551"/>
      <c r="FA2551"/>
      <c r="FO2551"/>
    </row>
    <row r="2552" spans="15:171">
      <c r="O2552"/>
      <c r="AD2552"/>
      <c r="AE2552"/>
      <c r="BG2552"/>
      <c r="BU2552"/>
      <c r="CI2552"/>
      <c r="CW2552"/>
      <c r="FA2552"/>
      <c r="FO2552"/>
    </row>
    <row r="2553" spans="15:171">
      <c r="O2553"/>
      <c r="AD2553"/>
      <c r="AE2553"/>
      <c r="BG2553"/>
      <c r="BU2553"/>
      <c r="CI2553"/>
      <c r="CW2553"/>
      <c r="FA2553"/>
      <c r="FO2553"/>
    </row>
    <row r="2554" spans="15:171">
      <c r="O2554"/>
      <c r="AD2554"/>
      <c r="AE2554"/>
      <c r="BG2554"/>
      <c r="BU2554"/>
      <c r="CI2554"/>
      <c r="CW2554"/>
      <c r="FA2554"/>
      <c r="FO2554"/>
    </row>
    <row r="2555" spans="15:171">
      <c r="O2555"/>
      <c r="AD2555"/>
      <c r="AE2555"/>
      <c r="BG2555"/>
      <c r="BU2555"/>
      <c r="CI2555"/>
      <c r="CW2555"/>
      <c r="FA2555"/>
      <c r="FO2555"/>
    </row>
    <row r="2556" spans="15:171">
      <c r="O2556"/>
      <c r="AD2556"/>
      <c r="AE2556"/>
      <c r="BG2556"/>
      <c r="BU2556"/>
      <c r="CI2556"/>
      <c r="CW2556"/>
      <c r="FA2556"/>
      <c r="FO2556"/>
    </row>
    <row r="2557" spans="15:171">
      <c r="O2557"/>
      <c r="AD2557"/>
      <c r="AE2557"/>
      <c r="BG2557"/>
      <c r="BU2557"/>
      <c r="CI2557"/>
      <c r="CW2557"/>
      <c r="FA2557"/>
      <c r="FO2557"/>
    </row>
    <row r="2558" spans="15:171">
      <c r="O2558"/>
      <c r="AD2558"/>
      <c r="AE2558"/>
      <c r="BG2558"/>
      <c r="BU2558"/>
      <c r="CI2558"/>
      <c r="CW2558"/>
      <c r="FA2558"/>
      <c r="FO2558"/>
    </row>
    <row r="2559" spans="15:171">
      <c r="O2559"/>
      <c r="AD2559"/>
      <c r="AE2559"/>
      <c r="BG2559"/>
      <c r="BU2559"/>
      <c r="CI2559"/>
      <c r="CW2559"/>
      <c r="FA2559"/>
      <c r="FO2559"/>
    </row>
    <row r="2560" spans="15:171">
      <c r="O2560"/>
      <c r="AD2560"/>
      <c r="AE2560"/>
      <c r="BG2560"/>
      <c r="BU2560"/>
      <c r="CI2560"/>
      <c r="CW2560"/>
      <c r="FA2560"/>
      <c r="FO2560"/>
    </row>
    <row r="2561" spans="15:171">
      <c r="O2561"/>
      <c r="AD2561"/>
      <c r="AE2561"/>
      <c r="BG2561"/>
      <c r="BU2561"/>
      <c r="CI2561"/>
      <c r="CW2561"/>
      <c r="FA2561"/>
      <c r="FO2561"/>
    </row>
    <row r="2562" spans="15:171">
      <c r="O2562"/>
      <c r="AD2562"/>
      <c r="AE2562"/>
      <c r="BG2562"/>
      <c r="BU2562"/>
      <c r="CI2562"/>
      <c r="CW2562"/>
      <c r="FA2562"/>
      <c r="FO2562"/>
    </row>
    <row r="2563" spans="15:171">
      <c r="O2563"/>
      <c r="AD2563"/>
      <c r="AE2563"/>
      <c r="BG2563"/>
      <c r="BU2563"/>
      <c r="CI2563"/>
      <c r="CW2563"/>
      <c r="FA2563"/>
      <c r="FO2563"/>
    </row>
    <row r="2564" spans="15:171">
      <c r="O2564"/>
      <c r="AD2564"/>
      <c r="AE2564"/>
      <c r="BG2564"/>
      <c r="BU2564"/>
      <c r="CI2564"/>
      <c r="CW2564"/>
      <c r="FA2564"/>
      <c r="FO2564"/>
    </row>
    <row r="2565" spans="15:171">
      <c r="O2565"/>
      <c r="AD2565"/>
      <c r="AE2565"/>
      <c r="BG2565"/>
      <c r="BU2565"/>
      <c r="CI2565"/>
      <c r="CW2565"/>
      <c r="FA2565"/>
      <c r="FO2565"/>
    </row>
    <row r="2566" spans="15:171">
      <c r="O2566"/>
      <c r="AD2566"/>
      <c r="AE2566"/>
      <c r="BG2566"/>
      <c r="BU2566"/>
      <c r="CI2566"/>
      <c r="CW2566"/>
      <c r="FA2566"/>
      <c r="FO2566"/>
    </row>
    <row r="2567" spans="15:171">
      <c r="O2567"/>
      <c r="AD2567"/>
      <c r="AE2567"/>
      <c r="BG2567"/>
      <c r="BU2567"/>
      <c r="CI2567"/>
      <c r="CW2567"/>
      <c r="FA2567"/>
      <c r="FO2567"/>
    </row>
    <row r="2568" spans="15:171">
      <c r="O2568"/>
      <c r="AD2568"/>
      <c r="AE2568"/>
      <c r="BG2568"/>
      <c r="BU2568"/>
      <c r="CI2568"/>
      <c r="CW2568"/>
      <c r="FA2568"/>
      <c r="FO2568"/>
    </row>
    <row r="2569" spans="15:171">
      <c r="O2569"/>
      <c r="AD2569"/>
      <c r="AE2569"/>
      <c r="BG2569"/>
      <c r="BU2569"/>
      <c r="CI2569"/>
      <c r="CW2569"/>
      <c r="FA2569"/>
      <c r="FO2569"/>
    </row>
    <row r="2570" spans="15:171">
      <c r="O2570"/>
      <c r="AD2570"/>
      <c r="AE2570"/>
      <c r="BG2570"/>
      <c r="BU2570"/>
      <c r="CI2570"/>
      <c r="CW2570"/>
      <c r="FA2570"/>
      <c r="FO2570"/>
    </row>
    <row r="2571" spans="15:171">
      <c r="O2571"/>
      <c r="AD2571"/>
      <c r="AE2571"/>
      <c r="BG2571"/>
      <c r="BU2571"/>
      <c r="CI2571"/>
      <c r="CW2571"/>
      <c r="FA2571"/>
      <c r="FO2571"/>
    </row>
    <row r="2572" spans="15:171">
      <c r="O2572"/>
      <c r="AD2572"/>
      <c r="AE2572"/>
      <c r="BG2572"/>
      <c r="BU2572"/>
      <c r="CI2572"/>
      <c r="CW2572"/>
      <c r="FA2572"/>
      <c r="FO2572"/>
    </row>
    <row r="2573" spans="15:171">
      <c r="O2573"/>
      <c r="AD2573"/>
      <c r="AE2573"/>
      <c r="BG2573"/>
      <c r="BU2573"/>
      <c r="CI2573"/>
      <c r="CW2573"/>
      <c r="FA2573"/>
      <c r="FO2573"/>
    </row>
    <row r="2574" spans="15:171">
      <c r="O2574"/>
      <c r="AD2574"/>
      <c r="AE2574"/>
      <c r="BG2574"/>
      <c r="BU2574"/>
      <c r="CI2574"/>
      <c r="CW2574"/>
      <c r="FA2574"/>
      <c r="FO2574"/>
    </row>
    <row r="2575" spans="15:171">
      <c r="O2575"/>
      <c r="AD2575"/>
      <c r="AE2575"/>
      <c r="BG2575"/>
      <c r="BU2575"/>
      <c r="CI2575"/>
      <c r="CW2575"/>
      <c r="FA2575"/>
      <c r="FO2575"/>
    </row>
    <row r="2576" spans="15:171">
      <c r="O2576"/>
      <c r="AD2576"/>
      <c r="AE2576"/>
      <c r="BG2576"/>
      <c r="BU2576"/>
      <c r="CI2576"/>
      <c r="CW2576"/>
      <c r="FA2576"/>
      <c r="FO2576"/>
    </row>
    <row r="2577" spans="15:171">
      <c r="O2577"/>
      <c r="AD2577"/>
      <c r="AE2577"/>
      <c r="BG2577"/>
      <c r="BU2577"/>
      <c r="CI2577"/>
      <c r="CW2577"/>
      <c r="FA2577"/>
      <c r="FO2577"/>
    </row>
    <row r="2578" spans="15:171">
      <c r="O2578"/>
      <c r="AD2578"/>
      <c r="AE2578"/>
      <c r="BG2578"/>
      <c r="BU2578"/>
      <c r="CI2578"/>
      <c r="CW2578"/>
      <c r="FA2578"/>
      <c r="FO2578"/>
    </row>
    <row r="2579" spans="15:171">
      <c r="O2579"/>
      <c r="AD2579"/>
      <c r="AE2579"/>
      <c r="BG2579"/>
      <c r="BU2579"/>
      <c r="CI2579"/>
      <c r="CW2579"/>
      <c r="FA2579"/>
      <c r="FO2579"/>
    </row>
    <row r="2580" spans="15:171">
      <c r="O2580"/>
      <c r="AD2580"/>
      <c r="AE2580"/>
      <c r="BG2580"/>
      <c r="BU2580"/>
      <c r="CI2580"/>
      <c r="CW2580"/>
      <c r="FA2580"/>
      <c r="FO2580"/>
    </row>
    <row r="2581" spans="15:171">
      <c r="O2581"/>
      <c r="AD2581"/>
      <c r="AE2581"/>
      <c r="BG2581"/>
      <c r="BU2581"/>
      <c r="CI2581"/>
      <c r="CW2581"/>
      <c r="FA2581"/>
      <c r="FO2581"/>
    </row>
    <row r="2582" spans="15:171">
      <c r="O2582"/>
      <c r="AD2582"/>
      <c r="AE2582"/>
      <c r="BG2582"/>
      <c r="BU2582"/>
      <c r="CI2582"/>
      <c r="CW2582"/>
      <c r="FA2582"/>
      <c r="FO2582"/>
    </row>
    <row r="2583" spans="15:171">
      <c r="O2583"/>
      <c r="AD2583"/>
      <c r="AE2583"/>
      <c r="BG2583"/>
      <c r="BU2583"/>
      <c r="CI2583"/>
      <c r="CW2583"/>
      <c r="FA2583"/>
      <c r="FO2583"/>
    </row>
    <row r="2584" spans="15:171">
      <c r="O2584"/>
      <c r="AD2584"/>
      <c r="AE2584"/>
      <c r="BG2584"/>
      <c r="BU2584"/>
      <c r="CI2584"/>
      <c r="CW2584"/>
      <c r="FA2584"/>
      <c r="FO2584"/>
    </row>
    <row r="2585" spans="15:171">
      <c r="O2585"/>
      <c r="AD2585"/>
      <c r="AE2585"/>
      <c r="BG2585"/>
      <c r="BU2585"/>
      <c r="CI2585"/>
      <c r="CW2585"/>
      <c r="FA2585"/>
      <c r="FO2585"/>
    </row>
    <row r="2586" spans="15:171">
      <c r="O2586"/>
      <c r="AD2586"/>
      <c r="AE2586"/>
      <c r="BG2586"/>
      <c r="BU2586"/>
      <c r="CI2586"/>
      <c r="CW2586"/>
      <c r="FA2586"/>
      <c r="FO2586"/>
    </row>
    <row r="2587" spans="15:171">
      <c r="O2587"/>
      <c r="AD2587"/>
      <c r="AE2587"/>
      <c r="BG2587"/>
      <c r="BU2587"/>
      <c r="CI2587"/>
      <c r="CW2587"/>
      <c r="FA2587"/>
      <c r="FO2587"/>
    </row>
    <row r="2588" spans="15:171">
      <c r="O2588"/>
      <c r="AD2588"/>
      <c r="AE2588"/>
      <c r="BG2588"/>
      <c r="BU2588"/>
      <c r="CI2588"/>
      <c r="CW2588"/>
      <c r="FA2588"/>
      <c r="FO2588"/>
    </row>
    <row r="2589" spans="15:171">
      <c r="O2589"/>
      <c r="AD2589"/>
      <c r="AE2589"/>
      <c r="BG2589"/>
      <c r="BU2589"/>
      <c r="CI2589"/>
      <c r="CW2589"/>
      <c r="FA2589"/>
      <c r="FO2589"/>
    </row>
    <row r="2590" spans="15:171">
      <c r="O2590"/>
      <c r="AD2590"/>
      <c r="AE2590"/>
      <c r="BG2590"/>
      <c r="BU2590"/>
      <c r="CI2590"/>
      <c r="CW2590"/>
      <c r="FA2590"/>
      <c r="FO2590"/>
    </row>
    <row r="2591" spans="15:171">
      <c r="O2591"/>
      <c r="AD2591"/>
      <c r="AE2591"/>
      <c r="BG2591"/>
      <c r="BU2591"/>
      <c r="CI2591"/>
      <c r="CW2591"/>
      <c r="FA2591"/>
      <c r="FO2591"/>
    </row>
    <row r="2592" spans="15:171">
      <c r="O2592"/>
      <c r="AD2592"/>
      <c r="AE2592"/>
      <c r="BG2592"/>
      <c r="BU2592"/>
      <c r="CI2592"/>
      <c r="CW2592"/>
      <c r="FA2592"/>
      <c r="FO2592"/>
    </row>
    <row r="2593" spans="15:171">
      <c r="O2593"/>
      <c r="AD2593"/>
      <c r="AE2593"/>
      <c r="BG2593"/>
      <c r="BU2593"/>
      <c r="CI2593"/>
      <c r="CW2593"/>
      <c r="FA2593"/>
      <c r="FO2593"/>
    </row>
    <row r="2594" spans="15:171">
      <c r="O2594"/>
      <c r="AD2594"/>
      <c r="AE2594"/>
      <c r="BG2594"/>
      <c r="BU2594"/>
      <c r="CI2594"/>
      <c r="CW2594"/>
      <c r="FA2594"/>
      <c r="FO2594"/>
    </row>
    <row r="2595" spans="15:171">
      <c r="O2595"/>
      <c r="AD2595"/>
      <c r="AE2595"/>
      <c r="BG2595"/>
      <c r="BU2595"/>
      <c r="CI2595"/>
      <c r="CW2595"/>
      <c r="FA2595"/>
      <c r="FO2595"/>
    </row>
    <row r="2596" spans="15:171">
      <c r="O2596"/>
      <c r="AD2596"/>
      <c r="AE2596"/>
      <c r="BG2596"/>
      <c r="BU2596"/>
      <c r="CI2596"/>
      <c r="CW2596"/>
      <c r="FA2596"/>
      <c r="FO2596"/>
    </row>
    <row r="2597" spans="15:171">
      <c r="O2597"/>
      <c r="AD2597"/>
      <c r="AE2597"/>
      <c r="BG2597"/>
      <c r="BU2597"/>
      <c r="CI2597"/>
      <c r="CW2597"/>
      <c r="FA2597"/>
      <c r="FO2597"/>
    </row>
    <row r="2598" spans="15:171">
      <c r="O2598"/>
      <c r="AD2598"/>
      <c r="AE2598"/>
      <c r="BG2598"/>
      <c r="BU2598"/>
      <c r="CI2598"/>
      <c r="CW2598"/>
      <c r="FA2598"/>
      <c r="FO2598"/>
    </row>
    <row r="2599" spans="15:171">
      <c r="O2599"/>
      <c r="AD2599"/>
      <c r="AE2599"/>
      <c r="BG2599"/>
      <c r="BU2599"/>
      <c r="CI2599"/>
      <c r="CW2599"/>
      <c r="FA2599"/>
      <c r="FO2599"/>
    </row>
    <row r="2600" spans="15:171">
      <c r="O2600"/>
      <c r="AD2600"/>
      <c r="AE2600"/>
      <c r="BG2600"/>
      <c r="BU2600"/>
      <c r="CI2600"/>
      <c r="CW2600"/>
      <c r="FA2600"/>
      <c r="FO2600"/>
    </row>
    <row r="2601" spans="15:171">
      <c r="O2601"/>
      <c r="AD2601"/>
      <c r="AE2601"/>
      <c r="BG2601"/>
      <c r="BU2601"/>
      <c r="CI2601"/>
      <c r="CW2601"/>
      <c r="FA2601"/>
      <c r="FO2601"/>
    </row>
    <row r="2602" spans="15:171">
      <c r="O2602"/>
      <c r="AD2602"/>
      <c r="AE2602"/>
      <c r="BG2602"/>
      <c r="BU2602"/>
      <c r="CI2602"/>
      <c r="CW2602"/>
      <c r="FA2602"/>
      <c r="FO2602"/>
    </row>
    <row r="2603" spans="15:171">
      <c r="O2603"/>
      <c r="AD2603"/>
      <c r="AE2603"/>
      <c r="BG2603"/>
      <c r="BU2603"/>
      <c r="CI2603"/>
      <c r="CW2603"/>
      <c r="FA2603"/>
      <c r="FO2603"/>
    </row>
    <row r="2604" spans="15:171">
      <c r="O2604"/>
      <c r="AD2604"/>
      <c r="AE2604"/>
      <c r="BG2604"/>
      <c r="BU2604"/>
      <c r="CI2604"/>
      <c r="CW2604"/>
      <c r="FA2604"/>
      <c r="FO2604"/>
    </row>
    <row r="2605" spans="15:171">
      <c r="O2605"/>
      <c r="AD2605"/>
      <c r="AE2605"/>
      <c r="BG2605"/>
      <c r="BU2605"/>
      <c r="CI2605"/>
      <c r="CW2605"/>
      <c r="FA2605"/>
      <c r="FO2605"/>
    </row>
    <row r="2606" spans="15:171">
      <c r="O2606"/>
      <c r="AD2606"/>
      <c r="AE2606"/>
      <c r="BG2606"/>
      <c r="BU2606"/>
      <c r="CI2606"/>
      <c r="CW2606"/>
      <c r="FA2606"/>
      <c r="FO2606"/>
    </row>
    <row r="2607" spans="15:171">
      <c r="O2607"/>
      <c r="AD2607"/>
      <c r="AE2607"/>
      <c r="BG2607"/>
      <c r="BU2607"/>
      <c r="CI2607"/>
      <c r="CW2607"/>
      <c r="FA2607"/>
      <c r="FO2607"/>
    </row>
    <row r="2608" spans="15:171">
      <c r="O2608"/>
      <c r="AD2608"/>
      <c r="AE2608"/>
      <c r="BG2608"/>
      <c r="BU2608"/>
      <c r="CI2608"/>
      <c r="CW2608"/>
      <c r="FA2608"/>
      <c r="FO2608"/>
    </row>
    <row r="2609" spans="15:171">
      <c r="O2609"/>
      <c r="AD2609"/>
      <c r="AE2609"/>
      <c r="BG2609"/>
      <c r="BU2609"/>
      <c r="CI2609"/>
      <c r="CW2609"/>
      <c r="FA2609"/>
      <c r="FO2609"/>
    </row>
    <row r="2610" spans="15:171">
      <c r="O2610"/>
      <c r="AD2610"/>
      <c r="AE2610"/>
      <c r="BG2610"/>
      <c r="BU2610"/>
      <c r="CI2610"/>
      <c r="CW2610"/>
      <c r="FA2610"/>
      <c r="FO2610"/>
    </row>
    <row r="2611" spans="15:171">
      <c r="O2611"/>
      <c r="AD2611"/>
      <c r="AE2611"/>
      <c r="BG2611"/>
      <c r="BU2611"/>
      <c r="CI2611"/>
      <c r="CW2611"/>
      <c r="FA2611"/>
      <c r="FO2611"/>
    </row>
    <row r="2612" spans="15:171">
      <c r="O2612"/>
      <c r="AD2612"/>
      <c r="AE2612"/>
      <c r="BG2612"/>
      <c r="BU2612"/>
      <c r="CI2612"/>
      <c r="CW2612"/>
      <c r="FA2612"/>
      <c r="FO2612"/>
    </row>
    <row r="2613" spans="15:171">
      <c r="O2613"/>
      <c r="AD2613"/>
      <c r="AE2613"/>
      <c r="BG2613"/>
      <c r="BU2613"/>
      <c r="CI2613"/>
      <c r="CW2613"/>
      <c r="FA2613"/>
      <c r="FO2613"/>
    </row>
    <row r="2614" spans="15:171">
      <c r="O2614"/>
      <c r="AD2614"/>
      <c r="AE2614"/>
      <c r="BG2614"/>
      <c r="BU2614"/>
      <c r="CI2614"/>
      <c r="CW2614"/>
      <c r="FA2614"/>
      <c r="FO2614"/>
    </row>
    <row r="2615" spans="15:171">
      <c r="O2615"/>
      <c r="AD2615"/>
      <c r="AE2615"/>
      <c r="BG2615"/>
      <c r="BU2615"/>
      <c r="CI2615"/>
      <c r="CW2615"/>
      <c r="FA2615"/>
      <c r="FO2615"/>
    </row>
    <row r="2616" spans="15:171">
      <c r="O2616"/>
      <c r="AD2616"/>
      <c r="AE2616"/>
      <c r="BG2616"/>
      <c r="BU2616"/>
      <c r="CI2616"/>
      <c r="CW2616"/>
      <c r="FA2616"/>
      <c r="FO2616"/>
    </row>
    <row r="2617" spans="15:171">
      <c r="O2617"/>
      <c r="AD2617"/>
      <c r="AE2617"/>
      <c r="BG2617"/>
      <c r="BU2617"/>
      <c r="CI2617"/>
      <c r="CW2617"/>
      <c r="FA2617"/>
      <c r="FO2617"/>
    </row>
    <row r="2618" spans="15:171">
      <c r="O2618"/>
      <c r="AD2618"/>
      <c r="AE2618"/>
      <c r="BG2618"/>
      <c r="BU2618"/>
      <c r="CI2618"/>
      <c r="CW2618"/>
      <c r="FA2618"/>
      <c r="FO2618"/>
    </row>
    <row r="2619" spans="15:171">
      <c r="O2619"/>
      <c r="AD2619"/>
      <c r="AE2619"/>
      <c r="BG2619"/>
      <c r="BU2619"/>
      <c r="CI2619"/>
      <c r="CW2619"/>
      <c r="FA2619"/>
      <c r="FO2619"/>
    </row>
    <row r="2620" spans="15:171">
      <c r="O2620"/>
      <c r="AD2620"/>
      <c r="AE2620"/>
      <c r="BG2620"/>
      <c r="BU2620"/>
      <c r="CI2620"/>
      <c r="CW2620"/>
      <c r="FA2620"/>
      <c r="FO2620"/>
    </row>
    <row r="2621" spans="15:171">
      <c r="O2621"/>
      <c r="AD2621"/>
      <c r="AE2621"/>
      <c r="BG2621"/>
      <c r="BU2621"/>
      <c r="CI2621"/>
      <c r="CW2621"/>
      <c r="FA2621"/>
      <c r="FO2621"/>
    </row>
    <row r="2622" spans="15:171">
      <c r="O2622"/>
      <c r="AD2622"/>
      <c r="AE2622"/>
      <c r="BG2622"/>
      <c r="BU2622"/>
      <c r="CI2622"/>
      <c r="CW2622"/>
      <c r="FA2622"/>
      <c r="FO2622"/>
    </row>
    <row r="2623" spans="15:171">
      <c r="O2623"/>
      <c r="AD2623"/>
      <c r="AE2623"/>
      <c r="BG2623"/>
      <c r="BU2623"/>
      <c r="CI2623"/>
      <c r="CW2623"/>
      <c r="FA2623"/>
      <c r="FO2623"/>
    </row>
    <row r="2624" spans="15:171">
      <c r="O2624"/>
      <c r="AD2624"/>
      <c r="AE2624"/>
      <c r="BG2624"/>
      <c r="BU2624"/>
      <c r="CI2624"/>
      <c r="CW2624"/>
      <c r="FA2624"/>
      <c r="FO2624"/>
    </row>
    <row r="2625" spans="15:171">
      <c r="O2625"/>
      <c r="AD2625"/>
      <c r="AE2625"/>
      <c r="BG2625"/>
      <c r="BU2625"/>
      <c r="CI2625"/>
      <c r="CW2625"/>
      <c r="FA2625"/>
      <c r="FO2625"/>
    </row>
    <row r="2626" spans="15:171">
      <c r="O2626"/>
      <c r="AD2626"/>
      <c r="AE2626"/>
      <c r="BG2626"/>
      <c r="BU2626"/>
      <c r="CI2626"/>
      <c r="CW2626"/>
      <c r="FA2626"/>
      <c r="FO2626"/>
    </row>
    <row r="2627" spans="15:171">
      <c r="O2627"/>
      <c r="AD2627"/>
      <c r="AE2627"/>
      <c r="BG2627"/>
      <c r="BU2627"/>
      <c r="CI2627"/>
      <c r="CW2627"/>
      <c r="FA2627"/>
      <c r="FO2627"/>
    </row>
    <row r="2628" spans="15:171">
      <c r="O2628"/>
      <c r="AD2628"/>
      <c r="AE2628"/>
      <c r="BG2628"/>
      <c r="BU2628"/>
      <c r="CI2628"/>
      <c r="CW2628"/>
      <c r="FA2628"/>
      <c r="FO2628"/>
    </row>
    <row r="2629" spans="15:171">
      <c r="O2629"/>
      <c r="AD2629"/>
      <c r="AE2629"/>
      <c r="BG2629"/>
      <c r="BU2629"/>
      <c r="CI2629"/>
      <c r="CW2629"/>
      <c r="FA2629"/>
      <c r="FO2629"/>
    </row>
    <row r="2630" spans="15:171">
      <c r="O2630"/>
      <c r="AD2630"/>
      <c r="AE2630"/>
      <c r="BG2630"/>
      <c r="BU2630"/>
      <c r="CI2630"/>
      <c r="CW2630"/>
      <c r="FA2630"/>
      <c r="FO2630"/>
    </row>
    <row r="2631" spans="15:171">
      <c r="O2631"/>
      <c r="AD2631"/>
      <c r="AE2631"/>
      <c r="BG2631"/>
      <c r="BU2631"/>
      <c r="CI2631"/>
      <c r="CW2631"/>
      <c r="FA2631"/>
      <c r="FO2631"/>
    </row>
    <row r="2632" spans="15:171">
      <c r="O2632"/>
      <c r="AD2632"/>
      <c r="AE2632"/>
      <c r="BG2632"/>
      <c r="BU2632"/>
      <c r="CI2632"/>
      <c r="CW2632"/>
      <c r="FA2632"/>
      <c r="FO2632"/>
    </row>
    <row r="2633" spans="15:171">
      <c r="O2633"/>
      <c r="AD2633"/>
      <c r="AE2633"/>
      <c r="BG2633"/>
      <c r="BU2633"/>
      <c r="CI2633"/>
      <c r="CW2633"/>
      <c r="FA2633"/>
      <c r="FO2633"/>
    </row>
    <row r="2634" spans="15:171">
      <c r="O2634"/>
      <c r="AD2634"/>
      <c r="AE2634"/>
      <c r="BG2634"/>
      <c r="BU2634"/>
      <c r="CI2634"/>
      <c r="CW2634"/>
      <c r="FA2634"/>
      <c r="FO2634"/>
    </row>
    <row r="2635" spans="15:171">
      <c r="O2635"/>
      <c r="AD2635"/>
      <c r="AE2635"/>
      <c r="BG2635"/>
      <c r="BU2635"/>
      <c r="CI2635"/>
      <c r="CW2635"/>
      <c r="FA2635"/>
      <c r="FO2635"/>
    </row>
    <row r="2636" spans="15:171">
      <c r="O2636"/>
      <c r="AD2636"/>
      <c r="AE2636"/>
      <c r="BG2636"/>
      <c r="BU2636"/>
      <c r="CI2636"/>
      <c r="CW2636"/>
      <c r="FA2636"/>
      <c r="FO2636"/>
    </row>
    <row r="2637" spans="15:171">
      <c r="O2637"/>
      <c r="AD2637"/>
      <c r="AE2637"/>
      <c r="BG2637"/>
      <c r="BU2637"/>
      <c r="CI2637"/>
      <c r="CW2637"/>
      <c r="FA2637"/>
      <c r="FO2637"/>
    </row>
    <row r="2638" spans="15:171">
      <c r="O2638"/>
      <c r="AD2638"/>
      <c r="AE2638"/>
      <c r="BG2638"/>
      <c r="BU2638"/>
      <c r="CI2638"/>
      <c r="CW2638"/>
      <c r="FA2638"/>
      <c r="FO2638"/>
    </row>
    <row r="2639" spans="15:171">
      <c r="O2639"/>
      <c r="AD2639"/>
      <c r="AE2639"/>
      <c r="BG2639"/>
      <c r="BU2639"/>
      <c r="CI2639"/>
      <c r="CW2639"/>
      <c r="FA2639"/>
      <c r="FO2639"/>
    </row>
    <row r="2640" spans="15:171">
      <c r="O2640"/>
      <c r="AD2640"/>
      <c r="AE2640"/>
      <c r="BG2640"/>
      <c r="BU2640"/>
      <c r="CI2640"/>
      <c r="CW2640"/>
      <c r="FA2640"/>
      <c r="FO2640"/>
    </row>
    <row r="2641" spans="15:171">
      <c r="O2641"/>
      <c r="AD2641"/>
      <c r="AE2641"/>
      <c r="BG2641"/>
      <c r="BU2641"/>
      <c r="CI2641"/>
      <c r="CW2641"/>
      <c r="FA2641"/>
      <c r="FO2641"/>
    </row>
    <row r="2642" spans="15:171">
      <c r="O2642"/>
      <c r="AD2642"/>
      <c r="AE2642"/>
      <c r="BG2642"/>
      <c r="BU2642"/>
      <c r="CI2642"/>
      <c r="CW2642"/>
      <c r="FA2642"/>
      <c r="FO2642"/>
    </row>
    <row r="2643" spans="15:171">
      <c r="O2643"/>
      <c r="AD2643"/>
      <c r="AE2643"/>
      <c r="BG2643"/>
      <c r="BU2643"/>
      <c r="CI2643"/>
      <c r="CW2643"/>
      <c r="FA2643"/>
      <c r="FO2643"/>
    </row>
    <row r="2644" spans="15:171">
      <c r="O2644"/>
      <c r="AD2644"/>
      <c r="AE2644"/>
      <c r="BG2644"/>
      <c r="BU2644"/>
      <c r="CI2644"/>
      <c r="CW2644"/>
      <c r="FA2644"/>
      <c r="FO2644"/>
    </row>
    <row r="2645" spans="15:171">
      <c r="O2645"/>
      <c r="AD2645"/>
      <c r="AE2645"/>
      <c r="BG2645"/>
      <c r="BU2645"/>
      <c r="CI2645"/>
      <c r="CW2645"/>
      <c r="FA2645"/>
      <c r="FO2645"/>
    </row>
    <row r="2646" spans="15:171">
      <c r="O2646"/>
      <c r="AD2646"/>
      <c r="AE2646"/>
      <c r="BG2646"/>
      <c r="BU2646"/>
      <c r="CI2646"/>
      <c r="CW2646"/>
      <c r="FA2646"/>
      <c r="FO2646"/>
    </row>
    <row r="2647" spans="15:171">
      <c r="O2647"/>
      <c r="AD2647"/>
      <c r="AE2647"/>
      <c r="BG2647"/>
      <c r="BU2647"/>
      <c r="CI2647"/>
      <c r="CW2647"/>
      <c r="FA2647"/>
      <c r="FO2647"/>
    </row>
    <row r="2648" spans="15:171">
      <c r="O2648"/>
      <c r="AD2648"/>
      <c r="AE2648"/>
      <c r="BG2648"/>
      <c r="BU2648"/>
      <c r="CI2648"/>
      <c r="CW2648"/>
      <c r="FA2648"/>
      <c r="FO2648"/>
    </row>
    <row r="2649" spans="15:171">
      <c r="O2649"/>
      <c r="AD2649"/>
      <c r="AE2649"/>
      <c r="BG2649"/>
      <c r="BU2649"/>
      <c r="CI2649"/>
      <c r="CW2649"/>
      <c r="FA2649"/>
      <c r="FO2649"/>
    </row>
    <row r="2650" spans="15:171">
      <c r="O2650"/>
      <c r="AD2650"/>
      <c r="AE2650"/>
      <c r="BG2650"/>
      <c r="BU2650"/>
      <c r="CI2650"/>
      <c r="CW2650"/>
      <c r="FA2650"/>
      <c r="FO2650"/>
    </row>
    <row r="2651" spans="15:171">
      <c r="O2651"/>
      <c r="AD2651"/>
      <c r="AE2651"/>
      <c r="BG2651"/>
      <c r="BU2651"/>
      <c r="CI2651"/>
      <c r="CW2651"/>
      <c r="FA2651"/>
      <c r="FO2651"/>
    </row>
    <row r="2652" spans="15:171">
      <c r="O2652"/>
      <c r="AD2652"/>
      <c r="AE2652"/>
      <c r="BG2652"/>
      <c r="BU2652"/>
      <c r="CI2652"/>
      <c r="CW2652"/>
      <c r="FA2652"/>
      <c r="FO2652"/>
    </row>
    <row r="2653" spans="15:171">
      <c r="O2653"/>
      <c r="AD2653"/>
      <c r="AE2653"/>
      <c r="BG2653"/>
      <c r="BU2653"/>
      <c r="CI2653"/>
      <c r="CW2653"/>
      <c r="FA2653"/>
      <c r="FO2653"/>
    </row>
    <row r="2654" spans="15:171">
      <c r="O2654"/>
      <c r="AD2654"/>
      <c r="AE2654"/>
      <c r="BG2654"/>
      <c r="BU2654"/>
      <c r="CI2654"/>
      <c r="CW2654"/>
      <c r="FA2654"/>
      <c r="FO2654"/>
    </row>
    <row r="2655" spans="15:171">
      <c r="O2655"/>
      <c r="AD2655"/>
      <c r="AE2655"/>
      <c r="BG2655"/>
      <c r="BU2655"/>
      <c r="CI2655"/>
      <c r="CW2655"/>
      <c r="FA2655"/>
      <c r="FO2655"/>
    </row>
    <row r="2656" spans="15:171">
      <c r="O2656"/>
      <c r="AD2656"/>
      <c r="AE2656"/>
      <c r="BG2656"/>
      <c r="BU2656"/>
      <c r="CI2656"/>
      <c r="CW2656"/>
      <c r="FA2656"/>
      <c r="FO2656"/>
    </row>
    <row r="2657" spans="15:171">
      <c r="O2657"/>
      <c r="AD2657"/>
      <c r="AE2657"/>
      <c r="BG2657"/>
      <c r="BU2657"/>
      <c r="CI2657"/>
      <c r="CW2657"/>
      <c r="FA2657"/>
      <c r="FO2657"/>
    </row>
    <row r="2658" spans="15:171">
      <c r="O2658"/>
      <c r="AD2658"/>
      <c r="AE2658"/>
      <c r="BG2658"/>
      <c r="BU2658"/>
      <c r="CI2658"/>
      <c r="CW2658"/>
      <c r="FA2658"/>
      <c r="FO2658"/>
    </row>
    <row r="2659" spans="15:171">
      <c r="O2659"/>
      <c r="AD2659"/>
      <c r="AE2659"/>
      <c r="BG2659"/>
      <c r="BU2659"/>
      <c r="CI2659"/>
      <c r="CW2659"/>
      <c r="FA2659"/>
      <c r="FO2659"/>
    </row>
    <row r="2660" spans="15:171">
      <c r="O2660"/>
      <c r="AD2660"/>
      <c r="AE2660"/>
      <c r="BG2660"/>
      <c r="BU2660"/>
      <c r="CI2660"/>
      <c r="CW2660"/>
      <c r="FA2660"/>
      <c r="FO2660"/>
    </row>
    <row r="2661" spans="15:171">
      <c r="O2661"/>
      <c r="AD2661"/>
      <c r="AE2661"/>
      <c r="BG2661"/>
      <c r="BU2661"/>
      <c r="CI2661"/>
      <c r="CW2661"/>
      <c r="FA2661"/>
      <c r="FO2661"/>
    </row>
    <row r="2662" spans="15:171">
      <c r="O2662"/>
      <c r="AD2662"/>
      <c r="AE2662"/>
      <c r="BG2662"/>
      <c r="BU2662"/>
      <c r="CI2662"/>
      <c r="CW2662"/>
      <c r="FA2662"/>
      <c r="FO2662"/>
    </row>
    <row r="2663" spans="15:171">
      <c r="O2663"/>
      <c r="AD2663"/>
      <c r="AE2663"/>
      <c r="BG2663"/>
      <c r="BU2663"/>
      <c r="CI2663"/>
      <c r="CW2663"/>
      <c r="FA2663"/>
      <c r="FO2663"/>
    </row>
    <row r="2664" spans="15:171">
      <c r="O2664"/>
      <c r="AD2664"/>
      <c r="AE2664"/>
      <c r="BG2664"/>
      <c r="BU2664"/>
      <c r="CI2664"/>
      <c r="CW2664"/>
      <c r="FA2664"/>
      <c r="FO2664"/>
    </row>
    <row r="2665" spans="15:171">
      <c r="O2665"/>
      <c r="AD2665"/>
      <c r="AE2665"/>
      <c r="BG2665"/>
      <c r="BU2665"/>
      <c r="CI2665"/>
      <c r="CW2665"/>
      <c r="FA2665"/>
      <c r="FO2665"/>
    </row>
    <row r="2666" spans="15:171">
      <c r="O2666"/>
      <c r="AD2666"/>
      <c r="AE2666"/>
      <c r="BG2666"/>
      <c r="BU2666"/>
      <c r="CI2666"/>
      <c r="CW2666"/>
      <c r="FA2666"/>
      <c r="FO2666"/>
    </row>
    <row r="2667" spans="15:171">
      <c r="O2667"/>
      <c r="AD2667"/>
      <c r="AE2667"/>
      <c r="BG2667"/>
      <c r="BU2667"/>
      <c r="CI2667"/>
      <c r="CW2667"/>
      <c r="FA2667"/>
      <c r="FO2667"/>
    </row>
    <row r="2668" spans="15:171">
      <c r="O2668"/>
      <c r="AD2668"/>
      <c r="AE2668"/>
      <c r="BG2668"/>
      <c r="BU2668"/>
      <c r="CI2668"/>
      <c r="CW2668"/>
      <c r="FA2668"/>
      <c r="FO2668"/>
    </row>
    <row r="2669" spans="15:171">
      <c r="O2669"/>
      <c r="AD2669"/>
      <c r="AE2669"/>
      <c r="BG2669"/>
      <c r="BU2669"/>
      <c r="CI2669"/>
      <c r="CW2669"/>
      <c r="FA2669"/>
      <c r="FO2669"/>
    </row>
    <row r="2670" spans="15:171">
      <c r="O2670"/>
      <c r="AD2670"/>
      <c r="AE2670"/>
      <c r="BG2670"/>
      <c r="BU2670"/>
      <c r="CI2670"/>
      <c r="CW2670"/>
      <c r="FA2670"/>
      <c r="FO2670"/>
    </row>
    <row r="2671" spans="15:171">
      <c r="O2671"/>
      <c r="AD2671"/>
      <c r="AE2671"/>
      <c r="BG2671"/>
      <c r="BU2671"/>
      <c r="CI2671"/>
      <c r="CW2671"/>
      <c r="FA2671"/>
      <c r="FO2671"/>
    </row>
    <row r="2672" spans="15:171">
      <c r="O2672"/>
      <c r="AD2672"/>
      <c r="AE2672"/>
      <c r="BG2672"/>
      <c r="BU2672"/>
      <c r="CI2672"/>
      <c r="CW2672"/>
      <c r="FA2672"/>
      <c r="FO2672"/>
    </row>
    <row r="2673" spans="15:171">
      <c r="O2673"/>
      <c r="AD2673"/>
      <c r="AE2673"/>
      <c r="BG2673"/>
      <c r="BU2673"/>
      <c r="CI2673"/>
      <c r="CW2673"/>
      <c r="FA2673"/>
      <c r="FO2673"/>
    </row>
    <row r="2674" spans="15:171">
      <c r="O2674"/>
      <c r="AD2674"/>
      <c r="AE2674"/>
      <c r="BG2674"/>
      <c r="BU2674"/>
      <c r="CI2674"/>
      <c r="CW2674"/>
      <c r="FA2674"/>
      <c r="FO2674"/>
    </row>
    <row r="2675" spans="15:171">
      <c r="O2675"/>
      <c r="AD2675"/>
      <c r="AE2675"/>
      <c r="BG2675"/>
      <c r="BU2675"/>
      <c r="CI2675"/>
      <c r="CW2675"/>
      <c r="FA2675"/>
      <c r="FO2675"/>
    </row>
    <row r="2676" spans="15:171">
      <c r="O2676"/>
      <c r="AD2676"/>
      <c r="AE2676"/>
      <c r="BG2676"/>
      <c r="BU2676"/>
      <c r="CI2676"/>
      <c r="CW2676"/>
      <c r="FA2676"/>
      <c r="FO2676"/>
    </row>
    <row r="2677" spans="15:171">
      <c r="O2677"/>
      <c r="AD2677"/>
      <c r="AE2677"/>
      <c r="BG2677"/>
      <c r="BU2677"/>
      <c r="CI2677"/>
      <c r="CW2677"/>
      <c r="FA2677"/>
      <c r="FO2677"/>
    </row>
    <row r="2678" spans="15:171">
      <c r="O2678"/>
      <c r="AD2678"/>
      <c r="AE2678"/>
      <c r="BG2678"/>
      <c r="BU2678"/>
      <c r="CI2678"/>
      <c r="CW2678"/>
      <c r="FA2678"/>
      <c r="FO2678"/>
    </row>
    <row r="2679" spans="15:171">
      <c r="O2679"/>
      <c r="AD2679"/>
      <c r="AE2679"/>
      <c r="BG2679"/>
      <c r="BU2679"/>
      <c r="CI2679"/>
      <c r="CW2679"/>
      <c r="FA2679"/>
      <c r="FO2679"/>
    </row>
    <row r="2680" spans="15:171">
      <c r="O2680"/>
      <c r="AD2680"/>
      <c r="AE2680"/>
      <c r="BG2680"/>
      <c r="BU2680"/>
      <c r="CI2680"/>
      <c r="CW2680"/>
      <c r="FA2680"/>
      <c r="FO2680"/>
    </row>
    <row r="2681" spans="15:171">
      <c r="O2681"/>
      <c r="AD2681"/>
      <c r="AE2681"/>
      <c r="BG2681"/>
      <c r="BU2681"/>
      <c r="CI2681"/>
      <c r="CW2681"/>
      <c r="FA2681"/>
      <c r="FO2681"/>
    </row>
    <row r="2682" spans="15:171">
      <c r="O2682"/>
      <c r="AD2682"/>
      <c r="AE2682"/>
      <c r="BG2682"/>
      <c r="BU2682"/>
      <c r="CI2682"/>
      <c r="CW2682"/>
      <c r="FA2682"/>
      <c r="FO2682"/>
    </row>
    <row r="2683" spans="15:171">
      <c r="O2683"/>
      <c r="AD2683"/>
      <c r="AE2683"/>
      <c r="BG2683"/>
      <c r="BU2683"/>
      <c r="CI2683"/>
      <c r="CW2683"/>
      <c r="FA2683"/>
      <c r="FO2683"/>
    </row>
    <row r="2684" spans="15:171">
      <c r="O2684"/>
      <c r="AD2684"/>
      <c r="AE2684"/>
      <c r="BG2684"/>
      <c r="BU2684"/>
      <c r="CI2684"/>
      <c r="CW2684"/>
      <c r="FA2684"/>
      <c r="FO2684"/>
    </row>
    <row r="2685" spans="15:171">
      <c r="O2685"/>
      <c r="AD2685"/>
      <c r="AE2685"/>
      <c r="BG2685"/>
      <c r="BU2685"/>
      <c r="CI2685"/>
      <c r="CW2685"/>
      <c r="FA2685"/>
      <c r="FO2685"/>
    </row>
    <row r="2686" spans="15:171">
      <c r="O2686"/>
      <c r="AD2686"/>
      <c r="AE2686"/>
      <c r="BG2686"/>
      <c r="BU2686"/>
      <c r="CI2686"/>
      <c r="CW2686"/>
      <c r="FA2686"/>
      <c r="FO2686"/>
    </row>
    <row r="2687" spans="15:171">
      <c r="O2687"/>
      <c r="AD2687"/>
      <c r="AE2687"/>
      <c r="BG2687"/>
      <c r="BU2687"/>
      <c r="CI2687"/>
      <c r="CW2687"/>
      <c r="FA2687"/>
      <c r="FO2687"/>
    </row>
    <row r="2688" spans="15:171">
      <c r="O2688"/>
      <c r="AD2688"/>
      <c r="AE2688"/>
      <c r="BG2688"/>
      <c r="BU2688"/>
      <c r="CI2688"/>
      <c r="CW2688"/>
      <c r="FA2688"/>
      <c r="FO2688"/>
    </row>
    <row r="2689" spans="15:171">
      <c r="O2689"/>
      <c r="AD2689"/>
      <c r="AE2689"/>
      <c r="BG2689"/>
      <c r="BU2689"/>
      <c r="CI2689"/>
      <c r="CW2689"/>
      <c r="FA2689"/>
      <c r="FO2689"/>
    </row>
    <row r="2690" spans="15:171">
      <c r="O2690"/>
      <c r="AD2690"/>
      <c r="AE2690"/>
      <c r="BG2690"/>
      <c r="BU2690"/>
      <c r="CI2690"/>
      <c r="CW2690"/>
      <c r="FA2690"/>
      <c r="FO2690"/>
    </row>
    <row r="2691" spans="15:171">
      <c r="O2691"/>
      <c r="AD2691"/>
      <c r="AE2691"/>
      <c r="BG2691"/>
      <c r="BU2691"/>
      <c r="CI2691"/>
      <c r="CW2691"/>
      <c r="FA2691"/>
      <c r="FO2691"/>
    </row>
    <row r="2692" spans="15:171">
      <c r="O2692"/>
      <c r="AD2692"/>
      <c r="AE2692"/>
      <c r="BG2692"/>
      <c r="BU2692"/>
      <c r="CI2692"/>
      <c r="CW2692"/>
      <c r="FA2692"/>
      <c r="FO2692"/>
    </row>
    <row r="2693" spans="15:171">
      <c r="O2693"/>
      <c r="AD2693"/>
      <c r="AE2693"/>
      <c r="BG2693"/>
      <c r="BU2693"/>
      <c r="CI2693"/>
      <c r="CW2693"/>
      <c r="FA2693"/>
      <c r="FO2693"/>
    </row>
    <row r="2694" spans="15:171">
      <c r="O2694"/>
      <c r="AD2694"/>
      <c r="AE2694"/>
      <c r="BG2694"/>
      <c r="BU2694"/>
      <c r="CI2694"/>
      <c r="CW2694"/>
      <c r="FA2694"/>
      <c r="FO2694"/>
    </row>
    <row r="2695" spans="15:171">
      <c r="O2695"/>
      <c r="AD2695"/>
      <c r="AE2695"/>
      <c r="BG2695"/>
      <c r="BU2695"/>
      <c r="CI2695"/>
      <c r="CW2695"/>
      <c r="FA2695"/>
      <c r="FO2695"/>
    </row>
    <row r="2696" spans="15:171">
      <c r="O2696"/>
      <c r="AD2696"/>
      <c r="AE2696"/>
      <c r="BG2696"/>
      <c r="BU2696"/>
      <c r="CI2696"/>
      <c r="CW2696"/>
      <c r="FA2696"/>
      <c r="FO2696"/>
    </row>
    <row r="2697" spans="15:171">
      <c r="O2697"/>
      <c r="AD2697"/>
      <c r="AE2697"/>
      <c r="BG2697"/>
      <c r="BU2697"/>
      <c r="CI2697"/>
      <c r="CW2697"/>
      <c r="FA2697"/>
      <c r="FO2697"/>
    </row>
    <row r="2698" spans="15:171">
      <c r="O2698"/>
      <c r="AD2698"/>
      <c r="AE2698"/>
      <c r="BG2698"/>
      <c r="BU2698"/>
      <c r="CI2698"/>
      <c r="CW2698"/>
      <c r="FA2698"/>
      <c r="FO2698"/>
    </row>
    <row r="2699" spans="15:171">
      <c r="O2699"/>
      <c r="AD2699"/>
      <c r="AE2699"/>
      <c r="BG2699"/>
      <c r="BU2699"/>
      <c r="CI2699"/>
      <c r="CW2699"/>
      <c r="FA2699"/>
      <c r="FO2699"/>
    </row>
    <row r="2700" spans="15:171">
      <c r="O2700"/>
      <c r="AD2700"/>
      <c r="AE2700"/>
      <c r="BG2700"/>
      <c r="BU2700"/>
      <c r="CI2700"/>
      <c r="CW2700"/>
      <c r="FA2700"/>
      <c r="FO2700"/>
    </row>
    <row r="2701" spans="15:171">
      <c r="O2701"/>
      <c r="AD2701"/>
      <c r="AE2701"/>
      <c r="BG2701"/>
      <c r="BU2701"/>
      <c r="CI2701"/>
      <c r="CW2701"/>
      <c r="FA2701"/>
      <c r="FO2701"/>
    </row>
    <row r="2702" spans="15:171">
      <c r="O2702"/>
      <c r="AD2702"/>
      <c r="AE2702"/>
      <c r="BG2702"/>
      <c r="BU2702"/>
      <c r="CI2702"/>
      <c r="CW2702"/>
      <c r="FA2702"/>
      <c r="FO2702"/>
    </row>
    <row r="2703" spans="15:171">
      <c r="O2703"/>
      <c r="AD2703"/>
      <c r="AE2703"/>
      <c r="BG2703"/>
      <c r="BU2703"/>
      <c r="CI2703"/>
      <c r="CW2703"/>
      <c r="FA2703"/>
      <c r="FO2703"/>
    </row>
    <row r="2704" spans="15:171">
      <c r="O2704"/>
      <c r="AD2704"/>
      <c r="AE2704"/>
      <c r="BG2704"/>
      <c r="BU2704"/>
      <c r="CI2704"/>
      <c r="CW2704"/>
      <c r="FA2704"/>
      <c r="FO2704"/>
    </row>
    <row r="2705" spans="15:171">
      <c r="O2705"/>
      <c r="AD2705"/>
      <c r="AE2705"/>
      <c r="BG2705"/>
      <c r="BU2705"/>
      <c r="CI2705"/>
      <c r="CW2705"/>
      <c r="FA2705"/>
      <c r="FO2705"/>
    </row>
    <row r="2706" spans="15:171">
      <c r="O2706"/>
      <c r="AD2706"/>
      <c r="AE2706"/>
      <c r="BG2706"/>
      <c r="BU2706"/>
      <c r="CI2706"/>
      <c r="CW2706"/>
      <c r="FA2706"/>
      <c r="FO2706"/>
    </row>
    <row r="2707" spans="15:171">
      <c r="O2707"/>
      <c r="AD2707"/>
      <c r="AE2707"/>
      <c r="BG2707"/>
      <c r="BU2707"/>
      <c r="CI2707"/>
      <c r="CW2707"/>
      <c r="FA2707"/>
      <c r="FO2707"/>
    </row>
    <row r="2708" spans="15:171">
      <c r="O2708"/>
      <c r="AD2708"/>
      <c r="AE2708"/>
      <c r="BG2708"/>
      <c r="BU2708"/>
      <c r="CI2708"/>
      <c r="CW2708"/>
      <c r="FA2708"/>
      <c r="FO2708"/>
    </row>
    <row r="2709" spans="15:171">
      <c r="O2709"/>
      <c r="AD2709"/>
      <c r="AE2709"/>
      <c r="BG2709"/>
      <c r="BU2709"/>
      <c r="CI2709"/>
      <c r="CW2709"/>
      <c r="FA2709"/>
      <c r="FO2709"/>
    </row>
    <row r="2710" spans="15:171">
      <c r="O2710"/>
      <c r="AD2710"/>
      <c r="AE2710"/>
      <c r="BG2710"/>
      <c r="BU2710"/>
      <c r="CI2710"/>
      <c r="CW2710"/>
      <c r="FA2710"/>
      <c r="FO2710"/>
    </row>
    <row r="2711" spans="15:171">
      <c r="O2711"/>
      <c r="AD2711"/>
      <c r="AE2711"/>
      <c r="BG2711"/>
      <c r="BU2711"/>
      <c r="CI2711"/>
      <c r="CW2711"/>
      <c r="FA2711"/>
      <c r="FO2711"/>
    </row>
    <row r="2712" spans="15:171">
      <c r="O2712"/>
      <c r="AD2712"/>
      <c r="AE2712"/>
      <c r="BG2712"/>
      <c r="BU2712"/>
      <c r="CI2712"/>
      <c r="CW2712"/>
      <c r="FA2712"/>
      <c r="FO2712"/>
    </row>
    <row r="2713" spans="15:171">
      <c r="O2713"/>
      <c r="AD2713"/>
      <c r="AE2713"/>
      <c r="BG2713"/>
      <c r="BU2713"/>
      <c r="CI2713"/>
      <c r="CW2713"/>
      <c r="FA2713"/>
      <c r="FO2713"/>
    </row>
    <row r="2714" spans="15:171">
      <c r="O2714"/>
      <c r="AD2714"/>
      <c r="AE2714"/>
      <c r="BG2714"/>
      <c r="BU2714"/>
      <c r="CI2714"/>
      <c r="CW2714"/>
      <c r="FA2714"/>
      <c r="FO2714"/>
    </row>
    <row r="2715" spans="15:171">
      <c r="O2715"/>
      <c r="AD2715"/>
      <c r="AE2715"/>
      <c r="BG2715"/>
      <c r="BU2715"/>
      <c r="CI2715"/>
      <c r="CW2715"/>
      <c r="FA2715"/>
      <c r="FO2715"/>
    </row>
    <row r="2716" spans="15:171">
      <c r="O2716"/>
      <c r="AD2716"/>
      <c r="AE2716"/>
      <c r="BG2716"/>
      <c r="BU2716"/>
      <c r="CI2716"/>
      <c r="CW2716"/>
      <c r="FA2716"/>
      <c r="FO2716"/>
    </row>
    <row r="2717" spans="15:171">
      <c r="O2717"/>
      <c r="AD2717"/>
      <c r="AE2717"/>
      <c r="BG2717"/>
      <c r="BU2717"/>
      <c r="CI2717"/>
      <c r="CW2717"/>
      <c r="FA2717"/>
      <c r="FO2717"/>
    </row>
    <row r="2718" spans="15:171">
      <c r="O2718"/>
      <c r="AD2718"/>
      <c r="AE2718"/>
      <c r="BG2718"/>
      <c r="BU2718"/>
      <c r="CI2718"/>
      <c r="CW2718"/>
      <c r="FA2718"/>
      <c r="FO2718"/>
    </row>
    <row r="2719" spans="15:171">
      <c r="O2719"/>
      <c r="AD2719"/>
      <c r="AE2719"/>
      <c r="BG2719"/>
      <c r="BU2719"/>
      <c r="CI2719"/>
      <c r="CW2719"/>
      <c r="FA2719"/>
      <c r="FO2719"/>
    </row>
    <row r="2720" spans="15:171">
      <c r="O2720"/>
      <c r="AD2720"/>
      <c r="AE2720"/>
      <c r="BG2720"/>
      <c r="BU2720"/>
      <c r="CI2720"/>
      <c r="CW2720"/>
      <c r="FA2720"/>
      <c r="FO2720"/>
    </row>
    <row r="2721" spans="15:171">
      <c r="O2721"/>
      <c r="AD2721"/>
      <c r="AE2721"/>
      <c r="BG2721"/>
      <c r="BU2721"/>
      <c r="CI2721"/>
      <c r="CW2721"/>
      <c r="FA2721"/>
      <c r="FO2721"/>
    </row>
    <row r="2722" spans="15:171">
      <c r="O2722"/>
      <c r="AD2722"/>
      <c r="AE2722"/>
      <c r="BG2722"/>
      <c r="BU2722"/>
      <c r="CI2722"/>
      <c r="CW2722"/>
      <c r="FA2722"/>
      <c r="FO2722"/>
    </row>
    <row r="2723" spans="15:171">
      <c r="O2723"/>
      <c r="AD2723"/>
      <c r="AE2723"/>
      <c r="BG2723"/>
      <c r="BU2723"/>
      <c r="CI2723"/>
      <c r="CW2723"/>
      <c r="FA2723"/>
      <c r="FO2723"/>
    </row>
    <row r="2724" spans="15:171">
      <c r="O2724"/>
      <c r="AD2724"/>
      <c r="AE2724"/>
      <c r="BG2724"/>
      <c r="BU2724"/>
      <c r="CI2724"/>
      <c r="CW2724"/>
      <c r="FA2724"/>
      <c r="FO2724"/>
    </row>
    <row r="2725" spans="15:171">
      <c r="O2725"/>
      <c r="AD2725"/>
      <c r="AE2725"/>
      <c r="BG2725"/>
      <c r="BU2725"/>
      <c r="CI2725"/>
      <c r="CW2725"/>
      <c r="FA2725"/>
      <c r="FO2725"/>
    </row>
    <row r="2726" spans="15:171">
      <c r="O2726"/>
      <c r="AD2726"/>
      <c r="AE2726"/>
      <c r="BG2726"/>
      <c r="BU2726"/>
      <c r="CI2726"/>
      <c r="CW2726"/>
      <c r="FA2726"/>
      <c r="FO2726"/>
    </row>
    <row r="2727" spans="15:171">
      <c r="O2727"/>
      <c r="AD2727"/>
      <c r="AE2727"/>
      <c r="BG2727"/>
      <c r="BU2727"/>
      <c r="CI2727"/>
      <c r="CW2727"/>
      <c r="FA2727"/>
      <c r="FO2727"/>
    </row>
    <row r="2728" spans="15:171">
      <c r="O2728"/>
      <c r="AD2728"/>
      <c r="AE2728"/>
      <c r="BG2728"/>
      <c r="BU2728"/>
      <c r="CI2728"/>
      <c r="CW2728"/>
      <c r="FA2728"/>
      <c r="FO2728"/>
    </row>
    <row r="2729" spans="15:171">
      <c r="O2729"/>
      <c r="AD2729"/>
      <c r="AE2729"/>
      <c r="BG2729"/>
      <c r="BU2729"/>
      <c r="CI2729"/>
      <c r="CW2729"/>
      <c r="FA2729"/>
      <c r="FO2729"/>
    </row>
    <row r="2730" spans="15:171">
      <c r="O2730"/>
      <c r="AD2730"/>
      <c r="AE2730"/>
      <c r="BG2730"/>
      <c r="BU2730"/>
      <c r="CI2730"/>
      <c r="CW2730"/>
      <c r="FA2730"/>
      <c r="FO2730"/>
    </row>
    <row r="2731" spans="15:171">
      <c r="O2731"/>
      <c r="AD2731"/>
      <c r="AE2731"/>
      <c r="BG2731"/>
      <c r="BU2731"/>
      <c r="CI2731"/>
      <c r="CW2731"/>
      <c r="FA2731"/>
      <c r="FO2731"/>
    </row>
    <row r="2732" spans="15:171">
      <c r="O2732"/>
      <c r="AD2732"/>
      <c r="AE2732"/>
      <c r="BG2732"/>
      <c r="BU2732"/>
      <c r="CI2732"/>
      <c r="CW2732"/>
      <c r="FA2732"/>
      <c r="FO2732"/>
    </row>
    <row r="2733" spans="15:171">
      <c r="O2733"/>
      <c r="AD2733"/>
      <c r="AE2733"/>
      <c r="BG2733"/>
      <c r="BU2733"/>
      <c r="CI2733"/>
      <c r="CW2733"/>
      <c r="FA2733"/>
      <c r="FO2733"/>
    </row>
    <row r="2734" spans="15:171">
      <c r="O2734"/>
      <c r="AD2734"/>
      <c r="AE2734"/>
      <c r="BG2734"/>
      <c r="BU2734"/>
      <c r="CI2734"/>
      <c r="CW2734"/>
      <c r="FA2734"/>
      <c r="FO2734"/>
    </row>
    <row r="2735" spans="15:171">
      <c r="O2735"/>
      <c r="AD2735"/>
      <c r="AE2735"/>
      <c r="BG2735"/>
      <c r="BU2735"/>
      <c r="CI2735"/>
      <c r="CW2735"/>
      <c r="FA2735"/>
      <c r="FO2735"/>
    </row>
    <row r="2736" spans="15:171">
      <c r="O2736"/>
      <c r="AD2736"/>
      <c r="AE2736"/>
      <c r="BG2736"/>
      <c r="BU2736"/>
      <c r="CI2736"/>
      <c r="CW2736"/>
      <c r="FA2736"/>
      <c r="FO2736"/>
    </row>
    <row r="2737" spans="15:171">
      <c r="O2737"/>
      <c r="AD2737"/>
      <c r="AE2737"/>
      <c r="BG2737"/>
      <c r="BU2737"/>
      <c r="CI2737"/>
      <c r="CW2737"/>
      <c r="FA2737"/>
      <c r="FO2737"/>
    </row>
    <row r="2738" spans="15:171">
      <c r="O2738"/>
      <c r="AD2738"/>
      <c r="AE2738"/>
      <c r="BG2738"/>
      <c r="BU2738"/>
      <c r="CI2738"/>
      <c r="CW2738"/>
      <c r="FA2738"/>
      <c r="FO2738"/>
    </row>
    <row r="2739" spans="15:171">
      <c r="O2739"/>
      <c r="AD2739"/>
      <c r="AE2739"/>
      <c r="BG2739"/>
      <c r="BU2739"/>
      <c r="CI2739"/>
      <c r="CW2739"/>
      <c r="FA2739"/>
      <c r="FO2739"/>
    </row>
    <row r="2740" spans="15:171">
      <c r="O2740"/>
      <c r="AD2740"/>
      <c r="AE2740"/>
      <c r="BG2740"/>
      <c r="BU2740"/>
      <c r="CI2740"/>
      <c r="CW2740"/>
      <c r="FA2740"/>
      <c r="FO2740"/>
    </row>
    <row r="2741" spans="15:171">
      <c r="O2741"/>
      <c r="AD2741"/>
      <c r="AE2741"/>
      <c r="BG2741"/>
      <c r="BU2741"/>
      <c r="CI2741"/>
      <c r="CW2741"/>
      <c r="FA2741"/>
      <c r="FO2741"/>
    </row>
    <row r="2742" spans="15:171">
      <c r="O2742"/>
      <c r="AD2742"/>
      <c r="AE2742"/>
      <c r="BG2742"/>
      <c r="BU2742"/>
      <c r="CI2742"/>
      <c r="CW2742"/>
      <c r="FA2742"/>
      <c r="FO2742"/>
    </row>
    <row r="2743" spans="15:171">
      <c r="O2743"/>
      <c r="AD2743"/>
      <c r="AE2743"/>
      <c r="BG2743"/>
      <c r="BU2743"/>
      <c r="CI2743"/>
      <c r="CW2743"/>
      <c r="FA2743"/>
      <c r="FO2743"/>
    </row>
    <row r="2744" spans="15:171">
      <c r="O2744"/>
      <c r="AD2744"/>
      <c r="AE2744"/>
      <c r="BG2744"/>
      <c r="BU2744"/>
      <c r="CI2744"/>
      <c r="CW2744"/>
      <c r="FA2744"/>
      <c r="FO2744"/>
    </row>
    <row r="2745" spans="15:171">
      <c r="O2745"/>
      <c r="AD2745"/>
      <c r="AE2745"/>
      <c r="BG2745"/>
      <c r="BU2745"/>
      <c r="CI2745"/>
      <c r="CW2745"/>
      <c r="FA2745"/>
      <c r="FO2745"/>
    </row>
    <row r="2746" spans="15:171">
      <c r="O2746"/>
      <c r="AD2746"/>
      <c r="AE2746"/>
      <c r="BG2746"/>
      <c r="BU2746"/>
      <c r="CI2746"/>
      <c r="CW2746"/>
      <c r="FA2746"/>
      <c r="FO2746"/>
    </row>
    <row r="2747" spans="15:171">
      <c r="O2747"/>
      <c r="AD2747"/>
      <c r="AE2747"/>
      <c r="BG2747"/>
      <c r="BU2747"/>
      <c r="CI2747"/>
      <c r="CW2747"/>
      <c r="FA2747"/>
      <c r="FO2747"/>
    </row>
    <row r="2748" spans="15:171">
      <c r="O2748"/>
      <c r="AD2748"/>
      <c r="AE2748"/>
      <c r="BG2748"/>
      <c r="BU2748"/>
      <c r="CI2748"/>
      <c r="CW2748"/>
      <c r="FA2748"/>
      <c r="FO2748"/>
    </row>
    <row r="2749" spans="15:171">
      <c r="O2749"/>
      <c r="AD2749"/>
      <c r="AE2749"/>
      <c r="BG2749"/>
      <c r="BU2749"/>
      <c r="CI2749"/>
      <c r="CW2749"/>
      <c r="FA2749"/>
      <c r="FO2749"/>
    </row>
    <row r="2750" spans="15:171">
      <c r="O2750"/>
      <c r="AD2750"/>
      <c r="AE2750"/>
      <c r="BG2750"/>
      <c r="BU2750"/>
      <c r="CI2750"/>
      <c r="CW2750"/>
      <c r="FA2750"/>
      <c r="FO2750"/>
    </row>
    <row r="2751" spans="15:171">
      <c r="O2751"/>
      <c r="AD2751"/>
      <c r="AE2751"/>
      <c r="BG2751"/>
      <c r="BU2751"/>
      <c r="CI2751"/>
      <c r="CW2751"/>
      <c r="FA2751"/>
      <c r="FO2751"/>
    </row>
    <row r="2752" spans="15:171">
      <c r="O2752"/>
      <c r="AD2752"/>
      <c r="AE2752"/>
      <c r="BG2752"/>
      <c r="BU2752"/>
      <c r="CI2752"/>
      <c r="CW2752"/>
      <c r="FA2752"/>
      <c r="FO2752"/>
    </row>
    <row r="2753" spans="15:171">
      <c r="O2753"/>
      <c r="AD2753"/>
      <c r="AE2753"/>
      <c r="BG2753"/>
      <c r="BU2753"/>
      <c r="CI2753"/>
      <c r="CW2753"/>
      <c r="FA2753"/>
      <c r="FO2753"/>
    </row>
    <row r="2754" spans="15:171">
      <c r="O2754"/>
      <c r="AD2754"/>
      <c r="AE2754"/>
      <c r="BG2754"/>
      <c r="BU2754"/>
      <c r="CI2754"/>
      <c r="CW2754"/>
      <c r="FA2754"/>
      <c r="FO2754"/>
    </row>
    <row r="2755" spans="15:171">
      <c r="O2755"/>
      <c r="AD2755"/>
      <c r="AE2755"/>
      <c r="BG2755"/>
      <c r="BU2755"/>
      <c r="CI2755"/>
      <c r="CW2755"/>
      <c r="FA2755"/>
      <c r="FO2755"/>
    </row>
    <row r="2756" spans="15:171">
      <c r="O2756"/>
      <c r="AD2756"/>
      <c r="AE2756"/>
      <c r="BG2756"/>
      <c r="BU2756"/>
      <c r="CI2756"/>
      <c r="CW2756"/>
      <c r="FA2756"/>
      <c r="FO2756"/>
    </row>
    <row r="2757" spans="15:171">
      <c r="O2757"/>
      <c r="AD2757"/>
      <c r="AE2757"/>
      <c r="BG2757"/>
      <c r="BU2757"/>
      <c r="CI2757"/>
      <c r="CW2757"/>
      <c r="FA2757"/>
      <c r="FO2757"/>
    </row>
    <row r="2758" spans="15:171">
      <c r="O2758"/>
      <c r="AD2758"/>
      <c r="AE2758"/>
      <c r="BG2758"/>
      <c r="BU2758"/>
      <c r="CI2758"/>
      <c r="CW2758"/>
      <c r="FA2758"/>
      <c r="FO2758"/>
    </row>
    <row r="2759" spans="15:171">
      <c r="O2759"/>
      <c r="AD2759"/>
      <c r="AE2759"/>
      <c r="BG2759"/>
      <c r="BU2759"/>
      <c r="CI2759"/>
      <c r="CW2759"/>
      <c r="FA2759"/>
      <c r="FO2759"/>
    </row>
    <row r="2760" spans="15:171">
      <c r="O2760"/>
      <c r="AD2760"/>
      <c r="AE2760"/>
      <c r="BG2760"/>
      <c r="BU2760"/>
      <c r="CI2760"/>
      <c r="CW2760"/>
      <c r="FA2760"/>
      <c r="FO2760"/>
    </row>
    <row r="2761" spans="15:171">
      <c r="O2761"/>
      <c r="AD2761"/>
      <c r="AE2761"/>
      <c r="BG2761"/>
      <c r="BU2761"/>
      <c r="CI2761"/>
      <c r="CW2761"/>
      <c r="FA2761"/>
      <c r="FO2761"/>
    </row>
    <row r="2762" spans="15:171">
      <c r="O2762"/>
      <c r="AD2762"/>
      <c r="AE2762"/>
      <c r="BG2762"/>
      <c r="BU2762"/>
      <c r="CI2762"/>
      <c r="CW2762"/>
      <c r="FA2762"/>
      <c r="FO2762"/>
    </row>
    <row r="2763" spans="15:171">
      <c r="O2763"/>
      <c r="AD2763"/>
      <c r="AE2763"/>
      <c r="BG2763"/>
      <c r="BU2763"/>
      <c r="CI2763"/>
      <c r="CW2763"/>
      <c r="FA2763"/>
      <c r="FO2763"/>
    </row>
    <row r="2764" spans="15:171">
      <c r="O2764"/>
      <c r="AD2764"/>
      <c r="AE2764"/>
      <c r="BG2764"/>
      <c r="BU2764"/>
      <c r="CI2764"/>
      <c r="CW2764"/>
      <c r="FA2764"/>
      <c r="FO2764"/>
    </row>
    <row r="2765" spans="15:171">
      <c r="O2765"/>
      <c r="AD2765"/>
      <c r="AE2765"/>
      <c r="BG2765"/>
      <c r="BU2765"/>
      <c r="CI2765"/>
      <c r="CW2765"/>
      <c r="FA2765"/>
      <c r="FO2765"/>
    </row>
    <row r="2766" spans="15:171">
      <c r="O2766"/>
      <c r="AD2766"/>
      <c r="AE2766"/>
      <c r="BG2766"/>
      <c r="BU2766"/>
      <c r="CI2766"/>
      <c r="CW2766"/>
      <c r="FA2766"/>
      <c r="FO2766"/>
    </row>
    <row r="2767" spans="15:171">
      <c r="O2767"/>
      <c r="AD2767"/>
      <c r="AE2767"/>
      <c r="BG2767"/>
      <c r="BU2767"/>
      <c r="CI2767"/>
      <c r="CW2767"/>
      <c r="FA2767"/>
      <c r="FO2767"/>
    </row>
    <row r="2768" spans="15:171">
      <c r="O2768"/>
      <c r="AD2768"/>
      <c r="AE2768"/>
      <c r="BG2768"/>
      <c r="BU2768"/>
      <c r="CI2768"/>
      <c r="CW2768"/>
      <c r="FA2768"/>
      <c r="FO2768"/>
    </row>
    <row r="2769" spans="15:171">
      <c r="O2769"/>
      <c r="AD2769"/>
      <c r="AE2769"/>
      <c r="BG2769"/>
      <c r="BU2769"/>
      <c r="CI2769"/>
      <c r="CW2769"/>
      <c r="FA2769"/>
      <c r="FO2769"/>
    </row>
    <row r="2770" spans="15:171">
      <c r="O2770"/>
      <c r="AD2770"/>
      <c r="AE2770"/>
      <c r="BG2770"/>
      <c r="BU2770"/>
      <c r="CI2770"/>
      <c r="CW2770"/>
      <c r="FA2770"/>
      <c r="FO2770"/>
    </row>
    <row r="2771" spans="15:171">
      <c r="O2771"/>
      <c r="AD2771"/>
      <c r="AE2771"/>
      <c r="BG2771"/>
      <c r="BU2771"/>
      <c r="CI2771"/>
      <c r="CW2771"/>
      <c r="FA2771"/>
      <c r="FO2771"/>
    </row>
    <row r="2772" spans="15:171">
      <c r="O2772"/>
      <c r="AD2772"/>
      <c r="AE2772"/>
      <c r="BG2772"/>
      <c r="BU2772"/>
      <c r="CI2772"/>
      <c r="CW2772"/>
      <c r="FA2772"/>
      <c r="FO2772"/>
    </row>
    <row r="2773" spans="15:171">
      <c r="O2773"/>
      <c r="AD2773"/>
      <c r="AE2773"/>
      <c r="BG2773"/>
      <c r="BU2773"/>
      <c r="CI2773"/>
      <c r="CW2773"/>
      <c r="FA2773"/>
      <c r="FO2773"/>
    </row>
    <row r="2774" spans="15:171">
      <c r="O2774"/>
      <c r="AD2774"/>
      <c r="AE2774"/>
      <c r="BG2774"/>
      <c r="BU2774"/>
      <c r="CI2774"/>
      <c r="CW2774"/>
      <c r="FA2774"/>
      <c r="FO2774"/>
    </row>
    <row r="2775" spans="15:171">
      <c r="O2775"/>
      <c r="AD2775"/>
      <c r="AE2775"/>
      <c r="BG2775"/>
      <c r="BU2775"/>
      <c r="CI2775"/>
      <c r="CW2775"/>
      <c r="FA2775"/>
      <c r="FO2775"/>
    </row>
    <row r="2776" spans="15:171">
      <c r="O2776"/>
      <c r="AD2776"/>
      <c r="AE2776"/>
      <c r="BG2776"/>
      <c r="BU2776"/>
      <c r="CI2776"/>
      <c r="CW2776"/>
      <c r="FA2776"/>
      <c r="FO2776"/>
    </row>
    <row r="2777" spans="15:171">
      <c r="O2777"/>
      <c r="AD2777"/>
      <c r="AE2777"/>
      <c r="BG2777"/>
      <c r="BU2777"/>
      <c r="CI2777"/>
      <c r="CW2777"/>
      <c r="FA2777"/>
      <c r="FO2777"/>
    </row>
    <row r="2778" spans="15:171">
      <c r="O2778"/>
      <c r="AD2778"/>
      <c r="AE2778"/>
      <c r="BG2778"/>
      <c r="BU2778"/>
      <c r="CI2778"/>
      <c r="CW2778"/>
      <c r="FA2778"/>
      <c r="FO2778"/>
    </row>
    <row r="2779" spans="15:171">
      <c r="O2779"/>
      <c r="AD2779"/>
      <c r="AE2779"/>
      <c r="BG2779"/>
      <c r="BU2779"/>
      <c r="CI2779"/>
      <c r="CW2779"/>
      <c r="FA2779"/>
      <c r="FO2779"/>
    </row>
    <row r="2780" spans="15:171">
      <c r="O2780"/>
      <c r="AD2780"/>
      <c r="AE2780"/>
      <c r="BG2780"/>
      <c r="BU2780"/>
      <c r="CI2780"/>
      <c r="CW2780"/>
      <c r="FA2780"/>
      <c r="FO2780"/>
    </row>
    <row r="2781" spans="15:171">
      <c r="O2781"/>
      <c r="AD2781"/>
      <c r="AE2781"/>
      <c r="BG2781"/>
      <c r="BU2781"/>
      <c r="CI2781"/>
      <c r="CW2781"/>
      <c r="FA2781"/>
      <c r="FO2781"/>
    </row>
    <row r="2782" spans="15:171">
      <c r="O2782"/>
      <c r="AD2782"/>
      <c r="AE2782"/>
      <c r="BG2782"/>
      <c r="BU2782"/>
      <c r="CI2782"/>
      <c r="CW2782"/>
      <c r="FA2782"/>
      <c r="FO2782"/>
    </row>
    <row r="2783" spans="15:171">
      <c r="O2783"/>
      <c r="AD2783"/>
      <c r="AE2783"/>
      <c r="BG2783"/>
      <c r="BU2783"/>
      <c r="CI2783"/>
      <c r="CW2783"/>
      <c r="FA2783"/>
      <c r="FO2783"/>
    </row>
    <row r="2784" spans="15:171">
      <c r="O2784"/>
      <c r="AD2784"/>
      <c r="AE2784"/>
      <c r="BG2784"/>
      <c r="BU2784"/>
      <c r="CI2784"/>
      <c r="CW2784"/>
      <c r="FA2784"/>
      <c r="FO2784"/>
    </row>
    <row r="2785" spans="15:171">
      <c r="O2785"/>
      <c r="AD2785"/>
      <c r="AE2785"/>
      <c r="BG2785"/>
      <c r="BU2785"/>
      <c r="CI2785"/>
      <c r="CW2785"/>
      <c r="FA2785"/>
      <c r="FO2785"/>
    </row>
    <row r="2786" spans="15:171">
      <c r="O2786"/>
      <c r="AD2786"/>
      <c r="AE2786"/>
      <c r="BG2786"/>
      <c r="BU2786"/>
      <c r="CI2786"/>
      <c r="CW2786"/>
      <c r="FA2786"/>
      <c r="FO2786"/>
    </row>
    <row r="2787" spans="15:171">
      <c r="O2787"/>
      <c r="AD2787"/>
      <c r="AE2787"/>
      <c r="BG2787"/>
      <c r="BU2787"/>
      <c r="CI2787"/>
      <c r="CW2787"/>
      <c r="FA2787"/>
      <c r="FO2787"/>
    </row>
    <row r="2788" spans="15:171">
      <c r="O2788"/>
      <c r="AD2788"/>
      <c r="AE2788"/>
      <c r="BG2788"/>
      <c r="BU2788"/>
      <c r="CI2788"/>
      <c r="CW2788"/>
      <c r="FA2788"/>
      <c r="FO2788"/>
    </row>
    <row r="2789" spans="15:171">
      <c r="O2789"/>
      <c r="AD2789"/>
      <c r="AE2789"/>
      <c r="BG2789"/>
      <c r="BU2789"/>
      <c r="CI2789"/>
      <c r="CW2789"/>
      <c r="FA2789"/>
      <c r="FO2789"/>
    </row>
    <row r="2790" spans="15:171">
      <c r="O2790"/>
      <c r="AD2790"/>
      <c r="AE2790"/>
      <c r="BG2790"/>
      <c r="BU2790"/>
      <c r="CI2790"/>
      <c r="CW2790"/>
      <c r="FA2790"/>
      <c r="FO2790"/>
    </row>
    <row r="2791" spans="15:171">
      <c r="O2791"/>
      <c r="AD2791"/>
      <c r="AE2791"/>
      <c r="BG2791"/>
      <c r="BU2791"/>
      <c r="CI2791"/>
      <c r="CW2791"/>
      <c r="FA2791"/>
      <c r="FO2791"/>
    </row>
    <row r="2792" spans="15:171">
      <c r="O2792"/>
      <c r="AD2792"/>
      <c r="AE2792"/>
      <c r="BG2792"/>
      <c r="BU2792"/>
      <c r="CI2792"/>
      <c r="CW2792"/>
      <c r="FA2792"/>
      <c r="FO2792"/>
    </row>
    <row r="2793" spans="15:171">
      <c r="O2793"/>
      <c r="AD2793"/>
      <c r="AE2793"/>
      <c r="BG2793"/>
      <c r="BU2793"/>
      <c r="CI2793"/>
      <c r="CW2793"/>
      <c r="FA2793"/>
      <c r="FO2793"/>
    </row>
    <row r="2794" spans="15:171">
      <c r="O2794"/>
      <c r="AD2794"/>
      <c r="AE2794"/>
      <c r="BG2794"/>
      <c r="BU2794"/>
      <c r="CI2794"/>
      <c r="CW2794"/>
      <c r="FA2794"/>
      <c r="FO2794"/>
    </row>
    <row r="2795" spans="15:171">
      <c r="O2795"/>
      <c r="AD2795"/>
      <c r="AE2795"/>
      <c r="BG2795"/>
      <c r="BU2795"/>
      <c r="CI2795"/>
      <c r="CW2795"/>
      <c r="FA2795"/>
      <c r="FO2795"/>
    </row>
    <row r="2796" spans="15:171">
      <c r="O2796"/>
      <c r="AD2796"/>
      <c r="AE2796"/>
      <c r="BG2796"/>
      <c r="BU2796"/>
      <c r="CI2796"/>
      <c r="CW2796"/>
      <c r="FA2796"/>
      <c r="FO2796"/>
    </row>
    <row r="2797" spans="15:171">
      <c r="O2797"/>
      <c r="AD2797"/>
      <c r="AE2797"/>
      <c r="BG2797"/>
      <c r="BU2797"/>
      <c r="CI2797"/>
      <c r="CW2797"/>
      <c r="FA2797"/>
      <c r="FO2797"/>
    </row>
    <row r="2798" spans="15:171">
      <c r="O2798"/>
      <c r="AD2798"/>
      <c r="AE2798"/>
      <c r="BG2798"/>
      <c r="BU2798"/>
      <c r="CI2798"/>
      <c r="CW2798"/>
      <c r="FA2798"/>
      <c r="FO2798"/>
    </row>
    <row r="2799" spans="15:171">
      <c r="O2799"/>
      <c r="AD2799"/>
      <c r="AE2799"/>
      <c r="BG2799"/>
      <c r="BU2799"/>
      <c r="CI2799"/>
      <c r="CW2799"/>
      <c r="FA2799"/>
      <c r="FO2799"/>
    </row>
    <row r="2800" spans="15:171">
      <c r="O2800"/>
      <c r="AD2800"/>
      <c r="AE2800"/>
      <c r="BG2800"/>
      <c r="BU2800"/>
      <c r="CI2800"/>
      <c r="CW2800"/>
      <c r="FA2800"/>
      <c r="FO2800"/>
    </row>
    <row r="2801" spans="15:171">
      <c r="O2801"/>
      <c r="AD2801"/>
      <c r="AE2801"/>
      <c r="BG2801"/>
      <c r="BU2801"/>
      <c r="CI2801"/>
      <c r="CW2801"/>
      <c r="FA2801"/>
      <c r="FO2801"/>
    </row>
    <row r="2802" spans="15:171">
      <c r="O2802"/>
      <c r="AD2802"/>
      <c r="AE2802"/>
      <c r="BG2802"/>
      <c r="BU2802"/>
      <c r="CI2802"/>
      <c r="CW2802"/>
      <c r="FA2802"/>
      <c r="FO2802"/>
    </row>
    <row r="2803" spans="15:171">
      <c r="O2803"/>
      <c r="AD2803"/>
      <c r="AE2803"/>
      <c r="BG2803"/>
      <c r="BU2803"/>
      <c r="CI2803"/>
      <c r="CW2803"/>
      <c r="FA2803"/>
      <c r="FO2803"/>
    </row>
    <row r="2804" spans="15:171">
      <c r="O2804"/>
      <c r="AD2804"/>
      <c r="AE2804"/>
      <c r="BG2804"/>
      <c r="BU2804"/>
      <c r="CI2804"/>
      <c r="CW2804"/>
      <c r="FA2804"/>
      <c r="FO2804"/>
    </row>
    <row r="2805" spans="15:171">
      <c r="O2805"/>
      <c r="AD2805"/>
      <c r="AE2805"/>
      <c r="BG2805"/>
      <c r="BU2805"/>
      <c r="CI2805"/>
      <c r="CW2805"/>
      <c r="FA2805"/>
      <c r="FO2805"/>
    </row>
    <row r="2806" spans="15:171">
      <c r="O2806"/>
      <c r="AD2806"/>
      <c r="AE2806"/>
      <c r="BG2806"/>
      <c r="BU2806"/>
      <c r="CI2806"/>
      <c r="CW2806"/>
      <c r="FA2806"/>
      <c r="FO2806"/>
    </row>
    <row r="2807" spans="15:171">
      <c r="O2807"/>
      <c r="AD2807"/>
      <c r="AE2807"/>
      <c r="BG2807"/>
      <c r="BU2807"/>
      <c r="CI2807"/>
      <c r="CW2807"/>
      <c r="FA2807"/>
      <c r="FO2807"/>
    </row>
    <row r="2808" spans="15:171">
      <c r="O2808"/>
      <c r="AD2808"/>
      <c r="AE2808"/>
      <c r="BG2808"/>
      <c r="BU2808"/>
      <c r="CI2808"/>
      <c r="CW2808"/>
      <c r="FA2808"/>
      <c r="FO2808"/>
    </row>
    <row r="2809" spans="15:171">
      <c r="O2809"/>
      <c r="AD2809"/>
      <c r="AE2809"/>
      <c r="BG2809"/>
      <c r="BU2809"/>
      <c r="CI2809"/>
      <c r="CW2809"/>
      <c r="FA2809"/>
      <c r="FO2809"/>
    </row>
    <row r="2810" spans="15:171">
      <c r="O2810"/>
      <c r="AD2810"/>
      <c r="AE2810"/>
      <c r="BG2810"/>
      <c r="BU2810"/>
      <c r="CI2810"/>
      <c r="CW2810"/>
      <c r="FA2810"/>
      <c r="FO2810"/>
    </row>
    <row r="2811" spans="15:171">
      <c r="O2811"/>
      <c r="AD2811"/>
      <c r="AE2811"/>
      <c r="BG2811"/>
      <c r="BU2811"/>
      <c r="CI2811"/>
      <c r="CW2811"/>
      <c r="FA2811"/>
      <c r="FO2811"/>
    </row>
    <row r="2812" spans="15:171">
      <c r="O2812"/>
      <c r="AD2812"/>
      <c r="AE2812"/>
      <c r="BG2812"/>
      <c r="BU2812"/>
      <c r="CI2812"/>
      <c r="CW2812"/>
      <c r="FA2812"/>
      <c r="FO2812"/>
    </row>
    <row r="2813" spans="15:171">
      <c r="O2813"/>
      <c r="AD2813"/>
      <c r="AE2813"/>
      <c r="BG2813"/>
      <c r="BU2813"/>
      <c r="CI2813"/>
      <c r="CW2813"/>
      <c r="FA2813"/>
      <c r="FO2813"/>
    </row>
    <row r="2814" spans="15:171">
      <c r="O2814"/>
      <c r="AD2814"/>
      <c r="AE2814"/>
      <c r="BG2814"/>
      <c r="BU2814"/>
      <c r="CI2814"/>
      <c r="CW2814"/>
      <c r="FA2814"/>
      <c r="FO2814"/>
    </row>
    <row r="2815" spans="15:171">
      <c r="O2815"/>
      <c r="AD2815"/>
      <c r="AE2815"/>
      <c r="BG2815"/>
      <c r="BU2815"/>
      <c r="CI2815"/>
      <c r="CW2815"/>
      <c r="FA2815"/>
      <c r="FO2815"/>
    </row>
    <row r="2816" spans="15:171">
      <c r="O2816"/>
      <c r="AD2816"/>
      <c r="AE2816"/>
      <c r="BG2816"/>
      <c r="BU2816"/>
      <c r="CI2816"/>
      <c r="CW2816"/>
      <c r="FA2816"/>
      <c r="FO2816"/>
    </row>
    <row r="2817" spans="15:171">
      <c r="O2817"/>
      <c r="AD2817"/>
      <c r="AE2817"/>
      <c r="BG2817"/>
      <c r="BU2817"/>
      <c r="CI2817"/>
      <c r="CW2817"/>
      <c r="FA2817"/>
      <c r="FO2817"/>
    </row>
    <row r="2818" spans="15:171">
      <c r="O2818"/>
      <c r="AD2818"/>
      <c r="AE2818"/>
      <c r="BG2818"/>
      <c r="BU2818"/>
      <c r="CI2818"/>
      <c r="CW2818"/>
      <c r="FA2818"/>
      <c r="FO2818"/>
    </row>
    <row r="2819" spans="15:171">
      <c r="O2819"/>
      <c r="AD2819"/>
      <c r="AE2819"/>
      <c r="BG2819"/>
      <c r="BU2819"/>
      <c r="CI2819"/>
      <c r="CW2819"/>
      <c r="FA2819"/>
      <c r="FO2819"/>
    </row>
    <row r="2820" spans="15:171">
      <c r="O2820"/>
      <c r="AD2820"/>
      <c r="AE2820"/>
      <c r="BG2820"/>
      <c r="BU2820"/>
      <c r="CI2820"/>
      <c r="CW2820"/>
      <c r="FA2820"/>
      <c r="FO2820"/>
    </row>
    <row r="2821" spans="15:171">
      <c r="O2821"/>
      <c r="AD2821"/>
      <c r="AE2821"/>
      <c r="BG2821"/>
      <c r="BU2821"/>
      <c r="CI2821"/>
      <c r="CW2821"/>
      <c r="FA2821"/>
      <c r="FO2821"/>
    </row>
    <row r="2822" spans="15:171">
      <c r="O2822"/>
      <c r="AD2822"/>
      <c r="AE2822"/>
      <c r="BG2822"/>
      <c r="BU2822"/>
      <c r="CI2822"/>
      <c r="CW2822"/>
      <c r="FA2822"/>
      <c r="FO2822"/>
    </row>
    <row r="2823" spans="15:171">
      <c r="O2823"/>
      <c r="AD2823"/>
      <c r="AE2823"/>
      <c r="BG2823"/>
      <c r="BU2823"/>
      <c r="CI2823"/>
      <c r="CW2823"/>
      <c r="FA2823"/>
      <c r="FO2823"/>
    </row>
    <row r="2824" spans="15:171">
      <c r="O2824"/>
      <c r="AD2824"/>
      <c r="AE2824"/>
      <c r="BG2824"/>
      <c r="BU2824"/>
      <c r="CI2824"/>
      <c r="CW2824"/>
      <c r="FA2824"/>
      <c r="FO2824"/>
    </row>
    <row r="2825" spans="15:171">
      <c r="O2825"/>
      <c r="AD2825"/>
      <c r="AE2825"/>
      <c r="BG2825"/>
      <c r="BU2825"/>
      <c r="CI2825"/>
      <c r="CW2825"/>
      <c r="FA2825"/>
      <c r="FO2825"/>
    </row>
    <row r="2826" spans="15:171">
      <c r="O2826"/>
      <c r="AD2826"/>
      <c r="AE2826"/>
      <c r="BG2826"/>
      <c r="BU2826"/>
      <c r="CI2826"/>
      <c r="CW2826"/>
      <c r="FA2826"/>
      <c r="FO2826"/>
    </row>
    <row r="2827" spans="15:171">
      <c r="O2827"/>
      <c r="AD2827"/>
      <c r="AE2827"/>
      <c r="BG2827"/>
      <c r="BU2827"/>
      <c r="CI2827"/>
      <c r="CW2827"/>
      <c r="FA2827"/>
      <c r="FO2827"/>
    </row>
    <row r="2828" spans="15:171">
      <c r="O2828"/>
      <c r="AD2828"/>
      <c r="AE2828"/>
      <c r="BG2828"/>
      <c r="BU2828"/>
      <c r="CI2828"/>
      <c r="CW2828"/>
      <c r="FA2828"/>
      <c r="FO2828"/>
    </row>
    <row r="2829" spans="15:171">
      <c r="O2829"/>
      <c r="AD2829"/>
      <c r="AE2829"/>
      <c r="BG2829"/>
      <c r="BU2829"/>
      <c r="CI2829"/>
      <c r="CW2829"/>
      <c r="FA2829"/>
      <c r="FO2829"/>
    </row>
    <row r="2830" spans="15:171">
      <c r="O2830"/>
      <c r="AD2830"/>
      <c r="AE2830"/>
      <c r="BG2830"/>
      <c r="BU2830"/>
      <c r="CI2830"/>
      <c r="CW2830"/>
      <c r="FA2830"/>
      <c r="FO2830"/>
    </row>
    <row r="2831" spans="15:171">
      <c r="O2831"/>
      <c r="AD2831"/>
      <c r="AE2831"/>
      <c r="BG2831"/>
      <c r="BU2831"/>
      <c r="CI2831"/>
      <c r="CW2831"/>
      <c r="FA2831"/>
      <c r="FO2831"/>
    </row>
    <row r="2832" spans="15:171">
      <c r="O2832"/>
      <c r="AD2832"/>
      <c r="AE2832"/>
      <c r="BG2832"/>
      <c r="BU2832"/>
      <c r="CI2832"/>
      <c r="CW2832"/>
      <c r="FA2832"/>
      <c r="FO2832"/>
    </row>
    <row r="2833" spans="15:171">
      <c r="O2833"/>
      <c r="AD2833"/>
      <c r="AE2833"/>
      <c r="BG2833"/>
      <c r="BU2833"/>
      <c r="CI2833"/>
      <c r="CW2833"/>
      <c r="FA2833"/>
      <c r="FO2833"/>
    </row>
    <row r="2834" spans="15:171">
      <c r="O2834"/>
      <c r="AD2834"/>
      <c r="AE2834"/>
      <c r="BG2834"/>
      <c r="BU2834"/>
      <c r="CI2834"/>
      <c r="CW2834"/>
      <c r="FA2834"/>
      <c r="FO2834"/>
    </row>
    <row r="2835" spans="15:171">
      <c r="O2835"/>
      <c r="AD2835"/>
      <c r="AE2835"/>
      <c r="BG2835"/>
      <c r="BU2835"/>
      <c r="CI2835"/>
      <c r="CW2835"/>
      <c r="FA2835"/>
      <c r="FO2835"/>
    </row>
    <row r="2836" spans="15:171">
      <c r="O2836"/>
      <c r="AD2836"/>
      <c r="AE2836"/>
      <c r="BG2836"/>
      <c r="BU2836"/>
      <c r="CI2836"/>
      <c r="CW2836"/>
      <c r="FA2836"/>
      <c r="FO2836"/>
    </row>
    <row r="2837" spans="15:171">
      <c r="O2837"/>
      <c r="AD2837"/>
      <c r="AE2837"/>
      <c r="BG2837"/>
      <c r="BU2837"/>
      <c r="CI2837"/>
      <c r="CW2837"/>
      <c r="FA2837"/>
      <c r="FO2837"/>
    </row>
    <row r="2838" spans="15:171">
      <c r="O2838"/>
      <c r="AD2838"/>
      <c r="AE2838"/>
      <c r="BG2838"/>
      <c r="BU2838"/>
      <c r="CI2838"/>
      <c r="CW2838"/>
      <c r="FA2838"/>
      <c r="FO2838"/>
    </row>
    <row r="2839" spans="15:171">
      <c r="O2839"/>
      <c r="AD2839"/>
      <c r="AE2839"/>
      <c r="BG2839"/>
      <c r="BU2839"/>
      <c r="CI2839"/>
      <c r="CW2839"/>
      <c r="FA2839"/>
      <c r="FO2839"/>
    </row>
    <row r="2840" spans="15:171">
      <c r="O2840"/>
      <c r="AD2840"/>
      <c r="AE2840"/>
      <c r="BG2840"/>
      <c r="BU2840"/>
      <c r="CI2840"/>
      <c r="CW2840"/>
      <c r="FA2840"/>
      <c r="FO2840"/>
    </row>
    <row r="2841" spans="15:171">
      <c r="O2841"/>
      <c r="AD2841"/>
      <c r="AE2841"/>
      <c r="BG2841"/>
      <c r="BU2841"/>
      <c r="CI2841"/>
      <c r="CW2841"/>
      <c r="FA2841"/>
      <c r="FO2841"/>
    </row>
    <row r="2842" spans="15:171">
      <c r="O2842"/>
      <c r="AD2842"/>
      <c r="AE2842"/>
      <c r="BG2842"/>
      <c r="BU2842"/>
      <c r="CI2842"/>
      <c r="CW2842"/>
      <c r="FA2842"/>
      <c r="FO2842"/>
    </row>
    <row r="2843" spans="15:171">
      <c r="O2843"/>
      <c r="AD2843"/>
      <c r="AE2843"/>
      <c r="BG2843"/>
      <c r="BU2843"/>
      <c r="CI2843"/>
      <c r="CW2843"/>
      <c r="FA2843"/>
      <c r="FO2843"/>
    </row>
    <row r="2844" spans="15:171">
      <c r="O2844"/>
      <c r="AD2844"/>
      <c r="AE2844"/>
      <c r="BG2844"/>
      <c r="BU2844"/>
      <c r="CI2844"/>
      <c r="CW2844"/>
      <c r="FA2844"/>
      <c r="FO2844"/>
    </row>
    <row r="2845" spans="15:171">
      <c r="O2845"/>
      <c r="AD2845"/>
      <c r="AE2845"/>
      <c r="BG2845"/>
      <c r="BU2845"/>
      <c r="CI2845"/>
      <c r="CW2845"/>
      <c r="FA2845"/>
      <c r="FO2845"/>
    </row>
    <row r="2846" spans="15:171">
      <c r="O2846"/>
      <c r="AD2846"/>
      <c r="AE2846"/>
      <c r="BG2846"/>
      <c r="BU2846"/>
      <c r="CI2846"/>
      <c r="CW2846"/>
      <c r="FA2846"/>
      <c r="FO2846"/>
    </row>
    <row r="2847" spans="15:171">
      <c r="O2847"/>
      <c r="AD2847"/>
      <c r="AE2847"/>
      <c r="BG2847"/>
      <c r="BU2847"/>
      <c r="CI2847"/>
      <c r="CW2847"/>
      <c r="FA2847"/>
      <c r="FO2847"/>
    </row>
    <row r="2848" spans="15:171">
      <c r="O2848"/>
      <c r="AD2848"/>
      <c r="AE2848"/>
      <c r="BG2848"/>
      <c r="BU2848"/>
      <c r="CI2848"/>
      <c r="CW2848"/>
      <c r="FA2848"/>
      <c r="FO2848"/>
    </row>
    <row r="2849" spans="15:171">
      <c r="O2849"/>
      <c r="AD2849"/>
      <c r="AE2849"/>
      <c r="BG2849"/>
      <c r="BU2849"/>
      <c r="CI2849"/>
      <c r="CW2849"/>
      <c r="FA2849"/>
      <c r="FO2849"/>
    </row>
    <row r="2850" spans="15:171">
      <c r="O2850"/>
      <c r="AD2850"/>
      <c r="AE2850"/>
      <c r="BG2850"/>
      <c r="BU2850"/>
      <c r="CI2850"/>
      <c r="CW2850"/>
      <c r="FA2850"/>
      <c r="FO2850"/>
    </row>
    <row r="2851" spans="15:171">
      <c r="O2851"/>
      <c r="AD2851"/>
      <c r="AE2851"/>
      <c r="BG2851"/>
      <c r="BU2851"/>
      <c r="CI2851"/>
      <c r="CW2851"/>
      <c r="FA2851"/>
      <c r="FO2851"/>
    </row>
    <row r="2852" spans="15:171">
      <c r="O2852"/>
      <c r="AD2852"/>
      <c r="AE2852"/>
      <c r="BG2852"/>
      <c r="BU2852"/>
      <c r="CI2852"/>
      <c r="CW2852"/>
      <c r="FA2852"/>
      <c r="FO2852"/>
    </row>
    <row r="2853" spans="15:171">
      <c r="O2853"/>
      <c r="AD2853"/>
      <c r="AE2853"/>
      <c r="BG2853"/>
      <c r="BU2853"/>
      <c r="CI2853"/>
      <c r="CW2853"/>
      <c r="FA2853"/>
      <c r="FO2853"/>
    </row>
    <row r="2854" spans="15:171">
      <c r="O2854"/>
      <c r="AD2854"/>
      <c r="AE2854"/>
      <c r="BG2854"/>
      <c r="BU2854"/>
      <c r="CI2854"/>
      <c r="CW2854"/>
      <c r="FA2854"/>
      <c r="FO2854"/>
    </row>
    <row r="2855" spans="15:171">
      <c r="O2855"/>
      <c r="AD2855"/>
      <c r="AE2855"/>
      <c r="BG2855"/>
      <c r="BU2855"/>
      <c r="CI2855"/>
      <c r="CW2855"/>
      <c r="FA2855"/>
      <c r="FO2855"/>
    </row>
    <row r="2856" spans="15:171">
      <c r="O2856"/>
      <c r="AD2856"/>
      <c r="AE2856"/>
      <c r="BG2856"/>
      <c r="BU2856"/>
      <c r="CI2856"/>
      <c r="CW2856"/>
      <c r="FA2856"/>
      <c r="FO2856"/>
    </row>
    <row r="2857" spans="15:171">
      <c r="O2857"/>
      <c r="AD2857"/>
      <c r="AE2857"/>
      <c r="BG2857"/>
      <c r="BU2857"/>
      <c r="CI2857"/>
      <c r="CW2857"/>
      <c r="FA2857"/>
      <c r="FO2857"/>
    </row>
    <row r="2858" spans="15:171">
      <c r="O2858"/>
      <c r="AD2858"/>
      <c r="AE2858"/>
      <c r="BG2858"/>
      <c r="BU2858"/>
      <c r="CI2858"/>
      <c r="CW2858"/>
      <c r="FA2858"/>
      <c r="FO2858"/>
    </row>
    <row r="2859" spans="15:171">
      <c r="O2859"/>
      <c r="AD2859"/>
      <c r="AE2859"/>
      <c r="BG2859"/>
      <c r="BU2859"/>
      <c r="CI2859"/>
      <c r="CW2859"/>
      <c r="FA2859"/>
      <c r="FO2859"/>
    </row>
    <row r="2860" spans="15:171">
      <c r="O2860"/>
      <c r="AD2860"/>
      <c r="AE2860"/>
      <c r="BG2860"/>
      <c r="BU2860"/>
      <c r="CI2860"/>
      <c r="CW2860"/>
      <c r="FA2860"/>
      <c r="FO2860"/>
    </row>
    <row r="2861" spans="15:171">
      <c r="O2861"/>
      <c r="AD2861"/>
      <c r="AE2861"/>
      <c r="BG2861"/>
      <c r="BU2861"/>
      <c r="CI2861"/>
      <c r="CW2861"/>
      <c r="FA2861"/>
      <c r="FO2861"/>
    </row>
    <row r="2862" spans="15:171">
      <c r="O2862"/>
      <c r="AD2862"/>
      <c r="AE2862"/>
      <c r="BG2862"/>
      <c r="BU2862"/>
      <c r="CI2862"/>
      <c r="CW2862"/>
      <c r="FA2862"/>
      <c r="FO2862"/>
    </row>
    <row r="2863" spans="15:171">
      <c r="O2863"/>
      <c r="AD2863"/>
      <c r="AE2863"/>
      <c r="BG2863"/>
      <c r="BU2863"/>
      <c r="CI2863"/>
      <c r="CW2863"/>
      <c r="FA2863"/>
      <c r="FO2863"/>
    </row>
    <row r="2864" spans="15:171">
      <c r="O2864"/>
      <c r="AD2864"/>
      <c r="AE2864"/>
      <c r="BG2864"/>
      <c r="BU2864"/>
      <c r="CI2864"/>
      <c r="CW2864"/>
      <c r="FA2864"/>
      <c r="FO2864"/>
    </row>
    <row r="2865" spans="15:171">
      <c r="O2865"/>
      <c r="AD2865"/>
      <c r="AE2865"/>
      <c r="BG2865"/>
      <c r="BU2865"/>
      <c r="CI2865"/>
      <c r="CW2865"/>
      <c r="FA2865"/>
      <c r="FO2865"/>
    </row>
    <row r="2866" spans="15:171">
      <c r="O2866"/>
      <c r="AD2866"/>
      <c r="AE2866"/>
      <c r="BG2866"/>
      <c r="BU2866"/>
      <c r="CI2866"/>
      <c r="CW2866"/>
      <c r="FA2866"/>
      <c r="FO2866"/>
    </row>
    <row r="2867" spans="15:171">
      <c r="O2867"/>
      <c r="AD2867"/>
      <c r="AE2867"/>
      <c r="BG2867"/>
      <c r="BU2867"/>
      <c r="CI2867"/>
      <c r="CW2867"/>
      <c r="FA2867"/>
      <c r="FO2867"/>
    </row>
    <row r="2868" spans="15:171">
      <c r="O2868"/>
      <c r="AD2868"/>
      <c r="AE2868"/>
      <c r="BG2868"/>
      <c r="BU2868"/>
      <c r="CI2868"/>
      <c r="CW2868"/>
      <c r="FA2868"/>
      <c r="FO2868"/>
    </row>
    <row r="2869" spans="15:171">
      <c r="O2869"/>
      <c r="AD2869"/>
      <c r="AE2869"/>
      <c r="BG2869"/>
      <c r="BU2869"/>
      <c r="CI2869"/>
      <c r="CW2869"/>
      <c r="FA2869"/>
      <c r="FO2869"/>
    </row>
    <row r="2870" spans="15:171">
      <c r="O2870"/>
      <c r="AD2870"/>
      <c r="AE2870"/>
      <c r="BG2870"/>
      <c r="BU2870"/>
      <c r="CI2870"/>
      <c r="CW2870"/>
      <c r="FA2870"/>
      <c r="FO2870"/>
    </row>
    <row r="2871" spans="15:171">
      <c r="O2871"/>
      <c r="AD2871"/>
      <c r="AE2871"/>
      <c r="BG2871"/>
      <c r="BU2871"/>
      <c r="CI2871"/>
      <c r="CW2871"/>
      <c r="FA2871"/>
      <c r="FO2871"/>
    </row>
    <row r="2872" spans="15:171">
      <c r="O2872"/>
      <c r="AD2872"/>
      <c r="AE2872"/>
      <c r="BG2872"/>
      <c r="BU2872"/>
      <c r="CI2872"/>
      <c r="CW2872"/>
      <c r="FA2872"/>
      <c r="FO2872"/>
    </row>
    <row r="2873" spans="15:171">
      <c r="O2873"/>
      <c r="AD2873"/>
      <c r="AE2873"/>
      <c r="BG2873"/>
      <c r="BU2873"/>
      <c r="CI2873"/>
      <c r="CW2873"/>
      <c r="FA2873"/>
      <c r="FO2873"/>
    </row>
    <row r="2874" spans="15:171">
      <c r="O2874"/>
      <c r="AD2874"/>
      <c r="AE2874"/>
      <c r="BG2874"/>
      <c r="BU2874"/>
      <c r="CI2874"/>
      <c r="CW2874"/>
      <c r="FA2874"/>
      <c r="FO2874"/>
    </row>
    <row r="2875" spans="15:171">
      <c r="O2875"/>
      <c r="AD2875"/>
      <c r="AE2875"/>
      <c r="BG2875"/>
      <c r="BU2875"/>
      <c r="CI2875"/>
      <c r="CW2875"/>
      <c r="FA2875"/>
      <c r="FO2875"/>
    </row>
    <row r="2876" spans="15:171">
      <c r="O2876"/>
      <c r="AD2876"/>
      <c r="AE2876"/>
      <c r="BG2876"/>
      <c r="BU2876"/>
      <c r="CI2876"/>
      <c r="CW2876"/>
      <c r="FA2876"/>
      <c r="FO2876"/>
    </row>
    <row r="2877" spans="15:171">
      <c r="O2877"/>
      <c r="AD2877"/>
      <c r="AE2877"/>
      <c r="BG2877"/>
      <c r="BU2877"/>
      <c r="CI2877"/>
      <c r="CW2877"/>
      <c r="FA2877"/>
      <c r="FO2877"/>
    </row>
    <row r="2878" spans="15:171">
      <c r="O2878"/>
      <c r="AD2878"/>
      <c r="AE2878"/>
      <c r="BG2878"/>
      <c r="BU2878"/>
      <c r="CI2878"/>
      <c r="CW2878"/>
      <c r="FA2878"/>
      <c r="FO2878"/>
    </row>
    <row r="2879" spans="15:171">
      <c r="O2879"/>
      <c r="AD2879"/>
      <c r="AE2879"/>
      <c r="BG2879"/>
      <c r="BU2879"/>
      <c r="CI2879"/>
      <c r="CW2879"/>
      <c r="FA2879"/>
      <c r="FO2879"/>
    </row>
    <row r="2880" spans="15:171">
      <c r="O2880"/>
      <c r="AD2880"/>
      <c r="AE2880"/>
      <c r="BG2880"/>
      <c r="BU2880"/>
      <c r="CI2880"/>
      <c r="CW2880"/>
      <c r="FA2880"/>
      <c r="FO2880"/>
    </row>
    <row r="2881" spans="15:171">
      <c r="O2881"/>
      <c r="AD2881"/>
      <c r="AE2881"/>
      <c r="BG2881"/>
      <c r="BU2881"/>
      <c r="CI2881"/>
      <c r="CW2881"/>
      <c r="FA2881"/>
      <c r="FO2881"/>
    </row>
    <row r="2882" spans="15:171">
      <c r="O2882"/>
      <c r="AD2882"/>
      <c r="AE2882"/>
      <c r="BG2882"/>
      <c r="BU2882"/>
      <c r="CI2882"/>
      <c r="CW2882"/>
      <c r="FA2882"/>
      <c r="FO2882"/>
    </row>
    <row r="2883" spans="15:171">
      <c r="O2883"/>
      <c r="AD2883"/>
      <c r="AE2883"/>
      <c r="BG2883"/>
      <c r="BU2883"/>
      <c r="CI2883"/>
      <c r="CW2883"/>
      <c r="FA2883"/>
      <c r="FO2883"/>
    </row>
    <row r="2884" spans="15:171">
      <c r="O2884"/>
      <c r="AD2884"/>
      <c r="AE2884"/>
      <c r="BG2884"/>
      <c r="BU2884"/>
      <c r="CI2884"/>
      <c r="CW2884"/>
      <c r="FA2884"/>
      <c r="FO2884"/>
    </row>
    <row r="2885" spans="15:171">
      <c r="O2885"/>
      <c r="AD2885"/>
      <c r="AE2885"/>
      <c r="BG2885"/>
      <c r="BU2885"/>
      <c r="CI2885"/>
      <c r="CW2885"/>
      <c r="FA2885"/>
      <c r="FO2885"/>
    </row>
    <row r="2886" spans="15:171">
      <c r="O2886"/>
      <c r="AD2886"/>
      <c r="AE2886"/>
      <c r="BG2886"/>
      <c r="BU2886"/>
      <c r="CI2886"/>
      <c r="CW2886"/>
      <c r="FA2886"/>
      <c r="FO2886"/>
    </row>
    <row r="2887" spans="15:171">
      <c r="O2887"/>
      <c r="AD2887"/>
      <c r="AE2887"/>
      <c r="BG2887"/>
      <c r="BU2887"/>
      <c r="CI2887"/>
      <c r="CW2887"/>
      <c r="FA2887"/>
      <c r="FO2887"/>
    </row>
    <row r="2888" spans="15:171">
      <c r="O2888"/>
      <c r="AD2888"/>
      <c r="AE2888"/>
      <c r="BG2888"/>
      <c r="BU2888"/>
      <c r="CI2888"/>
      <c r="CW2888"/>
      <c r="FA2888"/>
      <c r="FO2888"/>
    </row>
    <row r="2889" spans="15:171">
      <c r="O2889"/>
      <c r="AD2889"/>
      <c r="AE2889"/>
      <c r="BG2889"/>
      <c r="BU2889"/>
      <c r="CI2889"/>
      <c r="CW2889"/>
      <c r="FA2889"/>
      <c r="FO2889"/>
    </row>
    <row r="2890" spans="15:171">
      <c r="O2890"/>
      <c r="AD2890"/>
      <c r="AE2890"/>
      <c r="BG2890"/>
      <c r="BU2890"/>
      <c r="CI2890"/>
      <c r="CW2890"/>
      <c r="FA2890"/>
      <c r="FO2890"/>
    </row>
    <row r="2891" spans="15:171">
      <c r="O2891"/>
      <c r="AD2891"/>
      <c r="AE2891"/>
      <c r="BG2891"/>
      <c r="BU2891"/>
      <c r="CI2891"/>
      <c r="CW2891"/>
      <c r="FA2891"/>
      <c r="FO2891"/>
    </row>
    <row r="2892" spans="15:171">
      <c r="O2892"/>
      <c r="AD2892"/>
      <c r="AE2892"/>
      <c r="BG2892"/>
      <c r="BU2892"/>
      <c r="CI2892"/>
      <c r="CW2892"/>
      <c r="FA2892"/>
      <c r="FO2892"/>
    </row>
    <row r="2893" spans="15:171">
      <c r="O2893"/>
      <c r="AD2893"/>
      <c r="AE2893"/>
      <c r="BG2893"/>
      <c r="BU2893"/>
      <c r="CI2893"/>
      <c r="CW2893"/>
      <c r="FA2893"/>
      <c r="FO2893"/>
    </row>
    <row r="2894" spans="15:171">
      <c r="O2894"/>
      <c r="AD2894"/>
      <c r="AE2894"/>
      <c r="BG2894"/>
      <c r="BU2894"/>
      <c r="CI2894"/>
      <c r="CW2894"/>
      <c r="FA2894"/>
      <c r="FO2894"/>
    </row>
    <row r="2895" spans="15:171">
      <c r="O2895"/>
      <c r="AD2895"/>
      <c r="AE2895"/>
      <c r="BG2895"/>
      <c r="BU2895"/>
      <c r="CI2895"/>
      <c r="CW2895"/>
      <c r="FA2895"/>
      <c r="FO2895"/>
    </row>
    <row r="2896" spans="15:171">
      <c r="O2896"/>
      <c r="AD2896"/>
      <c r="AE2896"/>
      <c r="BG2896"/>
      <c r="BU2896"/>
      <c r="CI2896"/>
      <c r="CW2896"/>
      <c r="FA2896"/>
      <c r="FO2896"/>
    </row>
    <row r="2897" spans="15:171">
      <c r="O2897"/>
      <c r="AD2897"/>
      <c r="AE2897"/>
      <c r="BG2897"/>
      <c r="BU2897"/>
      <c r="CI2897"/>
      <c r="CW2897"/>
      <c r="FA2897"/>
      <c r="FO2897"/>
    </row>
    <row r="2898" spans="15:171">
      <c r="O2898"/>
      <c r="AD2898"/>
      <c r="AE2898"/>
      <c r="BG2898"/>
      <c r="BU2898"/>
      <c r="CI2898"/>
      <c r="CW2898"/>
      <c r="FA2898"/>
      <c r="FO2898"/>
    </row>
    <row r="2899" spans="15:171">
      <c r="O2899"/>
      <c r="AD2899"/>
      <c r="AE2899"/>
      <c r="BG2899"/>
      <c r="BU2899"/>
      <c r="CI2899"/>
      <c r="CW2899"/>
      <c r="FA2899"/>
      <c r="FO2899"/>
    </row>
    <row r="2900" spans="15:171">
      <c r="O2900"/>
      <c r="AD2900"/>
      <c r="AE2900"/>
      <c r="BG2900"/>
      <c r="BU2900"/>
      <c r="CI2900"/>
      <c r="CW2900"/>
      <c r="FA2900"/>
      <c r="FO2900"/>
    </row>
    <row r="2901" spans="15:171">
      <c r="O2901"/>
      <c r="AD2901"/>
      <c r="AE2901"/>
      <c r="BG2901"/>
      <c r="BU2901"/>
      <c r="CI2901"/>
      <c r="CW2901"/>
      <c r="FA2901"/>
      <c r="FO2901"/>
    </row>
    <row r="2902" spans="15:171">
      <c r="O2902"/>
      <c r="AD2902"/>
      <c r="AE2902"/>
      <c r="BG2902"/>
      <c r="BU2902"/>
      <c r="CI2902"/>
      <c r="CW2902"/>
      <c r="FA2902"/>
      <c r="FO2902"/>
    </row>
    <row r="2903" spans="15:171">
      <c r="O2903"/>
      <c r="AD2903"/>
      <c r="AE2903"/>
      <c r="BG2903"/>
      <c r="BU2903"/>
      <c r="CI2903"/>
      <c r="CW2903"/>
      <c r="FA2903"/>
      <c r="FO2903"/>
    </row>
    <row r="2904" spans="15:171">
      <c r="O2904"/>
      <c r="AD2904"/>
      <c r="AE2904"/>
      <c r="BG2904"/>
      <c r="BU2904"/>
      <c r="CI2904"/>
      <c r="CW2904"/>
      <c r="FA2904"/>
      <c r="FO2904"/>
    </row>
    <row r="2905" spans="15:171">
      <c r="O2905"/>
      <c r="AD2905"/>
      <c r="AE2905"/>
      <c r="BG2905"/>
      <c r="BU2905"/>
      <c r="CI2905"/>
      <c r="CW2905"/>
      <c r="FA2905"/>
      <c r="FO2905"/>
    </row>
    <row r="2906" spans="15:171">
      <c r="O2906"/>
      <c r="AD2906"/>
      <c r="AE2906"/>
      <c r="BG2906"/>
      <c r="BU2906"/>
      <c r="CI2906"/>
      <c r="CW2906"/>
      <c r="FA2906"/>
      <c r="FO2906"/>
    </row>
    <row r="2907" spans="15:171">
      <c r="O2907"/>
      <c r="AD2907"/>
      <c r="AE2907"/>
      <c r="BG2907"/>
      <c r="BU2907"/>
      <c r="CI2907"/>
      <c r="CW2907"/>
      <c r="FA2907"/>
      <c r="FO2907"/>
    </row>
    <row r="2908" spans="15:171">
      <c r="O2908"/>
      <c r="AD2908"/>
      <c r="AE2908"/>
      <c r="BG2908"/>
      <c r="BU2908"/>
      <c r="CI2908"/>
      <c r="CW2908"/>
      <c r="FA2908"/>
      <c r="FO2908"/>
    </row>
    <row r="2909" spans="15:171">
      <c r="O2909"/>
      <c r="AD2909"/>
      <c r="AE2909"/>
      <c r="BG2909"/>
      <c r="BU2909"/>
      <c r="CI2909"/>
      <c r="CW2909"/>
      <c r="FA2909"/>
      <c r="FO2909"/>
    </row>
    <row r="2910" spans="15:171">
      <c r="O2910"/>
      <c r="AD2910"/>
      <c r="AE2910"/>
      <c r="BG2910"/>
      <c r="BU2910"/>
      <c r="CI2910"/>
      <c r="CW2910"/>
      <c r="FA2910"/>
      <c r="FO2910"/>
    </row>
    <row r="2911" spans="15:171">
      <c r="O2911"/>
      <c r="AD2911"/>
      <c r="AE2911"/>
      <c r="BG2911"/>
      <c r="BU2911"/>
      <c r="CI2911"/>
      <c r="CW2911"/>
      <c r="FA2911"/>
      <c r="FO2911"/>
    </row>
    <row r="2912" spans="15:171">
      <c r="O2912"/>
      <c r="AD2912"/>
      <c r="AE2912"/>
      <c r="BG2912"/>
      <c r="BU2912"/>
      <c r="CI2912"/>
      <c r="CW2912"/>
      <c r="FA2912"/>
      <c r="FO2912"/>
    </row>
    <row r="2913" spans="15:171">
      <c r="O2913"/>
      <c r="AD2913"/>
      <c r="AE2913"/>
      <c r="BG2913"/>
      <c r="BU2913"/>
      <c r="CI2913"/>
      <c r="CW2913"/>
      <c r="FA2913"/>
      <c r="FO2913"/>
    </row>
    <row r="2914" spans="15:171">
      <c r="O2914"/>
      <c r="AD2914"/>
      <c r="AE2914"/>
      <c r="BG2914"/>
      <c r="BU2914"/>
      <c r="CI2914"/>
      <c r="CW2914"/>
      <c r="FA2914"/>
      <c r="FO2914"/>
    </row>
    <row r="2915" spans="15:171">
      <c r="O2915"/>
      <c r="AD2915"/>
      <c r="AE2915"/>
      <c r="BG2915"/>
      <c r="BU2915"/>
      <c r="CI2915"/>
      <c r="CW2915"/>
      <c r="FA2915"/>
      <c r="FO2915"/>
    </row>
    <row r="2916" spans="15:171">
      <c r="O2916"/>
      <c r="AD2916"/>
      <c r="AE2916"/>
      <c r="BG2916"/>
      <c r="BU2916"/>
      <c r="CI2916"/>
      <c r="CW2916"/>
      <c r="FA2916"/>
      <c r="FO2916"/>
    </row>
    <row r="2917" spans="15:171">
      <c r="O2917"/>
      <c r="AD2917"/>
      <c r="AE2917"/>
      <c r="BG2917"/>
      <c r="BU2917"/>
      <c r="CI2917"/>
      <c r="CW2917"/>
      <c r="FA2917"/>
      <c r="FO2917"/>
    </row>
    <row r="2918" spans="15:171">
      <c r="O2918"/>
      <c r="AD2918"/>
      <c r="AE2918"/>
      <c r="BG2918"/>
      <c r="BU2918"/>
      <c r="CI2918"/>
      <c r="CW2918"/>
      <c r="FA2918"/>
      <c r="FO2918"/>
    </row>
    <row r="2919" spans="15:171">
      <c r="O2919"/>
      <c r="AD2919"/>
      <c r="AE2919"/>
      <c r="BG2919"/>
      <c r="BU2919"/>
      <c r="CI2919"/>
      <c r="CW2919"/>
      <c r="FA2919"/>
      <c r="FO2919"/>
    </row>
    <row r="2920" spans="15:171">
      <c r="O2920"/>
      <c r="AD2920"/>
      <c r="AE2920"/>
      <c r="BG2920"/>
      <c r="BU2920"/>
      <c r="CI2920"/>
      <c r="CW2920"/>
      <c r="FA2920"/>
      <c r="FO2920"/>
    </row>
    <row r="2921" spans="15:171">
      <c r="O2921"/>
      <c r="AD2921"/>
      <c r="AE2921"/>
      <c r="BG2921"/>
      <c r="BU2921"/>
      <c r="CI2921"/>
      <c r="CW2921"/>
      <c r="FA2921"/>
      <c r="FO2921"/>
    </row>
    <row r="2922" spans="15:171">
      <c r="O2922"/>
      <c r="AD2922"/>
      <c r="AE2922"/>
      <c r="BG2922"/>
      <c r="BU2922"/>
      <c r="CI2922"/>
      <c r="CW2922"/>
      <c r="FA2922"/>
      <c r="FO2922"/>
    </row>
    <row r="2923" spans="15:171">
      <c r="O2923"/>
      <c r="AD2923"/>
      <c r="AE2923"/>
      <c r="BG2923"/>
      <c r="BU2923"/>
      <c r="CI2923"/>
      <c r="CW2923"/>
      <c r="FA2923"/>
      <c r="FO2923"/>
    </row>
    <row r="2924" spans="15:171">
      <c r="O2924"/>
      <c r="AD2924"/>
      <c r="AE2924"/>
      <c r="BG2924"/>
      <c r="BU2924"/>
      <c r="CI2924"/>
      <c r="CW2924"/>
      <c r="FA2924"/>
      <c r="FO2924"/>
    </row>
    <row r="2925" spans="15:171">
      <c r="O2925"/>
      <c r="AD2925"/>
      <c r="AE2925"/>
      <c r="BG2925"/>
      <c r="BU2925"/>
      <c r="CI2925"/>
      <c r="CW2925"/>
      <c r="FA2925"/>
      <c r="FO2925"/>
    </row>
    <row r="2926" spans="15:171">
      <c r="O2926"/>
      <c r="AD2926"/>
      <c r="AE2926"/>
      <c r="BG2926"/>
      <c r="BU2926"/>
      <c r="CI2926"/>
      <c r="CW2926"/>
      <c r="FA2926"/>
      <c r="FO2926"/>
    </row>
    <row r="2927" spans="15:171">
      <c r="O2927"/>
      <c r="AD2927"/>
      <c r="AE2927"/>
      <c r="BG2927"/>
      <c r="BU2927"/>
      <c r="CI2927"/>
      <c r="CW2927"/>
      <c r="FA2927"/>
      <c r="FO2927"/>
    </row>
    <row r="2928" spans="15:171">
      <c r="O2928"/>
      <c r="AD2928"/>
      <c r="AE2928"/>
      <c r="BG2928"/>
      <c r="BU2928"/>
      <c r="CI2928"/>
      <c r="CW2928"/>
      <c r="FA2928"/>
      <c r="FO2928"/>
    </row>
    <row r="2929" spans="15:171">
      <c r="O2929"/>
      <c r="AD2929"/>
      <c r="AE2929"/>
      <c r="BG2929"/>
      <c r="BU2929"/>
      <c r="CI2929"/>
      <c r="CW2929"/>
      <c r="FA2929"/>
      <c r="FO2929"/>
    </row>
    <row r="2930" spans="15:171">
      <c r="O2930"/>
      <c r="AD2930"/>
      <c r="AE2930"/>
      <c r="BG2930"/>
      <c r="BU2930"/>
      <c r="CI2930"/>
      <c r="CW2930"/>
      <c r="FA2930"/>
      <c r="FO2930"/>
    </row>
    <row r="2931" spans="15:171">
      <c r="O2931"/>
      <c r="AD2931"/>
      <c r="AE2931"/>
      <c r="BG2931"/>
      <c r="BU2931"/>
      <c r="CI2931"/>
      <c r="CW2931"/>
      <c r="FA2931"/>
      <c r="FO2931"/>
    </row>
    <row r="2932" spans="15:171">
      <c r="O2932"/>
      <c r="AD2932"/>
      <c r="AE2932"/>
      <c r="BG2932"/>
      <c r="BU2932"/>
      <c r="CI2932"/>
      <c r="CW2932"/>
      <c r="FA2932"/>
      <c r="FO2932"/>
    </row>
    <row r="2933" spans="15:171">
      <c r="O2933"/>
      <c r="AD2933"/>
      <c r="AE2933"/>
      <c r="BG2933"/>
      <c r="BU2933"/>
      <c r="CI2933"/>
      <c r="CW2933"/>
      <c r="FA2933"/>
      <c r="FO2933"/>
    </row>
    <row r="2934" spans="15:171">
      <c r="O2934"/>
      <c r="AD2934"/>
      <c r="AE2934"/>
      <c r="BG2934"/>
      <c r="BU2934"/>
      <c r="CI2934"/>
      <c r="CW2934"/>
      <c r="FA2934"/>
      <c r="FO2934"/>
    </row>
    <row r="2935" spans="15:171">
      <c r="O2935"/>
      <c r="AD2935"/>
      <c r="AE2935"/>
      <c r="BG2935"/>
      <c r="BU2935"/>
      <c r="CI2935"/>
      <c r="CW2935"/>
      <c r="FA2935"/>
      <c r="FO2935"/>
    </row>
    <row r="2936" spans="15:171">
      <c r="O2936"/>
      <c r="AD2936"/>
      <c r="AE2936"/>
      <c r="BG2936"/>
      <c r="BU2936"/>
      <c r="CI2936"/>
      <c r="CW2936"/>
      <c r="FA2936"/>
      <c r="FO2936"/>
    </row>
    <row r="2937" spans="15:171">
      <c r="O2937"/>
      <c r="AD2937"/>
      <c r="AE2937"/>
      <c r="BG2937"/>
      <c r="BU2937"/>
      <c r="CI2937"/>
      <c r="CW2937"/>
      <c r="FA2937"/>
      <c r="FO2937"/>
    </row>
    <row r="2938" spans="15:171">
      <c r="O2938"/>
      <c r="AD2938"/>
      <c r="AE2938"/>
      <c r="BG2938"/>
      <c r="BU2938"/>
      <c r="CI2938"/>
      <c r="CW2938"/>
      <c r="FA2938"/>
      <c r="FO2938"/>
    </row>
    <row r="2939" spans="15:171">
      <c r="O2939"/>
      <c r="AD2939"/>
      <c r="AE2939"/>
      <c r="BG2939"/>
      <c r="BU2939"/>
      <c r="CI2939"/>
      <c r="CW2939"/>
      <c r="FA2939"/>
      <c r="FO2939"/>
    </row>
    <row r="2940" spans="15:171">
      <c r="O2940"/>
      <c r="AD2940"/>
      <c r="AE2940"/>
      <c r="BG2940"/>
      <c r="BU2940"/>
      <c r="CI2940"/>
      <c r="CW2940"/>
      <c r="FA2940"/>
      <c r="FO2940"/>
    </row>
    <row r="2941" spans="15:171">
      <c r="O2941"/>
      <c r="AD2941"/>
      <c r="AE2941"/>
      <c r="BG2941"/>
      <c r="BU2941"/>
      <c r="CI2941"/>
      <c r="CW2941"/>
      <c r="FA2941"/>
      <c r="FO2941"/>
    </row>
    <row r="2942" spans="15:171">
      <c r="O2942"/>
      <c r="AD2942"/>
      <c r="AE2942"/>
      <c r="BG2942"/>
      <c r="BU2942"/>
      <c r="CI2942"/>
      <c r="CW2942"/>
      <c r="FA2942"/>
      <c r="FO2942"/>
    </row>
    <row r="2943" spans="15:171">
      <c r="O2943"/>
      <c r="AD2943"/>
      <c r="AE2943"/>
      <c r="BG2943"/>
      <c r="BU2943"/>
      <c r="CI2943"/>
      <c r="CW2943"/>
      <c r="FA2943"/>
      <c r="FO2943"/>
    </row>
    <row r="2944" spans="15:171">
      <c r="O2944"/>
      <c r="AD2944"/>
      <c r="AE2944"/>
      <c r="BG2944"/>
      <c r="BU2944"/>
      <c r="CI2944"/>
      <c r="CW2944"/>
      <c r="FA2944"/>
      <c r="FO2944"/>
    </row>
    <row r="2945" spans="15:171">
      <c r="O2945"/>
      <c r="AD2945"/>
      <c r="AE2945"/>
      <c r="BG2945"/>
      <c r="BU2945"/>
      <c r="CI2945"/>
      <c r="CW2945"/>
      <c r="FA2945"/>
      <c r="FO2945"/>
    </row>
    <row r="2946" spans="15:171">
      <c r="O2946"/>
      <c r="AD2946"/>
      <c r="AE2946"/>
      <c r="BG2946"/>
      <c r="BU2946"/>
      <c r="CI2946"/>
      <c r="CW2946"/>
      <c r="FA2946"/>
      <c r="FO2946"/>
    </row>
    <row r="2947" spans="15:171">
      <c r="O2947"/>
      <c r="AD2947"/>
      <c r="AE2947"/>
      <c r="BG2947"/>
      <c r="BU2947"/>
      <c r="CI2947"/>
      <c r="CW2947"/>
      <c r="FA2947"/>
      <c r="FO2947"/>
    </row>
    <row r="2948" spans="15:171">
      <c r="O2948"/>
      <c r="AD2948"/>
      <c r="AE2948"/>
      <c r="BG2948"/>
      <c r="BU2948"/>
      <c r="CI2948"/>
      <c r="CW2948"/>
      <c r="FA2948"/>
      <c r="FO2948"/>
    </row>
    <row r="2949" spans="15:171">
      <c r="O2949"/>
      <c r="AD2949"/>
      <c r="AE2949"/>
      <c r="BG2949"/>
      <c r="BU2949"/>
      <c r="CI2949"/>
      <c r="CW2949"/>
      <c r="FA2949"/>
      <c r="FO2949"/>
    </row>
    <row r="2950" spans="15:171">
      <c r="O2950"/>
      <c r="AD2950"/>
      <c r="AE2950"/>
      <c r="BG2950"/>
      <c r="BU2950"/>
      <c r="CI2950"/>
      <c r="CW2950"/>
      <c r="FA2950"/>
      <c r="FO2950"/>
    </row>
    <row r="2951" spans="15:171">
      <c r="O2951"/>
      <c r="AD2951"/>
      <c r="AE2951"/>
      <c r="BG2951"/>
      <c r="BU2951"/>
      <c r="CI2951"/>
      <c r="CW2951"/>
      <c r="FA2951"/>
      <c r="FO2951"/>
    </row>
    <row r="2952" spans="15:171">
      <c r="O2952"/>
      <c r="AD2952"/>
      <c r="AE2952"/>
      <c r="BG2952"/>
      <c r="BU2952"/>
      <c r="CI2952"/>
      <c r="CW2952"/>
      <c r="FA2952"/>
      <c r="FO2952"/>
    </row>
    <row r="2953" spans="15:171">
      <c r="O2953"/>
      <c r="AD2953"/>
      <c r="AE2953"/>
      <c r="BG2953"/>
      <c r="BU2953"/>
      <c r="CI2953"/>
      <c r="CW2953"/>
      <c r="FA2953"/>
      <c r="FO2953"/>
    </row>
    <row r="2954" spans="15:171">
      <c r="O2954"/>
      <c r="AD2954"/>
      <c r="AE2954"/>
      <c r="BG2954"/>
      <c r="BU2954"/>
      <c r="CI2954"/>
      <c r="CW2954"/>
      <c r="FA2954"/>
      <c r="FO2954"/>
    </row>
    <row r="2955" spans="15:171">
      <c r="O2955"/>
      <c r="AD2955"/>
      <c r="AE2955"/>
      <c r="BG2955"/>
      <c r="BU2955"/>
      <c r="CI2955"/>
      <c r="CW2955"/>
      <c r="FA2955"/>
      <c r="FO2955"/>
    </row>
    <row r="2956" spans="15:171">
      <c r="O2956"/>
      <c r="AD2956"/>
      <c r="AE2956"/>
      <c r="BG2956"/>
      <c r="BU2956"/>
      <c r="CI2956"/>
      <c r="CW2956"/>
      <c r="FA2956"/>
      <c r="FO2956"/>
    </row>
    <row r="2957" spans="15:171">
      <c r="O2957"/>
      <c r="AD2957"/>
      <c r="AE2957"/>
      <c r="BG2957"/>
      <c r="BU2957"/>
      <c r="CI2957"/>
      <c r="CW2957"/>
      <c r="FA2957"/>
      <c r="FO2957"/>
    </row>
    <row r="2958" spans="15:171">
      <c r="O2958"/>
      <c r="AD2958"/>
      <c r="AE2958"/>
      <c r="BG2958"/>
      <c r="BU2958"/>
      <c r="CI2958"/>
      <c r="CW2958"/>
      <c r="FA2958"/>
      <c r="FO2958"/>
    </row>
    <row r="2959" spans="15:171">
      <c r="O2959"/>
      <c r="AD2959"/>
      <c r="AE2959"/>
      <c r="BG2959"/>
      <c r="BU2959"/>
      <c r="CI2959"/>
      <c r="CW2959"/>
      <c r="FA2959"/>
      <c r="FO2959"/>
    </row>
    <row r="2960" spans="15:171">
      <c r="O2960"/>
      <c r="AD2960"/>
      <c r="AE2960"/>
      <c r="BG2960"/>
      <c r="BU2960"/>
      <c r="CI2960"/>
      <c r="CW2960"/>
      <c r="FA2960"/>
      <c r="FO2960"/>
    </row>
    <row r="2961" spans="15:171">
      <c r="O2961"/>
      <c r="AD2961"/>
      <c r="AE2961"/>
      <c r="BG2961"/>
      <c r="BU2961"/>
      <c r="CI2961"/>
      <c r="CW2961"/>
      <c r="FA2961"/>
      <c r="FO2961"/>
    </row>
    <row r="2962" spans="15:171">
      <c r="O2962"/>
      <c r="AD2962"/>
      <c r="AE2962"/>
      <c r="BG2962"/>
      <c r="BU2962"/>
      <c r="CI2962"/>
      <c r="CW2962"/>
      <c r="FA2962"/>
      <c r="FO2962"/>
    </row>
    <row r="2963" spans="15:171">
      <c r="O2963"/>
      <c r="AD2963"/>
      <c r="AE2963"/>
      <c r="BG2963"/>
      <c r="BU2963"/>
      <c r="CI2963"/>
      <c r="CW2963"/>
      <c r="FA2963"/>
      <c r="FO2963"/>
    </row>
    <row r="2964" spans="15:171">
      <c r="O2964"/>
      <c r="AD2964"/>
      <c r="AE2964"/>
      <c r="BG2964"/>
      <c r="BU2964"/>
      <c r="CI2964"/>
      <c r="CW2964"/>
      <c r="FA2964"/>
      <c r="FO2964"/>
    </row>
    <row r="2965" spans="15:171">
      <c r="O2965"/>
      <c r="AD2965"/>
      <c r="AE2965"/>
      <c r="BG2965"/>
      <c r="BU2965"/>
      <c r="CI2965"/>
      <c r="CW2965"/>
      <c r="FA2965"/>
      <c r="FO2965"/>
    </row>
    <row r="2966" spans="15:171">
      <c r="O2966"/>
      <c r="AD2966"/>
      <c r="AE2966"/>
      <c r="BG2966"/>
      <c r="BU2966"/>
      <c r="CI2966"/>
      <c r="CW2966"/>
      <c r="FA2966"/>
      <c r="FO2966"/>
    </row>
    <row r="2967" spans="15:171">
      <c r="O2967"/>
      <c r="AD2967"/>
      <c r="AE2967"/>
      <c r="BG2967"/>
      <c r="BU2967"/>
      <c r="CI2967"/>
      <c r="CW2967"/>
      <c r="FA2967"/>
      <c r="FO2967"/>
    </row>
    <row r="2968" spans="15:171">
      <c r="O2968"/>
      <c r="AD2968"/>
      <c r="AE2968"/>
      <c r="BG2968"/>
      <c r="BU2968"/>
      <c r="CI2968"/>
      <c r="CW2968"/>
      <c r="FA2968"/>
      <c r="FO2968"/>
    </row>
    <row r="2969" spans="15:171">
      <c r="O2969"/>
      <c r="AD2969"/>
      <c r="AE2969"/>
      <c r="BG2969"/>
      <c r="BU2969"/>
      <c r="CI2969"/>
      <c r="CW2969"/>
      <c r="FA2969"/>
      <c r="FO2969"/>
    </row>
    <row r="2970" spans="15:171">
      <c r="O2970"/>
      <c r="AD2970"/>
      <c r="AE2970"/>
      <c r="BG2970"/>
      <c r="BU2970"/>
      <c r="CI2970"/>
      <c r="CW2970"/>
      <c r="FA2970"/>
      <c r="FO2970"/>
    </row>
    <row r="2971" spans="15:171">
      <c r="O2971"/>
      <c r="AD2971"/>
      <c r="AE2971"/>
      <c r="BG2971"/>
      <c r="BU2971"/>
      <c r="CI2971"/>
      <c r="CW2971"/>
      <c r="FA2971"/>
      <c r="FO2971"/>
    </row>
    <row r="2972" spans="15:171">
      <c r="O2972"/>
      <c r="AD2972"/>
      <c r="AE2972"/>
      <c r="BG2972"/>
      <c r="BU2972"/>
      <c r="CI2972"/>
      <c r="CW2972"/>
      <c r="FA2972"/>
      <c r="FO2972"/>
    </row>
    <row r="2973" spans="15:171">
      <c r="O2973"/>
      <c r="AD2973"/>
      <c r="AE2973"/>
      <c r="BG2973"/>
      <c r="BU2973"/>
      <c r="CI2973"/>
      <c r="CW2973"/>
      <c r="FA2973"/>
      <c r="FO2973"/>
    </row>
    <row r="2974" spans="15:171">
      <c r="O2974"/>
      <c r="AD2974"/>
      <c r="AE2974"/>
      <c r="BG2974"/>
      <c r="BU2974"/>
      <c r="CI2974"/>
      <c r="CW2974"/>
      <c r="FA2974"/>
      <c r="FO2974"/>
    </row>
    <row r="2975" spans="15:171">
      <c r="O2975"/>
      <c r="AD2975"/>
      <c r="AE2975"/>
      <c r="BG2975"/>
      <c r="BU2975"/>
      <c r="CI2975"/>
      <c r="CW2975"/>
      <c r="FA2975"/>
      <c r="FO2975"/>
    </row>
    <row r="2976" spans="15:171">
      <c r="O2976"/>
      <c r="AD2976"/>
      <c r="AE2976"/>
      <c r="BG2976"/>
      <c r="BU2976"/>
      <c r="CI2976"/>
      <c r="CW2976"/>
      <c r="FA2976"/>
      <c r="FO2976"/>
    </row>
    <row r="2977" spans="15:171">
      <c r="O2977"/>
      <c r="AD2977"/>
      <c r="AE2977"/>
      <c r="BG2977"/>
      <c r="BU2977"/>
      <c r="CI2977"/>
      <c r="CW2977"/>
      <c r="FA2977"/>
      <c r="FO2977"/>
    </row>
    <row r="2978" spans="15:171">
      <c r="O2978"/>
      <c r="AD2978"/>
      <c r="AE2978"/>
      <c r="BG2978"/>
      <c r="BU2978"/>
      <c r="CI2978"/>
      <c r="CW2978"/>
      <c r="FA2978"/>
      <c r="FO2978"/>
    </row>
    <row r="2979" spans="15:171">
      <c r="O2979"/>
      <c r="AD2979"/>
      <c r="AE2979"/>
      <c r="BG2979"/>
      <c r="BU2979"/>
      <c r="CI2979"/>
      <c r="CW2979"/>
      <c r="FA2979"/>
      <c r="FO2979"/>
    </row>
    <row r="2980" spans="15:171">
      <c r="O2980"/>
      <c r="AD2980"/>
      <c r="AE2980"/>
      <c r="BG2980"/>
      <c r="BU2980"/>
      <c r="CI2980"/>
      <c r="CW2980"/>
      <c r="FA2980"/>
      <c r="FO2980"/>
    </row>
    <row r="2981" spans="15:171">
      <c r="O2981"/>
      <c r="AD2981"/>
      <c r="AE2981"/>
      <c r="BG2981"/>
      <c r="BU2981"/>
      <c r="CI2981"/>
      <c r="CW2981"/>
      <c r="FA2981"/>
      <c r="FO2981"/>
    </row>
    <row r="2982" spans="15:171">
      <c r="O2982"/>
      <c r="AD2982"/>
      <c r="AE2982"/>
      <c r="BG2982"/>
      <c r="BU2982"/>
      <c r="CI2982"/>
      <c r="CW2982"/>
      <c r="FA2982"/>
      <c r="FO2982"/>
    </row>
    <row r="2983" spans="15:171">
      <c r="O2983"/>
      <c r="AD2983"/>
      <c r="AE2983"/>
      <c r="BG2983"/>
      <c r="BU2983"/>
      <c r="CI2983"/>
      <c r="CW2983"/>
      <c r="FA2983"/>
      <c r="FO2983"/>
    </row>
    <row r="2984" spans="15:171">
      <c r="O2984"/>
      <c r="AD2984"/>
      <c r="AE2984"/>
      <c r="BG2984"/>
      <c r="BU2984"/>
      <c r="CI2984"/>
      <c r="CW2984"/>
      <c r="FA2984"/>
      <c r="FO2984"/>
    </row>
    <row r="2985" spans="15:171">
      <c r="O2985"/>
      <c r="AD2985"/>
      <c r="AE2985"/>
      <c r="BG2985"/>
      <c r="BU2985"/>
      <c r="CI2985"/>
      <c r="CW2985"/>
      <c r="FA2985"/>
      <c r="FO2985"/>
    </row>
    <row r="2986" spans="15:171">
      <c r="O2986"/>
      <c r="AD2986"/>
      <c r="AE2986"/>
      <c r="BG2986"/>
      <c r="BU2986"/>
      <c r="CI2986"/>
      <c r="CW2986"/>
      <c r="FA2986"/>
      <c r="FO2986"/>
    </row>
    <row r="2987" spans="15:171">
      <c r="O2987"/>
      <c r="AD2987"/>
      <c r="AE2987"/>
      <c r="BG2987"/>
      <c r="BU2987"/>
      <c r="CI2987"/>
      <c r="CW2987"/>
      <c r="FA2987"/>
      <c r="FO2987"/>
    </row>
    <row r="2988" spans="15:171">
      <c r="O2988"/>
      <c r="AD2988"/>
      <c r="AE2988"/>
      <c r="BG2988"/>
      <c r="BU2988"/>
      <c r="CI2988"/>
      <c r="CW2988"/>
      <c r="FA2988"/>
      <c r="FO2988"/>
    </row>
    <row r="2989" spans="15:171">
      <c r="O2989"/>
      <c r="AD2989"/>
      <c r="AE2989"/>
      <c r="BG2989"/>
      <c r="BU2989"/>
      <c r="CI2989"/>
      <c r="CW2989"/>
      <c r="FA2989"/>
      <c r="FO2989"/>
    </row>
    <row r="2990" spans="15:171">
      <c r="O2990"/>
      <c r="AD2990"/>
      <c r="AE2990"/>
      <c r="BG2990"/>
      <c r="BU2990"/>
      <c r="CI2990"/>
      <c r="CW2990"/>
      <c r="FA2990"/>
      <c r="FO2990"/>
    </row>
    <row r="2991" spans="15:171">
      <c r="O2991"/>
      <c r="AD2991"/>
      <c r="AE2991"/>
      <c r="BG2991"/>
      <c r="BU2991"/>
      <c r="CI2991"/>
      <c r="CW2991"/>
      <c r="FA2991"/>
      <c r="FO2991"/>
    </row>
    <row r="2992" spans="15:171">
      <c r="O2992"/>
      <c r="AD2992"/>
      <c r="AE2992"/>
      <c r="BG2992"/>
      <c r="BU2992"/>
      <c r="CI2992"/>
      <c r="CW2992"/>
      <c r="FA2992"/>
      <c r="FO2992"/>
    </row>
    <row r="2993" spans="15:171">
      <c r="O2993"/>
      <c r="AD2993"/>
      <c r="AE2993"/>
      <c r="BG2993"/>
      <c r="BU2993"/>
      <c r="CI2993"/>
      <c r="CW2993"/>
      <c r="FA2993"/>
      <c r="FO2993"/>
    </row>
    <row r="2994" spans="15:171">
      <c r="O2994"/>
      <c r="AD2994"/>
      <c r="AE2994"/>
      <c r="BG2994"/>
      <c r="BU2994"/>
      <c r="CI2994"/>
      <c r="CW2994"/>
      <c r="FA2994"/>
      <c r="FO2994"/>
    </row>
    <row r="2995" spans="15:171">
      <c r="O2995"/>
      <c r="AD2995"/>
      <c r="AE2995"/>
      <c r="BG2995"/>
      <c r="BU2995"/>
      <c r="CI2995"/>
      <c r="CW2995"/>
      <c r="FA2995"/>
      <c r="FO2995"/>
    </row>
    <row r="2996" spans="15:171">
      <c r="O2996"/>
      <c r="AD2996"/>
      <c r="AE2996"/>
      <c r="BG2996"/>
      <c r="BU2996"/>
      <c r="CI2996"/>
      <c r="CW2996"/>
      <c r="FA2996"/>
      <c r="FO2996"/>
    </row>
    <row r="2997" spans="15:171">
      <c r="O2997"/>
      <c r="AD2997"/>
      <c r="AE2997"/>
      <c r="BG2997"/>
      <c r="BU2997"/>
      <c r="CI2997"/>
      <c r="CW2997"/>
      <c r="FA2997"/>
      <c r="FO2997"/>
    </row>
    <row r="2998" spans="15:171">
      <c r="O2998"/>
      <c r="AD2998"/>
      <c r="AE2998"/>
      <c r="BG2998"/>
      <c r="BU2998"/>
      <c r="CI2998"/>
      <c r="CW2998"/>
      <c r="FA2998"/>
      <c r="FO2998"/>
    </row>
    <row r="2999" spans="15:171">
      <c r="O2999"/>
      <c r="AD2999"/>
      <c r="AE2999"/>
      <c r="BG2999"/>
      <c r="BU2999"/>
      <c r="CI2999"/>
      <c r="CW2999"/>
      <c r="FA2999"/>
      <c r="FO2999"/>
    </row>
    <row r="3000" spans="15:171">
      <c r="O3000"/>
      <c r="AD3000"/>
      <c r="AE3000"/>
      <c r="BG3000"/>
      <c r="BU3000"/>
      <c r="CI3000"/>
      <c r="CW3000"/>
      <c r="FA3000"/>
      <c r="FO3000"/>
    </row>
    <row r="3001" spans="15:171">
      <c r="O3001"/>
      <c r="AD3001"/>
      <c r="AE3001"/>
      <c r="BG3001"/>
      <c r="BU3001"/>
      <c r="CI3001"/>
      <c r="CW3001"/>
      <c r="FA3001"/>
      <c r="FO3001"/>
    </row>
    <row r="3002" spans="15:171">
      <c r="O3002"/>
      <c r="AD3002"/>
      <c r="AE3002"/>
      <c r="BG3002"/>
      <c r="BU3002"/>
      <c r="CI3002"/>
      <c r="CW3002"/>
      <c r="FA3002"/>
      <c r="FO3002"/>
    </row>
    <row r="3003" spans="15:171">
      <c r="O3003"/>
      <c r="AD3003"/>
      <c r="AE3003"/>
      <c r="BG3003"/>
      <c r="BU3003"/>
      <c r="CI3003"/>
      <c r="CW3003"/>
      <c r="FA3003"/>
      <c r="FO3003"/>
    </row>
    <row r="3004" spans="15:171">
      <c r="O3004"/>
      <c r="AD3004"/>
      <c r="AE3004"/>
      <c r="BG3004"/>
      <c r="BU3004"/>
      <c r="CI3004"/>
      <c r="CW3004"/>
      <c r="FA3004"/>
      <c r="FO3004"/>
    </row>
    <row r="3005" spans="15:171">
      <c r="O3005"/>
      <c r="AD3005"/>
      <c r="AE3005"/>
      <c r="BG3005"/>
      <c r="BU3005"/>
      <c r="CI3005"/>
      <c r="CW3005"/>
      <c r="FA3005"/>
      <c r="FO3005"/>
    </row>
    <row r="3006" spans="15:171">
      <c r="O3006"/>
      <c r="AD3006"/>
      <c r="AE3006"/>
      <c r="BG3006"/>
      <c r="BU3006"/>
      <c r="CI3006"/>
      <c r="CW3006"/>
      <c r="FA3006"/>
      <c r="FO3006"/>
    </row>
    <row r="3007" spans="15:171">
      <c r="O3007"/>
      <c r="AD3007"/>
      <c r="AE3007"/>
      <c r="BG3007"/>
      <c r="BU3007"/>
      <c r="CI3007"/>
      <c r="CW3007"/>
      <c r="FA3007"/>
      <c r="FO3007"/>
    </row>
    <row r="3008" spans="15:171">
      <c r="O3008"/>
      <c r="AD3008"/>
      <c r="AE3008"/>
      <c r="BG3008"/>
      <c r="BU3008"/>
      <c r="CI3008"/>
      <c r="CW3008"/>
      <c r="FA3008"/>
      <c r="FO3008"/>
    </row>
    <row r="3009" spans="15:171">
      <c r="O3009"/>
      <c r="AD3009"/>
      <c r="AE3009"/>
      <c r="BG3009"/>
      <c r="BU3009"/>
      <c r="CI3009"/>
      <c r="CW3009"/>
      <c r="FA3009"/>
      <c r="FO3009"/>
    </row>
    <row r="3010" spans="15:171">
      <c r="O3010"/>
      <c r="AD3010"/>
      <c r="AE3010"/>
      <c r="BG3010"/>
      <c r="BU3010"/>
      <c r="CI3010"/>
      <c r="CW3010"/>
      <c r="FA3010"/>
      <c r="FO3010"/>
    </row>
    <row r="3011" spans="15:171">
      <c r="O3011"/>
      <c r="AD3011"/>
      <c r="AE3011"/>
      <c r="BG3011"/>
      <c r="BU3011"/>
      <c r="CI3011"/>
      <c r="CW3011"/>
      <c r="FA3011"/>
      <c r="FO3011"/>
    </row>
    <row r="3012" spans="15:171">
      <c r="O3012"/>
      <c r="AD3012"/>
      <c r="AE3012"/>
      <c r="BG3012"/>
      <c r="BU3012"/>
      <c r="CI3012"/>
      <c r="CW3012"/>
      <c r="FA3012"/>
      <c r="FO3012"/>
    </row>
    <row r="3013" spans="15:171">
      <c r="O3013"/>
      <c r="AD3013"/>
      <c r="AE3013"/>
      <c r="BG3013"/>
      <c r="BU3013"/>
      <c r="CI3013"/>
      <c r="CW3013"/>
      <c r="FA3013"/>
      <c r="FO3013"/>
    </row>
    <row r="3014" spans="15:171">
      <c r="O3014"/>
      <c r="AD3014"/>
      <c r="AE3014"/>
      <c r="BG3014"/>
      <c r="BU3014"/>
      <c r="CI3014"/>
      <c r="CW3014"/>
      <c r="FA3014"/>
      <c r="FO3014"/>
    </row>
    <row r="3015" spans="15:171">
      <c r="O3015"/>
      <c r="AD3015"/>
      <c r="AE3015"/>
      <c r="BG3015"/>
      <c r="BU3015"/>
      <c r="CI3015"/>
      <c r="CW3015"/>
      <c r="FA3015"/>
      <c r="FO3015"/>
    </row>
    <row r="3016" spans="15:171">
      <c r="O3016"/>
      <c r="AD3016"/>
      <c r="AE3016"/>
      <c r="BG3016"/>
      <c r="BU3016"/>
      <c r="CI3016"/>
      <c r="CW3016"/>
      <c r="FA3016"/>
      <c r="FO3016"/>
    </row>
    <row r="3017" spans="15:171">
      <c r="O3017"/>
      <c r="AD3017"/>
      <c r="AE3017"/>
      <c r="BG3017"/>
      <c r="BU3017"/>
      <c r="CI3017"/>
      <c r="CW3017"/>
      <c r="FA3017"/>
      <c r="FO3017"/>
    </row>
    <row r="3018" spans="15:171">
      <c r="O3018"/>
      <c r="AD3018"/>
      <c r="AE3018"/>
      <c r="BG3018"/>
      <c r="BU3018"/>
      <c r="CI3018"/>
      <c r="CW3018"/>
      <c r="FA3018"/>
      <c r="FO3018"/>
    </row>
    <row r="3019" spans="15:171">
      <c r="O3019"/>
      <c r="AD3019"/>
      <c r="AE3019"/>
      <c r="BG3019"/>
      <c r="BU3019"/>
      <c r="CI3019"/>
      <c r="CW3019"/>
      <c r="FA3019"/>
      <c r="FO3019"/>
    </row>
    <row r="3020" spans="15:171">
      <c r="O3020"/>
      <c r="AD3020"/>
      <c r="AE3020"/>
      <c r="BG3020"/>
      <c r="BU3020"/>
      <c r="CI3020"/>
      <c r="CW3020"/>
      <c r="FA3020"/>
      <c r="FO3020"/>
    </row>
    <row r="3021" spans="15:171">
      <c r="O3021"/>
      <c r="AD3021"/>
      <c r="AE3021"/>
      <c r="BG3021"/>
      <c r="BU3021"/>
      <c r="CI3021"/>
      <c r="CW3021"/>
      <c r="FA3021"/>
      <c r="FO3021"/>
    </row>
    <row r="3022" spans="15:171">
      <c r="O3022"/>
      <c r="AD3022"/>
      <c r="AE3022"/>
      <c r="BG3022"/>
      <c r="BU3022"/>
      <c r="CI3022"/>
      <c r="CW3022"/>
      <c r="FA3022"/>
      <c r="FO3022"/>
    </row>
    <row r="3023" spans="15:171">
      <c r="O3023"/>
      <c r="AD3023"/>
      <c r="AE3023"/>
      <c r="BG3023"/>
      <c r="BU3023"/>
      <c r="CI3023"/>
      <c r="CW3023"/>
      <c r="FA3023"/>
      <c r="FO3023"/>
    </row>
    <row r="3024" spans="15:171">
      <c r="O3024"/>
      <c r="AD3024"/>
      <c r="AE3024"/>
      <c r="BG3024"/>
      <c r="BU3024"/>
      <c r="CI3024"/>
      <c r="CW3024"/>
      <c r="FA3024"/>
      <c r="FO3024"/>
    </row>
    <row r="3025" spans="15:171">
      <c r="O3025"/>
      <c r="AD3025"/>
      <c r="AE3025"/>
      <c r="BG3025"/>
      <c r="BU3025"/>
      <c r="CI3025"/>
      <c r="CW3025"/>
      <c r="FA3025"/>
      <c r="FO3025"/>
    </row>
    <row r="3026" spans="15:171">
      <c r="O3026"/>
      <c r="AD3026"/>
      <c r="AE3026"/>
      <c r="BG3026"/>
      <c r="BU3026"/>
      <c r="CI3026"/>
      <c r="CW3026"/>
      <c r="FA3026"/>
      <c r="FO3026"/>
    </row>
    <row r="3027" spans="15:171">
      <c r="O3027"/>
      <c r="AD3027"/>
      <c r="AE3027"/>
      <c r="BG3027"/>
      <c r="BU3027"/>
      <c r="CI3027"/>
      <c r="CW3027"/>
      <c r="FA3027"/>
      <c r="FO3027"/>
    </row>
    <row r="3028" spans="15:171">
      <c r="O3028"/>
      <c r="AD3028"/>
      <c r="AE3028"/>
      <c r="BG3028"/>
      <c r="BU3028"/>
      <c r="CI3028"/>
      <c r="CW3028"/>
      <c r="FA3028"/>
      <c r="FO3028"/>
    </row>
    <row r="3029" spans="15:171">
      <c r="O3029"/>
      <c r="AD3029"/>
      <c r="AE3029"/>
      <c r="BG3029"/>
      <c r="BU3029"/>
      <c r="CI3029"/>
      <c r="CW3029"/>
      <c r="FA3029"/>
      <c r="FO3029"/>
    </row>
    <row r="3030" spans="15:171">
      <c r="O3030"/>
      <c r="AD3030"/>
      <c r="AE3030"/>
      <c r="BG3030"/>
      <c r="BU3030"/>
      <c r="CI3030"/>
      <c r="CW3030"/>
      <c r="FA3030"/>
      <c r="FO3030"/>
    </row>
    <row r="3031" spans="15:171">
      <c r="O3031"/>
      <c r="AD3031"/>
      <c r="AE3031"/>
      <c r="BG3031"/>
      <c r="BU3031"/>
      <c r="CI3031"/>
      <c r="CW3031"/>
      <c r="FA3031"/>
      <c r="FO3031"/>
    </row>
    <row r="3032" spans="15:171">
      <c r="O3032"/>
      <c r="AD3032"/>
      <c r="AE3032"/>
      <c r="BG3032"/>
      <c r="BU3032"/>
      <c r="CI3032"/>
      <c r="CW3032"/>
      <c r="FA3032"/>
      <c r="FO3032"/>
    </row>
    <row r="3033" spans="15:171">
      <c r="O3033"/>
      <c r="AD3033"/>
      <c r="AE3033"/>
      <c r="BG3033"/>
      <c r="BU3033"/>
      <c r="CI3033"/>
      <c r="CW3033"/>
      <c r="FA3033"/>
      <c r="FO3033"/>
    </row>
    <row r="3034" spans="15:171">
      <c r="O3034"/>
      <c r="AD3034"/>
      <c r="AE3034"/>
      <c r="BG3034"/>
      <c r="BU3034"/>
      <c r="CI3034"/>
      <c r="CW3034"/>
      <c r="FA3034"/>
      <c r="FO3034"/>
    </row>
    <row r="3035" spans="15:171">
      <c r="O3035"/>
      <c r="AD3035"/>
      <c r="AE3035"/>
      <c r="BG3035"/>
      <c r="BU3035"/>
      <c r="CI3035"/>
      <c r="CW3035"/>
      <c r="FA3035"/>
      <c r="FO3035"/>
    </row>
    <row r="3036" spans="15:171">
      <c r="O3036"/>
      <c r="AD3036"/>
      <c r="AE3036"/>
      <c r="BG3036"/>
      <c r="BU3036"/>
      <c r="CI3036"/>
      <c r="CW3036"/>
      <c r="FA3036"/>
      <c r="FO3036"/>
    </row>
    <row r="3037" spans="15:171">
      <c r="O3037"/>
      <c r="AD3037"/>
      <c r="AE3037"/>
      <c r="BG3037"/>
      <c r="BU3037"/>
      <c r="CI3037"/>
      <c r="CW3037"/>
      <c r="FA3037"/>
      <c r="FO3037"/>
    </row>
    <row r="3038" spans="15:171">
      <c r="O3038"/>
      <c r="AD3038"/>
      <c r="AE3038"/>
      <c r="BG3038"/>
      <c r="BU3038"/>
      <c r="CI3038"/>
      <c r="CW3038"/>
      <c r="FA3038"/>
      <c r="FO3038"/>
    </row>
    <row r="3039" spans="15:171">
      <c r="O3039"/>
      <c r="AD3039"/>
      <c r="AE3039"/>
      <c r="BG3039"/>
      <c r="BU3039"/>
      <c r="CI3039"/>
      <c r="CW3039"/>
      <c r="FA3039"/>
      <c r="FO3039"/>
    </row>
    <row r="3040" spans="15:171">
      <c r="O3040"/>
      <c r="AD3040"/>
      <c r="AE3040"/>
      <c r="BG3040"/>
      <c r="BU3040"/>
      <c r="CI3040"/>
      <c r="CW3040"/>
      <c r="FA3040"/>
      <c r="FO3040"/>
    </row>
    <row r="3041" spans="15:171">
      <c r="O3041"/>
      <c r="AD3041"/>
      <c r="AE3041"/>
      <c r="BG3041"/>
      <c r="BU3041"/>
      <c r="CI3041"/>
      <c r="CW3041"/>
      <c r="FA3041"/>
      <c r="FO3041"/>
    </row>
    <row r="3042" spans="15:171">
      <c r="O3042"/>
      <c r="AD3042"/>
      <c r="AE3042"/>
      <c r="BG3042"/>
      <c r="BU3042"/>
      <c r="CI3042"/>
      <c r="CW3042"/>
      <c r="FA3042"/>
      <c r="FO3042"/>
    </row>
    <row r="3043" spans="15:171">
      <c r="O3043"/>
      <c r="AD3043"/>
      <c r="AE3043"/>
      <c r="BG3043"/>
      <c r="BU3043"/>
      <c r="CI3043"/>
      <c r="CW3043"/>
      <c r="FA3043"/>
      <c r="FO3043"/>
    </row>
    <row r="3044" spans="15:171">
      <c r="O3044"/>
      <c r="AD3044"/>
      <c r="AE3044"/>
      <c r="BG3044"/>
      <c r="BU3044"/>
      <c r="CI3044"/>
      <c r="CW3044"/>
      <c r="FA3044"/>
      <c r="FO3044"/>
    </row>
    <row r="3045" spans="15:171">
      <c r="O3045"/>
      <c r="AD3045"/>
      <c r="AE3045"/>
      <c r="BG3045"/>
      <c r="BU3045"/>
      <c r="CI3045"/>
      <c r="CW3045"/>
      <c r="FA3045"/>
      <c r="FO3045"/>
    </row>
    <row r="3046" spans="15:171">
      <c r="O3046"/>
      <c r="AD3046"/>
      <c r="AE3046"/>
      <c r="BG3046"/>
      <c r="BU3046"/>
      <c r="CI3046"/>
      <c r="CW3046"/>
      <c r="FA3046"/>
      <c r="FO3046"/>
    </row>
    <row r="3047" spans="15:171">
      <c r="O3047"/>
      <c r="AD3047"/>
      <c r="AE3047"/>
      <c r="BG3047"/>
      <c r="BU3047"/>
      <c r="CI3047"/>
      <c r="CW3047"/>
      <c r="FA3047"/>
      <c r="FO3047"/>
    </row>
    <row r="3048" spans="15:171">
      <c r="O3048"/>
      <c r="AD3048"/>
      <c r="AE3048"/>
      <c r="BG3048"/>
      <c r="BU3048"/>
      <c r="CI3048"/>
      <c r="CW3048"/>
      <c r="FA3048"/>
      <c r="FO3048"/>
    </row>
    <row r="3049" spans="15:171">
      <c r="O3049"/>
      <c r="AD3049"/>
      <c r="AE3049"/>
      <c r="BG3049"/>
      <c r="BU3049"/>
      <c r="CI3049"/>
      <c r="CW3049"/>
      <c r="FA3049"/>
      <c r="FO3049"/>
    </row>
    <row r="3050" spans="15:171">
      <c r="O3050"/>
      <c r="AD3050"/>
      <c r="AE3050"/>
      <c r="BG3050"/>
      <c r="BU3050"/>
      <c r="CI3050"/>
      <c r="CW3050"/>
      <c r="FA3050"/>
      <c r="FO3050"/>
    </row>
    <row r="3051" spans="15:171">
      <c r="O3051"/>
      <c r="AD3051"/>
      <c r="AE3051"/>
      <c r="BG3051"/>
      <c r="BU3051"/>
      <c r="CI3051"/>
      <c r="CW3051"/>
      <c r="FA3051"/>
      <c r="FO3051"/>
    </row>
    <row r="3052" spans="15:171">
      <c r="O3052"/>
      <c r="AD3052"/>
      <c r="AE3052"/>
      <c r="BG3052"/>
      <c r="BU3052"/>
      <c r="CI3052"/>
      <c r="CW3052"/>
      <c r="FA3052"/>
      <c r="FO3052"/>
    </row>
    <row r="3053" spans="15:171">
      <c r="O3053"/>
      <c r="AD3053"/>
      <c r="AE3053"/>
      <c r="BG3053"/>
      <c r="BU3053"/>
      <c r="CI3053"/>
      <c r="CW3053"/>
      <c r="FA3053"/>
      <c r="FO3053"/>
    </row>
    <row r="3054" spans="15:171">
      <c r="O3054"/>
      <c r="AD3054"/>
      <c r="AE3054"/>
      <c r="BG3054"/>
      <c r="BU3054"/>
      <c r="CI3054"/>
      <c r="CW3054"/>
      <c r="FA3054"/>
      <c r="FO3054"/>
    </row>
    <row r="3055" spans="15:171">
      <c r="O3055"/>
      <c r="AD3055"/>
      <c r="AE3055"/>
      <c r="BG3055"/>
      <c r="BU3055"/>
      <c r="CI3055"/>
      <c r="CW3055"/>
      <c r="FA3055"/>
      <c r="FO3055"/>
    </row>
    <row r="3056" spans="15:171">
      <c r="O3056"/>
      <c r="AD3056"/>
      <c r="AE3056"/>
      <c r="BG3056"/>
      <c r="BU3056"/>
      <c r="CI3056"/>
      <c r="CW3056"/>
      <c r="FA3056"/>
      <c r="FO3056"/>
    </row>
    <row r="3057" spans="15:171">
      <c r="O3057"/>
      <c r="AD3057"/>
      <c r="AE3057"/>
      <c r="BG3057"/>
      <c r="BU3057"/>
      <c r="CI3057"/>
      <c r="CW3057"/>
      <c r="FA3057"/>
      <c r="FO3057"/>
    </row>
    <row r="3058" spans="15:171">
      <c r="O3058"/>
      <c r="AD3058"/>
      <c r="AE3058"/>
      <c r="BG3058"/>
      <c r="BU3058"/>
      <c r="CI3058"/>
      <c r="CW3058"/>
      <c r="FA3058"/>
      <c r="FO3058"/>
    </row>
    <row r="3059" spans="15:171">
      <c r="O3059"/>
      <c r="AD3059"/>
      <c r="AE3059"/>
      <c r="BG3059"/>
      <c r="BU3059"/>
      <c r="CI3059"/>
      <c r="CW3059"/>
      <c r="FA3059"/>
      <c r="FO3059"/>
    </row>
    <row r="3060" spans="15:171">
      <c r="O3060"/>
      <c r="AD3060"/>
      <c r="AE3060"/>
      <c r="BG3060"/>
      <c r="BU3060"/>
      <c r="CI3060"/>
      <c r="CW3060"/>
      <c r="FA3060"/>
      <c r="FO3060"/>
    </row>
    <row r="3061" spans="15:171">
      <c r="O3061"/>
      <c r="AD3061"/>
      <c r="AE3061"/>
      <c r="BG3061"/>
      <c r="BU3061"/>
      <c r="CI3061"/>
      <c r="CW3061"/>
      <c r="FA3061"/>
      <c r="FO3061"/>
    </row>
    <row r="3062" spans="15:171">
      <c r="O3062"/>
      <c r="AD3062"/>
      <c r="AE3062"/>
      <c r="BG3062"/>
      <c r="BU3062"/>
      <c r="CI3062"/>
      <c r="CW3062"/>
      <c r="FA3062"/>
      <c r="FO3062"/>
    </row>
    <row r="3063" spans="15:171">
      <c r="O3063"/>
      <c r="AD3063"/>
      <c r="AE3063"/>
      <c r="BG3063"/>
      <c r="BU3063"/>
      <c r="CI3063"/>
      <c r="CW3063"/>
      <c r="FA3063"/>
      <c r="FO3063"/>
    </row>
    <row r="3064" spans="15:171">
      <c r="O3064"/>
      <c r="AD3064"/>
      <c r="AE3064"/>
      <c r="BG3064"/>
      <c r="BU3064"/>
      <c r="CI3064"/>
      <c r="CW3064"/>
      <c r="FA3064"/>
      <c r="FO3064"/>
    </row>
    <row r="3065" spans="15:171">
      <c r="O3065"/>
      <c r="AD3065"/>
      <c r="AE3065"/>
      <c r="BG3065"/>
      <c r="BU3065"/>
      <c r="CI3065"/>
      <c r="CW3065"/>
      <c r="FA3065"/>
      <c r="FO3065"/>
    </row>
    <row r="3066" spans="15:171">
      <c r="O3066"/>
      <c r="AD3066"/>
      <c r="AE3066"/>
      <c r="BG3066"/>
      <c r="BU3066"/>
      <c r="CI3066"/>
      <c r="CW3066"/>
      <c r="FA3066"/>
      <c r="FO3066"/>
    </row>
    <row r="3067" spans="15:171">
      <c r="O3067"/>
      <c r="AD3067"/>
      <c r="AE3067"/>
      <c r="BG3067"/>
      <c r="BU3067"/>
      <c r="CI3067"/>
      <c r="CW3067"/>
      <c r="FA3067"/>
      <c r="FO3067"/>
    </row>
    <row r="3068" spans="15:171">
      <c r="O3068"/>
      <c r="AD3068"/>
      <c r="AE3068"/>
      <c r="BG3068"/>
      <c r="BU3068"/>
      <c r="CI3068"/>
      <c r="CW3068"/>
      <c r="FA3068"/>
      <c r="FO3068"/>
    </row>
    <row r="3069" spans="15:171">
      <c r="O3069"/>
      <c r="AD3069"/>
      <c r="AE3069"/>
      <c r="BG3069"/>
      <c r="BU3069"/>
      <c r="CI3069"/>
      <c r="CW3069"/>
      <c r="FA3069"/>
      <c r="FO3069"/>
    </row>
    <row r="3070" spans="15:171">
      <c r="O3070"/>
      <c r="AD3070"/>
      <c r="AE3070"/>
      <c r="BG3070"/>
      <c r="BU3070"/>
      <c r="CI3070"/>
      <c r="CW3070"/>
      <c r="FA3070"/>
      <c r="FO3070"/>
    </row>
    <row r="3071" spans="15:171">
      <c r="O3071"/>
      <c r="AD3071"/>
      <c r="AE3071"/>
      <c r="BG3071"/>
      <c r="BU3071"/>
      <c r="CI3071"/>
      <c r="CW3071"/>
      <c r="FA3071"/>
      <c r="FO3071"/>
    </row>
    <row r="3072" spans="15:171">
      <c r="O3072"/>
      <c r="AD3072"/>
      <c r="AE3072"/>
      <c r="BG3072"/>
      <c r="BU3072"/>
      <c r="CI3072"/>
      <c r="CW3072"/>
      <c r="FA3072"/>
      <c r="FO3072"/>
    </row>
    <row r="3073" spans="15:171">
      <c r="O3073"/>
      <c r="AD3073"/>
      <c r="AE3073"/>
      <c r="BG3073"/>
      <c r="BU3073"/>
      <c r="CI3073"/>
      <c r="CW3073"/>
      <c r="FA3073"/>
      <c r="FO3073"/>
    </row>
    <row r="3074" spans="15:171">
      <c r="O3074"/>
      <c r="AD3074"/>
      <c r="AE3074"/>
      <c r="BG3074"/>
      <c r="BU3074"/>
      <c r="CI3074"/>
      <c r="CW3074"/>
      <c r="FA3074"/>
      <c r="FO3074"/>
    </row>
    <row r="3075" spans="15:171">
      <c r="O3075"/>
      <c r="AD3075"/>
      <c r="AE3075"/>
      <c r="BG3075"/>
      <c r="BU3075"/>
      <c r="CI3075"/>
      <c r="CW3075"/>
      <c r="FA3075"/>
      <c r="FO3075"/>
    </row>
    <row r="3076" spans="15:171">
      <c r="O3076"/>
      <c r="AD3076"/>
      <c r="AE3076"/>
      <c r="BG3076"/>
      <c r="BU3076"/>
      <c r="CI3076"/>
      <c r="CW3076"/>
      <c r="FA3076"/>
      <c r="FO3076"/>
    </row>
    <row r="3077" spans="15:171">
      <c r="O3077"/>
      <c r="AD3077"/>
      <c r="AE3077"/>
      <c r="BG3077"/>
      <c r="BU3077"/>
      <c r="CI3077"/>
      <c r="CW3077"/>
      <c r="FA3077"/>
      <c r="FO3077"/>
    </row>
    <row r="3078" spans="15:171">
      <c r="O3078"/>
      <c r="AD3078"/>
      <c r="AE3078"/>
      <c r="BG3078"/>
      <c r="BU3078"/>
      <c r="CI3078"/>
      <c r="CW3078"/>
      <c r="FA3078"/>
      <c r="FO3078"/>
    </row>
    <row r="3079" spans="15:171">
      <c r="O3079"/>
      <c r="AD3079"/>
      <c r="AE3079"/>
      <c r="BG3079"/>
      <c r="BU3079"/>
      <c r="CI3079"/>
      <c r="CW3079"/>
      <c r="FA3079"/>
      <c r="FO3079"/>
    </row>
    <row r="3080" spans="15:171">
      <c r="O3080"/>
      <c r="AD3080"/>
      <c r="AE3080"/>
      <c r="BG3080"/>
      <c r="BU3080"/>
      <c r="CI3080"/>
      <c r="CW3080"/>
      <c r="FA3080"/>
      <c r="FO3080"/>
    </row>
    <row r="3081" spans="15:171">
      <c r="O3081"/>
      <c r="AD3081"/>
      <c r="AE3081"/>
      <c r="BG3081"/>
      <c r="BU3081"/>
      <c r="CI3081"/>
      <c r="CW3081"/>
      <c r="FA3081"/>
      <c r="FO3081"/>
    </row>
    <row r="3082" spans="15:171">
      <c r="O3082"/>
      <c r="AD3082"/>
      <c r="AE3082"/>
      <c r="BG3082"/>
      <c r="BU3082"/>
      <c r="CI3082"/>
      <c r="CW3082"/>
      <c r="FA3082"/>
      <c r="FO3082"/>
    </row>
    <row r="3083" spans="15:171">
      <c r="O3083"/>
      <c r="AD3083"/>
      <c r="AE3083"/>
      <c r="BG3083"/>
      <c r="BU3083"/>
      <c r="CI3083"/>
      <c r="CW3083"/>
      <c r="FA3083"/>
      <c r="FO3083"/>
    </row>
    <row r="3084" spans="15:171">
      <c r="O3084"/>
      <c r="AD3084"/>
      <c r="AE3084"/>
      <c r="BG3084"/>
      <c r="BU3084"/>
      <c r="CI3084"/>
      <c r="CW3084"/>
      <c r="FA3084"/>
      <c r="FO3084"/>
    </row>
    <row r="3085" spans="15:171">
      <c r="O3085"/>
      <c r="AD3085"/>
      <c r="AE3085"/>
      <c r="BG3085"/>
      <c r="BU3085"/>
      <c r="CI3085"/>
      <c r="CW3085"/>
      <c r="FA3085"/>
      <c r="FO3085"/>
    </row>
    <row r="3086" spans="15:171">
      <c r="O3086"/>
      <c r="AD3086"/>
      <c r="AE3086"/>
      <c r="BG3086"/>
      <c r="BU3086"/>
      <c r="CI3086"/>
      <c r="CW3086"/>
      <c r="FA3086"/>
      <c r="FO3086"/>
    </row>
    <row r="3087" spans="15:171">
      <c r="O3087"/>
      <c r="AD3087"/>
      <c r="AE3087"/>
      <c r="BG3087"/>
      <c r="BU3087"/>
      <c r="CI3087"/>
      <c r="CW3087"/>
      <c r="FA3087"/>
      <c r="FO3087"/>
    </row>
    <row r="3088" spans="15:171">
      <c r="O3088"/>
      <c r="AD3088"/>
      <c r="AE3088"/>
      <c r="BG3088"/>
      <c r="BU3088"/>
      <c r="CI3088"/>
      <c r="CW3088"/>
      <c r="FA3088"/>
      <c r="FO3088"/>
    </row>
    <row r="3089" spans="15:171">
      <c r="O3089"/>
      <c r="AD3089"/>
      <c r="AE3089"/>
      <c r="BG3089"/>
      <c r="BU3089"/>
      <c r="CI3089"/>
      <c r="CW3089"/>
      <c r="FA3089"/>
      <c r="FO3089"/>
    </row>
    <row r="3090" spans="15:171">
      <c r="O3090"/>
      <c r="AD3090"/>
      <c r="AE3090"/>
      <c r="BG3090"/>
      <c r="BU3090"/>
      <c r="CI3090"/>
      <c r="CW3090"/>
      <c r="FA3090"/>
      <c r="FO3090"/>
    </row>
    <row r="3091" spans="15:171">
      <c r="O3091"/>
      <c r="AD3091"/>
      <c r="AE3091"/>
      <c r="BG3091"/>
      <c r="BU3091"/>
      <c r="CI3091"/>
      <c r="CW3091"/>
      <c r="FA3091"/>
      <c r="FO3091"/>
    </row>
    <row r="3092" spans="15:171">
      <c r="O3092"/>
      <c r="AD3092"/>
      <c r="AE3092"/>
      <c r="BG3092"/>
      <c r="BU3092"/>
      <c r="CI3092"/>
      <c r="CW3092"/>
      <c r="FA3092"/>
      <c r="FO3092"/>
    </row>
    <row r="3093" spans="15:171">
      <c r="O3093"/>
      <c r="AD3093"/>
      <c r="AE3093"/>
      <c r="BG3093"/>
      <c r="BU3093"/>
      <c r="CI3093"/>
      <c r="CW3093"/>
      <c r="FA3093"/>
      <c r="FO3093"/>
    </row>
    <row r="3094" spans="15:171">
      <c r="O3094"/>
      <c r="AD3094"/>
      <c r="AE3094"/>
      <c r="BG3094"/>
      <c r="BU3094"/>
      <c r="CI3094"/>
      <c r="CW3094"/>
      <c r="FA3094"/>
      <c r="FO3094"/>
    </row>
    <row r="3095" spans="15:171">
      <c r="O3095"/>
      <c r="AD3095"/>
      <c r="AE3095"/>
      <c r="BG3095"/>
      <c r="BU3095"/>
      <c r="CI3095"/>
      <c r="CW3095"/>
      <c r="FA3095"/>
      <c r="FO3095"/>
    </row>
    <row r="3096" spans="15:171">
      <c r="O3096"/>
      <c r="AD3096"/>
      <c r="AE3096"/>
      <c r="BG3096"/>
      <c r="BU3096"/>
      <c r="CI3096"/>
      <c r="CW3096"/>
      <c r="FA3096"/>
      <c r="FO3096"/>
    </row>
    <row r="3097" spans="15:171">
      <c r="O3097"/>
      <c r="AD3097"/>
      <c r="AE3097"/>
      <c r="BG3097"/>
      <c r="BU3097"/>
      <c r="CI3097"/>
      <c r="CW3097"/>
      <c r="FA3097"/>
      <c r="FO3097"/>
    </row>
    <row r="3098" spans="15:171">
      <c r="O3098"/>
      <c r="AD3098"/>
      <c r="AE3098"/>
      <c r="BG3098"/>
      <c r="BU3098"/>
      <c r="CI3098"/>
      <c r="CW3098"/>
      <c r="FA3098"/>
      <c r="FO3098"/>
    </row>
    <row r="3099" spans="15:171">
      <c r="O3099"/>
      <c r="AD3099"/>
      <c r="AE3099"/>
      <c r="BG3099"/>
      <c r="BU3099"/>
      <c r="CI3099"/>
      <c r="CW3099"/>
      <c r="FA3099"/>
      <c r="FO3099"/>
    </row>
    <row r="3100" spans="15:171">
      <c r="O3100"/>
      <c r="AD3100"/>
      <c r="AE3100"/>
      <c r="BG3100"/>
      <c r="BU3100"/>
      <c r="CI3100"/>
      <c r="CW3100"/>
      <c r="FA3100"/>
      <c r="FO3100"/>
    </row>
    <row r="3101" spans="15:171">
      <c r="O3101"/>
      <c r="AD3101"/>
      <c r="AE3101"/>
      <c r="BG3101"/>
      <c r="BU3101"/>
      <c r="CI3101"/>
      <c r="CW3101"/>
      <c r="FA3101"/>
      <c r="FO3101"/>
    </row>
    <row r="3102" spans="15:171">
      <c r="O3102"/>
      <c r="AD3102"/>
      <c r="AE3102"/>
      <c r="BG3102"/>
      <c r="BU3102"/>
      <c r="CI3102"/>
      <c r="CW3102"/>
      <c r="FA3102"/>
      <c r="FO3102"/>
    </row>
    <row r="3103" spans="15:171">
      <c r="O3103"/>
      <c r="AD3103"/>
      <c r="AE3103"/>
      <c r="BG3103"/>
      <c r="BU3103"/>
      <c r="CI3103"/>
      <c r="CW3103"/>
      <c r="FA3103"/>
      <c r="FO3103"/>
    </row>
    <row r="3104" spans="15:171">
      <c r="O3104"/>
      <c r="AD3104"/>
      <c r="AE3104"/>
      <c r="BG3104"/>
      <c r="BU3104"/>
      <c r="CI3104"/>
      <c r="CW3104"/>
      <c r="FA3104"/>
      <c r="FO3104"/>
    </row>
    <row r="3105" spans="15:171">
      <c r="O3105"/>
      <c r="AD3105"/>
      <c r="AE3105"/>
      <c r="BG3105"/>
      <c r="BU3105"/>
      <c r="CI3105"/>
      <c r="CW3105"/>
      <c r="FA3105"/>
      <c r="FO3105"/>
    </row>
    <row r="3106" spans="15:171">
      <c r="O3106"/>
      <c r="AD3106"/>
      <c r="AE3106"/>
      <c r="BG3106"/>
      <c r="BU3106"/>
      <c r="CI3106"/>
      <c r="CW3106"/>
      <c r="FA3106"/>
      <c r="FO3106"/>
    </row>
    <row r="3107" spans="15:171">
      <c r="O3107"/>
      <c r="AD3107"/>
      <c r="AE3107"/>
      <c r="BG3107"/>
      <c r="BU3107"/>
      <c r="CI3107"/>
      <c r="CW3107"/>
      <c r="FA3107"/>
      <c r="FO3107"/>
    </row>
    <row r="3108" spans="15:171">
      <c r="O3108"/>
      <c r="AD3108"/>
      <c r="AE3108"/>
      <c r="BG3108"/>
      <c r="BU3108"/>
      <c r="CI3108"/>
      <c r="CW3108"/>
      <c r="FA3108"/>
      <c r="FO3108"/>
    </row>
    <row r="3109" spans="15:171">
      <c r="O3109"/>
      <c r="AD3109"/>
      <c r="AE3109"/>
      <c r="BG3109"/>
      <c r="BU3109"/>
      <c r="CI3109"/>
      <c r="CW3109"/>
      <c r="FA3109"/>
      <c r="FO3109"/>
    </row>
    <row r="3110" spans="15:171">
      <c r="O3110"/>
      <c r="AD3110"/>
      <c r="AE3110"/>
      <c r="BG3110"/>
      <c r="BU3110"/>
      <c r="CI3110"/>
      <c r="CW3110"/>
      <c r="FA3110"/>
      <c r="FO3110"/>
    </row>
    <row r="3111" spans="15:171">
      <c r="O3111"/>
      <c r="AD3111"/>
      <c r="AE3111"/>
      <c r="BG3111"/>
      <c r="BU3111"/>
      <c r="CI3111"/>
      <c r="CW3111"/>
      <c r="FA3111"/>
      <c r="FO3111"/>
    </row>
    <row r="3112" spans="15:171">
      <c r="O3112"/>
      <c r="AD3112"/>
      <c r="AE3112"/>
      <c r="BG3112"/>
      <c r="BU3112"/>
      <c r="CI3112"/>
      <c r="CW3112"/>
      <c r="FA3112"/>
      <c r="FO3112"/>
    </row>
    <row r="3113" spans="15:171">
      <c r="O3113"/>
      <c r="AD3113"/>
      <c r="AE3113"/>
      <c r="BG3113"/>
      <c r="BU3113"/>
      <c r="CI3113"/>
      <c r="CW3113"/>
      <c r="FA3113"/>
      <c r="FO3113"/>
    </row>
    <row r="3114" spans="15:171">
      <c r="O3114"/>
      <c r="AD3114"/>
      <c r="AE3114"/>
      <c r="BG3114"/>
      <c r="BU3114"/>
      <c r="CI3114"/>
      <c r="CW3114"/>
      <c r="FA3114"/>
      <c r="FO3114"/>
    </row>
    <row r="3115" spans="15:171">
      <c r="O3115"/>
      <c r="AD3115"/>
      <c r="AE3115"/>
      <c r="BG3115"/>
      <c r="BU3115"/>
      <c r="CI3115"/>
      <c r="CW3115"/>
      <c r="FA3115"/>
      <c r="FO3115"/>
    </row>
    <row r="3116" spans="15:171">
      <c r="O3116"/>
      <c r="AD3116"/>
      <c r="AE3116"/>
      <c r="BG3116"/>
      <c r="BU3116"/>
      <c r="CI3116"/>
      <c r="CW3116"/>
      <c r="FA3116"/>
      <c r="FO3116"/>
    </row>
    <row r="3117" spans="15:171">
      <c r="O3117"/>
      <c r="AD3117"/>
      <c r="AE3117"/>
      <c r="BG3117"/>
      <c r="BU3117"/>
      <c r="CI3117"/>
      <c r="CW3117"/>
      <c r="FA3117"/>
      <c r="FO3117"/>
    </row>
    <row r="3118" spans="15:171">
      <c r="O3118"/>
      <c r="AD3118"/>
      <c r="AE3118"/>
      <c r="BG3118"/>
      <c r="BU3118"/>
      <c r="CI3118"/>
      <c r="CW3118"/>
      <c r="FA3118"/>
      <c r="FO3118"/>
    </row>
    <row r="3119" spans="15:171">
      <c r="O3119"/>
      <c r="AD3119"/>
      <c r="AE3119"/>
      <c r="BG3119"/>
      <c r="BU3119"/>
      <c r="CI3119"/>
      <c r="CW3119"/>
      <c r="FA3119"/>
      <c r="FO3119"/>
    </row>
    <row r="3120" spans="15:171">
      <c r="O3120"/>
      <c r="AD3120"/>
      <c r="AE3120"/>
      <c r="BG3120"/>
      <c r="BU3120"/>
      <c r="CI3120"/>
      <c r="CW3120"/>
      <c r="FA3120"/>
      <c r="FO3120"/>
    </row>
    <row r="3121" spans="15:171">
      <c r="O3121"/>
      <c r="AD3121"/>
      <c r="AE3121"/>
      <c r="BG3121"/>
      <c r="BU3121"/>
      <c r="CI3121"/>
      <c r="CW3121"/>
      <c r="FA3121"/>
      <c r="FO3121"/>
    </row>
    <row r="3122" spans="15:171">
      <c r="O3122"/>
      <c r="AD3122"/>
      <c r="AE3122"/>
      <c r="BG3122"/>
      <c r="BU3122"/>
      <c r="CI3122"/>
      <c r="CW3122"/>
      <c r="FA3122"/>
      <c r="FO3122"/>
    </row>
    <row r="3123" spans="15:171">
      <c r="O3123"/>
      <c r="AD3123"/>
      <c r="AE3123"/>
      <c r="BG3123"/>
      <c r="BU3123"/>
      <c r="CI3123"/>
      <c r="CW3123"/>
      <c r="FA3123"/>
      <c r="FO3123"/>
    </row>
    <row r="3124" spans="15:171">
      <c r="O3124"/>
      <c r="AD3124"/>
      <c r="AE3124"/>
      <c r="BG3124"/>
      <c r="BU3124"/>
      <c r="CI3124"/>
      <c r="CW3124"/>
      <c r="FA3124"/>
      <c r="FO3124"/>
    </row>
    <row r="3125" spans="15:171">
      <c r="O3125"/>
      <c r="AD3125"/>
      <c r="AE3125"/>
      <c r="BG3125"/>
      <c r="BU3125"/>
      <c r="CI3125"/>
      <c r="CW3125"/>
      <c r="FA3125"/>
      <c r="FO3125"/>
    </row>
    <row r="3126" spans="15:171">
      <c r="O3126"/>
      <c r="AD3126"/>
      <c r="AE3126"/>
      <c r="BG3126"/>
      <c r="BU3126"/>
      <c r="CI3126"/>
      <c r="CW3126"/>
      <c r="FA3126"/>
      <c r="FO3126"/>
    </row>
    <row r="3127" spans="15:171">
      <c r="O3127"/>
      <c r="AD3127"/>
      <c r="AE3127"/>
      <c r="BG3127"/>
      <c r="BU3127"/>
      <c r="CI3127"/>
      <c r="CW3127"/>
      <c r="FA3127"/>
      <c r="FO3127"/>
    </row>
    <row r="3128" spans="15:171">
      <c r="O3128"/>
      <c r="AD3128"/>
      <c r="AE3128"/>
      <c r="BG3128"/>
      <c r="BU3128"/>
      <c r="CI3128"/>
      <c r="CW3128"/>
      <c r="FA3128"/>
      <c r="FO3128"/>
    </row>
    <row r="3129" spans="15:171">
      <c r="O3129"/>
      <c r="AD3129"/>
      <c r="AE3129"/>
      <c r="BG3129"/>
      <c r="BU3129"/>
      <c r="CI3129"/>
      <c r="CW3129"/>
      <c r="FA3129"/>
      <c r="FO3129"/>
    </row>
    <row r="3130" spans="15:171">
      <c r="O3130"/>
      <c r="AD3130"/>
      <c r="AE3130"/>
      <c r="BG3130"/>
      <c r="BU3130"/>
      <c r="CI3130"/>
      <c r="CW3130"/>
      <c r="FA3130"/>
      <c r="FO3130"/>
    </row>
    <row r="3131" spans="15:171">
      <c r="O3131"/>
      <c r="AD3131"/>
      <c r="AE3131"/>
      <c r="BG3131"/>
      <c r="BU3131"/>
      <c r="CI3131"/>
      <c r="CW3131"/>
      <c r="FA3131"/>
      <c r="FO3131"/>
    </row>
    <row r="3132" spans="15:171">
      <c r="O3132"/>
      <c r="AD3132"/>
      <c r="AE3132"/>
      <c r="BG3132"/>
      <c r="BU3132"/>
      <c r="CI3132"/>
      <c r="CW3132"/>
      <c r="FA3132"/>
      <c r="FO3132"/>
    </row>
    <row r="3133" spans="15:171">
      <c r="O3133"/>
      <c r="AD3133"/>
      <c r="AE3133"/>
      <c r="BG3133"/>
      <c r="BU3133"/>
      <c r="CI3133"/>
      <c r="CW3133"/>
      <c r="FA3133"/>
      <c r="FO3133"/>
    </row>
    <row r="3134" spans="15:171">
      <c r="O3134"/>
      <c r="AD3134"/>
      <c r="AE3134"/>
      <c r="BG3134"/>
      <c r="BU3134"/>
      <c r="CI3134"/>
      <c r="CW3134"/>
      <c r="FA3134"/>
      <c r="FO3134"/>
    </row>
    <row r="3135" spans="15:171">
      <c r="O3135"/>
      <c r="AD3135"/>
      <c r="AE3135"/>
      <c r="BG3135"/>
      <c r="BU3135"/>
      <c r="CI3135"/>
      <c r="CW3135"/>
      <c r="FA3135"/>
      <c r="FO3135"/>
    </row>
    <row r="3136" spans="15:171">
      <c r="O3136"/>
      <c r="AD3136"/>
      <c r="AE3136"/>
      <c r="BG3136"/>
      <c r="BU3136"/>
      <c r="CI3136"/>
      <c r="CW3136"/>
      <c r="FA3136"/>
      <c r="FO3136"/>
    </row>
    <row r="3137" spans="15:171">
      <c r="O3137"/>
      <c r="AD3137"/>
      <c r="AE3137"/>
      <c r="BG3137"/>
      <c r="BU3137"/>
      <c r="CI3137"/>
      <c r="CW3137"/>
      <c r="FA3137"/>
      <c r="FO3137"/>
    </row>
    <row r="3138" spans="15:171">
      <c r="O3138"/>
      <c r="AD3138"/>
      <c r="AE3138"/>
      <c r="BG3138"/>
      <c r="BU3138"/>
      <c r="CI3138"/>
      <c r="CW3138"/>
      <c r="FA3138"/>
      <c r="FO3138"/>
    </row>
    <row r="3139" spans="15:171">
      <c r="O3139"/>
      <c r="AD3139"/>
      <c r="AE3139"/>
      <c r="BG3139"/>
      <c r="BU3139"/>
      <c r="CI3139"/>
      <c r="CW3139"/>
      <c r="FA3139"/>
      <c r="FO3139"/>
    </row>
    <row r="3140" spans="15:171">
      <c r="O3140"/>
      <c r="AD3140"/>
      <c r="AE3140"/>
      <c r="BG3140"/>
      <c r="BU3140"/>
      <c r="CI3140"/>
      <c r="CW3140"/>
      <c r="FA3140"/>
      <c r="FO3140"/>
    </row>
    <row r="3141" spans="15:171">
      <c r="O3141"/>
      <c r="AD3141"/>
      <c r="AE3141"/>
      <c r="BG3141"/>
      <c r="BU3141"/>
      <c r="CI3141"/>
      <c r="CW3141"/>
      <c r="FA3141"/>
      <c r="FO3141"/>
    </row>
    <row r="3142" spans="15:171">
      <c r="O3142"/>
      <c r="AD3142"/>
      <c r="AE3142"/>
      <c r="BG3142"/>
      <c r="BU3142"/>
      <c r="CI3142"/>
      <c r="CW3142"/>
      <c r="FA3142"/>
      <c r="FO3142"/>
    </row>
    <row r="3143" spans="15:171">
      <c r="O3143"/>
      <c r="AD3143"/>
      <c r="AE3143"/>
      <c r="BG3143"/>
      <c r="BU3143"/>
      <c r="CI3143"/>
      <c r="CW3143"/>
      <c r="FA3143"/>
      <c r="FO3143"/>
    </row>
    <row r="3144" spans="15:171">
      <c r="O3144"/>
      <c r="AD3144"/>
      <c r="AE3144"/>
      <c r="BG3144"/>
      <c r="BU3144"/>
      <c r="CI3144"/>
      <c r="CW3144"/>
      <c r="FA3144"/>
      <c r="FO3144"/>
    </row>
    <row r="3145" spans="15:171">
      <c r="O3145"/>
      <c r="AD3145"/>
      <c r="AE3145"/>
      <c r="BG3145"/>
      <c r="BU3145"/>
      <c r="CI3145"/>
      <c r="CW3145"/>
      <c r="FA3145"/>
      <c r="FO3145"/>
    </row>
    <row r="3146" spans="15:171">
      <c r="O3146"/>
      <c r="AD3146"/>
      <c r="AE3146"/>
      <c r="BG3146"/>
      <c r="BU3146"/>
      <c r="CI3146"/>
      <c r="CW3146"/>
      <c r="FA3146"/>
      <c r="FO3146"/>
    </row>
    <row r="3147" spans="15:171">
      <c r="O3147"/>
      <c r="AD3147"/>
      <c r="AE3147"/>
      <c r="BG3147"/>
      <c r="BU3147"/>
      <c r="CI3147"/>
      <c r="CW3147"/>
      <c r="FA3147"/>
      <c r="FO3147"/>
    </row>
    <row r="3148" spans="15:171">
      <c r="O3148"/>
      <c r="AD3148"/>
      <c r="AE3148"/>
      <c r="BG3148"/>
      <c r="BU3148"/>
      <c r="CI3148"/>
      <c r="CW3148"/>
      <c r="FA3148"/>
      <c r="FO3148"/>
    </row>
    <row r="3149" spans="15:171">
      <c r="O3149"/>
      <c r="AD3149"/>
      <c r="AE3149"/>
      <c r="BG3149"/>
      <c r="BU3149"/>
      <c r="CI3149"/>
      <c r="CW3149"/>
      <c r="FA3149"/>
      <c r="FO3149"/>
    </row>
    <row r="3150" spans="15:171">
      <c r="O3150"/>
      <c r="AD3150"/>
      <c r="AE3150"/>
      <c r="BG3150"/>
      <c r="BU3150"/>
      <c r="CI3150"/>
      <c r="CW3150"/>
      <c r="FA3150"/>
      <c r="FO3150"/>
    </row>
    <row r="3151" spans="15:171">
      <c r="O3151"/>
      <c r="AD3151"/>
      <c r="AE3151"/>
      <c r="BG3151"/>
      <c r="BU3151"/>
      <c r="CI3151"/>
      <c r="CW3151"/>
      <c r="FA3151"/>
      <c r="FO3151"/>
    </row>
    <row r="3152" spans="15:171">
      <c r="O3152"/>
      <c r="AD3152"/>
      <c r="AE3152"/>
      <c r="BG3152"/>
      <c r="BU3152"/>
      <c r="CI3152"/>
      <c r="CW3152"/>
      <c r="FA3152"/>
      <c r="FO3152"/>
    </row>
    <row r="3153" spans="15:171">
      <c r="O3153"/>
      <c r="AD3153"/>
      <c r="AE3153"/>
      <c r="BG3153"/>
      <c r="BU3153"/>
      <c r="CI3153"/>
      <c r="CW3153"/>
      <c r="FA3153"/>
      <c r="FO3153"/>
    </row>
    <row r="3154" spans="15:171">
      <c r="O3154"/>
      <c r="AD3154"/>
      <c r="AE3154"/>
      <c r="BG3154"/>
      <c r="BU3154"/>
      <c r="CI3154"/>
      <c r="CW3154"/>
      <c r="FA3154"/>
      <c r="FO3154"/>
    </row>
    <row r="3155" spans="15:171">
      <c r="O3155"/>
      <c r="AD3155"/>
      <c r="AE3155"/>
      <c r="BG3155"/>
      <c r="BU3155"/>
      <c r="CI3155"/>
      <c r="CW3155"/>
      <c r="FA3155"/>
      <c r="FO3155"/>
    </row>
    <row r="3156" spans="15:171">
      <c r="O3156"/>
      <c r="AD3156"/>
      <c r="AE3156"/>
      <c r="BG3156"/>
      <c r="BU3156"/>
      <c r="CI3156"/>
      <c r="CW3156"/>
      <c r="FA3156"/>
      <c r="FO3156"/>
    </row>
    <row r="3157" spans="15:171">
      <c r="O3157"/>
      <c r="AD3157"/>
      <c r="AE3157"/>
      <c r="BG3157"/>
      <c r="BU3157"/>
      <c r="CI3157"/>
      <c r="CW3157"/>
      <c r="FA3157"/>
      <c r="FO3157"/>
    </row>
    <row r="3158" spans="15:171">
      <c r="O3158"/>
      <c r="AD3158"/>
      <c r="AE3158"/>
      <c r="BG3158"/>
      <c r="BU3158"/>
      <c r="CI3158"/>
      <c r="CW3158"/>
      <c r="FA3158"/>
      <c r="FO3158"/>
    </row>
    <row r="3159" spans="15:171">
      <c r="O3159"/>
      <c r="AD3159"/>
      <c r="AE3159"/>
      <c r="BG3159"/>
      <c r="BU3159"/>
      <c r="CI3159"/>
      <c r="CW3159"/>
      <c r="FA3159"/>
      <c r="FO3159"/>
    </row>
    <row r="3160" spans="15:171">
      <c r="O3160"/>
      <c r="AD3160"/>
      <c r="AE3160"/>
      <c r="BG3160"/>
      <c r="BU3160"/>
      <c r="CI3160"/>
      <c r="CW3160"/>
      <c r="FA3160"/>
      <c r="FO3160"/>
    </row>
    <row r="3161" spans="15:171">
      <c r="O3161"/>
      <c r="AD3161"/>
      <c r="AE3161"/>
      <c r="BG3161"/>
      <c r="BU3161"/>
      <c r="CI3161"/>
      <c r="CW3161"/>
      <c r="FA3161"/>
      <c r="FO3161"/>
    </row>
    <row r="3162" spans="15:171">
      <c r="O3162"/>
      <c r="AD3162"/>
      <c r="AE3162"/>
      <c r="BG3162"/>
      <c r="BU3162"/>
      <c r="CI3162"/>
      <c r="CW3162"/>
      <c r="FA3162"/>
      <c r="FO3162"/>
    </row>
    <row r="3163" spans="15:171">
      <c r="O3163"/>
      <c r="AD3163"/>
      <c r="AE3163"/>
      <c r="BG3163"/>
      <c r="BU3163"/>
      <c r="CI3163"/>
      <c r="CW3163"/>
      <c r="FA3163"/>
      <c r="FO3163"/>
    </row>
    <row r="3164" spans="15:171">
      <c r="O3164"/>
      <c r="AD3164"/>
      <c r="AE3164"/>
      <c r="BG3164"/>
      <c r="BU3164"/>
      <c r="CI3164"/>
      <c r="CW3164"/>
      <c r="FA3164"/>
      <c r="FO3164"/>
    </row>
    <row r="3165" spans="15:171">
      <c r="O3165"/>
      <c r="AD3165"/>
      <c r="AE3165"/>
      <c r="BG3165"/>
      <c r="BU3165"/>
      <c r="CI3165"/>
      <c r="CW3165"/>
      <c r="FA3165"/>
      <c r="FO3165"/>
    </row>
    <row r="3166" spans="15:171">
      <c r="O3166"/>
      <c r="AD3166"/>
      <c r="AE3166"/>
      <c r="BG3166"/>
      <c r="BU3166"/>
      <c r="CI3166"/>
      <c r="CW3166"/>
      <c r="FA3166"/>
      <c r="FO3166"/>
    </row>
    <row r="3167" spans="15:171">
      <c r="O3167"/>
      <c r="AD3167"/>
      <c r="AE3167"/>
      <c r="BG3167"/>
      <c r="BU3167"/>
      <c r="CI3167"/>
      <c r="CW3167"/>
      <c r="FA3167"/>
      <c r="FO3167"/>
    </row>
    <row r="3168" spans="15:171">
      <c r="O3168"/>
      <c r="AD3168"/>
      <c r="AE3168"/>
      <c r="BG3168"/>
      <c r="BU3168"/>
      <c r="CI3168"/>
      <c r="CW3168"/>
      <c r="FA3168"/>
      <c r="FO3168"/>
    </row>
    <row r="3169" spans="15:171">
      <c r="O3169"/>
      <c r="AD3169"/>
      <c r="AE3169"/>
      <c r="BG3169"/>
      <c r="BU3169"/>
      <c r="CI3169"/>
      <c r="CW3169"/>
      <c r="FA3169"/>
      <c r="FO3169"/>
    </row>
    <row r="3170" spans="15:171">
      <c r="O3170"/>
      <c r="AD3170"/>
      <c r="AE3170"/>
      <c r="BG3170"/>
      <c r="BU3170"/>
      <c r="CI3170"/>
      <c r="CW3170"/>
      <c r="FA3170"/>
      <c r="FO3170"/>
    </row>
    <row r="3171" spans="15:171">
      <c r="O3171"/>
      <c r="AD3171"/>
      <c r="AE3171"/>
      <c r="BG3171"/>
      <c r="BU3171"/>
      <c r="CI3171"/>
      <c r="CW3171"/>
      <c r="FA3171"/>
      <c r="FO3171"/>
    </row>
    <row r="3172" spans="15:171">
      <c r="O3172"/>
      <c r="AD3172"/>
      <c r="AE3172"/>
      <c r="BG3172"/>
      <c r="BU3172"/>
      <c r="CI3172"/>
      <c r="CW3172"/>
      <c r="FA3172"/>
      <c r="FO3172"/>
    </row>
    <row r="3173" spans="15:171">
      <c r="O3173"/>
      <c r="AD3173"/>
      <c r="AE3173"/>
      <c r="BG3173"/>
      <c r="BU3173"/>
      <c r="CI3173"/>
      <c r="CW3173"/>
      <c r="FA3173"/>
      <c r="FO3173"/>
    </row>
    <row r="3174" spans="15:171">
      <c r="O3174"/>
      <c r="AD3174"/>
      <c r="AE3174"/>
      <c r="BG3174"/>
      <c r="BU3174"/>
      <c r="CI3174"/>
      <c r="CW3174"/>
      <c r="FA3174"/>
      <c r="FO3174"/>
    </row>
    <row r="3175" spans="15:171">
      <c r="O3175"/>
      <c r="AD3175"/>
      <c r="AE3175"/>
      <c r="BG3175"/>
      <c r="BU3175"/>
      <c r="CI3175"/>
      <c r="CW3175"/>
      <c r="FA3175"/>
      <c r="FO3175"/>
    </row>
    <row r="3176" spans="15:171">
      <c r="O3176"/>
      <c r="AD3176"/>
      <c r="AE3176"/>
      <c r="BG3176"/>
      <c r="BU3176"/>
      <c r="CI3176"/>
      <c r="CW3176"/>
      <c r="FA3176"/>
      <c r="FO3176"/>
    </row>
    <row r="3177" spans="15:171">
      <c r="O3177"/>
      <c r="AD3177"/>
      <c r="AE3177"/>
      <c r="BG3177"/>
      <c r="BU3177"/>
      <c r="CI3177"/>
      <c r="CW3177"/>
      <c r="FA3177"/>
      <c r="FO3177"/>
    </row>
    <row r="3178" spans="15:171">
      <c r="O3178"/>
      <c r="AD3178"/>
      <c r="AE3178"/>
      <c r="BG3178"/>
      <c r="BU3178"/>
      <c r="CI3178"/>
      <c r="CW3178"/>
      <c r="FA3178"/>
      <c r="FO3178"/>
    </row>
    <row r="3179" spans="15:171">
      <c r="O3179"/>
      <c r="AD3179"/>
      <c r="AE3179"/>
      <c r="BG3179"/>
      <c r="BU3179"/>
      <c r="CI3179"/>
      <c r="CW3179"/>
      <c r="FA3179"/>
      <c r="FO3179"/>
    </row>
    <row r="3180" spans="15:171">
      <c r="O3180"/>
      <c r="AD3180"/>
      <c r="AE3180"/>
      <c r="BG3180"/>
      <c r="BU3180"/>
      <c r="CI3180"/>
      <c r="CW3180"/>
      <c r="FA3180"/>
      <c r="FO3180"/>
    </row>
    <row r="3181" spans="15:171">
      <c r="O3181"/>
      <c r="AD3181"/>
      <c r="AE3181"/>
      <c r="BG3181"/>
      <c r="BU3181"/>
      <c r="CI3181"/>
      <c r="CW3181"/>
      <c r="FA3181"/>
      <c r="FO3181"/>
    </row>
    <row r="3182" spans="15:171">
      <c r="O3182"/>
      <c r="AD3182"/>
      <c r="AE3182"/>
      <c r="BG3182"/>
      <c r="BU3182"/>
      <c r="CI3182"/>
      <c r="CW3182"/>
      <c r="FA3182"/>
      <c r="FO3182"/>
    </row>
    <row r="3183" spans="15:171">
      <c r="O3183"/>
      <c r="AD3183"/>
      <c r="AE3183"/>
      <c r="BG3183"/>
      <c r="BU3183"/>
      <c r="CI3183"/>
      <c r="CW3183"/>
      <c r="FA3183"/>
      <c r="FO3183"/>
    </row>
    <row r="3184" spans="15:171">
      <c r="O3184"/>
      <c r="AD3184"/>
      <c r="AE3184"/>
      <c r="BG3184"/>
      <c r="BU3184"/>
      <c r="CI3184"/>
      <c r="CW3184"/>
      <c r="FA3184"/>
      <c r="FO3184"/>
    </row>
    <row r="3185" spans="15:171">
      <c r="O3185"/>
      <c r="AD3185"/>
      <c r="AE3185"/>
      <c r="BG3185"/>
      <c r="BU3185"/>
      <c r="CI3185"/>
      <c r="CW3185"/>
      <c r="FA3185"/>
      <c r="FO3185"/>
    </row>
    <row r="3186" spans="15:171">
      <c r="O3186"/>
      <c r="AD3186"/>
      <c r="AE3186"/>
      <c r="BG3186"/>
      <c r="BU3186"/>
      <c r="CI3186"/>
      <c r="CW3186"/>
      <c r="FA3186"/>
      <c r="FO3186"/>
    </row>
    <row r="3187" spans="15:171">
      <c r="O3187"/>
      <c r="AD3187"/>
      <c r="AE3187"/>
      <c r="BG3187"/>
      <c r="BU3187"/>
      <c r="CI3187"/>
      <c r="CW3187"/>
      <c r="FA3187"/>
      <c r="FO3187"/>
    </row>
    <row r="3188" spans="15:171">
      <c r="O3188"/>
      <c r="AD3188"/>
      <c r="AE3188"/>
      <c r="BG3188"/>
      <c r="BU3188"/>
      <c r="CI3188"/>
      <c r="CW3188"/>
      <c r="FA3188"/>
      <c r="FO3188"/>
    </row>
    <row r="3189" spans="15:171">
      <c r="O3189"/>
      <c r="AD3189"/>
      <c r="AE3189"/>
      <c r="BG3189"/>
      <c r="BU3189"/>
      <c r="CI3189"/>
      <c r="CW3189"/>
      <c r="FA3189"/>
      <c r="FO3189"/>
    </row>
    <row r="3190" spans="15:171">
      <c r="O3190"/>
      <c r="AD3190"/>
      <c r="AE3190"/>
      <c r="BG3190"/>
      <c r="BU3190"/>
      <c r="CI3190"/>
      <c r="CW3190"/>
      <c r="FA3190"/>
      <c r="FO3190"/>
    </row>
    <row r="3191" spans="15:171">
      <c r="O3191"/>
      <c r="AD3191"/>
      <c r="AE3191"/>
      <c r="BG3191"/>
      <c r="BU3191"/>
      <c r="CI3191"/>
      <c r="CW3191"/>
      <c r="FA3191"/>
      <c r="FO3191"/>
    </row>
    <row r="3192" spans="15:171">
      <c r="O3192"/>
      <c r="AD3192"/>
      <c r="AE3192"/>
      <c r="BG3192"/>
      <c r="BU3192"/>
      <c r="CI3192"/>
      <c r="CW3192"/>
      <c r="FA3192"/>
      <c r="FO3192"/>
    </row>
    <row r="3193" spans="15:171">
      <c r="O3193"/>
      <c r="AD3193"/>
      <c r="AE3193"/>
      <c r="BG3193"/>
      <c r="BU3193"/>
      <c r="CI3193"/>
      <c r="CW3193"/>
      <c r="FA3193"/>
      <c r="FO3193"/>
    </row>
    <row r="3194" spans="15:171">
      <c r="O3194"/>
      <c r="AD3194"/>
      <c r="AE3194"/>
      <c r="BG3194"/>
      <c r="BU3194"/>
      <c r="CI3194"/>
      <c r="CW3194"/>
      <c r="FA3194"/>
      <c r="FO3194"/>
    </row>
    <row r="3195" spans="15:171">
      <c r="O3195"/>
      <c r="AD3195"/>
      <c r="AE3195"/>
      <c r="BG3195"/>
      <c r="BU3195"/>
      <c r="CI3195"/>
      <c r="CW3195"/>
      <c r="FA3195"/>
      <c r="FO3195"/>
    </row>
    <row r="3196" spans="15:171">
      <c r="O3196"/>
      <c r="AD3196"/>
      <c r="AE3196"/>
      <c r="BG3196"/>
      <c r="BU3196"/>
      <c r="CI3196"/>
      <c r="CW3196"/>
      <c r="FA3196"/>
      <c r="FO3196"/>
    </row>
    <row r="3197" spans="15:171">
      <c r="O3197"/>
      <c r="AD3197"/>
      <c r="AE3197"/>
      <c r="BG3197"/>
      <c r="BU3197"/>
      <c r="CI3197"/>
      <c r="CW3197"/>
      <c r="FA3197"/>
      <c r="FO3197"/>
    </row>
    <row r="3198" spans="15:171">
      <c r="O3198"/>
      <c r="AD3198"/>
      <c r="AE3198"/>
      <c r="BG3198"/>
      <c r="BU3198"/>
      <c r="CI3198"/>
      <c r="CW3198"/>
      <c r="FA3198"/>
      <c r="FO3198"/>
    </row>
    <row r="3199" spans="15:171">
      <c r="O3199"/>
      <c r="AD3199"/>
      <c r="AE3199"/>
      <c r="BG3199"/>
      <c r="BU3199"/>
      <c r="CI3199"/>
      <c r="CW3199"/>
      <c r="FA3199"/>
      <c r="FO3199"/>
    </row>
    <row r="3200" spans="15:171">
      <c r="O3200"/>
      <c r="AD3200"/>
      <c r="AE3200"/>
      <c r="BG3200"/>
      <c r="BU3200"/>
      <c r="CI3200"/>
      <c r="CW3200"/>
      <c r="FA3200"/>
      <c r="FO3200"/>
    </row>
    <row r="3201" spans="15:171">
      <c r="O3201"/>
      <c r="AD3201"/>
      <c r="AE3201"/>
      <c r="BG3201"/>
      <c r="BU3201"/>
      <c r="CI3201"/>
      <c r="CW3201"/>
      <c r="FA3201"/>
      <c r="FO3201"/>
    </row>
    <row r="3202" spans="15:171">
      <c r="O3202"/>
      <c r="AD3202"/>
      <c r="AE3202"/>
      <c r="BG3202"/>
      <c r="BU3202"/>
      <c r="CI3202"/>
      <c r="CW3202"/>
      <c r="FA3202"/>
      <c r="FO3202"/>
    </row>
    <row r="3203" spans="15:171">
      <c r="O3203"/>
      <c r="AD3203"/>
      <c r="AE3203"/>
      <c r="BG3203"/>
      <c r="BU3203"/>
      <c r="CI3203"/>
      <c r="CW3203"/>
      <c r="FA3203"/>
      <c r="FO3203"/>
    </row>
    <row r="3204" spans="15:171">
      <c r="O3204"/>
      <c r="AD3204"/>
      <c r="AE3204"/>
      <c r="BG3204"/>
      <c r="BU3204"/>
      <c r="CI3204"/>
      <c r="CW3204"/>
      <c r="FA3204"/>
      <c r="FO3204"/>
    </row>
    <row r="3205" spans="15:171">
      <c r="O3205"/>
      <c r="AD3205"/>
      <c r="AE3205"/>
      <c r="BG3205"/>
      <c r="BU3205"/>
      <c r="CI3205"/>
      <c r="CW3205"/>
      <c r="FA3205"/>
      <c r="FO3205"/>
    </row>
    <row r="3206" spans="15:171">
      <c r="O3206"/>
      <c r="AD3206"/>
      <c r="AE3206"/>
      <c r="BG3206"/>
      <c r="BU3206"/>
      <c r="CI3206"/>
      <c r="CW3206"/>
      <c r="FA3206"/>
      <c r="FO3206"/>
    </row>
    <row r="3207" spans="15:171">
      <c r="O3207"/>
      <c r="AD3207"/>
      <c r="AE3207"/>
      <c r="BG3207"/>
      <c r="BU3207"/>
      <c r="CI3207"/>
      <c r="CW3207"/>
      <c r="FA3207"/>
      <c r="FO3207"/>
    </row>
    <row r="3208" spans="15:171">
      <c r="O3208"/>
      <c r="AD3208"/>
      <c r="AE3208"/>
      <c r="BG3208"/>
      <c r="BU3208"/>
      <c r="CI3208"/>
      <c r="CW3208"/>
      <c r="FA3208"/>
      <c r="FO3208"/>
    </row>
    <row r="3209" spans="15:171">
      <c r="O3209"/>
      <c r="AD3209"/>
      <c r="AE3209"/>
      <c r="BG3209"/>
      <c r="BU3209"/>
      <c r="CI3209"/>
      <c r="CW3209"/>
      <c r="FA3209"/>
      <c r="FO3209"/>
    </row>
    <row r="3210" spans="15:171">
      <c r="O3210"/>
      <c r="AD3210"/>
      <c r="AE3210"/>
      <c r="BG3210"/>
      <c r="BU3210"/>
      <c r="CI3210"/>
      <c r="CW3210"/>
      <c r="FA3210"/>
      <c r="FO3210"/>
    </row>
    <row r="3211" spans="15:171">
      <c r="O3211"/>
      <c r="AD3211"/>
      <c r="AE3211"/>
      <c r="BG3211"/>
      <c r="BU3211"/>
      <c r="CI3211"/>
      <c r="CW3211"/>
      <c r="FA3211"/>
      <c r="FO3211"/>
    </row>
    <row r="3212" spans="15:171">
      <c r="O3212"/>
      <c r="AD3212"/>
      <c r="AE3212"/>
      <c r="BG3212"/>
      <c r="BU3212"/>
      <c r="CI3212"/>
      <c r="CW3212"/>
      <c r="FA3212"/>
      <c r="FO3212"/>
    </row>
    <row r="3213" spans="15:171">
      <c r="O3213"/>
      <c r="AD3213"/>
      <c r="AE3213"/>
      <c r="BG3213"/>
      <c r="BU3213"/>
      <c r="CI3213"/>
      <c r="CW3213"/>
      <c r="FA3213"/>
      <c r="FO3213"/>
    </row>
    <row r="3214" spans="15:171">
      <c r="O3214"/>
      <c r="AD3214"/>
      <c r="AE3214"/>
      <c r="BG3214"/>
      <c r="BU3214"/>
      <c r="CI3214"/>
      <c r="CW3214"/>
      <c r="FA3214"/>
      <c r="FO3214"/>
    </row>
    <row r="3215" spans="15:171">
      <c r="O3215"/>
      <c r="AD3215"/>
      <c r="AE3215"/>
      <c r="BG3215"/>
      <c r="BU3215"/>
      <c r="CI3215"/>
      <c r="CW3215"/>
      <c r="FA3215"/>
      <c r="FO3215"/>
    </row>
    <row r="3216" spans="15:171">
      <c r="O3216"/>
      <c r="AD3216"/>
      <c r="AE3216"/>
      <c r="BG3216"/>
      <c r="BU3216"/>
      <c r="CI3216"/>
      <c r="CW3216"/>
      <c r="FA3216"/>
      <c r="FO3216"/>
    </row>
    <row r="3217" spans="15:171">
      <c r="O3217"/>
      <c r="AD3217"/>
      <c r="AE3217"/>
      <c r="BG3217"/>
      <c r="BU3217"/>
      <c r="CI3217"/>
      <c r="CW3217"/>
      <c r="FA3217"/>
      <c r="FO3217"/>
    </row>
    <row r="3218" spans="15:171">
      <c r="O3218"/>
      <c r="AD3218"/>
      <c r="AE3218"/>
      <c r="BG3218"/>
      <c r="BU3218"/>
      <c r="CI3218"/>
      <c r="CW3218"/>
      <c r="FA3218"/>
      <c r="FO3218"/>
    </row>
    <row r="3219" spans="15:171">
      <c r="O3219"/>
      <c r="AD3219"/>
      <c r="AE3219"/>
      <c r="BG3219"/>
      <c r="BU3219"/>
      <c r="CI3219"/>
      <c r="CW3219"/>
      <c r="FA3219"/>
      <c r="FO3219"/>
    </row>
    <row r="3220" spans="15:171">
      <c r="O3220"/>
      <c r="AD3220"/>
      <c r="AE3220"/>
      <c r="BG3220"/>
      <c r="BU3220"/>
      <c r="CI3220"/>
      <c r="CW3220"/>
      <c r="FA3220"/>
      <c r="FO3220"/>
    </row>
    <row r="3221" spans="15:171">
      <c r="O3221"/>
      <c r="AD3221"/>
      <c r="AE3221"/>
      <c r="BG3221"/>
      <c r="BU3221"/>
      <c r="CI3221"/>
      <c r="CW3221"/>
      <c r="FA3221"/>
      <c r="FO3221"/>
    </row>
    <row r="3222" spans="15:171">
      <c r="O3222"/>
      <c r="AD3222"/>
      <c r="AE3222"/>
      <c r="BG3222"/>
      <c r="BU3222"/>
      <c r="CI3222"/>
      <c r="CW3222"/>
      <c r="FA3222"/>
      <c r="FO3222"/>
    </row>
    <row r="3223" spans="15:171">
      <c r="O3223"/>
      <c r="AD3223"/>
      <c r="AE3223"/>
      <c r="BG3223"/>
      <c r="BU3223"/>
      <c r="CI3223"/>
      <c r="CW3223"/>
      <c r="FA3223"/>
      <c r="FO3223"/>
    </row>
    <row r="3224" spans="15:171">
      <c r="O3224"/>
      <c r="AD3224"/>
      <c r="AE3224"/>
      <c r="BG3224"/>
      <c r="BU3224"/>
      <c r="CI3224"/>
      <c r="CW3224"/>
      <c r="FA3224"/>
      <c r="FO3224"/>
    </row>
    <row r="3225" spans="15:171">
      <c r="O3225"/>
      <c r="AD3225"/>
      <c r="AE3225"/>
      <c r="BG3225"/>
      <c r="BU3225"/>
      <c r="CI3225"/>
      <c r="CW3225"/>
      <c r="FA3225"/>
      <c r="FO3225"/>
    </row>
    <row r="3226" spans="15:171">
      <c r="O3226"/>
      <c r="AD3226"/>
      <c r="AE3226"/>
      <c r="BG3226"/>
      <c r="BU3226"/>
      <c r="CI3226"/>
      <c r="CW3226"/>
      <c r="FA3226"/>
      <c r="FO3226"/>
    </row>
    <row r="3227" spans="15:171">
      <c r="O3227"/>
      <c r="AD3227"/>
      <c r="AE3227"/>
      <c r="BG3227"/>
      <c r="BU3227"/>
      <c r="CI3227"/>
      <c r="CW3227"/>
      <c r="FA3227"/>
      <c r="FO3227"/>
    </row>
    <row r="3228" spans="15:171">
      <c r="O3228"/>
      <c r="AD3228"/>
      <c r="AE3228"/>
      <c r="BG3228"/>
      <c r="BU3228"/>
      <c r="CI3228"/>
      <c r="CW3228"/>
      <c r="FA3228"/>
      <c r="FO3228"/>
    </row>
    <row r="3229" spans="15:171">
      <c r="O3229"/>
      <c r="AD3229"/>
      <c r="AE3229"/>
      <c r="BG3229"/>
      <c r="BU3229"/>
      <c r="CI3229"/>
      <c r="CW3229"/>
      <c r="FA3229"/>
      <c r="FO3229"/>
    </row>
    <row r="3230" spans="15:171">
      <c r="O3230"/>
      <c r="AD3230"/>
      <c r="AE3230"/>
      <c r="BG3230"/>
      <c r="BU3230"/>
      <c r="CI3230"/>
      <c r="CW3230"/>
      <c r="FA3230"/>
      <c r="FO3230"/>
    </row>
    <row r="3231" spans="15:171">
      <c r="O3231"/>
      <c r="AD3231"/>
      <c r="AE3231"/>
      <c r="BG3231"/>
      <c r="BU3231"/>
      <c r="CI3231"/>
      <c r="CW3231"/>
      <c r="FA3231"/>
      <c r="FO3231"/>
    </row>
    <row r="3232" spans="15:171">
      <c r="O3232"/>
      <c r="AD3232"/>
      <c r="AE3232"/>
      <c r="BG3232"/>
      <c r="BU3232"/>
      <c r="CI3232"/>
      <c r="CW3232"/>
      <c r="FA3232"/>
      <c r="FO3232"/>
    </row>
    <row r="3233" spans="15:171">
      <c r="O3233"/>
      <c r="AD3233"/>
      <c r="AE3233"/>
      <c r="BG3233"/>
      <c r="BU3233"/>
      <c r="CI3233"/>
      <c r="CW3233"/>
      <c r="FA3233"/>
      <c r="FO3233"/>
    </row>
    <row r="3234" spans="15:171">
      <c r="O3234"/>
      <c r="AD3234"/>
      <c r="AE3234"/>
      <c r="BG3234"/>
      <c r="BU3234"/>
      <c r="CI3234"/>
      <c r="CW3234"/>
      <c r="FA3234"/>
      <c r="FO3234"/>
    </row>
    <row r="3235" spans="15:171">
      <c r="O3235"/>
      <c r="AD3235"/>
      <c r="AE3235"/>
      <c r="BG3235"/>
      <c r="BU3235"/>
      <c r="CI3235"/>
      <c r="CW3235"/>
      <c r="FA3235"/>
      <c r="FO3235"/>
    </row>
    <row r="3236" spans="15:171">
      <c r="O3236"/>
      <c r="AD3236"/>
      <c r="AE3236"/>
      <c r="BG3236"/>
      <c r="BU3236"/>
      <c r="CI3236"/>
      <c r="CW3236"/>
      <c r="FA3236"/>
      <c r="FO3236"/>
    </row>
    <row r="3237" spans="15:171">
      <c r="O3237"/>
      <c r="AD3237"/>
      <c r="AE3237"/>
      <c r="BG3237"/>
      <c r="BU3237"/>
      <c r="CI3237"/>
      <c r="CW3237"/>
      <c r="FA3237"/>
      <c r="FO3237"/>
    </row>
    <row r="3238" spans="15:171">
      <c r="O3238"/>
      <c r="AD3238"/>
      <c r="AE3238"/>
      <c r="BG3238"/>
      <c r="BU3238"/>
      <c r="CI3238"/>
      <c r="CW3238"/>
      <c r="FA3238"/>
      <c r="FO3238"/>
    </row>
    <row r="3239" spans="15:171">
      <c r="O3239"/>
      <c r="AD3239"/>
      <c r="AE3239"/>
      <c r="BG3239"/>
      <c r="BU3239"/>
      <c r="CI3239"/>
      <c r="CW3239"/>
      <c r="FA3239"/>
      <c r="FO3239"/>
    </row>
    <row r="3240" spans="15:171">
      <c r="O3240"/>
      <c r="AD3240"/>
      <c r="AE3240"/>
      <c r="BG3240"/>
      <c r="BU3240"/>
      <c r="CI3240"/>
      <c r="CW3240"/>
      <c r="FA3240"/>
      <c r="FO3240"/>
    </row>
    <row r="3241" spans="15:171">
      <c r="O3241"/>
      <c r="AD3241"/>
      <c r="AE3241"/>
      <c r="BG3241"/>
      <c r="BU3241"/>
      <c r="CI3241"/>
      <c r="CW3241"/>
      <c r="FA3241"/>
      <c r="FO3241"/>
    </row>
    <row r="3242" spans="15:171">
      <c r="O3242"/>
      <c r="AD3242"/>
      <c r="AE3242"/>
      <c r="BG3242"/>
      <c r="BU3242"/>
      <c r="CI3242"/>
      <c r="CW3242"/>
      <c r="FA3242"/>
      <c r="FO3242"/>
    </row>
    <row r="3243" spans="15:171">
      <c r="O3243"/>
      <c r="AD3243"/>
      <c r="AE3243"/>
      <c r="BG3243"/>
      <c r="BU3243"/>
      <c r="CI3243"/>
      <c r="CW3243"/>
      <c r="FA3243"/>
      <c r="FO3243"/>
    </row>
    <row r="3244" spans="15:171">
      <c r="O3244"/>
      <c r="AD3244"/>
      <c r="AE3244"/>
      <c r="BG3244"/>
      <c r="BU3244"/>
      <c r="CI3244"/>
      <c r="CW3244"/>
      <c r="FA3244"/>
      <c r="FO3244"/>
    </row>
    <row r="3245" spans="15:171">
      <c r="O3245"/>
      <c r="AD3245"/>
      <c r="AE3245"/>
      <c r="BG3245"/>
      <c r="BU3245"/>
      <c r="CI3245"/>
      <c r="CW3245"/>
      <c r="FA3245"/>
      <c r="FO3245"/>
    </row>
    <row r="3246" spans="15:171">
      <c r="O3246"/>
      <c r="AD3246"/>
      <c r="AE3246"/>
      <c r="BG3246"/>
      <c r="BU3246"/>
      <c r="CI3246"/>
      <c r="CW3246"/>
      <c r="FA3246"/>
      <c r="FO3246"/>
    </row>
    <row r="3247" spans="15:171">
      <c r="O3247"/>
      <c r="AD3247"/>
      <c r="AE3247"/>
      <c r="BG3247"/>
      <c r="BU3247"/>
      <c r="CI3247"/>
      <c r="CW3247"/>
      <c r="FA3247"/>
      <c r="FO3247"/>
    </row>
    <row r="3248" spans="15:171">
      <c r="O3248"/>
      <c r="AD3248"/>
      <c r="AE3248"/>
      <c r="BG3248"/>
      <c r="BU3248"/>
      <c r="CI3248"/>
      <c r="CW3248"/>
      <c r="FA3248"/>
      <c r="FO3248"/>
    </row>
    <row r="3249" spans="15:171">
      <c r="O3249"/>
      <c r="AD3249"/>
      <c r="AE3249"/>
      <c r="BG3249"/>
      <c r="BU3249"/>
      <c r="CI3249"/>
      <c r="CW3249"/>
      <c r="FA3249"/>
      <c r="FO3249"/>
    </row>
    <row r="3250" spans="15:171">
      <c r="O3250"/>
      <c r="AD3250"/>
      <c r="AE3250"/>
      <c r="BG3250"/>
      <c r="BU3250"/>
      <c r="CI3250"/>
      <c r="CW3250"/>
      <c r="FA3250"/>
      <c r="FO3250"/>
    </row>
    <row r="3251" spans="15:171">
      <c r="O3251"/>
      <c r="AD3251"/>
      <c r="AE3251"/>
      <c r="BG3251"/>
      <c r="BU3251"/>
      <c r="CI3251"/>
      <c r="CW3251"/>
      <c r="FA3251"/>
      <c r="FO3251"/>
    </row>
    <row r="3252" spans="15:171">
      <c r="O3252"/>
      <c r="AD3252"/>
      <c r="AE3252"/>
      <c r="BG3252"/>
      <c r="BU3252"/>
      <c r="CI3252"/>
      <c r="CW3252"/>
      <c r="FA3252"/>
      <c r="FO3252"/>
    </row>
    <row r="3253" spans="15:171">
      <c r="O3253"/>
      <c r="AD3253"/>
      <c r="AE3253"/>
      <c r="BG3253"/>
      <c r="BU3253"/>
      <c r="CI3253"/>
      <c r="CW3253"/>
      <c r="FA3253"/>
      <c r="FO3253"/>
    </row>
    <row r="3254" spans="15:171">
      <c r="O3254"/>
      <c r="AD3254"/>
      <c r="AE3254"/>
      <c r="BG3254"/>
      <c r="BU3254"/>
      <c r="CI3254"/>
      <c r="CW3254"/>
      <c r="FA3254"/>
      <c r="FO3254"/>
    </row>
    <row r="3255" spans="15:171">
      <c r="O3255"/>
      <c r="AD3255"/>
      <c r="AE3255"/>
      <c r="BG3255"/>
      <c r="BU3255"/>
      <c r="CI3255"/>
      <c r="CW3255"/>
      <c r="FA3255"/>
      <c r="FO3255"/>
    </row>
    <row r="3256" spans="15:171">
      <c r="O3256"/>
      <c r="AD3256"/>
      <c r="AE3256"/>
      <c r="BG3256"/>
      <c r="BU3256"/>
      <c r="CI3256"/>
      <c r="CW3256"/>
      <c r="FA3256"/>
      <c r="FO3256"/>
    </row>
    <row r="3257" spans="15:171">
      <c r="O3257"/>
      <c r="AD3257"/>
      <c r="AE3257"/>
      <c r="BG3257"/>
      <c r="BU3257"/>
      <c r="CI3257"/>
      <c r="CW3257"/>
      <c r="FA3257"/>
      <c r="FO3257"/>
    </row>
    <row r="3258" spans="15:171">
      <c r="O3258"/>
      <c r="AD3258"/>
      <c r="AE3258"/>
      <c r="BG3258"/>
      <c r="BU3258"/>
      <c r="CI3258"/>
      <c r="CW3258"/>
      <c r="FA3258"/>
      <c r="FO3258"/>
    </row>
    <row r="3259" spans="15:171">
      <c r="O3259"/>
      <c r="AD3259"/>
      <c r="AE3259"/>
      <c r="BG3259"/>
      <c r="BU3259"/>
      <c r="CI3259"/>
      <c r="CW3259"/>
      <c r="FA3259"/>
      <c r="FO3259"/>
    </row>
    <row r="3260" spans="15:171">
      <c r="O3260"/>
      <c r="AD3260"/>
      <c r="AE3260"/>
      <c r="BG3260"/>
      <c r="BU3260"/>
      <c r="CI3260"/>
      <c r="CW3260"/>
      <c r="FA3260"/>
      <c r="FO3260"/>
    </row>
    <row r="3261" spans="15:171">
      <c r="O3261"/>
      <c r="AD3261"/>
      <c r="AE3261"/>
      <c r="BG3261"/>
      <c r="BU3261"/>
      <c r="CI3261"/>
      <c r="CW3261"/>
      <c r="FA3261"/>
      <c r="FO3261"/>
    </row>
    <row r="3262" spans="15:171">
      <c r="O3262"/>
      <c r="AD3262"/>
      <c r="AE3262"/>
      <c r="BG3262"/>
      <c r="BU3262"/>
      <c r="CI3262"/>
      <c r="CW3262"/>
      <c r="FA3262"/>
      <c r="FO3262"/>
    </row>
    <row r="3263" spans="15:171">
      <c r="O3263"/>
      <c r="AD3263"/>
      <c r="AE3263"/>
      <c r="BG3263"/>
      <c r="BU3263"/>
      <c r="CI3263"/>
      <c r="CW3263"/>
      <c r="FA3263"/>
      <c r="FO3263"/>
    </row>
    <row r="3264" spans="15:171">
      <c r="O3264"/>
      <c r="AD3264"/>
      <c r="AE3264"/>
      <c r="BG3264"/>
      <c r="BU3264"/>
      <c r="CI3264"/>
      <c r="CW3264"/>
      <c r="FA3264"/>
      <c r="FO3264"/>
    </row>
    <row r="3265" spans="15:171">
      <c r="O3265"/>
      <c r="AD3265"/>
      <c r="AE3265"/>
      <c r="BG3265"/>
      <c r="BU3265"/>
      <c r="CI3265"/>
      <c r="CW3265"/>
      <c r="FA3265"/>
      <c r="FO3265"/>
    </row>
    <row r="3266" spans="15:171">
      <c r="O3266"/>
      <c r="AD3266"/>
      <c r="AE3266"/>
      <c r="BG3266"/>
      <c r="BU3266"/>
      <c r="CI3266"/>
      <c r="CW3266"/>
      <c r="FA3266"/>
      <c r="FO3266"/>
    </row>
    <row r="3267" spans="15:171">
      <c r="O3267"/>
      <c r="AD3267"/>
      <c r="AE3267"/>
      <c r="BG3267"/>
      <c r="BU3267"/>
      <c r="CI3267"/>
      <c r="CW3267"/>
      <c r="FA3267"/>
      <c r="FO3267"/>
    </row>
    <row r="3268" spans="15:171">
      <c r="O3268"/>
      <c r="AD3268"/>
      <c r="AE3268"/>
      <c r="BG3268"/>
      <c r="BU3268"/>
      <c r="CI3268"/>
      <c r="CW3268"/>
      <c r="FA3268"/>
      <c r="FO3268"/>
    </row>
    <row r="3269" spans="15:171">
      <c r="O3269"/>
      <c r="AD3269"/>
      <c r="AE3269"/>
      <c r="BG3269"/>
      <c r="BU3269"/>
      <c r="CI3269"/>
      <c r="CW3269"/>
      <c r="FA3269"/>
      <c r="FO3269"/>
    </row>
    <row r="3270" spans="15:171">
      <c r="O3270"/>
      <c r="AD3270"/>
      <c r="AE3270"/>
      <c r="BG3270"/>
      <c r="BU3270"/>
      <c r="CI3270"/>
      <c r="CW3270"/>
      <c r="FA3270"/>
      <c r="FO3270"/>
    </row>
    <row r="3271" spans="15:171">
      <c r="O3271"/>
      <c r="AD3271"/>
      <c r="AE3271"/>
      <c r="BG3271"/>
      <c r="BU3271"/>
      <c r="CI3271"/>
      <c r="CW3271"/>
      <c r="FA3271"/>
      <c r="FO3271"/>
    </row>
    <row r="3272" spans="15:171">
      <c r="O3272"/>
      <c r="AD3272"/>
      <c r="AE3272"/>
      <c r="BG3272"/>
      <c r="BU3272"/>
      <c r="CI3272"/>
      <c r="CW3272"/>
      <c r="FA3272"/>
      <c r="FO3272"/>
    </row>
    <row r="3273" spans="15:171">
      <c r="O3273"/>
      <c r="AD3273"/>
      <c r="AE3273"/>
      <c r="BG3273"/>
      <c r="BU3273"/>
      <c r="CI3273"/>
      <c r="CW3273"/>
      <c r="FA3273"/>
      <c r="FO3273"/>
    </row>
    <row r="3274" spans="15:171">
      <c r="O3274"/>
      <c r="AD3274"/>
      <c r="AE3274"/>
      <c r="BG3274"/>
      <c r="BU3274"/>
      <c r="CI3274"/>
      <c r="CW3274"/>
      <c r="FA3274"/>
      <c r="FO3274"/>
    </row>
    <row r="3275" spans="15:171">
      <c r="O3275"/>
      <c r="AD3275"/>
      <c r="AE3275"/>
      <c r="BG3275"/>
      <c r="BU3275"/>
      <c r="CI3275"/>
      <c r="CW3275"/>
      <c r="FA3275"/>
      <c r="FO3275"/>
    </row>
    <row r="3276" spans="15:171">
      <c r="O3276"/>
      <c r="AD3276"/>
      <c r="AE3276"/>
      <c r="BG3276"/>
      <c r="BU3276"/>
      <c r="CI3276"/>
      <c r="CW3276"/>
      <c r="FA3276"/>
      <c r="FO3276"/>
    </row>
    <row r="3277" spans="15:171">
      <c r="O3277"/>
      <c r="AD3277"/>
      <c r="AE3277"/>
      <c r="BG3277"/>
      <c r="BU3277"/>
      <c r="CI3277"/>
      <c r="CW3277"/>
      <c r="FA3277"/>
      <c r="FO3277"/>
    </row>
    <row r="3278" spans="15:171">
      <c r="O3278"/>
      <c r="AD3278"/>
      <c r="AE3278"/>
      <c r="BG3278"/>
      <c r="BU3278"/>
      <c r="CI3278"/>
      <c r="CW3278"/>
      <c r="FA3278"/>
      <c r="FO3278"/>
    </row>
    <row r="3279" spans="15:171">
      <c r="O3279"/>
      <c r="AD3279"/>
      <c r="AE3279"/>
      <c r="BG3279"/>
      <c r="BU3279"/>
      <c r="CI3279"/>
      <c r="CW3279"/>
      <c r="FA3279"/>
      <c r="FO3279"/>
    </row>
    <row r="3280" spans="15:171">
      <c r="O3280"/>
      <c r="AD3280"/>
      <c r="AE3280"/>
      <c r="BG3280"/>
      <c r="BU3280"/>
      <c r="CI3280"/>
      <c r="CW3280"/>
      <c r="FA3280"/>
      <c r="FO3280"/>
    </row>
    <row r="3281" spans="15:171">
      <c r="O3281"/>
      <c r="AD3281"/>
      <c r="AE3281"/>
      <c r="BG3281"/>
      <c r="BU3281"/>
      <c r="CI3281"/>
      <c r="CW3281"/>
      <c r="FA3281"/>
      <c r="FO3281"/>
    </row>
    <row r="3282" spans="15:171">
      <c r="O3282"/>
      <c r="AD3282"/>
      <c r="AE3282"/>
      <c r="BG3282"/>
      <c r="BU3282"/>
      <c r="CI3282"/>
      <c r="CW3282"/>
      <c r="FA3282"/>
      <c r="FO3282"/>
    </row>
    <row r="3283" spans="15:171">
      <c r="O3283"/>
      <c r="AD3283"/>
      <c r="AE3283"/>
      <c r="BG3283"/>
      <c r="BU3283"/>
      <c r="CI3283"/>
      <c r="CW3283"/>
      <c r="FA3283"/>
      <c r="FO3283"/>
    </row>
    <row r="3284" spans="15:171">
      <c r="O3284"/>
      <c r="AD3284"/>
      <c r="AE3284"/>
      <c r="BG3284"/>
      <c r="BU3284"/>
      <c r="CI3284"/>
      <c r="CW3284"/>
      <c r="FA3284"/>
      <c r="FO3284"/>
    </row>
    <row r="3285" spans="15:171">
      <c r="O3285"/>
      <c r="AD3285"/>
      <c r="AE3285"/>
      <c r="BG3285"/>
      <c r="BU3285"/>
      <c r="CI3285"/>
      <c r="CW3285"/>
      <c r="FA3285"/>
      <c r="FO3285"/>
    </row>
    <row r="3286" spans="15:171">
      <c r="O3286"/>
      <c r="AD3286"/>
      <c r="AE3286"/>
      <c r="BG3286"/>
      <c r="BU3286"/>
      <c r="CI3286"/>
      <c r="CW3286"/>
      <c r="FA3286"/>
      <c r="FO3286"/>
    </row>
    <row r="3287" spans="15:171">
      <c r="O3287"/>
      <c r="AD3287"/>
      <c r="AE3287"/>
      <c r="BG3287"/>
      <c r="BU3287"/>
      <c r="CI3287"/>
      <c r="CW3287"/>
      <c r="FA3287"/>
      <c r="FO3287"/>
    </row>
    <row r="3288" spans="15:171">
      <c r="O3288"/>
      <c r="AD3288"/>
      <c r="AE3288"/>
      <c r="BG3288"/>
      <c r="BU3288"/>
      <c r="CI3288"/>
      <c r="CW3288"/>
      <c r="FA3288"/>
      <c r="FO3288"/>
    </row>
    <row r="3289" spans="15:171">
      <c r="O3289"/>
      <c r="AD3289"/>
      <c r="AE3289"/>
      <c r="BG3289"/>
      <c r="BU3289"/>
      <c r="CI3289"/>
      <c r="CW3289"/>
      <c r="FA3289"/>
      <c r="FO3289"/>
    </row>
    <row r="3290" spans="15:171">
      <c r="O3290"/>
      <c r="AD3290"/>
      <c r="AE3290"/>
      <c r="BG3290"/>
      <c r="BU3290"/>
      <c r="CI3290"/>
      <c r="CW3290"/>
      <c r="FA3290"/>
      <c r="FO3290"/>
    </row>
    <row r="3291" spans="15:171">
      <c r="O3291"/>
      <c r="AD3291"/>
      <c r="AE3291"/>
      <c r="BG3291"/>
      <c r="BU3291"/>
      <c r="CI3291"/>
      <c r="CW3291"/>
      <c r="FA3291"/>
      <c r="FO3291"/>
    </row>
    <row r="3292" spans="15:171">
      <c r="O3292"/>
      <c r="AD3292"/>
      <c r="AE3292"/>
      <c r="BG3292"/>
      <c r="BU3292"/>
      <c r="CI3292"/>
      <c r="CW3292"/>
      <c r="FA3292"/>
      <c r="FO3292"/>
    </row>
    <row r="3293" spans="15:171">
      <c r="O3293"/>
      <c r="AD3293"/>
      <c r="AE3293"/>
      <c r="BG3293"/>
      <c r="BU3293"/>
      <c r="CI3293"/>
      <c r="CW3293"/>
      <c r="FA3293"/>
      <c r="FO3293"/>
    </row>
    <row r="3294" spans="15:171">
      <c r="O3294"/>
      <c r="AD3294"/>
      <c r="AE3294"/>
      <c r="BG3294"/>
      <c r="BU3294"/>
      <c r="CI3294"/>
      <c r="CW3294"/>
      <c r="FA3294"/>
      <c r="FO3294"/>
    </row>
    <row r="3295" spans="15:171">
      <c r="O3295"/>
      <c r="AD3295"/>
      <c r="AE3295"/>
      <c r="BG3295"/>
      <c r="BU3295"/>
      <c r="CI3295"/>
      <c r="CW3295"/>
      <c r="FA3295"/>
      <c r="FO3295"/>
    </row>
    <row r="3296" spans="15:171">
      <c r="O3296"/>
      <c r="AD3296"/>
      <c r="AE3296"/>
      <c r="BG3296"/>
      <c r="BU3296"/>
      <c r="CI3296"/>
      <c r="CW3296"/>
      <c r="FA3296"/>
      <c r="FO3296"/>
    </row>
    <row r="3297" spans="15:171">
      <c r="O3297"/>
      <c r="AD3297"/>
      <c r="AE3297"/>
      <c r="BG3297"/>
      <c r="BU3297"/>
      <c r="CI3297"/>
      <c r="CW3297"/>
      <c r="FA3297"/>
      <c r="FO3297"/>
    </row>
    <row r="3298" spans="15:171">
      <c r="O3298"/>
      <c r="AD3298"/>
      <c r="AE3298"/>
      <c r="BG3298"/>
      <c r="BU3298"/>
      <c r="CI3298"/>
      <c r="CW3298"/>
      <c r="FA3298"/>
      <c r="FO3298"/>
    </row>
    <row r="3299" spans="15:171">
      <c r="O3299"/>
      <c r="AD3299"/>
      <c r="AE3299"/>
      <c r="BG3299"/>
      <c r="BU3299"/>
      <c r="CI3299"/>
      <c r="CW3299"/>
      <c r="FA3299"/>
      <c r="FO3299"/>
    </row>
    <row r="3300" spans="15:171">
      <c r="O3300"/>
      <c r="AD3300"/>
      <c r="AE3300"/>
      <c r="BG3300"/>
      <c r="BU3300"/>
      <c r="CI3300"/>
      <c r="CW3300"/>
      <c r="FA3300"/>
      <c r="FO3300"/>
    </row>
    <row r="3301" spans="15:171">
      <c r="O3301"/>
      <c r="AD3301"/>
      <c r="AE3301"/>
      <c r="BG3301"/>
      <c r="BU3301"/>
      <c r="CI3301"/>
      <c r="CW3301"/>
      <c r="FA3301"/>
      <c r="FO3301"/>
    </row>
    <row r="3302" spans="15:171">
      <c r="O3302"/>
      <c r="AD3302"/>
      <c r="AE3302"/>
      <c r="BG3302"/>
      <c r="BU3302"/>
      <c r="CI3302"/>
      <c r="CW3302"/>
      <c r="FA3302"/>
      <c r="FO3302"/>
    </row>
    <row r="3303" spans="15:171">
      <c r="O3303"/>
      <c r="AD3303"/>
      <c r="AE3303"/>
      <c r="BG3303"/>
      <c r="BU3303"/>
      <c r="CI3303"/>
      <c r="CW3303"/>
      <c r="FA3303"/>
      <c r="FO3303"/>
    </row>
    <row r="3304" spans="15:171">
      <c r="O3304"/>
      <c r="AD3304"/>
      <c r="AE3304"/>
      <c r="BG3304"/>
      <c r="BU3304"/>
      <c r="CI3304"/>
      <c r="CW3304"/>
      <c r="FA3304"/>
      <c r="FO3304"/>
    </row>
    <row r="3305" spans="15:171">
      <c r="O3305"/>
      <c r="AD3305"/>
      <c r="AE3305"/>
      <c r="BG3305"/>
      <c r="BU3305"/>
      <c r="CI3305"/>
      <c r="CW3305"/>
      <c r="FA3305"/>
      <c r="FO3305"/>
    </row>
    <row r="3306" spans="15:171">
      <c r="O3306"/>
      <c r="AD3306"/>
      <c r="AE3306"/>
      <c r="BG3306"/>
      <c r="BU3306"/>
      <c r="CI3306"/>
      <c r="CW3306"/>
      <c r="FA3306"/>
      <c r="FO3306"/>
    </row>
    <row r="3307" spans="15:171">
      <c r="O3307"/>
      <c r="AD3307"/>
      <c r="AE3307"/>
      <c r="BG3307"/>
      <c r="BU3307"/>
      <c r="CI3307"/>
      <c r="CW3307"/>
      <c r="FA3307"/>
      <c r="FO3307"/>
    </row>
    <row r="3308" spans="15:171">
      <c r="O3308"/>
      <c r="AD3308"/>
      <c r="AE3308"/>
      <c r="BG3308"/>
      <c r="BU3308"/>
      <c r="CI3308"/>
      <c r="CW3308"/>
      <c r="FA3308"/>
      <c r="FO3308"/>
    </row>
    <row r="3309" spans="15:171">
      <c r="O3309"/>
      <c r="AD3309"/>
      <c r="AE3309"/>
      <c r="BG3309"/>
      <c r="BU3309"/>
      <c r="CI3309"/>
      <c r="CW3309"/>
      <c r="FA3309"/>
      <c r="FO3309"/>
    </row>
    <row r="3310" spans="15:171">
      <c r="O3310"/>
      <c r="AD3310"/>
      <c r="AE3310"/>
      <c r="BG3310"/>
      <c r="BU3310"/>
      <c r="CI3310"/>
      <c r="CW3310"/>
      <c r="FA3310"/>
      <c r="FO3310"/>
    </row>
    <row r="3311" spans="15:171">
      <c r="O3311"/>
      <c r="AD3311"/>
      <c r="AE3311"/>
      <c r="BG3311"/>
      <c r="BU3311"/>
      <c r="CI3311"/>
      <c r="CW3311"/>
      <c r="FA3311"/>
      <c r="FO3311"/>
    </row>
    <row r="3312" spans="15:171">
      <c r="O3312"/>
      <c r="AD3312"/>
      <c r="AE3312"/>
      <c r="BG3312"/>
      <c r="BU3312"/>
      <c r="CI3312"/>
      <c r="CW3312"/>
      <c r="FA3312"/>
      <c r="FO3312"/>
    </row>
    <row r="3313" spans="15:171">
      <c r="O3313"/>
      <c r="AD3313"/>
      <c r="AE3313"/>
      <c r="BG3313"/>
      <c r="BU3313"/>
      <c r="CI3313"/>
      <c r="CW3313"/>
      <c r="FA3313"/>
      <c r="FO3313"/>
    </row>
    <row r="3314" spans="15:171">
      <c r="O3314"/>
      <c r="AD3314"/>
      <c r="AE3314"/>
      <c r="BG3314"/>
      <c r="BU3314"/>
      <c r="CI3314"/>
      <c r="CW3314"/>
      <c r="FA3314"/>
      <c r="FO3314"/>
    </row>
    <row r="3315" spans="15:171">
      <c r="O3315"/>
      <c r="AD3315"/>
      <c r="AE3315"/>
      <c r="BG3315"/>
      <c r="BU3315"/>
      <c r="CI3315"/>
      <c r="CW3315"/>
      <c r="FA3315"/>
      <c r="FO3315"/>
    </row>
    <row r="3316" spans="15:171">
      <c r="O3316"/>
      <c r="AD3316"/>
      <c r="AE3316"/>
      <c r="BG3316"/>
      <c r="BU3316"/>
      <c r="CI3316"/>
      <c r="CW3316"/>
      <c r="FA3316"/>
      <c r="FO3316"/>
    </row>
    <row r="3317" spans="15:171">
      <c r="O3317"/>
      <c r="AD3317"/>
      <c r="AE3317"/>
      <c r="BG3317"/>
      <c r="BU3317"/>
      <c r="CI3317"/>
      <c r="CW3317"/>
      <c r="FA3317"/>
      <c r="FO3317"/>
    </row>
    <row r="3318" spans="15:171">
      <c r="O3318"/>
      <c r="AD3318"/>
      <c r="AE3318"/>
      <c r="BG3318"/>
      <c r="BU3318"/>
      <c r="CI3318"/>
      <c r="CW3318"/>
      <c r="FA3318"/>
      <c r="FO3318"/>
    </row>
    <row r="3319" spans="15:171">
      <c r="O3319"/>
      <c r="AD3319"/>
      <c r="AE3319"/>
      <c r="BG3319"/>
      <c r="BU3319"/>
      <c r="CI3319"/>
      <c r="CW3319"/>
      <c r="FA3319"/>
      <c r="FO3319"/>
    </row>
    <row r="3320" spans="15:171">
      <c r="O3320"/>
      <c r="AD3320"/>
      <c r="AE3320"/>
      <c r="BG3320"/>
      <c r="BU3320"/>
      <c r="CI3320"/>
      <c r="CW3320"/>
      <c r="FA3320"/>
      <c r="FO3320"/>
    </row>
    <row r="3321" spans="15:171">
      <c r="O3321"/>
      <c r="AD3321"/>
      <c r="AE3321"/>
      <c r="BG3321"/>
      <c r="BU3321"/>
      <c r="CI3321"/>
      <c r="CW3321"/>
      <c r="FA3321"/>
      <c r="FO3321"/>
    </row>
    <row r="3322" spans="15:171">
      <c r="O3322"/>
      <c r="AD3322"/>
      <c r="AE3322"/>
      <c r="BG3322"/>
      <c r="BU3322"/>
      <c r="CI3322"/>
      <c r="CW3322"/>
      <c r="FA3322"/>
      <c r="FO3322"/>
    </row>
    <row r="3323" spans="15:171">
      <c r="O3323"/>
      <c r="AD3323"/>
      <c r="AE3323"/>
      <c r="BG3323"/>
      <c r="BU3323"/>
      <c r="CI3323"/>
      <c r="CW3323"/>
      <c r="FA3323"/>
      <c r="FO3323"/>
    </row>
    <row r="3324" spans="15:171">
      <c r="O3324"/>
      <c r="AD3324"/>
      <c r="AE3324"/>
      <c r="BG3324"/>
      <c r="BU3324"/>
      <c r="CI3324"/>
      <c r="CW3324"/>
      <c r="FA3324"/>
      <c r="FO3324"/>
    </row>
    <row r="3325" spans="15:171">
      <c r="O3325"/>
      <c r="AD3325"/>
      <c r="AE3325"/>
      <c r="BG3325"/>
      <c r="BU3325"/>
      <c r="CI3325"/>
      <c r="CW3325"/>
      <c r="FA3325"/>
      <c r="FO3325"/>
    </row>
    <row r="3326" spans="15:171">
      <c r="O3326"/>
      <c r="AD3326"/>
      <c r="AE3326"/>
      <c r="BG3326"/>
      <c r="BU3326"/>
      <c r="CI3326"/>
      <c r="CW3326"/>
      <c r="FA3326"/>
      <c r="FO3326"/>
    </row>
    <row r="3327" spans="15:171">
      <c r="O3327"/>
      <c r="AD3327"/>
      <c r="AE3327"/>
      <c r="BG3327"/>
      <c r="BU3327"/>
      <c r="CI3327"/>
      <c r="CW3327"/>
      <c r="FA3327"/>
      <c r="FO3327"/>
    </row>
    <row r="3328" spans="15:171">
      <c r="O3328"/>
      <c r="AD3328"/>
      <c r="AE3328"/>
      <c r="BG3328"/>
      <c r="BU3328"/>
      <c r="CI3328"/>
      <c r="CW3328"/>
      <c r="FA3328"/>
      <c r="FO3328"/>
    </row>
    <row r="3329" spans="15:171">
      <c r="O3329"/>
      <c r="AD3329"/>
      <c r="AE3329"/>
      <c r="BG3329"/>
      <c r="BU3329"/>
      <c r="CI3329"/>
      <c r="CW3329"/>
      <c r="FA3329"/>
      <c r="FO3329"/>
    </row>
    <row r="3330" spans="15:171">
      <c r="O3330"/>
      <c r="AD3330"/>
      <c r="AE3330"/>
      <c r="BG3330"/>
      <c r="BU3330"/>
      <c r="CI3330"/>
      <c r="CW3330"/>
      <c r="FA3330"/>
      <c r="FO3330"/>
    </row>
    <row r="3331" spans="15:171">
      <c r="O3331"/>
      <c r="AD3331"/>
      <c r="AE3331"/>
      <c r="BG3331"/>
      <c r="BU3331"/>
      <c r="CI3331"/>
      <c r="CW3331"/>
      <c r="FA3331"/>
      <c r="FO3331"/>
    </row>
    <row r="3332" spans="15:171">
      <c r="O3332"/>
      <c r="AD3332"/>
      <c r="AE3332"/>
      <c r="BG3332"/>
      <c r="BU3332"/>
      <c r="CI3332"/>
      <c r="CW3332"/>
      <c r="FA3332"/>
      <c r="FO3332"/>
    </row>
    <row r="3333" spans="15:171">
      <c r="O3333"/>
      <c r="AD3333"/>
      <c r="AE3333"/>
      <c r="BG3333"/>
      <c r="BU3333"/>
      <c r="CI3333"/>
      <c r="CW3333"/>
      <c r="FA3333"/>
      <c r="FO3333"/>
    </row>
    <row r="3334" spans="15:171">
      <c r="O3334"/>
      <c r="AD3334"/>
      <c r="AE3334"/>
      <c r="BG3334"/>
      <c r="BU3334"/>
      <c r="CI3334"/>
      <c r="CW3334"/>
      <c r="FA3334"/>
      <c r="FO3334"/>
    </row>
    <row r="3335" spans="15:171">
      <c r="O3335"/>
      <c r="AD3335"/>
      <c r="AE3335"/>
      <c r="BG3335"/>
      <c r="BU3335"/>
      <c r="CI3335"/>
      <c r="CW3335"/>
      <c r="FA3335"/>
      <c r="FO3335"/>
    </row>
    <row r="3336" spans="15:171">
      <c r="O3336"/>
      <c r="AD3336"/>
      <c r="AE3336"/>
      <c r="BG3336"/>
      <c r="BU3336"/>
      <c r="CI3336"/>
      <c r="CW3336"/>
      <c r="FA3336"/>
      <c r="FO3336"/>
    </row>
    <row r="3337" spans="15:171">
      <c r="O3337"/>
      <c r="AD3337"/>
      <c r="AE3337"/>
      <c r="BG3337"/>
      <c r="BU3337"/>
      <c r="CI3337"/>
      <c r="CW3337"/>
      <c r="FA3337"/>
      <c r="FO3337"/>
    </row>
    <row r="3338" spans="15:171">
      <c r="O3338"/>
      <c r="AD3338"/>
      <c r="AE3338"/>
      <c r="BG3338"/>
      <c r="BU3338"/>
      <c r="CI3338"/>
      <c r="CW3338"/>
      <c r="FA3338"/>
      <c r="FO3338"/>
    </row>
    <row r="3339" spans="15:171">
      <c r="O3339"/>
      <c r="AD3339"/>
      <c r="AE3339"/>
      <c r="BG3339"/>
      <c r="BU3339"/>
      <c r="CI3339"/>
      <c r="CW3339"/>
      <c r="FA3339"/>
      <c r="FO3339"/>
    </row>
    <row r="3340" spans="15:171">
      <c r="O3340"/>
      <c r="AD3340"/>
      <c r="AE3340"/>
      <c r="BG3340"/>
      <c r="BU3340"/>
      <c r="CI3340"/>
      <c r="CW3340"/>
      <c r="FA3340"/>
      <c r="FO3340"/>
    </row>
    <row r="3341" spans="15:171">
      <c r="O3341"/>
      <c r="AD3341"/>
      <c r="AE3341"/>
      <c r="BG3341"/>
      <c r="BU3341"/>
      <c r="CI3341"/>
      <c r="CW3341"/>
      <c r="FA3341"/>
      <c r="FO3341"/>
    </row>
    <row r="3342" spans="15:171">
      <c r="O3342"/>
      <c r="AD3342"/>
      <c r="AE3342"/>
      <c r="BG3342"/>
      <c r="BU3342"/>
      <c r="CI3342"/>
      <c r="CW3342"/>
      <c r="FA3342"/>
      <c r="FO3342"/>
    </row>
    <row r="3343" spans="15:171">
      <c r="O3343"/>
      <c r="AD3343"/>
      <c r="AE3343"/>
      <c r="BG3343"/>
      <c r="BU3343"/>
      <c r="CI3343"/>
      <c r="CW3343"/>
      <c r="FA3343"/>
      <c r="FO3343"/>
    </row>
    <row r="3344" spans="15:171">
      <c r="O3344"/>
      <c r="AD3344"/>
      <c r="AE3344"/>
      <c r="BG3344"/>
      <c r="BU3344"/>
      <c r="CI3344"/>
      <c r="CW3344"/>
      <c r="FA3344"/>
      <c r="FO3344"/>
    </row>
    <row r="3345" spans="15:171">
      <c r="O3345"/>
      <c r="AD3345"/>
      <c r="AE3345"/>
      <c r="BG3345"/>
      <c r="BU3345"/>
      <c r="CI3345"/>
      <c r="CW3345"/>
      <c r="FA3345"/>
      <c r="FO3345"/>
    </row>
    <row r="3346" spans="15:171">
      <c r="O3346"/>
      <c r="AD3346"/>
      <c r="AE3346"/>
      <c r="BG3346"/>
      <c r="BU3346"/>
      <c r="CI3346"/>
      <c r="CW3346"/>
      <c r="FA3346"/>
      <c r="FO3346"/>
    </row>
    <row r="3347" spans="15:171">
      <c r="O3347"/>
      <c r="AD3347"/>
      <c r="AE3347"/>
      <c r="BG3347"/>
      <c r="BU3347"/>
      <c r="CI3347"/>
      <c r="CW3347"/>
      <c r="FA3347"/>
      <c r="FO3347"/>
    </row>
    <row r="3348" spans="15:171">
      <c r="O3348"/>
      <c r="AD3348"/>
      <c r="AE3348"/>
      <c r="BG3348"/>
      <c r="BU3348"/>
      <c r="CI3348"/>
      <c r="CW3348"/>
      <c r="FA3348"/>
      <c r="FO3348"/>
    </row>
    <row r="3349" spans="15:171">
      <c r="O3349"/>
      <c r="AD3349"/>
      <c r="AE3349"/>
      <c r="BG3349"/>
      <c r="BU3349"/>
      <c r="CI3349"/>
      <c r="CW3349"/>
      <c r="FA3349"/>
      <c r="FO3349"/>
    </row>
    <row r="3350" spans="15:171">
      <c r="O3350"/>
      <c r="AD3350"/>
      <c r="AE3350"/>
      <c r="BG3350"/>
      <c r="BU3350"/>
      <c r="CI3350"/>
      <c r="CW3350"/>
      <c r="FA3350"/>
      <c r="FO3350"/>
    </row>
    <row r="3351" spans="15:171">
      <c r="O3351"/>
      <c r="AD3351"/>
      <c r="AE3351"/>
      <c r="BG3351"/>
      <c r="BU3351"/>
      <c r="CI3351"/>
      <c r="CW3351"/>
      <c r="FA3351"/>
      <c r="FO3351"/>
    </row>
    <row r="3352" spans="15:171">
      <c r="O3352"/>
      <c r="AD3352"/>
      <c r="AE3352"/>
      <c r="BG3352"/>
      <c r="BU3352"/>
      <c r="CI3352"/>
      <c r="CW3352"/>
      <c r="FA3352"/>
      <c r="FO3352"/>
    </row>
    <row r="3353" spans="15:171">
      <c r="O3353"/>
      <c r="AD3353"/>
      <c r="AE3353"/>
      <c r="BG3353"/>
      <c r="BU3353"/>
      <c r="CI3353"/>
      <c r="CW3353"/>
      <c r="FA3353"/>
      <c r="FO3353"/>
    </row>
    <row r="3354" spans="15:171">
      <c r="O3354"/>
      <c r="AD3354"/>
      <c r="AE3354"/>
      <c r="BG3354"/>
      <c r="BU3354"/>
      <c r="CI3354"/>
      <c r="CW3354"/>
      <c r="FA3354"/>
      <c r="FO3354"/>
    </row>
    <row r="3355" spans="15:171">
      <c r="O3355"/>
      <c r="AD3355"/>
      <c r="AE3355"/>
      <c r="BG3355"/>
      <c r="BU3355"/>
      <c r="CI3355"/>
      <c r="CW3355"/>
      <c r="FA3355"/>
      <c r="FO3355"/>
    </row>
    <row r="3356" spans="15:171">
      <c r="O3356"/>
      <c r="AD3356"/>
      <c r="AE3356"/>
      <c r="BG3356"/>
      <c r="BU3356"/>
      <c r="CI3356"/>
      <c r="CW3356"/>
      <c r="FA3356"/>
      <c r="FO3356"/>
    </row>
    <row r="3357" spans="15:171">
      <c r="O3357"/>
      <c r="AD3357"/>
      <c r="AE3357"/>
      <c r="BG3357"/>
      <c r="BU3357"/>
      <c r="CI3357"/>
      <c r="CW3357"/>
      <c r="FA3357"/>
      <c r="FO3357"/>
    </row>
    <row r="3358" spans="15:171">
      <c r="O3358"/>
      <c r="AD3358"/>
      <c r="AE3358"/>
      <c r="BG3358"/>
      <c r="BU3358"/>
      <c r="CI3358"/>
      <c r="CW3358"/>
      <c r="FA3358"/>
      <c r="FO3358"/>
    </row>
    <row r="3359" spans="15:171">
      <c r="O3359"/>
      <c r="AD3359"/>
      <c r="AE3359"/>
      <c r="BG3359"/>
      <c r="BU3359"/>
      <c r="CI3359"/>
      <c r="CW3359"/>
      <c r="FA3359"/>
      <c r="FO3359"/>
    </row>
    <row r="3360" spans="15:171">
      <c r="O3360"/>
      <c r="AD3360"/>
      <c r="AE3360"/>
      <c r="BG3360"/>
      <c r="BU3360"/>
      <c r="CI3360"/>
      <c r="CW3360"/>
      <c r="FA3360"/>
      <c r="FO3360"/>
    </row>
    <row r="3361" spans="15:171">
      <c r="O3361"/>
      <c r="AD3361"/>
      <c r="AE3361"/>
      <c r="BG3361"/>
      <c r="BU3361"/>
      <c r="CI3361"/>
      <c r="CW3361"/>
      <c r="FA3361"/>
      <c r="FO3361"/>
    </row>
    <row r="3362" spans="15:171">
      <c r="O3362"/>
      <c r="AD3362"/>
      <c r="AE3362"/>
      <c r="BG3362"/>
      <c r="BU3362"/>
      <c r="CI3362"/>
      <c r="CW3362"/>
      <c r="FA3362"/>
      <c r="FO3362"/>
    </row>
    <row r="3363" spans="15:171">
      <c r="O3363"/>
      <c r="AD3363"/>
      <c r="AE3363"/>
      <c r="BG3363"/>
      <c r="BU3363"/>
      <c r="CI3363"/>
      <c r="CW3363"/>
      <c r="FA3363"/>
      <c r="FO3363"/>
    </row>
    <row r="3364" spans="15:171">
      <c r="O3364"/>
      <c r="AD3364"/>
      <c r="AE3364"/>
      <c r="BG3364"/>
      <c r="BU3364"/>
      <c r="CI3364"/>
      <c r="CW3364"/>
      <c r="FA3364"/>
      <c r="FO3364"/>
    </row>
    <row r="3365" spans="15:171">
      <c r="O3365"/>
      <c r="AD3365"/>
      <c r="AE3365"/>
      <c r="BG3365"/>
      <c r="BU3365"/>
      <c r="CI3365"/>
      <c r="CW3365"/>
      <c r="FA3365"/>
      <c r="FO3365"/>
    </row>
    <row r="3366" spans="15:171">
      <c r="O3366"/>
      <c r="AD3366"/>
      <c r="AE3366"/>
      <c r="BG3366"/>
      <c r="BU3366"/>
      <c r="CI3366"/>
      <c r="CW3366"/>
      <c r="FA3366"/>
      <c r="FO3366"/>
    </row>
    <row r="3367" spans="15:171">
      <c r="O3367"/>
      <c r="AD3367"/>
      <c r="AE3367"/>
      <c r="BG3367"/>
      <c r="BU3367"/>
      <c r="CI3367"/>
      <c r="CW3367"/>
      <c r="FA3367"/>
      <c r="FO3367"/>
    </row>
    <row r="3368" spans="15:171">
      <c r="O3368"/>
      <c r="AD3368"/>
      <c r="AE3368"/>
      <c r="BG3368"/>
      <c r="BU3368"/>
      <c r="CI3368"/>
      <c r="CW3368"/>
      <c r="FA3368"/>
      <c r="FO3368"/>
    </row>
    <row r="3369" spans="15:171">
      <c r="O3369"/>
      <c r="AD3369"/>
      <c r="AE3369"/>
      <c r="BG3369"/>
      <c r="BU3369"/>
      <c r="CI3369"/>
      <c r="CW3369"/>
      <c r="FA3369"/>
      <c r="FO3369"/>
    </row>
    <row r="3370" spans="15:171">
      <c r="O3370"/>
      <c r="AD3370"/>
      <c r="AE3370"/>
      <c r="BG3370"/>
      <c r="BU3370"/>
      <c r="CI3370"/>
      <c r="CW3370"/>
      <c r="FA3370"/>
      <c r="FO3370"/>
    </row>
    <row r="3371" spans="15:171">
      <c r="O3371"/>
      <c r="AD3371"/>
      <c r="AE3371"/>
      <c r="BG3371"/>
      <c r="BU3371"/>
      <c r="CI3371"/>
      <c r="CW3371"/>
      <c r="FA3371"/>
      <c r="FO3371"/>
    </row>
    <row r="3372" spans="15:171">
      <c r="O3372"/>
      <c r="AD3372"/>
      <c r="AE3372"/>
      <c r="BG3372"/>
      <c r="BU3372"/>
      <c r="CI3372"/>
      <c r="CW3372"/>
      <c r="FA3372"/>
      <c r="FO3372"/>
    </row>
    <row r="3373" spans="15:171">
      <c r="O3373"/>
      <c r="AD3373"/>
      <c r="AE3373"/>
      <c r="BG3373"/>
      <c r="BU3373"/>
      <c r="CI3373"/>
      <c r="CW3373"/>
      <c r="FA3373"/>
      <c r="FO3373"/>
    </row>
    <row r="3374" spans="15:171">
      <c r="O3374"/>
      <c r="AD3374"/>
      <c r="AE3374"/>
      <c r="BG3374"/>
      <c r="BU3374"/>
      <c r="CI3374"/>
      <c r="CW3374"/>
      <c r="FA3374"/>
      <c r="FO3374"/>
    </row>
    <row r="3375" spans="15:171">
      <c r="O3375"/>
      <c r="AD3375"/>
      <c r="AE3375"/>
      <c r="BG3375"/>
      <c r="BU3375"/>
      <c r="CI3375"/>
      <c r="CW3375"/>
      <c r="FA3375"/>
      <c r="FO3375"/>
    </row>
    <row r="3376" spans="15:171">
      <c r="O3376"/>
      <c r="AD3376"/>
      <c r="AE3376"/>
      <c r="BG3376"/>
      <c r="BU3376"/>
      <c r="CI3376"/>
      <c r="CW3376"/>
      <c r="FA3376"/>
      <c r="FO3376"/>
    </row>
    <row r="3377" spans="15:171">
      <c r="O3377"/>
      <c r="AD3377"/>
      <c r="AE3377"/>
      <c r="BG3377"/>
      <c r="BU3377"/>
      <c r="CI3377"/>
      <c r="CW3377"/>
      <c r="FA3377"/>
      <c r="FO3377"/>
    </row>
    <row r="3378" spans="15:171">
      <c r="O3378"/>
      <c r="AD3378"/>
      <c r="AE3378"/>
      <c r="BG3378"/>
      <c r="BU3378"/>
      <c r="CI3378"/>
      <c r="CW3378"/>
      <c r="FA3378"/>
      <c r="FO3378"/>
    </row>
    <row r="3379" spans="15:171">
      <c r="O3379"/>
      <c r="AD3379"/>
      <c r="AE3379"/>
      <c r="BG3379"/>
      <c r="BU3379"/>
      <c r="CI3379"/>
      <c r="CW3379"/>
      <c r="FA3379"/>
      <c r="FO3379"/>
    </row>
    <row r="3380" spans="15:171">
      <c r="O3380"/>
      <c r="AD3380"/>
      <c r="AE3380"/>
      <c r="BG3380"/>
      <c r="BU3380"/>
      <c r="CI3380"/>
      <c r="CW3380"/>
      <c r="FA3380"/>
      <c r="FO3380"/>
    </row>
    <row r="3381" spans="15:171">
      <c r="O3381"/>
      <c r="AD3381"/>
      <c r="AE3381"/>
      <c r="BG3381"/>
      <c r="BU3381"/>
      <c r="CI3381"/>
      <c r="CW3381"/>
      <c r="FA3381"/>
      <c r="FO3381"/>
    </row>
    <row r="3382" spans="15:171">
      <c r="O3382"/>
      <c r="AD3382"/>
      <c r="AE3382"/>
      <c r="BG3382"/>
      <c r="BU3382"/>
      <c r="CI3382"/>
      <c r="CW3382"/>
      <c r="FA3382"/>
      <c r="FO3382"/>
    </row>
    <row r="3383" spans="15:171">
      <c r="O3383"/>
      <c r="AD3383"/>
      <c r="AE3383"/>
      <c r="BG3383"/>
      <c r="BU3383"/>
      <c r="CI3383"/>
      <c r="CW3383"/>
      <c r="FA3383"/>
      <c r="FO3383"/>
    </row>
    <row r="3384" spans="15:171">
      <c r="O3384"/>
      <c r="AD3384"/>
      <c r="AE3384"/>
      <c r="BG3384"/>
      <c r="BU3384"/>
      <c r="CI3384"/>
      <c r="CW3384"/>
      <c r="FA3384"/>
      <c r="FO3384"/>
    </row>
    <row r="3385" spans="15:171">
      <c r="O3385"/>
      <c r="AD3385"/>
      <c r="AE3385"/>
      <c r="BG3385"/>
      <c r="BU3385"/>
      <c r="CI3385"/>
      <c r="CW3385"/>
      <c r="FA3385"/>
      <c r="FO3385"/>
    </row>
    <row r="3386" spans="15:171">
      <c r="O3386"/>
      <c r="AD3386"/>
      <c r="AE3386"/>
      <c r="BG3386"/>
      <c r="BU3386"/>
      <c r="CI3386"/>
      <c r="CW3386"/>
      <c r="FA3386"/>
      <c r="FO3386"/>
    </row>
    <row r="3387" spans="15:171">
      <c r="O3387"/>
      <c r="AD3387"/>
      <c r="AE3387"/>
      <c r="BG3387"/>
      <c r="BU3387"/>
      <c r="CI3387"/>
      <c r="CW3387"/>
      <c r="FA3387"/>
      <c r="FO3387"/>
    </row>
    <row r="3388" spans="15:171">
      <c r="O3388"/>
      <c r="AD3388"/>
      <c r="AE3388"/>
      <c r="BG3388"/>
      <c r="BU3388"/>
      <c r="CI3388"/>
      <c r="CW3388"/>
      <c r="FA3388"/>
      <c r="FO3388"/>
    </row>
    <row r="3389" spans="15:171">
      <c r="O3389"/>
      <c r="AD3389"/>
      <c r="AE3389"/>
      <c r="BG3389"/>
      <c r="BU3389"/>
      <c r="CI3389"/>
      <c r="CW3389"/>
      <c r="FA3389"/>
      <c r="FO3389"/>
    </row>
    <row r="3390" spans="15:171">
      <c r="O3390"/>
      <c r="AD3390"/>
      <c r="AE3390"/>
      <c r="BG3390"/>
      <c r="BU3390"/>
      <c r="CI3390"/>
      <c r="CW3390"/>
      <c r="FA3390"/>
      <c r="FO3390"/>
    </row>
    <row r="3391" spans="15:171">
      <c r="O3391"/>
      <c r="AD3391"/>
      <c r="AE3391"/>
      <c r="BG3391"/>
      <c r="BU3391"/>
      <c r="CI3391"/>
      <c r="CW3391"/>
      <c r="FA3391"/>
      <c r="FO3391"/>
    </row>
    <row r="3392" spans="15:171">
      <c r="O3392"/>
      <c r="AD3392"/>
      <c r="AE3392"/>
      <c r="BG3392"/>
      <c r="BU3392"/>
      <c r="CI3392"/>
      <c r="CW3392"/>
      <c r="FA3392"/>
      <c r="FO3392"/>
    </row>
    <row r="3393" spans="15:171">
      <c r="O3393"/>
      <c r="AD3393"/>
      <c r="AE3393"/>
      <c r="BG3393"/>
      <c r="BU3393"/>
      <c r="CI3393"/>
      <c r="CW3393"/>
      <c r="FA3393"/>
      <c r="FO3393"/>
    </row>
    <row r="3394" spans="15:171">
      <c r="O3394"/>
      <c r="AD3394"/>
      <c r="AE3394"/>
      <c r="BG3394"/>
      <c r="BU3394"/>
      <c r="CI3394"/>
      <c r="CW3394"/>
      <c r="FA3394"/>
      <c r="FO3394"/>
    </row>
    <row r="3395" spans="15:171">
      <c r="O3395"/>
      <c r="AD3395"/>
      <c r="AE3395"/>
      <c r="BG3395"/>
      <c r="BU3395"/>
      <c r="CI3395"/>
      <c r="CW3395"/>
      <c r="FA3395"/>
      <c r="FO3395"/>
    </row>
    <row r="3396" spans="15:171">
      <c r="O3396"/>
      <c r="AD3396"/>
      <c r="AE3396"/>
      <c r="BG3396"/>
      <c r="BU3396"/>
      <c r="CI3396"/>
      <c r="CW3396"/>
      <c r="FA3396"/>
      <c r="FO3396"/>
    </row>
    <row r="3397" spans="15:171">
      <c r="O3397"/>
      <c r="AD3397"/>
      <c r="AE3397"/>
      <c r="BG3397"/>
      <c r="BU3397"/>
      <c r="CI3397"/>
      <c r="CW3397"/>
      <c r="FA3397"/>
      <c r="FO3397"/>
    </row>
    <row r="3398" spans="15:171">
      <c r="O3398"/>
      <c r="AD3398"/>
      <c r="AE3398"/>
      <c r="BG3398"/>
      <c r="BU3398"/>
      <c r="CI3398"/>
      <c r="CW3398"/>
      <c r="FA3398"/>
      <c r="FO3398"/>
    </row>
    <row r="3399" spans="15:171">
      <c r="O3399"/>
      <c r="AD3399"/>
      <c r="AE3399"/>
      <c r="BG3399"/>
      <c r="BU3399"/>
      <c r="CI3399"/>
      <c r="CW3399"/>
      <c r="FA3399"/>
      <c r="FO3399"/>
    </row>
    <row r="3400" spans="15:171">
      <c r="O3400"/>
      <c r="AD3400"/>
      <c r="AE3400"/>
      <c r="BG3400"/>
      <c r="BU3400"/>
      <c r="CI3400"/>
      <c r="CW3400"/>
      <c r="FA3400"/>
      <c r="FO3400"/>
    </row>
    <row r="3401" spans="15:171">
      <c r="O3401"/>
      <c r="AD3401"/>
      <c r="AE3401"/>
      <c r="BG3401"/>
      <c r="BU3401"/>
      <c r="CI3401"/>
      <c r="CW3401"/>
      <c r="FA3401"/>
      <c r="FO3401"/>
    </row>
    <row r="3402" spans="15:171">
      <c r="O3402"/>
      <c r="AD3402"/>
      <c r="AE3402"/>
      <c r="BG3402"/>
      <c r="BU3402"/>
      <c r="CI3402"/>
      <c r="CW3402"/>
      <c r="FA3402"/>
      <c r="FO3402"/>
    </row>
    <row r="3403" spans="15:171">
      <c r="O3403"/>
      <c r="AD3403"/>
      <c r="AE3403"/>
      <c r="BG3403"/>
      <c r="BU3403"/>
      <c r="CI3403"/>
      <c r="CW3403"/>
      <c r="FA3403"/>
      <c r="FO3403"/>
    </row>
    <row r="3404" spans="15:171">
      <c r="O3404"/>
      <c r="AD3404"/>
      <c r="AE3404"/>
      <c r="BG3404"/>
      <c r="BU3404"/>
      <c r="CI3404"/>
      <c r="CW3404"/>
      <c r="FA3404"/>
      <c r="FO3404"/>
    </row>
    <row r="3405" spans="15:171">
      <c r="O3405"/>
      <c r="AD3405"/>
      <c r="AE3405"/>
      <c r="BG3405"/>
      <c r="BU3405"/>
      <c r="CI3405"/>
      <c r="CW3405"/>
      <c r="FA3405"/>
      <c r="FO3405"/>
    </row>
    <row r="3406" spans="15:171">
      <c r="O3406"/>
      <c r="AD3406"/>
      <c r="AE3406"/>
      <c r="BG3406"/>
      <c r="BU3406"/>
      <c r="CI3406"/>
      <c r="CW3406"/>
      <c r="FA3406"/>
      <c r="FO3406"/>
    </row>
    <row r="3407" spans="15:171">
      <c r="O3407"/>
      <c r="AD3407"/>
      <c r="AE3407"/>
      <c r="BG3407"/>
      <c r="BU3407"/>
      <c r="CI3407"/>
      <c r="CW3407"/>
      <c r="FA3407"/>
      <c r="FO3407"/>
    </row>
    <row r="3408" spans="15:171">
      <c r="O3408"/>
      <c r="AD3408"/>
      <c r="AE3408"/>
      <c r="BG3408"/>
      <c r="BU3408"/>
      <c r="CI3408"/>
      <c r="CW3408"/>
      <c r="FA3408"/>
      <c r="FO3408"/>
    </row>
    <row r="3409" spans="15:171">
      <c r="O3409"/>
      <c r="AD3409"/>
      <c r="AE3409"/>
      <c r="BG3409"/>
      <c r="BU3409"/>
      <c r="CI3409"/>
      <c r="CW3409"/>
      <c r="FA3409"/>
      <c r="FO3409"/>
    </row>
    <row r="3410" spans="15:171">
      <c r="O3410"/>
      <c r="AD3410"/>
      <c r="AE3410"/>
      <c r="BG3410"/>
      <c r="BU3410"/>
      <c r="CI3410"/>
      <c r="CW3410"/>
      <c r="FA3410"/>
      <c r="FO3410"/>
    </row>
    <row r="3411" spans="15:171">
      <c r="O3411"/>
      <c r="AD3411"/>
      <c r="AE3411"/>
      <c r="BG3411"/>
      <c r="BU3411"/>
      <c r="CI3411"/>
      <c r="CW3411"/>
      <c r="FA3411"/>
      <c r="FO3411"/>
    </row>
    <row r="3412" spans="15:171">
      <c r="O3412"/>
      <c r="AD3412"/>
      <c r="AE3412"/>
      <c r="BG3412"/>
      <c r="BU3412"/>
      <c r="CI3412"/>
      <c r="CW3412"/>
      <c r="FA3412"/>
      <c r="FO3412"/>
    </row>
    <row r="3413" spans="15:171">
      <c r="O3413"/>
      <c r="AD3413"/>
      <c r="AE3413"/>
      <c r="BG3413"/>
      <c r="BU3413"/>
      <c r="CI3413"/>
      <c r="CW3413"/>
      <c r="FA3413"/>
      <c r="FO3413"/>
    </row>
    <row r="3414" spans="15:171">
      <c r="O3414"/>
      <c r="AD3414"/>
      <c r="AE3414"/>
      <c r="BG3414"/>
      <c r="BU3414"/>
      <c r="CI3414"/>
      <c r="CW3414"/>
      <c r="FA3414"/>
      <c r="FO3414"/>
    </row>
    <row r="3415" spans="15:171">
      <c r="O3415"/>
      <c r="AD3415"/>
      <c r="AE3415"/>
      <c r="BG3415"/>
      <c r="BU3415"/>
      <c r="CI3415"/>
      <c r="CW3415"/>
      <c r="FA3415"/>
      <c r="FO3415"/>
    </row>
    <row r="3416" spans="15:171">
      <c r="O3416"/>
      <c r="AD3416"/>
      <c r="AE3416"/>
      <c r="BG3416"/>
      <c r="BU3416"/>
      <c r="CI3416"/>
      <c r="CW3416"/>
      <c r="FA3416"/>
      <c r="FO3416"/>
    </row>
    <row r="3417" spans="15:171">
      <c r="O3417"/>
      <c r="AD3417"/>
      <c r="AE3417"/>
      <c r="BG3417"/>
      <c r="BU3417"/>
      <c r="CI3417"/>
      <c r="CW3417"/>
      <c r="FA3417"/>
      <c r="FO3417"/>
    </row>
    <row r="3418" spans="15:171">
      <c r="O3418"/>
      <c r="AD3418"/>
      <c r="AE3418"/>
      <c r="BG3418"/>
      <c r="BU3418"/>
      <c r="CI3418"/>
      <c r="CW3418"/>
      <c r="FA3418"/>
      <c r="FO3418"/>
    </row>
    <row r="3419" spans="15:171">
      <c r="O3419"/>
      <c r="AD3419"/>
      <c r="AE3419"/>
      <c r="BG3419"/>
      <c r="BU3419"/>
      <c r="CI3419"/>
      <c r="CW3419"/>
      <c r="FA3419"/>
      <c r="FO3419"/>
    </row>
    <row r="3420" spans="15:171">
      <c r="O3420"/>
      <c r="AD3420"/>
      <c r="AE3420"/>
      <c r="BG3420"/>
      <c r="BU3420"/>
      <c r="CI3420"/>
      <c r="CW3420"/>
      <c r="FA3420"/>
      <c r="FO3420"/>
    </row>
    <row r="3421" spans="15:171">
      <c r="O3421"/>
      <c r="AD3421"/>
      <c r="AE3421"/>
      <c r="BG3421"/>
      <c r="BU3421"/>
      <c r="CI3421"/>
      <c r="CW3421"/>
      <c r="FA3421"/>
      <c r="FO3421"/>
    </row>
    <row r="3422" spans="15:171">
      <c r="O3422"/>
      <c r="AD3422"/>
      <c r="AE3422"/>
      <c r="BG3422"/>
      <c r="BU3422"/>
      <c r="CI3422"/>
      <c r="CW3422"/>
      <c r="FA3422"/>
      <c r="FO3422"/>
    </row>
    <row r="3423" spans="15:171">
      <c r="O3423"/>
      <c r="AD3423"/>
      <c r="AE3423"/>
      <c r="BG3423"/>
      <c r="BU3423"/>
      <c r="CI3423"/>
      <c r="CW3423"/>
      <c r="FA3423"/>
      <c r="FO3423"/>
    </row>
    <row r="3424" spans="15:171">
      <c r="O3424"/>
      <c r="AD3424"/>
      <c r="AE3424"/>
      <c r="BG3424"/>
      <c r="BU3424"/>
      <c r="CI3424"/>
      <c r="CW3424"/>
      <c r="FA3424"/>
      <c r="FO3424"/>
    </row>
    <row r="3425" spans="15:171">
      <c r="O3425"/>
      <c r="AD3425"/>
      <c r="AE3425"/>
      <c r="BG3425"/>
      <c r="BU3425"/>
      <c r="CI3425"/>
      <c r="CW3425"/>
      <c r="FA3425"/>
      <c r="FO3425"/>
    </row>
    <row r="3426" spans="15:171">
      <c r="O3426"/>
      <c r="AD3426"/>
      <c r="AE3426"/>
      <c r="BG3426"/>
      <c r="BU3426"/>
      <c r="CI3426"/>
      <c r="CW3426"/>
      <c r="FA3426"/>
      <c r="FO3426"/>
    </row>
    <row r="3427" spans="15:171">
      <c r="O3427"/>
      <c r="AD3427"/>
      <c r="AE3427"/>
      <c r="BG3427"/>
      <c r="BU3427"/>
      <c r="CI3427"/>
      <c r="CW3427"/>
      <c r="FA3427"/>
      <c r="FO3427"/>
    </row>
    <row r="3428" spans="15:171">
      <c r="O3428"/>
      <c r="AD3428"/>
      <c r="AE3428"/>
      <c r="BG3428"/>
      <c r="BU3428"/>
      <c r="CI3428"/>
      <c r="CW3428"/>
      <c r="FA3428"/>
      <c r="FO3428"/>
    </row>
    <row r="3429" spans="15:171">
      <c r="O3429"/>
      <c r="AD3429"/>
      <c r="AE3429"/>
      <c r="BG3429"/>
      <c r="BU3429"/>
      <c r="CI3429"/>
      <c r="CW3429"/>
      <c r="FA3429"/>
      <c r="FO3429"/>
    </row>
    <row r="3430" spans="15:171">
      <c r="O3430"/>
      <c r="AD3430"/>
      <c r="AE3430"/>
      <c r="BG3430"/>
      <c r="BU3430"/>
      <c r="CI3430"/>
      <c r="CW3430"/>
      <c r="FA3430"/>
      <c r="FO3430"/>
    </row>
    <row r="3431" spans="15:171">
      <c r="O3431"/>
      <c r="AD3431"/>
      <c r="AE3431"/>
      <c r="BG3431"/>
      <c r="BU3431"/>
      <c r="CI3431"/>
      <c r="CW3431"/>
      <c r="FA3431"/>
      <c r="FO3431"/>
    </row>
    <row r="3432" spans="15:171">
      <c r="O3432"/>
      <c r="AD3432"/>
      <c r="AE3432"/>
      <c r="BG3432"/>
      <c r="BU3432"/>
      <c r="CI3432"/>
      <c r="CW3432"/>
      <c r="FA3432"/>
      <c r="FO3432"/>
    </row>
    <row r="3433" spans="15:171">
      <c r="O3433"/>
      <c r="AD3433"/>
      <c r="AE3433"/>
      <c r="BG3433"/>
      <c r="BU3433"/>
      <c r="CI3433"/>
      <c r="CW3433"/>
      <c r="FA3433"/>
      <c r="FO3433"/>
    </row>
    <row r="3434" spans="15:171">
      <c r="O3434"/>
      <c r="AD3434"/>
      <c r="AE3434"/>
      <c r="BG3434"/>
      <c r="BU3434"/>
      <c r="CI3434"/>
      <c r="CW3434"/>
      <c r="FA3434"/>
      <c r="FO3434"/>
    </row>
    <row r="3435" spans="15:171">
      <c r="O3435"/>
      <c r="AD3435"/>
      <c r="AE3435"/>
      <c r="BG3435"/>
      <c r="BU3435"/>
      <c r="CI3435"/>
      <c r="CW3435"/>
      <c r="FA3435"/>
      <c r="FO3435"/>
    </row>
    <row r="3436" spans="15:171">
      <c r="O3436"/>
      <c r="AD3436"/>
      <c r="AE3436"/>
      <c r="BG3436"/>
      <c r="BU3436"/>
      <c r="CI3436"/>
      <c r="CW3436"/>
      <c r="FA3436"/>
      <c r="FO3436"/>
    </row>
    <row r="3437" spans="15:171">
      <c r="O3437"/>
      <c r="AD3437"/>
      <c r="AE3437"/>
      <c r="BG3437"/>
      <c r="BU3437"/>
      <c r="CI3437"/>
      <c r="CW3437"/>
      <c r="FA3437"/>
      <c r="FO3437"/>
    </row>
    <row r="3438" spans="15:171">
      <c r="O3438"/>
      <c r="AD3438"/>
      <c r="AE3438"/>
      <c r="BG3438"/>
      <c r="BU3438"/>
      <c r="CI3438"/>
      <c r="CW3438"/>
      <c r="FA3438"/>
      <c r="FO3438"/>
    </row>
    <row r="3439" spans="15:171">
      <c r="O3439"/>
      <c r="AD3439"/>
      <c r="AE3439"/>
      <c r="BG3439"/>
      <c r="BU3439"/>
      <c r="CI3439"/>
      <c r="CW3439"/>
      <c r="FA3439"/>
      <c r="FO3439"/>
    </row>
    <row r="3440" spans="15:171">
      <c r="O3440"/>
      <c r="AD3440"/>
      <c r="AE3440"/>
      <c r="BG3440"/>
      <c r="BU3440"/>
      <c r="CI3440"/>
      <c r="CW3440"/>
      <c r="FA3440"/>
      <c r="FO3440"/>
    </row>
    <row r="3441" spans="15:171">
      <c r="O3441"/>
      <c r="AD3441"/>
      <c r="AE3441"/>
      <c r="BG3441"/>
      <c r="BU3441"/>
      <c r="CI3441"/>
      <c r="CW3441"/>
      <c r="FA3441"/>
      <c r="FO3441"/>
    </row>
    <row r="3442" spans="15:171">
      <c r="O3442"/>
      <c r="AD3442"/>
      <c r="AE3442"/>
      <c r="BG3442"/>
      <c r="BU3442"/>
      <c r="CI3442"/>
      <c r="CW3442"/>
      <c r="FA3442"/>
      <c r="FO3442"/>
    </row>
    <row r="3443" spans="15:171">
      <c r="O3443"/>
      <c r="AD3443"/>
      <c r="AE3443"/>
      <c r="BG3443"/>
      <c r="BU3443"/>
      <c r="CI3443"/>
      <c r="CW3443"/>
      <c r="FA3443"/>
      <c r="FO3443"/>
    </row>
    <row r="3444" spans="15:171">
      <c r="O3444"/>
      <c r="AD3444"/>
      <c r="AE3444"/>
      <c r="BG3444"/>
      <c r="BU3444"/>
      <c r="CI3444"/>
      <c r="CW3444"/>
      <c r="FA3444"/>
      <c r="FO3444"/>
    </row>
    <row r="3445" spans="15:171">
      <c r="O3445"/>
      <c r="AD3445"/>
      <c r="AE3445"/>
      <c r="BG3445"/>
      <c r="BU3445"/>
      <c r="CI3445"/>
      <c r="CW3445"/>
      <c r="FA3445"/>
      <c r="FO3445"/>
    </row>
    <row r="3446" spans="15:171">
      <c r="O3446"/>
      <c r="AD3446"/>
      <c r="AE3446"/>
      <c r="BG3446"/>
      <c r="BU3446"/>
      <c r="CI3446"/>
      <c r="CW3446"/>
      <c r="FA3446"/>
      <c r="FO3446"/>
    </row>
    <row r="3447" spans="15:171">
      <c r="O3447"/>
      <c r="AD3447"/>
      <c r="AE3447"/>
      <c r="BG3447"/>
      <c r="BU3447"/>
      <c r="CI3447"/>
      <c r="CW3447"/>
      <c r="FA3447"/>
      <c r="FO3447"/>
    </row>
    <row r="3448" spans="15:171">
      <c r="O3448"/>
      <c r="AD3448"/>
      <c r="AE3448"/>
      <c r="BG3448"/>
      <c r="BU3448"/>
      <c r="CI3448"/>
      <c r="CW3448"/>
      <c r="FA3448"/>
      <c r="FO3448"/>
    </row>
    <row r="3449" spans="15:171">
      <c r="O3449"/>
      <c r="AD3449"/>
      <c r="AE3449"/>
      <c r="BG3449"/>
      <c r="BU3449"/>
      <c r="CI3449"/>
      <c r="CW3449"/>
      <c r="FA3449"/>
      <c r="FO3449"/>
    </row>
    <row r="3450" spans="15:171">
      <c r="O3450"/>
      <c r="AD3450"/>
      <c r="AE3450"/>
      <c r="BG3450"/>
      <c r="BU3450"/>
      <c r="CI3450"/>
      <c r="CW3450"/>
      <c r="FA3450"/>
      <c r="FO3450"/>
    </row>
    <row r="3451" spans="15:171">
      <c r="O3451"/>
      <c r="AD3451"/>
      <c r="AE3451"/>
      <c r="BG3451"/>
      <c r="BU3451"/>
      <c r="CI3451"/>
      <c r="CW3451"/>
      <c r="FA3451"/>
      <c r="FO3451"/>
    </row>
    <row r="3452" spans="15:171">
      <c r="O3452"/>
      <c r="AD3452"/>
      <c r="AE3452"/>
      <c r="BG3452"/>
      <c r="BU3452"/>
      <c r="CI3452"/>
      <c r="CW3452"/>
      <c r="FA3452"/>
      <c r="FO3452"/>
    </row>
    <row r="3453" spans="15:171">
      <c r="O3453"/>
      <c r="AD3453"/>
      <c r="AE3453"/>
      <c r="BG3453"/>
      <c r="BU3453"/>
      <c r="CI3453"/>
      <c r="CW3453"/>
      <c r="FA3453"/>
      <c r="FO3453"/>
    </row>
    <row r="3454" spans="15:171">
      <c r="O3454"/>
      <c r="AD3454"/>
      <c r="AE3454"/>
      <c r="BG3454"/>
      <c r="BU3454"/>
      <c r="CI3454"/>
      <c r="CW3454"/>
      <c r="FA3454"/>
      <c r="FO3454"/>
    </row>
    <row r="3455" spans="15:171">
      <c r="O3455"/>
      <c r="AD3455"/>
      <c r="AE3455"/>
      <c r="BG3455"/>
      <c r="BU3455"/>
      <c r="CI3455"/>
      <c r="CW3455"/>
      <c r="FA3455"/>
      <c r="FO3455"/>
    </row>
    <row r="3456" spans="15:171">
      <c r="O3456"/>
      <c r="AD3456"/>
      <c r="AE3456"/>
      <c r="BG3456"/>
      <c r="BU3456"/>
      <c r="CI3456"/>
      <c r="CW3456"/>
      <c r="FA3456"/>
      <c r="FO3456"/>
    </row>
    <row r="3457" spans="15:171">
      <c r="O3457"/>
      <c r="AD3457"/>
      <c r="AE3457"/>
      <c r="BG3457"/>
      <c r="BU3457"/>
      <c r="CI3457"/>
      <c r="CW3457"/>
      <c r="FA3457"/>
      <c r="FO3457"/>
    </row>
    <row r="3458" spans="15:171">
      <c r="O3458"/>
      <c r="AD3458"/>
      <c r="AE3458"/>
      <c r="BG3458"/>
      <c r="BU3458"/>
      <c r="CI3458"/>
      <c r="CW3458"/>
      <c r="FA3458"/>
      <c r="FO3458"/>
    </row>
    <row r="3459" spans="15:171">
      <c r="O3459"/>
      <c r="AD3459"/>
      <c r="AE3459"/>
      <c r="BG3459"/>
      <c r="BU3459"/>
      <c r="CI3459"/>
      <c r="CW3459"/>
      <c r="FA3459"/>
      <c r="FO3459"/>
    </row>
    <row r="3460" spans="15:171">
      <c r="O3460"/>
      <c r="AD3460"/>
      <c r="AE3460"/>
      <c r="BG3460"/>
      <c r="BU3460"/>
      <c r="CI3460"/>
      <c r="CW3460"/>
      <c r="FA3460"/>
      <c r="FO3460"/>
    </row>
    <row r="3461" spans="15:171">
      <c r="O3461"/>
      <c r="AD3461"/>
      <c r="AE3461"/>
      <c r="BG3461"/>
      <c r="BU3461"/>
      <c r="CI3461"/>
      <c r="CW3461"/>
      <c r="FA3461"/>
      <c r="FO3461"/>
    </row>
    <row r="3462" spans="15:171">
      <c r="O3462"/>
      <c r="AD3462"/>
      <c r="AE3462"/>
      <c r="BG3462"/>
      <c r="BU3462"/>
      <c r="CI3462"/>
      <c r="CW3462"/>
      <c r="FA3462"/>
      <c r="FO3462"/>
    </row>
    <row r="3463" spans="15:171">
      <c r="O3463"/>
      <c r="AD3463"/>
      <c r="AE3463"/>
      <c r="BG3463"/>
      <c r="BU3463"/>
      <c r="CI3463"/>
      <c r="CW3463"/>
      <c r="FA3463"/>
      <c r="FO3463"/>
    </row>
    <row r="3464" spans="15:171">
      <c r="O3464"/>
      <c r="AD3464"/>
      <c r="AE3464"/>
      <c r="BG3464"/>
      <c r="BU3464"/>
      <c r="CI3464"/>
      <c r="CW3464"/>
      <c r="FA3464"/>
      <c r="FO3464"/>
    </row>
    <row r="3465" spans="15:171">
      <c r="O3465"/>
      <c r="AD3465"/>
      <c r="AE3465"/>
      <c r="BG3465"/>
      <c r="BU3465"/>
      <c r="CI3465"/>
      <c r="CW3465"/>
      <c r="FA3465"/>
      <c r="FO3465"/>
    </row>
    <row r="3466" spans="15:171">
      <c r="O3466"/>
      <c r="AD3466"/>
      <c r="AE3466"/>
      <c r="BG3466"/>
      <c r="BU3466"/>
      <c r="CI3466"/>
      <c r="CW3466"/>
      <c r="FA3466"/>
      <c r="FO3466"/>
    </row>
    <row r="3467" spans="15:171">
      <c r="O3467"/>
      <c r="AD3467"/>
      <c r="AE3467"/>
      <c r="BG3467"/>
      <c r="BU3467"/>
      <c r="CI3467"/>
      <c r="CW3467"/>
      <c r="FA3467"/>
      <c r="FO3467"/>
    </row>
    <row r="3468" spans="15:171">
      <c r="O3468"/>
      <c r="AD3468"/>
      <c r="AE3468"/>
      <c r="BG3468"/>
      <c r="BU3468"/>
      <c r="CI3468"/>
      <c r="CW3468"/>
      <c r="FA3468"/>
      <c r="FO3468"/>
    </row>
    <row r="3469" spans="15:171">
      <c r="O3469"/>
      <c r="AD3469"/>
      <c r="AE3469"/>
      <c r="BG3469"/>
      <c r="BU3469"/>
      <c r="CI3469"/>
      <c r="CW3469"/>
      <c r="FA3469"/>
      <c r="FO3469"/>
    </row>
    <row r="3470" spans="15:171">
      <c r="O3470"/>
      <c r="AD3470"/>
      <c r="AE3470"/>
      <c r="BG3470"/>
      <c r="BU3470"/>
      <c r="CI3470"/>
      <c r="CW3470"/>
      <c r="FA3470"/>
      <c r="FO3470"/>
    </row>
    <row r="3471" spans="15:171">
      <c r="O3471"/>
      <c r="AD3471"/>
      <c r="AE3471"/>
      <c r="BG3471"/>
      <c r="BU3471"/>
      <c r="CI3471"/>
      <c r="CW3471"/>
      <c r="FA3471"/>
      <c r="FO3471"/>
    </row>
    <row r="3472" spans="15:171">
      <c r="O3472"/>
      <c r="AD3472"/>
      <c r="AE3472"/>
      <c r="BG3472"/>
      <c r="BU3472"/>
      <c r="CI3472"/>
      <c r="CW3472"/>
      <c r="FA3472"/>
      <c r="FO3472"/>
    </row>
    <row r="3473" spans="15:171">
      <c r="O3473"/>
      <c r="AD3473"/>
      <c r="AE3473"/>
      <c r="BG3473"/>
      <c r="BU3473"/>
      <c r="CI3473"/>
      <c r="CW3473"/>
      <c r="FA3473"/>
      <c r="FO3473"/>
    </row>
    <row r="3474" spans="15:171">
      <c r="O3474"/>
      <c r="AD3474"/>
      <c r="AE3474"/>
      <c r="BG3474"/>
      <c r="BU3474"/>
      <c r="CI3474"/>
      <c r="CW3474"/>
      <c r="FA3474"/>
      <c r="FO3474"/>
    </row>
    <row r="3475" spans="15:171">
      <c r="O3475"/>
      <c r="AD3475"/>
      <c r="AE3475"/>
      <c r="BG3475"/>
      <c r="BU3475"/>
      <c r="CI3475"/>
      <c r="CW3475"/>
      <c r="FA3475"/>
      <c r="FO3475"/>
    </row>
    <row r="3476" spans="15:171">
      <c r="O3476"/>
      <c r="AD3476"/>
      <c r="AE3476"/>
      <c r="BG3476"/>
      <c r="BU3476"/>
      <c r="CI3476"/>
      <c r="CW3476"/>
      <c r="FA3476"/>
      <c r="FO3476"/>
    </row>
    <row r="3477" spans="15:171">
      <c r="O3477"/>
      <c r="AD3477"/>
      <c r="AE3477"/>
      <c r="BG3477"/>
      <c r="BU3477"/>
      <c r="CI3477"/>
      <c r="CW3477"/>
      <c r="FA3477"/>
      <c r="FO3477"/>
    </row>
    <row r="3478" spans="15:171">
      <c r="O3478"/>
      <c r="AD3478"/>
      <c r="AE3478"/>
      <c r="BG3478"/>
      <c r="BU3478"/>
      <c r="CI3478"/>
      <c r="CW3478"/>
      <c r="FA3478"/>
      <c r="FO3478"/>
    </row>
    <row r="3479" spans="15:171">
      <c r="O3479"/>
      <c r="AD3479"/>
      <c r="AE3479"/>
      <c r="BG3479"/>
      <c r="BU3479"/>
      <c r="CI3479"/>
      <c r="CW3479"/>
      <c r="FA3479"/>
      <c r="FO3479"/>
    </row>
    <row r="3480" spans="15:171">
      <c r="O3480"/>
      <c r="AD3480"/>
      <c r="AE3480"/>
      <c r="BG3480"/>
      <c r="BU3480"/>
      <c r="CI3480"/>
      <c r="CW3480"/>
      <c r="FA3480"/>
      <c r="FO3480"/>
    </row>
    <row r="3481" spans="15:171">
      <c r="O3481"/>
      <c r="AD3481"/>
      <c r="AE3481"/>
      <c r="BG3481"/>
      <c r="BU3481"/>
      <c r="CI3481"/>
      <c r="CW3481"/>
      <c r="FA3481"/>
      <c r="FO3481"/>
    </row>
    <row r="3482" spans="15:171">
      <c r="O3482"/>
      <c r="AD3482"/>
      <c r="AE3482"/>
      <c r="BG3482"/>
      <c r="BU3482"/>
      <c r="CI3482"/>
      <c r="CW3482"/>
      <c r="FA3482"/>
      <c r="FO3482"/>
    </row>
    <row r="3483" spans="15:171">
      <c r="O3483"/>
      <c r="AD3483"/>
      <c r="AE3483"/>
      <c r="BG3483"/>
      <c r="BU3483"/>
      <c r="CI3483"/>
      <c r="CW3483"/>
      <c r="FA3483"/>
      <c r="FO3483"/>
    </row>
    <row r="3484" spans="15:171">
      <c r="O3484"/>
      <c r="AD3484"/>
      <c r="AE3484"/>
      <c r="BG3484"/>
      <c r="BU3484"/>
      <c r="CI3484"/>
      <c r="CW3484"/>
      <c r="FA3484"/>
      <c r="FO3484"/>
    </row>
    <row r="3485" spans="15:171">
      <c r="O3485"/>
      <c r="AD3485"/>
      <c r="AE3485"/>
      <c r="BG3485"/>
      <c r="BU3485"/>
      <c r="CI3485"/>
      <c r="CW3485"/>
      <c r="FA3485"/>
      <c r="FO3485"/>
    </row>
    <row r="3486" spans="15:171">
      <c r="O3486"/>
      <c r="AD3486"/>
      <c r="AE3486"/>
      <c r="BG3486"/>
      <c r="BU3486"/>
      <c r="CI3486"/>
      <c r="CW3486"/>
      <c r="FA3486"/>
      <c r="FO3486"/>
    </row>
    <row r="3487" spans="15:171">
      <c r="O3487"/>
      <c r="AD3487"/>
      <c r="AE3487"/>
      <c r="BG3487"/>
      <c r="BU3487"/>
      <c r="CI3487"/>
      <c r="CW3487"/>
      <c r="FA3487"/>
      <c r="FO3487"/>
    </row>
    <row r="3488" spans="15:171">
      <c r="O3488"/>
      <c r="AD3488"/>
      <c r="AE3488"/>
      <c r="BG3488"/>
      <c r="BU3488"/>
      <c r="CI3488"/>
      <c r="CW3488"/>
      <c r="FA3488"/>
      <c r="FO3488"/>
    </row>
    <row r="3489" spans="15:171">
      <c r="O3489"/>
      <c r="AD3489"/>
      <c r="AE3489"/>
      <c r="BG3489"/>
      <c r="BU3489"/>
      <c r="CI3489"/>
      <c r="CW3489"/>
      <c r="FA3489"/>
      <c r="FO3489"/>
    </row>
    <row r="3490" spans="15:171">
      <c r="O3490"/>
      <c r="AD3490"/>
      <c r="AE3490"/>
      <c r="BG3490"/>
      <c r="BU3490"/>
      <c r="CI3490"/>
      <c r="CW3490"/>
      <c r="FA3490"/>
      <c r="FO3490"/>
    </row>
    <row r="3491" spans="15:171">
      <c r="O3491"/>
      <c r="AD3491"/>
      <c r="AE3491"/>
      <c r="BG3491"/>
      <c r="BU3491"/>
      <c r="CI3491"/>
      <c r="CW3491"/>
      <c r="FA3491"/>
      <c r="FO3491"/>
    </row>
    <row r="3492" spans="15:171">
      <c r="O3492"/>
      <c r="AD3492"/>
      <c r="AE3492"/>
      <c r="BG3492"/>
      <c r="BU3492"/>
      <c r="CI3492"/>
      <c r="CW3492"/>
      <c r="FA3492"/>
      <c r="FO3492"/>
    </row>
    <row r="3493" spans="15:171">
      <c r="O3493"/>
      <c r="AD3493"/>
      <c r="AE3493"/>
      <c r="BG3493"/>
      <c r="BU3493"/>
      <c r="CI3493"/>
      <c r="CW3493"/>
      <c r="FA3493"/>
      <c r="FO3493"/>
    </row>
    <row r="3494" spans="15:171">
      <c r="O3494"/>
      <c r="AD3494"/>
      <c r="AE3494"/>
      <c r="BG3494"/>
      <c r="BU3494"/>
      <c r="CI3494"/>
      <c r="CW3494"/>
      <c r="FA3494"/>
      <c r="FO3494"/>
    </row>
    <row r="3495" spans="15:171">
      <c r="O3495"/>
      <c r="AD3495"/>
      <c r="AE3495"/>
      <c r="BG3495"/>
      <c r="BU3495"/>
      <c r="CI3495"/>
      <c r="CW3495"/>
      <c r="FA3495"/>
      <c r="FO3495"/>
    </row>
    <row r="3496" spans="15:171">
      <c r="O3496"/>
      <c r="AD3496"/>
      <c r="AE3496"/>
      <c r="BG3496"/>
      <c r="BU3496"/>
      <c r="CI3496"/>
      <c r="CW3496"/>
      <c r="FA3496"/>
      <c r="FO3496"/>
    </row>
    <row r="3497" spans="15:171">
      <c r="O3497"/>
      <c r="AD3497"/>
      <c r="AE3497"/>
      <c r="BG3497"/>
      <c r="BU3497"/>
      <c r="CI3497"/>
      <c r="CW3497"/>
      <c r="FA3497"/>
      <c r="FO3497"/>
    </row>
    <row r="3498" spans="15:171">
      <c r="O3498"/>
      <c r="AD3498"/>
      <c r="AE3498"/>
      <c r="BG3498"/>
      <c r="BU3498"/>
      <c r="CI3498"/>
      <c r="CW3498"/>
      <c r="FA3498"/>
      <c r="FO3498"/>
    </row>
    <row r="3499" spans="15:171">
      <c r="O3499"/>
      <c r="AD3499"/>
      <c r="AE3499"/>
      <c r="BG3499"/>
      <c r="BU3499"/>
      <c r="CI3499"/>
      <c r="CW3499"/>
      <c r="FA3499"/>
      <c r="FO3499"/>
    </row>
    <row r="3500" spans="15:171">
      <c r="O3500"/>
      <c r="AD3500"/>
      <c r="AE3500"/>
      <c r="BG3500"/>
      <c r="BU3500"/>
      <c r="CI3500"/>
      <c r="CW3500"/>
      <c r="FA3500"/>
      <c r="FO3500"/>
    </row>
    <row r="3501" spans="15:171">
      <c r="O3501"/>
      <c r="AD3501"/>
      <c r="AE3501"/>
      <c r="BG3501"/>
      <c r="BU3501"/>
      <c r="CI3501"/>
      <c r="CW3501"/>
      <c r="FA3501"/>
      <c r="FO3501"/>
    </row>
    <row r="3502" spans="15:171">
      <c r="O3502"/>
      <c r="AD3502"/>
      <c r="AE3502"/>
      <c r="BG3502"/>
      <c r="BU3502"/>
      <c r="CI3502"/>
      <c r="CW3502"/>
      <c r="FA3502"/>
      <c r="FO3502"/>
    </row>
    <row r="3503" spans="15:171">
      <c r="O3503"/>
      <c r="AD3503"/>
      <c r="AE3503"/>
      <c r="BG3503"/>
      <c r="BU3503"/>
      <c r="CI3503"/>
      <c r="CW3503"/>
      <c r="FA3503"/>
      <c r="FO3503"/>
    </row>
    <row r="3504" spans="15:171">
      <c r="O3504"/>
      <c r="AD3504"/>
      <c r="AE3504"/>
      <c r="BG3504"/>
      <c r="BU3504"/>
      <c r="CI3504"/>
      <c r="CW3504"/>
      <c r="FA3504"/>
      <c r="FO3504"/>
    </row>
    <row r="3505" spans="15:171">
      <c r="O3505"/>
      <c r="AD3505"/>
      <c r="AE3505"/>
      <c r="BG3505"/>
      <c r="BU3505"/>
      <c r="CI3505"/>
      <c r="CW3505"/>
      <c r="FA3505"/>
      <c r="FO3505"/>
    </row>
    <row r="3506" spans="15:171">
      <c r="O3506"/>
      <c r="AD3506"/>
      <c r="AE3506"/>
      <c r="BG3506"/>
      <c r="BU3506"/>
      <c r="CI3506"/>
      <c r="CW3506"/>
      <c r="FA3506"/>
      <c r="FO3506"/>
    </row>
    <row r="3507" spans="15:171">
      <c r="O3507"/>
      <c r="AD3507"/>
      <c r="AE3507"/>
      <c r="BG3507"/>
      <c r="BU3507"/>
      <c r="CI3507"/>
      <c r="CW3507"/>
      <c r="FA3507"/>
      <c r="FO3507"/>
    </row>
    <row r="3508" spans="15:171">
      <c r="O3508"/>
      <c r="AD3508"/>
      <c r="AE3508"/>
      <c r="BG3508"/>
      <c r="BU3508"/>
      <c r="CI3508"/>
      <c r="CW3508"/>
      <c r="FA3508"/>
      <c r="FO3508"/>
    </row>
    <row r="3509" spans="15:171">
      <c r="O3509"/>
      <c r="AD3509"/>
      <c r="AE3509"/>
      <c r="BG3509"/>
      <c r="BU3509"/>
      <c r="CI3509"/>
      <c r="CW3509"/>
      <c r="FA3509"/>
      <c r="FO3509"/>
    </row>
    <row r="3510" spans="15:171">
      <c r="O3510"/>
      <c r="AD3510"/>
      <c r="AE3510"/>
      <c r="BG3510"/>
      <c r="BU3510"/>
      <c r="CI3510"/>
      <c r="CW3510"/>
      <c r="FA3510"/>
      <c r="FO3510"/>
    </row>
    <row r="3511" spans="15:171">
      <c r="O3511"/>
      <c r="AD3511"/>
      <c r="AE3511"/>
      <c r="BG3511"/>
      <c r="BU3511"/>
      <c r="CI3511"/>
      <c r="CW3511"/>
      <c r="FA3511"/>
      <c r="FO3511"/>
    </row>
    <row r="3512" spans="15:171">
      <c r="O3512"/>
      <c r="AD3512"/>
      <c r="AE3512"/>
      <c r="BG3512"/>
      <c r="BU3512"/>
      <c r="CI3512"/>
      <c r="CW3512"/>
      <c r="FA3512"/>
      <c r="FO3512"/>
    </row>
    <row r="3513" spans="15:171">
      <c r="O3513"/>
      <c r="AD3513"/>
      <c r="AE3513"/>
      <c r="BG3513"/>
      <c r="BU3513"/>
      <c r="CI3513"/>
      <c r="CW3513"/>
      <c r="FA3513"/>
      <c r="FO3513"/>
    </row>
    <row r="3514" spans="15:171">
      <c r="O3514"/>
      <c r="AD3514"/>
      <c r="AE3514"/>
      <c r="BG3514"/>
      <c r="BU3514"/>
      <c r="CI3514"/>
      <c r="CW3514"/>
      <c r="FA3514"/>
      <c r="FO3514"/>
    </row>
    <row r="3515" spans="15:171">
      <c r="O3515"/>
      <c r="AD3515"/>
      <c r="AE3515"/>
      <c r="BG3515"/>
      <c r="BU3515"/>
      <c r="CI3515"/>
      <c r="CW3515"/>
      <c r="FA3515"/>
      <c r="FO3515"/>
    </row>
    <row r="3516" spans="15:171">
      <c r="O3516"/>
      <c r="AD3516"/>
      <c r="AE3516"/>
      <c r="BG3516"/>
      <c r="BU3516"/>
      <c r="CI3516"/>
      <c r="CW3516"/>
      <c r="FA3516"/>
      <c r="FO3516"/>
    </row>
    <row r="3517" spans="15:171">
      <c r="O3517"/>
      <c r="AD3517"/>
      <c r="AE3517"/>
      <c r="BG3517"/>
      <c r="BU3517"/>
      <c r="CI3517"/>
      <c r="CW3517"/>
      <c r="FA3517"/>
      <c r="FO3517"/>
    </row>
    <row r="3518" spans="15:171">
      <c r="O3518"/>
      <c r="AD3518"/>
      <c r="AE3518"/>
      <c r="BG3518"/>
      <c r="BU3518"/>
      <c r="CI3518"/>
      <c r="CW3518"/>
      <c r="FA3518"/>
      <c r="FO3518"/>
    </row>
    <row r="3519" spans="15:171">
      <c r="O3519"/>
      <c r="AD3519"/>
      <c r="AE3519"/>
      <c r="BG3519"/>
      <c r="BU3519"/>
      <c r="CI3519"/>
      <c r="CW3519"/>
      <c r="FA3519"/>
      <c r="FO3519"/>
    </row>
    <row r="3520" spans="15:171">
      <c r="O3520"/>
      <c r="AD3520"/>
      <c r="AE3520"/>
      <c r="BG3520"/>
      <c r="BU3520"/>
      <c r="CI3520"/>
      <c r="CW3520"/>
      <c r="FA3520"/>
      <c r="FO3520"/>
    </row>
    <row r="3521" spans="15:171">
      <c r="O3521"/>
      <c r="AD3521"/>
      <c r="AE3521"/>
      <c r="BG3521"/>
      <c r="BU3521"/>
      <c r="CI3521"/>
      <c r="CW3521"/>
      <c r="FA3521"/>
      <c r="FO3521"/>
    </row>
    <row r="3522" spans="15:171">
      <c r="O3522"/>
      <c r="AD3522"/>
      <c r="AE3522"/>
      <c r="BG3522"/>
      <c r="BU3522"/>
      <c r="CI3522"/>
      <c r="CW3522"/>
      <c r="FA3522"/>
      <c r="FO3522"/>
    </row>
    <row r="3523" spans="15:171">
      <c r="O3523"/>
      <c r="AD3523"/>
      <c r="AE3523"/>
      <c r="BG3523"/>
      <c r="BU3523"/>
      <c r="CI3523"/>
      <c r="CW3523"/>
      <c r="FA3523"/>
      <c r="FO3523"/>
    </row>
    <row r="3524" spans="15:171">
      <c r="O3524"/>
      <c r="AD3524"/>
      <c r="AE3524"/>
      <c r="BG3524"/>
      <c r="BU3524"/>
      <c r="CI3524"/>
      <c r="CW3524"/>
      <c r="FA3524"/>
      <c r="FO3524"/>
    </row>
    <row r="3525" spans="15:171">
      <c r="O3525"/>
      <c r="AD3525"/>
      <c r="AE3525"/>
      <c r="BG3525"/>
      <c r="BU3525"/>
      <c r="CI3525"/>
      <c r="CW3525"/>
      <c r="FA3525"/>
      <c r="FO3525"/>
    </row>
    <row r="3526" spans="15:171">
      <c r="O3526"/>
      <c r="AD3526"/>
      <c r="AE3526"/>
      <c r="BG3526"/>
      <c r="BU3526"/>
      <c r="CI3526"/>
      <c r="CW3526"/>
      <c r="FA3526"/>
      <c r="FO3526"/>
    </row>
    <row r="3527" spans="15:171">
      <c r="O3527"/>
      <c r="AD3527"/>
      <c r="AE3527"/>
      <c r="BG3527"/>
      <c r="BU3527"/>
      <c r="CI3527"/>
      <c r="CW3527"/>
      <c r="FA3527"/>
      <c r="FO3527"/>
    </row>
    <row r="3528" spans="15:171">
      <c r="O3528"/>
      <c r="AD3528"/>
      <c r="AE3528"/>
      <c r="BG3528"/>
      <c r="BU3528"/>
      <c r="CI3528"/>
      <c r="CW3528"/>
      <c r="FA3528"/>
      <c r="FO3528"/>
    </row>
    <row r="3529" spans="15:171">
      <c r="O3529"/>
      <c r="AD3529"/>
      <c r="AE3529"/>
      <c r="BG3529"/>
      <c r="BU3529"/>
      <c r="CI3529"/>
      <c r="CW3529"/>
      <c r="FA3529"/>
      <c r="FO3529"/>
    </row>
    <row r="3530" spans="15:171">
      <c r="O3530"/>
      <c r="AD3530"/>
      <c r="AE3530"/>
      <c r="BG3530"/>
      <c r="BU3530"/>
      <c r="CI3530"/>
      <c r="CW3530"/>
      <c r="FA3530"/>
      <c r="FO3530"/>
    </row>
    <row r="3531" spans="15:171">
      <c r="O3531"/>
      <c r="AD3531"/>
      <c r="AE3531"/>
      <c r="BG3531"/>
      <c r="BU3531"/>
      <c r="CI3531"/>
      <c r="CW3531"/>
      <c r="FA3531"/>
      <c r="FO3531"/>
    </row>
    <row r="3532" spans="15:171">
      <c r="O3532"/>
      <c r="AD3532"/>
      <c r="AE3532"/>
      <c r="BG3532"/>
      <c r="BU3532"/>
      <c r="CI3532"/>
      <c r="CW3532"/>
      <c r="FA3532"/>
      <c r="FO3532"/>
    </row>
    <row r="3533" spans="15:171">
      <c r="O3533"/>
      <c r="AD3533"/>
      <c r="AE3533"/>
      <c r="BG3533"/>
      <c r="BU3533"/>
      <c r="CI3533"/>
      <c r="CW3533"/>
      <c r="FA3533"/>
      <c r="FO3533"/>
    </row>
    <row r="3534" spans="15:171">
      <c r="O3534"/>
      <c r="AD3534"/>
      <c r="AE3534"/>
      <c r="BG3534"/>
      <c r="BU3534"/>
      <c r="CI3534"/>
      <c r="CW3534"/>
      <c r="FA3534"/>
      <c r="FO3534"/>
    </row>
    <row r="3535" spans="15:171">
      <c r="O3535"/>
      <c r="AD3535"/>
      <c r="AE3535"/>
      <c r="BG3535"/>
      <c r="BU3535"/>
      <c r="CI3535"/>
      <c r="CW3535"/>
      <c r="FA3535"/>
      <c r="FO3535"/>
    </row>
    <row r="3536" spans="15:171">
      <c r="O3536"/>
      <c r="AD3536"/>
      <c r="AE3536"/>
      <c r="BG3536"/>
      <c r="BU3536"/>
      <c r="CI3536"/>
      <c r="CW3536"/>
      <c r="FA3536"/>
      <c r="FO3536"/>
    </row>
    <row r="3537" spans="15:171">
      <c r="O3537"/>
      <c r="AD3537"/>
      <c r="AE3537"/>
      <c r="BG3537"/>
      <c r="BU3537"/>
      <c r="CI3537"/>
      <c r="CW3537"/>
      <c r="FA3537"/>
      <c r="FO3537"/>
    </row>
    <row r="3538" spans="15:171">
      <c r="O3538"/>
      <c r="AD3538"/>
      <c r="AE3538"/>
      <c r="BG3538"/>
      <c r="BU3538"/>
      <c r="CI3538"/>
      <c r="CW3538"/>
      <c r="FA3538"/>
      <c r="FO3538"/>
    </row>
    <row r="3539" spans="15:171">
      <c r="O3539"/>
      <c r="AD3539"/>
      <c r="AE3539"/>
      <c r="BG3539"/>
      <c r="BU3539"/>
      <c r="CI3539"/>
      <c r="CW3539"/>
      <c r="FA3539"/>
      <c r="FO3539"/>
    </row>
    <row r="3540" spans="15:171">
      <c r="O3540"/>
      <c r="AD3540"/>
      <c r="AE3540"/>
      <c r="BG3540"/>
      <c r="BU3540"/>
      <c r="CI3540"/>
      <c r="CW3540"/>
      <c r="FA3540"/>
      <c r="FO3540"/>
    </row>
    <row r="3541" spans="15:171">
      <c r="O3541"/>
      <c r="AD3541"/>
      <c r="AE3541"/>
      <c r="BG3541"/>
      <c r="BU3541"/>
      <c r="CI3541"/>
      <c r="CW3541"/>
      <c r="FA3541"/>
      <c r="FO3541"/>
    </row>
    <row r="3542" spans="15:171">
      <c r="O3542"/>
      <c r="AD3542"/>
      <c r="AE3542"/>
      <c r="BG3542"/>
      <c r="BU3542"/>
      <c r="CI3542"/>
      <c r="CW3542"/>
      <c r="FA3542"/>
      <c r="FO3542"/>
    </row>
    <row r="3543" spans="15:171">
      <c r="O3543"/>
      <c r="AD3543"/>
      <c r="AE3543"/>
      <c r="BG3543"/>
      <c r="BU3543"/>
      <c r="CI3543"/>
      <c r="CW3543"/>
      <c r="FA3543"/>
      <c r="FO3543"/>
    </row>
    <row r="3544" spans="15:171">
      <c r="O3544"/>
      <c r="AD3544"/>
      <c r="AE3544"/>
      <c r="BG3544"/>
      <c r="BU3544"/>
      <c r="CI3544"/>
      <c r="CW3544"/>
      <c r="FA3544"/>
      <c r="FO3544"/>
    </row>
    <row r="3545" spans="15:171">
      <c r="O3545"/>
      <c r="AD3545"/>
      <c r="AE3545"/>
      <c r="BG3545"/>
      <c r="BU3545"/>
      <c r="CI3545"/>
      <c r="CW3545"/>
      <c r="FA3545"/>
      <c r="FO3545"/>
    </row>
    <row r="3546" spans="15:171">
      <c r="O3546"/>
      <c r="AD3546"/>
      <c r="AE3546"/>
      <c r="BG3546"/>
      <c r="BU3546"/>
      <c r="CI3546"/>
      <c r="CW3546"/>
      <c r="FA3546"/>
      <c r="FO3546"/>
    </row>
    <row r="3547" spans="15:171">
      <c r="O3547"/>
      <c r="AD3547"/>
      <c r="AE3547"/>
      <c r="BG3547"/>
      <c r="BU3547"/>
      <c r="CI3547"/>
      <c r="CW3547"/>
      <c r="FA3547"/>
      <c r="FO3547"/>
    </row>
    <row r="3548" spans="15:171">
      <c r="O3548"/>
      <c r="AD3548"/>
      <c r="AE3548"/>
      <c r="BG3548"/>
      <c r="BU3548"/>
      <c r="CI3548"/>
      <c r="CW3548"/>
      <c r="FA3548"/>
      <c r="FO3548"/>
    </row>
    <row r="3549" spans="15:171">
      <c r="O3549"/>
      <c r="AD3549"/>
      <c r="AE3549"/>
      <c r="BG3549"/>
      <c r="BU3549"/>
      <c r="CI3549"/>
      <c r="CW3549"/>
      <c r="FA3549"/>
      <c r="FO3549"/>
    </row>
    <row r="3550" spans="15:171">
      <c r="O3550"/>
      <c r="AD3550"/>
      <c r="AE3550"/>
      <c r="BG3550"/>
      <c r="BU3550"/>
      <c r="CI3550"/>
      <c r="CW3550"/>
      <c r="FA3550"/>
      <c r="FO3550"/>
    </row>
    <row r="3551" spans="15:171">
      <c r="O3551"/>
      <c r="AD3551"/>
      <c r="AE3551"/>
      <c r="BG3551"/>
      <c r="BU3551"/>
      <c r="CI3551"/>
      <c r="CW3551"/>
      <c r="FA3551"/>
      <c r="FO3551"/>
    </row>
    <row r="3552" spans="15:171">
      <c r="O3552"/>
      <c r="AD3552"/>
      <c r="AE3552"/>
      <c r="BG3552"/>
      <c r="BU3552"/>
      <c r="CI3552"/>
      <c r="CW3552"/>
      <c r="FA3552"/>
      <c r="FO3552"/>
    </row>
    <row r="3553" spans="15:171">
      <c r="O3553"/>
      <c r="AD3553"/>
      <c r="AE3553"/>
      <c r="BG3553"/>
      <c r="BU3553"/>
      <c r="CI3553"/>
      <c r="CW3553"/>
      <c r="FA3553"/>
      <c r="FO3553"/>
    </row>
    <row r="3554" spans="15:171">
      <c r="O3554"/>
      <c r="AD3554"/>
      <c r="AE3554"/>
      <c r="BG3554"/>
      <c r="BU3554"/>
      <c r="CI3554"/>
      <c r="CW3554"/>
      <c r="FA3554"/>
      <c r="FO3554"/>
    </row>
    <row r="3555" spans="15:171">
      <c r="O3555"/>
      <c r="AD3555"/>
      <c r="AE3555"/>
      <c r="BG3555"/>
      <c r="BU3555"/>
      <c r="CI3555"/>
      <c r="CW3555"/>
      <c r="FA3555"/>
      <c r="FO3555"/>
    </row>
    <row r="3556" spans="15:171">
      <c r="O3556"/>
      <c r="AD3556"/>
      <c r="AE3556"/>
      <c r="BG3556"/>
      <c r="BU3556"/>
      <c r="CI3556"/>
      <c r="CW3556"/>
      <c r="FA3556"/>
      <c r="FO3556"/>
    </row>
    <row r="3557" spans="15:171">
      <c r="O3557"/>
      <c r="AD3557"/>
      <c r="AE3557"/>
      <c r="BG3557"/>
      <c r="BU3557"/>
      <c r="CI3557"/>
      <c r="CW3557"/>
      <c r="FA3557"/>
      <c r="FO3557"/>
    </row>
    <row r="3558" spans="15:171">
      <c r="O3558"/>
      <c r="AD3558"/>
      <c r="AE3558"/>
      <c r="BG3558"/>
      <c r="BU3558"/>
      <c r="CI3558"/>
      <c r="CW3558"/>
      <c r="FA3558"/>
      <c r="FO3558"/>
    </row>
    <row r="3559" spans="15:171">
      <c r="O3559"/>
      <c r="AD3559"/>
      <c r="AE3559"/>
      <c r="BG3559"/>
      <c r="BU3559"/>
      <c r="CI3559"/>
      <c r="CW3559"/>
      <c r="FA3559"/>
      <c r="FO3559"/>
    </row>
    <row r="3560" spans="15:171">
      <c r="O3560"/>
      <c r="AD3560"/>
      <c r="AE3560"/>
      <c r="BG3560"/>
      <c r="BU3560"/>
      <c r="CI3560"/>
      <c r="CW3560"/>
      <c r="FA3560"/>
      <c r="FO3560"/>
    </row>
    <row r="3561" spans="15:171">
      <c r="O3561"/>
      <c r="AD3561"/>
      <c r="AE3561"/>
      <c r="BG3561"/>
      <c r="BU3561"/>
      <c r="CI3561"/>
      <c r="CW3561"/>
      <c r="FA3561"/>
      <c r="FO3561"/>
    </row>
    <row r="3562" spans="15:171">
      <c r="O3562"/>
      <c r="AD3562"/>
      <c r="AE3562"/>
      <c r="BG3562"/>
      <c r="BU3562"/>
      <c r="CI3562"/>
      <c r="CW3562"/>
      <c r="FA3562"/>
      <c r="FO3562"/>
    </row>
    <row r="3563" spans="15:171">
      <c r="O3563"/>
      <c r="AD3563"/>
      <c r="AE3563"/>
      <c r="BG3563"/>
      <c r="BU3563"/>
      <c r="CI3563"/>
      <c r="CW3563"/>
      <c r="FA3563"/>
      <c r="FO3563"/>
    </row>
    <row r="3564" spans="15:171">
      <c r="O3564"/>
      <c r="AD3564"/>
      <c r="AE3564"/>
      <c r="BG3564"/>
      <c r="BU3564"/>
      <c r="CI3564"/>
      <c r="CW3564"/>
      <c r="FA3564"/>
      <c r="FO3564"/>
    </row>
    <row r="3565" spans="15:171">
      <c r="O3565"/>
      <c r="AD3565"/>
      <c r="AE3565"/>
      <c r="BG3565"/>
      <c r="BU3565"/>
      <c r="CI3565"/>
      <c r="CW3565"/>
      <c r="FA3565"/>
      <c r="FO3565"/>
    </row>
    <row r="3566" spans="15:171">
      <c r="O3566"/>
      <c r="AD3566"/>
      <c r="AE3566"/>
      <c r="BG3566"/>
      <c r="BU3566"/>
      <c r="CI3566"/>
      <c r="CW3566"/>
      <c r="FA3566"/>
      <c r="FO3566"/>
    </row>
    <row r="3567" spans="15:171">
      <c r="O3567"/>
      <c r="AD3567"/>
      <c r="AE3567"/>
      <c r="BG3567"/>
      <c r="BU3567"/>
      <c r="CI3567"/>
      <c r="CW3567"/>
      <c r="FA3567"/>
      <c r="FO3567"/>
    </row>
    <row r="3568" spans="15:171">
      <c r="O3568"/>
      <c r="AD3568"/>
      <c r="AE3568"/>
      <c r="BG3568"/>
      <c r="BU3568"/>
      <c r="CI3568"/>
      <c r="CW3568"/>
      <c r="FA3568"/>
      <c r="FO3568"/>
    </row>
    <row r="3569" spans="15:171">
      <c r="O3569"/>
      <c r="AD3569"/>
      <c r="AE3569"/>
      <c r="BG3569"/>
      <c r="BU3569"/>
      <c r="CI3569"/>
      <c r="CW3569"/>
      <c r="FA3569"/>
      <c r="FO3569"/>
    </row>
    <row r="3570" spans="15:171">
      <c r="O3570"/>
      <c r="AD3570"/>
      <c r="AE3570"/>
      <c r="BG3570"/>
      <c r="BU3570"/>
      <c r="CI3570"/>
      <c r="CW3570"/>
      <c r="FA3570"/>
      <c r="FO3570"/>
    </row>
    <row r="3571" spans="15:171">
      <c r="O3571"/>
      <c r="AD3571"/>
      <c r="AE3571"/>
      <c r="BG3571"/>
      <c r="BU3571"/>
      <c r="CI3571"/>
      <c r="CW3571"/>
      <c r="FA3571"/>
      <c r="FO3571"/>
    </row>
    <row r="3572" spans="15:171">
      <c r="O3572"/>
      <c r="AD3572"/>
      <c r="AE3572"/>
      <c r="BG3572"/>
      <c r="BU3572"/>
      <c r="CI3572"/>
      <c r="CW3572"/>
      <c r="FA3572"/>
      <c r="FO3572"/>
    </row>
    <row r="3573" spans="15:171">
      <c r="O3573"/>
      <c r="AD3573"/>
      <c r="AE3573"/>
      <c r="BG3573"/>
      <c r="BU3573"/>
      <c r="CI3573"/>
      <c r="CW3573"/>
      <c r="FA3573"/>
      <c r="FO3573"/>
    </row>
    <row r="3574" spans="15:171">
      <c r="O3574"/>
      <c r="AD3574"/>
      <c r="AE3574"/>
      <c r="BG3574"/>
      <c r="BU3574"/>
      <c r="CI3574"/>
      <c r="CW3574"/>
      <c r="FA3574"/>
      <c r="FO3574"/>
    </row>
    <row r="3575" spans="15:171">
      <c r="O3575"/>
      <c r="AD3575"/>
      <c r="AE3575"/>
      <c r="BG3575"/>
      <c r="BU3575"/>
      <c r="CI3575"/>
      <c r="CW3575"/>
      <c r="FA3575"/>
      <c r="FO3575"/>
    </row>
    <row r="3576" spans="15:171">
      <c r="O3576"/>
      <c r="AD3576"/>
      <c r="AE3576"/>
      <c r="BG3576"/>
      <c r="BU3576"/>
      <c r="CI3576"/>
      <c r="CW3576"/>
      <c r="FA3576"/>
      <c r="FO3576"/>
    </row>
    <row r="3577" spans="15:171">
      <c r="O3577"/>
      <c r="AD3577"/>
      <c r="AE3577"/>
      <c r="BG3577"/>
      <c r="BU3577"/>
      <c r="CI3577"/>
      <c r="CW3577"/>
      <c r="FA3577"/>
      <c r="FO3577"/>
    </row>
    <row r="3578" spans="15:171">
      <c r="O3578"/>
      <c r="AD3578"/>
      <c r="AE3578"/>
      <c r="BG3578"/>
      <c r="BU3578"/>
      <c r="CI3578"/>
      <c r="CW3578"/>
      <c r="FA3578"/>
      <c r="FO3578"/>
    </row>
    <row r="3579" spans="15:171">
      <c r="O3579"/>
      <c r="AD3579"/>
      <c r="AE3579"/>
      <c r="BG3579"/>
      <c r="BU3579"/>
      <c r="CI3579"/>
      <c r="CW3579"/>
      <c r="FA3579"/>
      <c r="FO3579"/>
    </row>
    <row r="3580" spans="15:171">
      <c r="O3580"/>
      <c r="AD3580"/>
      <c r="AE3580"/>
      <c r="BG3580"/>
      <c r="BU3580"/>
      <c r="CI3580"/>
      <c r="CW3580"/>
      <c r="FA3580"/>
      <c r="FO3580"/>
    </row>
    <row r="3581" spans="15:171">
      <c r="O3581"/>
      <c r="AD3581"/>
      <c r="AE3581"/>
      <c r="BG3581"/>
      <c r="BU3581"/>
      <c r="CI3581"/>
      <c r="CW3581"/>
      <c r="FA3581"/>
      <c r="FO3581"/>
    </row>
    <row r="3582" spans="15:171">
      <c r="O3582"/>
      <c r="AD3582"/>
      <c r="AE3582"/>
      <c r="BG3582"/>
      <c r="BU3582"/>
      <c r="CI3582"/>
      <c r="CW3582"/>
      <c r="FA3582"/>
      <c r="FO3582"/>
    </row>
    <row r="3583" spans="15:171">
      <c r="O3583"/>
      <c r="AD3583"/>
      <c r="AE3583"/>
      <c r="BG3583"/>
      <c r="BU3583"/>
      <c r="CI3583"/>
      <c r="CW3583"/>
      <c r="FA3583"/>
      <c r="FO3583"/>
    </row>
    <row r="3584" spans="15:171">
      <c r="O3584"/>
      <c r="AD3584"/>
      <c r="AE3584"/>
      <c r="BG3584"/>
      <c r="BU3584"/>
      <c r="CI3584"/>
      <c r="CW3584"/>
      <c r="FA3584"/>
      <c r="FO3584"/>
    </row>
    <row r="3585" spans="15:171">
      <c r="O3585"/>
      <c r="AD3585"/>
      <c r="AE3585"/>
      <c r="BG3585"/>
      <c r="BU3585"/>
      <c r="CI3585"/>
      <c r="CW3585"/>
      <c r="FA3585"/>
      <c r="FO3585"/>
    </row>
    <row r="3586" spans="15:171">
      <c r="O3586"/>
      <c r="AD3586"/>
      <c r="AE3586"/>
      <c r="BG3586"/>
      <c r="BU3586"/>
      <c r="CI3586"/>
      <c r="CW3586"/>
      <c r="FA3586"/>
      <c r="FO3586"/>
    </row>
    <row r="3587" spans="15:171">
      <c r="O3587"/>
      <c r="AD3587"/>
      <c r="AE3587"/>
      <c r="BG3587"/>
      <c r="BU3587"/>
      <c r="CI3587"/>
      <c r="CW3587"/>
      <c r="FA3587"/>
      <c r="FO3587"/>
    </row>
    <row r="3588" spans="15:171">
      <c r="O3588"/>
      <c r="AD3588"/>
      <c r="AE3588"/>
      <c r="BG3588"/>
      <c r="BU3588"/>
      <c r="CI3588"/>
      <c r="CW3588"/>
      <c r="FA3588"/>
      <c r="FO3588"/>
    </row>
    <row r="3589" spans="15:171">
      <c r="O3589"/>
      <c r="AD3589"/>
      <c r="AE3589"/>
      <c r="BG3589"/>
      <c r="BU3589"/>
      <c r="CI3589"/>
      <c r="CW3589"/>
      <c r="FA3589"/>
      <c r="FO3589"/>
    </row>
    <row r="3590" spans="15:171">
      <c r="O3590"/>
      <c r="AD3590"/>
      <c r="AE3590"/>
      <c r="BG3590"/>
      <c r="BU3590"/>
      <c r="CI3590"/>
      <c r="CW3590"/>
      <c r="FA3590"/>
      <c r="FO3590"/>
    </row>
    <row r="3591" spans="15:171">
      <c r="O3591"/>
      <c r="AD3591"/>
      <c r="AE3591"/>
      <c r="BG3591"/>
      <c r="BU3591"/>
      <c r="CI3591"/>
      <c r="CW3591"/>
      <c r="FA3591"/>
      <c r="FO3591"/>
    </row>
    <row r="3592" spans="15:171">
      <c r="O3592"/>
      <c r="AD3592"/>
      <c r="AE3592"/>
      <c r="BG3592"/>
      <c r="BU3592"/>
      <c r="CI3592"/>
      <c r="CW3592"/>
      <c r="FA3592"/>
      <c r="FO3592"/>
    </row>
    <row r="3593" spans="15:171">
      <c r="O3593"/>
      <c r="AD3593"/>
      <c r="AE3593"/>
      <c r="BG3593"/>
      <c r="BU3593"/>
      <c r="CI3593"/>
      <c r="CW3593"/>
      <c r="FA3593"/>
      <c r="FO3593"/>
    </row>
    <row r="3594" spans="15:171">
      <c r="O3594"/>
      <c r="AD3594"/>
      <c r="AE3594"/>
      <c r="BG3594"/>
      <c r="BU3594"/>
      <c r="CI3594"/>
      <c r="CW3594"/>
      <c r="FA3594"/>
      <c r="FO3594"/>
    </row>
    <row r="3595" spans="15:171">
      <c r="O3595"/>
      <c r="AD3595"/>
      <c r="AE3595"/>
      <c r="BG3595"/>
      <c r="BU3595"/>
      <c r="CI3595"/>
      <c r="CW3595"/>
      <c r="FA3595"/>
      <c r="FO3595"/>
    </row>
    <row r="3596" spans="15:171">
      <c r="O3596"/>
      <c r="AD3596"/>
      <c r="AE3596"/>
      <c r="BG3596"/>
      <c r="BU3596"/>
      <c r="CI3596"/>
      <c r="CW3596"/>
      <c r="FA3596"/>
      <c r="FO3596"/>
    </row>
    <row r="3597" spans="15:171">
      <c r="O3597"/>
      <c r="AD3597"/>
      <c r="AE3597"/>
      <c r="BG3597"/>
      <c r="BU3597"/>
      <c r="CI3597"/>
      <c r="CW3597"/>
      <c r="FA3597"/>
      <c r="FO3597"/>
    </row>
    <row r="3598" spans="15:171">
      <c r="O3598"/>
      <c r="AD3598"/>
      <c r="AE3598"/>
      <c r="BG3598"/>
      <c r="BU3598"/>
      <c r="CI3598"/>
      <c r="CW3598"/>
      <c r="FA3598"/>
      <c r="FO3598"/>
    </row>
    <row r="3599" spans="15:171">
      <c r="O3599"/>
      <c r="AD3599"/>
      <c r="AE3599"/>
      <c r="BG3599"/>
      <c r="BU3599"/>
      <c r="CI3599"/>
      <c r="CW3599"/>
      <c r="FA3599"/>
      <c r="FO3599"/>
    </row>
    <row r="3600" spans="15:171">
      <c r="O3600"/>
      <c r="AD3600"/>
      <c r="AE3600"/>
      <c r="BG3600"/>
      <c r="BU3600"/>
      <c r="CI3600"/>
      <c r="CW3600"/>
      <c r="FA3600"/>
      <c r="FO3600"/>
    </row>
    <row r="3601" spans="15:171">
      <c r="O3601"/>
      <c r="AD3601"/>
      <c r="AE3601"/>
      <c r="BG3601"/>
      <c r="BU3601"/>
      <c r="CI3601"/>
      <c r="CW3601"/>
      <c r="FA3601"/>
      <c r="FO3601"/>
    </row>
    <row r="3602" spans="15:171">
      <c r="O3602"/>
      <c r="AD3602"/>
      <c r="AE3602"/>
      <c r="BG3602"/>
      <c r="BU3602"/>
      <c r="CI3602"/>
      <c r="CW3602"/>
      <c r="FA3602"/>
      <c r="FO3602"/>
    </row>
    <row r="3603" spans="15:171">
      <c r="O3603"/>
      <c r="AD3603"/>
      <c r="AE3603"/>
      <c r="BG3603"/>
      <c r="BU3603"/>
      <c r="CI3603"/>
      <c r="CW3603"/>
      <c r="FA3603"/>
      <c r="FO3603"/>
    </row>
    <row r="3604" spans="15:171">
      <c r="O3604"/>
      <c r="AD3604"/>
      <c r="AE3604"/>
      <c r="BG3604"/>
      <c r="BU3604"/>
      <c r="CI3604"/>
      <c r="CW3604"/>
      <c r="FA3604"/>
      <c r="FO3604"/>
    </row>
    <row r="3605" spans="15:171">
      <c r="O3605"/>
      <c r="AD3605"/>
      <c r="AE3605"/>
      <c r="BG3605"/>
      <c r="BU3605"/>
      <c r="CI3605"/>
      <c r="CW3605"/>
      <c r="FA3605"/>
      <c r="FO3605"/>
    </row>
    <row r="3606" spans="15:171">
      <c r="O3606"/>
      <c r="AD3606"/>
      <c r="AE3606"/>
      <c r="BG3606"/>
      <c r="BU3606"/>
      <c r="CI3606"/>
      <c r="CW3606"/>
      <c r="FA3606"/>
      <c r="FO3606"/>
    </row>
    <row r="3607" spans="15:171">
      <c r="O3607"/>
      <c r="AD3607"/>
      <c r="AE3607"/>
      <c r="BG3607"/>
      <c r="BU3607"/>
      <c r="CI3607"/>
      <c r="CW3607"/>
      <c r="FA3607"/>
      <c r="FO3607"/>
    </row>
    <row r="3608" spans="15:171">
      <c r="O3608"/>
      <c r="AD3608"/>
      <c r="AE3608"/>
      <c r="BG3608"/>
      <c r="BU3608"/>
      <c r="CI3608"/>
      <c r="CW3608"/>
      <c r="FA3608"/>
      <c r="FO3608"/>
    </row>
    <row r="3609" spans="15:171">
      <c r="O3609"/>
      <c r="AD3609"/>
      <c r="AE3609"/>
      <c r="BG3609"/>
      <c r="BU3609"/>
      <c r="CI3609"/>
      <c r="CW3609"/>
      <c r="FA3609"/>
      <c r="FO3609"/>
    </row>
    <row r="3610" spans="15:171">
      <c r="O3610"/>
      <c r="AD3610"/>
      <c r="AE3610"/>
      <c r="BG3610"/>
      <c r="BU3610"/>
      <c r="CI3610"/>
      <c r="CW3610"/>
      <c r="FA3610"/>
      <c r="FO3610"/>
    </row>
    <row r="3611" spans="15:171">
      <c r="O3611"/>
      <c r="AD3611"/>
      <c r="AE3611"/>
      <c r="BG3611"/>
      <c r="BU3611"/>
      <c r="CI3611"/>
      <c r="CW3611"/>
      <c r="FA3611"/>
      <c r="FO3611"/>
    </row>
    <row r="3612" spans="15:171">
      <c r="O3612"/>
      <c r="AD3612"/>
      <c r="AE3612"/>
      <c r="BG3612"/>
      <c r="BU3612"/>
      <c r="CI3612"/>
      <c r="CW3612"/>
      <c r="FA3612"/>
      <c r="FO3612"/>
    </row>
    <row r="3613" spans="15:171">
      <c r="O3613"/>
      <c r="AD3613"/>
      <c r="AE3613"/>
      <c r="BG3613"/>
      <c r="BU3613"/>
      <c r="CI3613"/>
      <c r="CW3613"/>
      <c r="FA3613"/>
      <c r="FO3613"/>
    </row>
    <row r="3614" spans="15:171">
      <c r="O3614"/>
      <c r="AD3614"/>
      <c r="AE3614"/>
      <c r="BG3614"/>
      <c r="BU3614"/>
      <c r="CI3614"/>
      <c r="CW3614"/>
      <c r="FA3614"/>
      <c r="FO3614"/>
    </row>
    <row r="3615" spans="15:171">
      <c r="O3615"/>
      <c r="AD3615"/>
      <c r="AE3615"/>
      <c r="BG3615"/>
      <c r="BU3615"/>
      <c r="CI3615"/>
      <c r="CW3615"/>
      <c r="FA3615"/>
      <c r="FO3615"/>
    </row>
    <row r="3616" spans="15:171">
      <c r="O3616"/>
      <c r="AD3616"/>
      <c r="AE3616"/>
      <c r="BG3616"/>
      <c r="BU3616"/>
      <c r="CI3616"/>
      <c r="CW3616"/>
      <c r="FA3616"/>
      <c r="FO3616"/>
    </row>
    <row r="3617" spans="15:171">
      <c r="O3617"/>
      <c r="AD3617"/>
      <c r="AE3617"/>
      <c r="BG3617"/>
      <c r="BU3617"/>
      <c r="CI3617"/>
      <c r="CW3617"/>
      <c r="FA3617"/>
      <c r="FO3617"/>
    </row>
    <row r="3618" spans="15:171">
      <c r="O3618"/>
      <c r="AD3618"/>
      <c r="AE3618"/>
      <c r="BG3618"/>
      <c r="BU3618"/>
      <c r="CI3618"/>
      <c r="CW3618"/>
      <c r="FA3618"/>
      <c r="FO3618"/>
    </row>
    <row r="3619" spans="15:171">
      <c r="O3619"/>
      <c r="AD3619"/>
      <c r="AE3619"/>
      <c r="BG3619"/>
      <c r="BU3619"/>
      <c r="CI3619"/>
      <c r="CW3619"/>
      <c r="FA3619"/>
      <c r="FO3619"/>
    </row>
    <row r="3620" spans="15:171">
      <c r="O3620"/>
      <c r="AD3620"/>
      <c r="AE3620"/>
      <c r="BG3620"/>
      <c r="BU3620"/>
      <c r="CI3620"/>
      <c r="CW3620"/>
      <c r="FA3620"/>
      <c r="FO3620"/>
    </row>
    <row r="3621" spans="15:171">
      <c r="O3621"/>
      <c r="AD3621"/>
      <c r="AE3621"/>
      <c r="BG3621"/>
      <c r="BU3621"/>
      <c r="CI3621"/>
      <c r="CW3621"/>
      <c r="FA3621"/>
      <c r="FO3621"/>
    </row>
    <row r="3622" spans="15:171">
      <c r="O3622"/>
      <c r="AD3622"/>
      <c r="AE3622"/>
      <c r="BG3622"/>
      <c r="BU3622"/>
      <c r="CI3622"/>
      <c r="CW3622"/>
      <c r="FA3622"/>
      <c r="FO3622"/>
    </row>
    <row r="3623" spans="15:171">
      <c r="O3623"/>
      <c r="AD3623"/>
      <c r="AE3623"/>
      <c r="BG3623"/>
      <c r="BU3623"/>
      <c r="CI3623"/>
      <c r="CW3623"/>
      <c r="FA3623"/>
      <c r="FO3623"/>
    </row>
    <row r="3624" spans="15:171">
      <c r="O3624"/>
      <c r="AD3624"/>
      <c r="AE3624"/>
      <c r="BG3624"/>
      <c r="BU3624"/>
      <c r="CI3624"/>
      <c r="CW3624"/>
      <c r="FA3624"/>
      <c r="FO3624"/>
    </row>
    <row r="3625" spans="15:171">
      <c r="O3625"/>
      <c r="AD3625"/>
      <c r="AE3625"/>
      <c r="BG3625"/>
      <c r="BU3625"/>
      <c r="CI3625"/>
      <c r="CW3625"/>
      <c r="FA3625"/>
      <c r="FO3625"/>
    </row>
    <row r="3626" spans="15:171">
      <c r="O3626"/>
      <c r="AD3626"/>
      <c r="AE3626"/>
      <c r="BG3626"/>
      <c r="BU3626"/>
      <c r="CI3626"/>
      <c r="CW3626"/>
      <c r="FA3626"/>
      <c r="FO3626"/>
    </row>
    <row r="3627" spans="15:171">
      <c r="O3627"/>
      <c r="AD3627"/>
      <c r="AE3627"/>
      <c r="BG3627"/>
      <c r="BU3627"/>
      <c r="CI3627"/>
      <c r="CW3627"/>
      <c r="FA3627"/>
      <c r="FO3627"/>
    </row>
    <row r="3628" spans="15:171">
      <c r="O3628"/>
      <c r="AD3628"/>
      <c r="AE3628"/>
      <c r="BG3628"/>
      <c r="BU3628"/>
      <c r="CI3628"/>
      <c r="CW3628"/>
      <c r="FA3628"/>
      <c r="FO3628"/>
    </row>
    <row r="3629" spans="15:171">
      <c r="O3629"/>
      <c r="AD3629"/>
      <c r="AE3629"/>
      <c r="BG3629"/>
      <c r="BU3629"/>
      <c r="CI3629"/>
      <c r="CW3629"/>
      <c r="FA3629"/>
      <c r="FO3629"/>
    </row>
    <row r="3630" spans="15:171">
      <c r="O3630"/>
      <c r="AD3630"/>
      <c r="AE3630"/>
      <c r="BG3630"/>
      <c r="BU3630"/>
      <c r="CI3630"/>
      <c r="CW3630"/>
      <c r="FA3630"/>
      <c r="FO3630"/>
    </row>
    <row r="3631" spans="15:171">
      <c r="O3631"/>
      <c r="AD3631"/>
      <c r="AE3631"/>
      <c r="BG3631"/>
      <c r="BU3631"/>
      <c r="CI3631"/>
      <c r="CW3631"/>
      <c r="FA3631"/>
      <c r="FO3631"/>
    </row>
    <row r="3632" spans="15:171">
      <c r="O3632"/>
      <c r="AD3632"/>
      <c r="AE3632"/>
      <c r="BG3632"/>
      <c r="BU3632"/>
      <c r="CI3632"/>
      <c r="CW3632"/>
      <c r="FA3632"/>
      <c r="FO3632"/>
    </row>
    <row r="3633" spans="15:171">
      <c r="O3633"/>
      <c r="AD3633"/>
      <c r="AE3633"/>
      <c r="BG3633"/>
      <c r="BU3633"/>
      <c r="CI3633"/>
      <c r="CW3633"/>
      <c r="FA3633"/>
      <c r="FO3633"/>
    </row>
    <row r="3634" spans="15:171">
      <c r="O3634"/>
      <c r="AD3634"/>
      <c r="AE3634"/>
      <c r="BG3634"/>
      <c r="BU3634"/>
      <c r="CI3634"/>
      <c r="CW3634"/>
      <c r="FA3634"/>
      <c r="FO3634"/>
    </row>
    <row r="3635" spans="15:171">
      <c r="O3635"/>
      <c r="AD3635"/>
      <c r="AE3635"/>
      <c r="BG3635"/>
      <c r="BU3635"/>
      <c r="CI3635"/>
      <c r="CW3635"/>
      <c r="FA3635"/>
      <c r="FO3635"/>
    </row>
    <row r="3636" spans="15:171">
      <c r="O3636"/>
      <c r="AD3636"/>
      <c r="AE3636"/>
      <c r="BG3636"/>
      <c r="BU3636"/>
      <c r="CI3636"/>
      <c r="CW3636"/>
      <c r="FA3636"/>
      <c r="FO3636"/>
    </row>
    <row r="3637" spans="15:171">
      <c r="O3637"/>
      <c r="AD3637"/>
      <c r="AE3637"/>
      <c r="BG3637"/>
      <c r="BU3637"/>
      <c r="CI3637"/>
      <c r="CW3637"/>
      <c r="FA3637"/>
      <c r="FO3637"/>
    </row>
    <row r="3638" spans="15:171">
      <c r="O3638"/>
      <c r="AD3638"/>
      <c r="AE3638"/>
      <c r="BG3638"/>
      <c r="BU3638"/>
      <c r="CI3638"/>
      <c r="CW3638"/>
      <c r="FA3638"/>
      <c r="FO3638"/>
    </row>
    <row r="3639" spans="15:171">
      <c r="O3639"/>
      <c r="AD3639"/>
      <c r="AE3639"/>
      <c r="BG3639"/>
      <c r="BU3639"/>
      <c r="CI3639"/>
      <c r="CW3639"/>
      <c r="FA3639"/>
      <c r="FO3639"/>
    </row>
    <row r="3640" spans="15:171">
      <c r="O3640"/>
      <c r="AD3640"/>
      <c r="AE3640"/>
      <c r="BG3640"/>
      <c r="BU3640"/>
      <c r="CI3640"/>
      <c r="CW3640"/>
      <c r="FA3640"/>
      <c r="FO3640"/>
    </row>
    <row r="3641" spans="15:171">
      <c r="O3641"/>
      <c r="AD3641"/>
      <c r="AE3641"/>
      <c r="BG3641"/>
      <c r="BU3641"/>
      <c r="CI3641"/>
      <c r="CW3641"/>
      <c r="FA3641"/>
      <c r="FO3641"/>
    </row>
    <row r="3642" spans="15:171">
      <c r="O3642"/>
      <c r="AD3642"/>
      <c r="AE3642"/>
      <c r="BG3642"/>
      <c r="BU3642"/>
      <c r="CI3642"/>
      <c r="CW3642"/>
      <c r="FA3642"/>
      <c r="FO3642"/>
    </row>
    <row r="3643" spans="15:171">
      <c r="O3643"/>
      <c r="AD3643"/>
      <c r="AE3643"/>
      <c r="BG3643"/>
      <c r="BU3643"/>
      <c r="CI3643"/>
      <c r="CW3643"/>
      <c r="FA3643"/>
      <c r="FO3643"/>
    </row>
    <row r="3644" spans="15:171">
      <c r="O3644"/>
      <c r="AD3644"/>
      <c r="AE3644"/>
      <c r="BG3644"/>
      <c r="BU3644"/>
      <c r="CI3644"/>
      <c r="CW3644"/>
      <c r="FA3644"/>
      <c r="FO3644"/>
    </row>
    <row r="3645" spans="15:171">
      <c r="O3645"/>
      <c r="AD3645"/>
      <c r="AE3645"/>
      <c r="BG3645"/>
      <c r="BU3645"/>
      <c r="CI3645"/>
      <c r="CW3645"/>
      <c r="FA3645"/>
      <c r="FO3645"/>
    </row>
    <row r="3646" spans="15:171">
      <c r="O3646"/>
      <c r="AD3646"/>
      <c r="AE3646"/>
      <c r="BG3646"/>
      <c r="BU3646"/>
      <c r="CI3646"/>
      <c r="CW3646"/>
      <c r="FA3646"/>
      <c r="FO3646"/>
    </row>
    <row r="3647" spans="15:171">
      <c r="O3647"/>
      <c r="AD3647"/>
      <c r="AE3647"/>
      <c r="BG3647"/>
      <c r="BU3647"/>
      <c r="CI3647"/>
      <c r="CW3647"/>
      <c r="FA3647"/>
      <c r="FO3647"/>
    </row>
    <row r="3648" spans="15:171">
      <c r="O3648"/>
      <c r="AD3648"/>
      <c r="AE3648"/>
      <c r="BG3648"/>
      <c r="BU3648"/>
      <c r="CI3648"/>
      <c r="CW3648"/>
      <c r="FA3648"/>
      <c r="FO3648"/>
    </row>
    <row r="3649" spans="15:171">
      <c r="O3649"/>
      <c r="AD3649"/>
      <c r="AE3649"/>
      <c r="BG3649"/>
      <c r="BU3649"/>
      <c r="CI3649"/>
      <c r="CW3649"/>
      <c r="FA3649"/>
      <c r="FO3649"/>
    </row>
    <row r="3650" spans="15:171">
      <c r="O3650"/>
      <c r="AD3650"/>
      <c r="AE3650"/>
      <c r="BG3650"/>
      <c r="BU3650"/>
      <c r="CI3650"/>
      <c r="CW3650"/>
      <c r="FA3650"/>
      <c r="FO3650"/>
    </row>
    <row r="3651" spans="15:171">
      <c r="O3651"/>
      <c r="AD3651"/>
      <c r="AE3651"/>
      <c r="BG3651"/>
      <c r="BU3651"/>
      <c r="CI3651"/>
      <c r="CW3651"/>
      <c r="FA3651"/>
      <c r="FO3651"/>
    </row>
    <row r="3652" spans="15:171">
      <c r="O3652"/>
      <c r="AD3652"/>
      <c r="AE3652"/>
      <c r="BG3652"/>
      <c r="BU3652"/>
      <c r="CI3652"/>
      <c r="CW3652"/>
      <c r="FA3652"/>
      <c r="FO3652"/>
    </row>
    <row r="3653" spans="15:171">
      <c r="O3653"/>
      <c r="AD3653"/>
      <c r="AE3653"/>
      <c r="BG3653"/>
      <c r="BU3653"/>
      <c r="CI3653"/>
      <c r="CW3653"/>
      <c r="FA3653"/>
      <c r="FO3653"/>
    </row>
    <row r="3654" spans="15:171">
      <c r="O3654"/>
      <c r="AD3654"/>
      <c r="AE3654"/>
      <c r="BG3654"/>
      <c r="BU3654"/>
      <c r="CI3654"/>
      <c r="CW3654"/>
      <c r="FA3654"/>
      <c r="FO3654"/>
    </row>
    <row r="3655" spans="15:171">
      <c r="O3655"/>
      <c r="AD3655"/>
      <c r="AE3655"/>
      <c r="BG3655"/>
      <c r="BU3655"/>
      <c r="CI3655"/>
      <c r="CW3655"/>
      <c r="FA3655"/>
      <c r="FO3655"/>
    </row>
    <row r="3656" spans="15:171">
      <c r="O3656"/>
      <c r="AD3656"/>
      <c r="AE3656"/>
      <c r="BG3656"/>
      <c r="BU3656"/>
      <c r="CI3656"/>
      <c r="CW3656"/>
      <c r="FA3656"/>
      <c r="FO3656"/>
    </row>
    <row r="3657" spans="15:171">
      <c r="O3657"/>
      <c r="AD3657"/>
      <c r="AE3657"/>
      <c r="BG3657"/>
      <c r="BU3657"/>
      <c r="CI3657"/>
      <c r="CW3657"/>
      <c r="FA3657"/>
      <c r="FO3657"/>
    </row>
    <row r="3658" spans="15:171">
      <c r="O3658"/>
      <c r="AD3658"/>
      <c r="AE3658"/>
      <c r="BG3658"/>
      <c r="BU3658"/>
      <c r="CI3658"/>
      <c r="CW3658"/>
      <c r="FA3658"/>
      <c r="FO3658"/>
    </row>
    <row r="3659" spans="15:171">
      <c r="O3659"/>
      <c r="AD3659"/>
      <c r="AE3659"/>
      <c r="BG3659"/>
      <c r="BU3659"/>
      <c r="CI3659"/>
      <c r="CW3659"/>
      <c r="FA3659"/>
      <c r="FO3659"/>
    </row>
    <row r="3660" spans="15:171">
      <c r="O3660"/>
      <c r="AD3660"/>
      <c r="AE3660"/>
      <c r="BG3660"/>
      <c r="BU3660"/>
      <c r="CI3660"/>
      <c r="CW3660"/>
      <c r="FA3660"/>
      <c r="FO3660"/>
    </row>
    <row r="3661" spans="15:171">
      <c r="O3661"/>
      <c r="AD3661"/>
      <c r="AE3661"/>
      <c r="BG3661"/>
      <c r="BU3661"/>
      <c r="CI3661"/>
      <c r="CW3661"/>
      <c r="FA3661"/>
      <c r="FO3661"/>
    </row>
    <row r="3662" spans="15:171">
      <c r="O3662"/>
      <c r="AD3662"/>
      <c r="AE3662"/>
      <c r="BG3662"/>
      <c r="BU3662"/>
      <c r="CI3662"/>
      <c r="CW3662"/>
      <c r="FA3662"/>
      <c r="FO3662"/>
    </row>
    <row r="3663" spans="15:171">
      <c r="O3663"/>
      <c r="AD3663"/>
      <c r="AE3663"/>
      <c r="BG3663"/>
      <c r="BU3663"/>
      <c r="CI3663"/>
      <c r="CW3663"/>
      <c r="FA3663"/>
      <c r="FO3663"/>
    </row>
    <row r="3664" spans="15:171">
      <c r="O3664"/>
      <c r="AD3664"/>
      <c r="AE3664"/>
      <c r="BG3664"/>
      <c r="BU3664"/>
      <c r="CI3664"/>
      <c r="CW3664"/>
      <c r="FA3664"/>
      <c r="FO3664"/>
    </row>
    <row r="3665" spans="15:171">
      <c r="O3665"/>
      <c r="AD3665"/>
      <c r="AE3665"/>
      <c r="BG3665"/>
      <c r="BU3665"/>
      <c r="CI3665"/>
      <c r="CW3665"/>
      <c r="FA3665"/>
      <c r="FO3665"/>
    </row>
    <row r="3666" spans="15:171">
      <c r="O3666"/>
      <c r="AD3666"/>
      <c r="AE3666"/>
      <c r="BG3666"/>
      <c r="BU3666"/>
      <c r="CI3666"/>
      <c r="CW3666"/>
      <c r="FA3666"/>
      <c r="FO3666"/>
    </row>
    <row r="3667" spans="15:171">
      <c r="O3667"/>
      <c r="AD3667"/>
      <c r="AE3667"/>
      <c r="BG3667"/>
      <c r="BU3667"/>
      <c r="CI3667"/>
      <c r="CW3667"/>
      <c r="FA3667"/>
      <c r="FO3667"/>
    </row>
    <row r="3668" spans="15:171">
      <c r="O3668"/>
      <c r="AD3668"/>
      <c r="AE3668"/>
      <c r="BG3668"/>
      <c r="BU3668"/>
      <c r="CI3668"/>
      <c r="CW3668"/>
      <c r="FA3668"/>
      <c r="FO3668"/>
    </row>
    <row r="3669" spans="15:171">
      <c r="O3669"/>
      <c r="AD3669"/>
      <c r="AE3669"/>
      <c r="BG3669"/>
      <c r="BU3669"/>
      <c r="CI3669"/>
      <c r="CW3669"/>
      <c r="FA3669"/>
      <c r="FO3669"/>
    </row>
    <row r="3670" spans="15:171">
      <c r="O3670"/>
      <c r="AD3670"/>
      <c r="AE3670"/>
      <c r="BG3670"/>
      <c r="BU3670"/>
      <c r="CI3670"/>
      <c r="CW3670"/>
      <c r="FA3670"/>
      <c r="FO3670"/>
    </row>
    <row r="3671" spans="15:171">
      <c r="O3671"/>
      <c r="AD3671"/>
      <c r="AE3671"/>
      <c r="BG3671"/>
      <c r="BU3671"/>
      <c r="CI3671"/>
      <c r="CW3671"/>
      <c r="FA3671"/>
      <c r="FO3671"/>
    </row>
    <row r="3672" spans="15:171">
      <c r="O3672"/>
      <c r="AD3672"/>
      <c r="AE3672"/>
      <c r="BG3672"/>
      <c r="BU3672"/>
      <c r="CI3672"/>
      <c r="CW3672"/>
      <c r="FA3672"/>
      <c r="FO3672"/>
    </row>
    <row r="3673" spans="15:171">
      <c r="O3673"/>
      <c r="AD3673"/>
      <c r="AE3673"/>
      <c r="BG3673"/>
      <c r="BU3673"/>
      <c r="CI3673"/>
      <c r="CW3673"/>
      <c r="FA3673"/>
      <c r="FO3673"/>
    </row>
    <row r="3674" spans="15:171">
      <c r="O3674"/>
      <c r="AD3674"/>
      <c r="AE3674"/>
      <c r="BG3674"/>
      <c r="BU3674"/>
      <c r="CI3674"/>
      <c r="CW3674"/>
      <c r="FA3674"/>
      <c r="FO3674"/>
    </row>
    <row r="3675" spans="15:171">
      <c r="O3675"/>
      <c r="AD3675"/>
      <c r="AE3675"/>
      <c r="BG3675"/>
      <c r="BU3675"/>
      <c r="CI3675"/>
      <c r="CW3675"/>
      <c r="FA3675"/>
      <c r="FO3675"/>
    </row>
    <row r="3676" spans="15:171">
      <c r="O3676"/>
      <c r="AD3676"/>
      <c r="AE3676"/>
      <c r="BG3676"/>
      <c r="BU3676"/>
      <c r="CI3676"/>
      <c r="CW3676"/>
      <c r="FA3676"/>
      <c r="FO3676"/>
    </row>
    <row r="3677" spans="15:171">
      <c r="O3677"/>
      <c r="AD3677"/>
      <c r="AE3677"/>
      <c r="BG3677"/>
      <c r="BU3677"/>
      <c r="CI3677"/>
      <c r="CW3677"/>
      <c r="FA3677"/>
      <c r="FO3677"/>
    </row>
    <row r="3678" spans="15:171">
      <c r="O3678"/>
      <c r="AD3678"/>
      <c r="AE3678"/>
      <c r="BG3678"/>
      <c r="BU3678"/>
      <c r="CI3678"/>
      <c r="CW3678"/>
      <c r="FA3678"/>
      <c r="FO3678"/>
    </row>
    <row r="3679" spans="15:171">
      <c r="O3679"/>
      <c r="AD3679"/>
      <c r="AE3679"/>
      <c r="BG3679"/>
      <c r="BU3679"/>
      <c r="CI3679"/>
      <c r="CW3679"/>
      <c r="FA3679"/>
      <c r="FO3679"/>
    </row>
    <row r="3680" spans="15:171">
      <c r="O3680"/>
      <c r="AD3680"/>
      <c r="AE3680"/>
      <c r="BG3680"/>
      <c r="BU3680"/>
      <c r="CI3680"/>
      <c r="CW3680"/>
      <c r="FA3680"/>
      <c r="FO3680"/>
    </row>
    <row r="3681" spans="15:171">
      <c r="O3681"/>
      <c r="AD3681"/>
      <c r="AE3681"/>
      <c r="BG3681"/>
      <c r="BU3681"/>
      <c r="CI3681"/>
      <c r="CW3681"/>
      <c r="FA3681"/>
      <c r="FO3681"/>
    </row>
    <row r="3682" spans="15:171">
      <c r="O3682"/>
      <c r="AD3682"/>
      <c r="AE3682"/>
      <c r="BG3682"/>
      <c r="BU3682"/>
      <c r="CI3682"/>
      <c r="CW3682"/>
      <c r="FA3682"/>
      <c r="FO3682"/>
    </row>
    <row r="3683" spans="15:171">
      <c r="O3683"/>
      <c r="AD3683"/>
      <c r="AE3683"/>
      <c r="BG3683"/>
      <c r="BU3683"/>
      <c r="CI3683"/>
      <c r="CW3683"/>
      <c r="FA3683"/>
      <c r="FO3683"/>
    </row>
    <row r="3684" spans="15:171">
      <c r="O3684"/>
      <c r="AD3684"/>
      <c r="AE3684"/>
      <c r="BG3684"/>
      <c r="BU3684"/>
      <c r="CI3684"/>
      <c r="CW3684"/>
      <c r="FA3684"/>
      <c r="FO3684"/>
    </row>
    <row r="3685" spans="15:171">
      <c r="O3685"/>
      <c r="AD3685"/>
      <c r="AE3685"/>
      <c r="BG3685"/>
      <c r="BU3685"/>
      <c r="CI3685"/>
      <c r="CW3685"/>
      <c r="FA3685"/>
      <c r="FO3685"/>
    </row>
    <row r="3686" spans="15:171">
      <c r="O3686"/>
      <c r="AD3686"/>
      <c r="AE3686"/>
      <c r="BG3686"/>
      <c r="BU3686"/>
      <c r="CI3686"/>
      <c r="CW3686"/>
      <c r="FA3686"/>
      <c r="FO3686"/>
    </row>
    <row r="3687" spans="15:171">
      <c r="O3687"/>
      <c r="AD3687"/>
      <c r="AE3687"/>
      <c r="BG3687"/>
      <c r="BU3687"/>
      <c r="CI3687"/>
      <c r="CW3687"/>
      <c r="FA3687"/>
      <c r="FO3687"/>
    </row>
    <row r="3688" spans="15:171">
      <c r="O3688"/>
      <c r="AD3688"/>
      <c r="AE3688"/>
      <c r="BG3688"/>
      <c r="BU3688"/>
      <c r="CI3688"/>
      <c r="CW3688"/>
      <c r="FA3688"/>
      <c r="FO3688"/>
    </row>
    <row r="3689" spans="15:171">
      <c r="O3689"/>
      <c r="AD3689"/>
      <c r="AE3689"/>
      <c r="BG3689"/>
      <c r="BU3689"/>
      <c r="CI3689"/>
      <c r="CW3689"/>
      <c r="FA3689"/>
      <c r="FO3689"/>
    </row>
    <row r="3690" spans="15:171">
      <c r="O3690"/>
      <c r="AD3690"/>
      <c r="AE3690"/>
      <c r="BG3690"/>
      <c r="BU3690"/>
      <c r="CI3690"/>
      <c r="CW3690"/>
      <c r="FA3690"/>
      <c r="FO3690"/>
    </row>
    <row r="3691" spans="15:171">
      <c r="O3691"/>
      <c r="AD3691"/>
      <c r="AE3691"/>
      <c r="BG3691"/>
      <c r="BU3691"/>
      <c r="CI3691"/>
      <c r="CW3691"/>
      <c r="FA3691"/>
      <c r="FO3691"/>
    </row>
    <row r="3692" spans="15:171">
      <c r="O3692"/>
      <c r="AD3692"/>
      <c r="AE3692"/>
      <c r="BG3692"/>
      <c r="BU3692"/>
      <c r="CI3692"/>
      <c r="CW3692"/>
      <c r="FA3692"/>
      <c r="FO3692"/>
    </row>
    <row r="3693" spans="15:171">
      <c r="O3693"/>
      <c r="AD3693"/>
      <c r="AE3693"/>
      <c r="BG3693"/>
      <c r="BU3693"/>
      <c r="CI3693"/>
      <c r="CW3693"/>
      <c r="FA3693"/>
      <c r="FO3693"/>
    </row>
    <row r="3694" spans="15:171">
      <c r="O3694"/>
      <c r="AD3694"/>
      <c r="AE3694"/>
      <c r="BG3694"/>
      <c r="BU3694"/>
      <c r="CI3694"/>
      <c r="CW3694"/>
      <c r="FA3694"/>
      <c r="FO3694"/>
    </row>
    <row r="3695" spans="15:171">
      <c r="O3695"/>
      <c r="AD3695"/>
      <c r="AE3695"/>
      <c r="BG3695"/>
      <c r="BU3695"/>
      <c r="CI3695"/>
      <c r="CW3695"/>
      <c r="FA3695"/>
      <c r="FO3695"/>
    </row>
    <row r="3696" spans="15:171">
      <c r="O3696"/>
      <c r="AD3696"/>
      <c r="AE3696"/>
      <c r="BG3696"/>
      <c r="BU3696"/>
      <c r="CI3696"/>
      <c r="CW3696"/>
      <c r="FA3696"/>
      <c r="FO3696"/>
    </row>
    <row r="3697" spans="15:171">
      <c r="O3697"/>
      <c r="AD3697"/>
      <c r="AE3697"/>
      <c r="BG3697"/>
      <c r="BU3697"/>
      <c r="CI3697"/>
      <c r="CW3697"/>
      <c r="FA3697"/>
      <c r="FO3697"/>
    </row>
    <row r="3698" spans="15:171">
      <c r="O3698"/>
      <c r="AD3698"/>
      <c r="AE3698"/>
      <c r="BG3698"/>
      <c r="BU3698"/>
      <c r="CI3698"/>
      <c r="CW3698"/>
      <c r="FA3698"/>
      <c r="FO3698"/>
    </row>
    <row r="3699" spans="15:171">
      <c r="O3699"/>
      <c r="AD3699"/>
      <c r="AE3699"/>
      <c r="BG3699"/>
      <c r="BU3699"/>
      <c r="CI3699"/>
      <c r="CW3699"/>
      <c r="FA3699"/>
      <c r="FO3699"/>
    </row>
    <row r="3700" spans="15:171">
      <c r="O3700"/>
      <c r="AD3700"/>
      <c r="AE3700"/>
      <c r="BG3700"/>
      <c r="BU3700"/>
      <c r="CI3700"/>
      <c r="CW3700"/>
      <c r="FA3700"/>
      <c r="FO3700"/>
    </row>
    <row r="3701" spans="15:171">
      <c r="O3701"/>
      <c r="AD3701"/>
      <c r="AE3701"/>
      <c r="BG3701"/>
      <c r="BU3701"/>
      <c r="CI3701"/>
      <c r="CW3701"/>
      <c r="FA3701"/>
      <c r="FO3701"/>
    </row>
    <row r="3702" spans="15:171">
      <c r="O3702"/>
      <c r="AD3702"/>
      <c r="AE3702"/>
      <c r="BG3702"/>
      <c r="BU3702"/>
      <c r="CI3702"/>
      <c r="CW3702"/>
      <c r="FA3702"/>
      <c r="FO3702"/>
    </row>
    <row r="3703" spans="15:171">
      <c r="O3703"/>
      <c r="AD3703"/>
      <c r="AE3703"/>
      <c r="BG3703"/>
      <c r="BU3703"/>
      <c r="CI3703"/>
      <c r="CW3703"/>
      <c r="FA3703"/>
      <c r="FO3703"/>
    </row>
    <row r="3704" spans="15:171">
      <c r="O3704"/>
      <c r="AD3704"/>
      <c r="AE3704"/>
      <c r="BG3704"/>
      <c r="BU3704"/>
      <c r="CI3704"/>
      <c r="CW3704"/>
      <c r="FA3704"/>
      <c r="FO3704"/>
    </row>
    <row r="3705" spans="15:171">
      <c r="O3705"/>
      <c r="AD3705"/>
      <c r="AE3705"/>
      <c r="BG3705"/>
      <c r="BU3705"/>
      <c r="CI3705"/>
      <c r="CW3705"/>
      <c r="FA3705"/>
      <c r="FO3705"/>
    </row>
    <row r="3706" spans="15:171">
      <c r="O3706"/>
      <c r="AD3706"/>
      <c r="AE3706"/>
      <c r="BG3706"/>
      <c r="BU3706"/>
      <c r="CI3706"/>
      <c r="CW3706"/>
      <c r="FA3706"/>
      <c r="FO3706"/>
    </row>
    <row r="3707" spans="15:171">
      <c r="O3707"/>
      <c r="AD3707"/>
      <c r="AE3707"/>
      <c r="BG3707"/>
      <c r="BU3707"/>
      <c r="CI3707"/>
      <c r="CW3707"/>
      <c r="FA3707"/>
      <c r="FO3707"/>
    </row>
    <row r="3708" spans="15:171">
      <c r="O3708"/>
      <c r="AD3708"/>
      <c r="AE3708"/>
      <c r="BG3708"/>
      <c r="BU3708"/>
      <c r="CI3708"/>
      <c r="CW3708"/>
      <c r="FA3708"/>
      <c r="FO3708"/>
    </row>
    <row r="3709" spans="15:171">
      <c r="O3709"/>
      <c r="AD3709"/>
      <c r="AE3709"/>
      <c r="BG3709"/>
      <c r="BU3709"/>
      <c r="CI3709"/>
      <c r="CW3709"/>
      <c r="FA3709"/>
      <c r="FO3709"/>
    </row>
    <row r="3710" spans="15:171">
      <c r="O3710"/>
      <c r="AD3710"/>
      <c r="AE3710"/>
      <c r="BG3710"/>
      <c r="BU3710"/>
      <c r="CI3710"/>
      <c r="CW3710"/>
      <c r="FA3710"/>
      <c r="FO3710"/>
    </row>
    <row r="3711" spans="15:171">
      <c r="O3711"/>
      <c r="AD3711"/>
      <c r="AE3711"/>
      <c r="BG3711"/>
      <c r="BU3711"/>
      <c r="CI3711"/>
      <c r="CW3711"/>
      <c r="FA3711"/>
      <c r="FO3711"/>
    </row>
    <row r="3712" spans="15:171">
      <c r="O3712"/>
      <c r="AD3712"/>
      <c r="AE3712"/>
      <c r="BG3712"/>
      <c r="BU3712"/>
      <c r="CI3712"/>
      <c r="CW3712"/>
      <c r="FA3712"/>
      <c r="FO3712"/>
    </row>
    <row r="3713" spans="15:171">
      <c r="O3713"/>
      <c r="AD3713"/>
      <c r="AE3713"/>
      <c r="BG3713"/>
      <c r="BU3713"/>
      <c r="CI3713"/>
      <c r="CW3713"/>
      <c r="FA3713"/>
      <c r="FO3713"/>
    </row>
    <row r="3714" spans="15:171">
      <c r="O3714"/>
      <c r="AD3714"/>
      <c r="AE3714"/>
      <c r="BG3714"/>
      <c r="BU3714"/>
      <c r="CI3714"/>
      <c r="CW3714"/>
      <c r="FA3714"/>
      <c r="FO3714"/>
    </row>
    <row r="3715" spans="15:171">
      <c r="O3715"/>
      <c r="AD3715"/>
      <c r="AE3715"/>
      <c r="BG3715"/>
      <c r="BU3715"/>
      <c r="CI3715"/>
      <c r="CW3715"/>
      <c r="FA3715"/>
      <c r="FO3715"/>
    </row>
    <row r="3716" spans="15:171">
      <c r="O3716"/>
      <c r="AD3716"/>
      <c r="AE3716"/>
      <c r="BG3716"/>
      <c r="BU3716"/>
      <c r="CI3716"/>
      <c r="CW3716"/>
      <c r="FA3716"/>
      <c r="FO3716"/>
    </row>
    <row r="3717" spans="15:171">
      <c r="O3717"/>
      <c r="AD3717"/>
      <c r="AE3717"/>
      <c r="BG3717"/>
      <c r="BU3717"/>
      <c r="CI3717"/>
      <c r="CW3717"/>
      <c r="FA3717"/>
      <c r="FO3717"/>
    </row>
    <row r="3718" spans="15:171">
      <c r="O3718"/>
      <c r="AD3718"/>
      <c r="AE3718"/>
      <c r="BG3718"/>
      <c r="BU3718"/>
      <c r="CI3718"/>
      <c r="CW3718"/>
      <c r="FA3718"/>
      <c r="FO3718"/>
    </row>
    <row r="3719" spans="15:171">
      <c r="O3719"/>
      <c r="AD3719"/>
      <c r="AE3719"/>
      <c r="BG3719"/>
      <c r="BU3719"/>
      <c r="CI3719"/>
      <c r="CW3719"/>
      <c r="FA3719"/>
      <c r="FO3719"/>
    </row>
    <row r="3720" spans="15:171">
      <c r="O3720"/>
      <c r="AD3720"/>
      <c r="AE3720"/>
      <c r="BG3720"/>
      <c r="BU3720"/>
      <c r="CI3720"/>
      <c r="CW3720"/>
      <c r="FA3720"/>
      <c r="FO3720"/>
    </row>
    <row r="3721" spans="15:171">
      <c r="O3721"/>
      <c r="AD3721"/>
      <c r="AE3721"/>
      <c r="BG3721"/>
      <c r="BU3721"/>
      <c r="CI3721"/>
      <c r="CW3721"/>
      <c r="FA3721"/>
      <c r="FO3721"/>
    </row>
    <row r="3722" spans="15:171">
      <c r="O3722"/>
      <c r="AD3722"/>
      <c r="AE3722"/>
      <c r="BG3722"/>
      <c r="BU3722"/>
      <c r="CI3722"/>
      <c r="CW3722"/>
      <c r="FA3722"/>
      <c r="FO3722"/>
    </row>
    <row r="3723" spans="15:171">
      <c r="O3723"/>
      <c r="AD3723"/>
      <c r="AE3723"/>
      <c r="BG3723"/>
      <c r="BU3723"/>
      <c r="CI3723"/>
      <c r="CW3723"/>
      <c r="FA3723"/>
      <c r="FO3723"/>
    </row>
    <row r="3724" spans="15:171">
      <c r="O3724"/>
      <c r="AD3724"/>
      <c r="AE3724"/>
      <c r="BG3724"/>
      <c r="BU3724"/>
      <c r="CI3724"/>
      <c r="CW3724"/>
      <c r="FA3724"/>
      <c r="FO3724"/>
    </row>
    <row r="3725" spans="15:171">
      <c r="O3725"/>
      <c r="AD3725"/>
      <c r="AE3725"/>
      <c r="BG3725"/>
      <c r="BU3725"/>
      <c r="CI3725"/>
      <c r="CW3725"/>
      <c r="FA3725"/>
      <c r="FO3725"/>
    </row>
    <row r="3726" spans="15:171">
      <c r="O3726"/>
      <c r="AD3726"/>
      <c r="AE3726"/>
      <c r="BG3726"/>
      <c r="BU3726"/>
      <c r="CI3726"/>
      <c r="CW3726"/>
      <c r="FA3726"/>
      <c r="FO3726"/>
    </row>
    <row r="3727" spans="15:171">
      <c r="O3727"/>
      <c r="AD3727"/>
      <c r="AE3727"/>
      <c r="BG3727"/>
      <c r="BU3727"/>
      <c r="CI3727"/>
      <c r="CW3727"/>
      <c r="FA3727"/>
      <c r="FO3727"/>
    </row>
    <row r="3728" spans="15:171">
      <c r="O3728"/>
      <c r="AD3728"/>
      <c r="AE3728"/>
      <c r="BG3728"/>
      <c r="BU3728"/>
      <c r="CI3728"/>
      <c r="CW3728"/>
      <c r="FA3728"/>
      <c r="FO3728"/>
    </row>
    <row r="3729" spans="15:171">
      <c r="O3729"/>
      <c r="AD3729"/>
      <c r="AE3729"/>
      <c r="BG3729"/>
      <c r="BU3729"/>
      <c r="CI3729"/>
      <c r="CW3729"/>
      <c r="FA3729"/>
      <c r="FO3729"/>
    </row>
    <row r="3730" spans="15:171">
      <c r="O3730"/>
      <c r="AD3730"/>
      <c r="AE3730"/>
      <c r="BG3730"/>
      <c r="BU3730"/>
      <c r="CI3730"/>
      <c r="CW3730"/>
      <c r="FA3730"/>
      <c r="FO3730"/>
    </row>
    <row r="3731" spans="15:171">
      <c r="O3731"/>
      <c r="AD3731"/>
      <c r="AE3731"/>
      <c r="BG3731"/>
      <c r="BU3731"/>
      <c r="CI3731"/>
      <c r="CW3731"/>
      <c r="FA3731"/>
      <c r="FO3731"/>
    </row>
    <row r="3732" spans="15:171">
      <c r="O3732"/>
      <c r="AD3732"/>
      <c r="AE3732"/>
      <c r="BG3732"/>
      <c r="BU3732"/>
      <c r="CI3732"/>
      <c r="CW3732"/>
      <c r="FA3732"/>
      <c r="FO3732"/>
    </row>
    <row r="3733" spans="15:171">
      <c r="O3733"/>
      <c r="AD3733"/>
      <c r="AE3733"/>
      <c r="BG3733"/>
      <c r="BU3733"/>
      <c r="CI3733"/>
      <c r="CW3733"/>
      <c r="FA3733"/>
      <c r="FO3733"/>
    </row>
    <row r="3734" spans="15:171">
      <c r="O3734"/>
      <c r="AD3734"/>
      <c r="AE3734"/>
      <c r="BG3734"/>
      <c r="BU3734"/>
      <c r="CI3734"/>
      <c r="CW3734"/>
      <c r="FA3734"/>
      <c r="FO3734"/>
    </row>
    <row r="3735" spans="15:171">
      <c r="O3735"/>
      <c r="AD3735"/>
      <c r="AE3735"/>
      <c r="BG3735"/>
      <c r="BU3735"/>
      <c r="CI3735"/>
      <c r="CW3735"/>
      <c r="FA3735"/>
      <c r="FO3735"/>
    </row>
    <row r="3736" spans="15:171">
      <c r="O3736"/>
      <c r="AD3736"/>
      <c r="AE3736"/>
      <c r="BG3736"/>
      <c r="BU3736"/>
      <c r="CI3736"/>
      <c r="CW3736"/>
      <c r="FA3736"/>
      <c r="FO3736"/>
    </row>
    <row r="3737" spans="15:171">
      <c r="O3737"/>
      <c r="AD3737"/>
      <c r="AE3737"/>
      <c r="BG3737"/>
      <c r="BU3737"/>
      <c r="CI3737"/>
      <c r="CW3737"/>
      <c r="FA3737"/>
      <c r="FO3737"/>
    </row>
    <row r="3738" spans="15:171">
      <c r="O3738"/>
      <c r="AD3738"/>
      <c r="AE3738"/>
      <c r="BG3738"/>
      <c r="BU3738"/>
      <c r="CI3738"/>
      <c r="CW3738"/>
      <c r="FA3738"/>
      <c r="FO3738"/>
    </row>
    <row r="3739" spans="15:171">
      <c r="O3739"/>
      <c r="AD3739"/>
      <c r="AE3739"/>
      <c r="BG3739"/>
      <c r="BU3739"/>
      <c r="CI3739"/>
      <c r="CW3739"/>
      <c r="FA3739"/>
      <c r="FO3739"/>
    </row>
    <row r="3740" spans="15:171">
      <c r="O3740"/>
      <c r="AD3740"/>
      <c r="AE3740"/>
      <c r="BG3740"/>
      <c r="BU3740"/>
      <c r="CI3740"/>
      <c r="CW3740"/>
      <c r="FA3740"/>
      <c r="FO3740"/>
    </row>
    <row r="3741" spans="15:171">
      <c r="O3741"/>
      <c r="AD3741"/>
      <c r="AE3741"/>
      <c r="BG3741"/>
      <c r="BU3741"/>
      <c r="CI3741"/>
      <c r="CW3741"/>
      <c r="FA3741"/>
      <c r="FO3741"/>
    </row>
    <row r="3742" spans="15:171">
      <c r="O3742"/>
      <c r="AD3742"/>
      <c r="AE3742"/>
      <c r="BG3742"/>
      <c r="BU3742"/>
      <c r="CI3742"/>
      <c r="CW3742"/>
      <c r="FA3742"/>
      <c r="FO3742"/>
    </row>
    <row r="3743" spans="15:171">
      <c r="O3743"/>
      <c r="AD3743"/>
      <c r="AE3743"/>
      <c r="BG3743"/>
      <c r="BU3743"/>
      <c r="CI3743"/>
      <c r="CW3743"/>
      <c r="FA3743"/>
      <c r="FO3743"/>
    </row>
    <row r="3744" spans="15:171">
      <c r="O3744"/>
      <c r="AD3744"/>
      <c r="AE3744"/>
      <c r="BG3744"/>
      <c r="BU3744"/>
      <c r="CI3744"/>
      <c r="CW3744"/>
      <c r="FA3744"/>
      <c r="FO3744"/>
    </row>
    <row r="3745" spans="15:171">
      <c r="O3745"/>
      <c r="AD3745"/>
      <c r="AE3745"/>
      <c r="BG3745"/>
      <c r="BU3745"/>
      <c r="CI3745"/>
      <c r="CW3745"/>
      <c r="FA3745"/>
      <c r="FO3745"/>
    </row>
    <row r="3746" spans="15:171">
      <c r="O3746"/>
      <c r="AD3746"/>
      <c r="AE3746"/>
      <c r="BG3746"/>
      <c r="BU3746"/>
      <c r="CI3746"/>
      <c r="CW3746"/>
      <c r="FA3746"/>
      <c r="FO3746"/>
    </row>
    <row r="3747" spans="15:171">
      <c r="O3747"/>
      <c r="AD3747"/>
      <c r="AE3747"/>
      <c r="BG3747"/>
      <c r="BU3747"/>
      <c r="CI3747"/>
      <c r="CW3747"/>
      <c r="FA3747"/>
      <c r="FO3747"/>
    </row>
    <row r="3748" spans="15:171">
      <c r="O3748"/>
      <c r="AD3748"/>
      <c r="AE3748"/>
      <c r="BG3748"/>
      <c r="BU3748"/>
      <c r="CI3748"/>
      <c r="CW3748"/>
      <c r="FA3748"/>
      <c r="FO3748"/>
    </row>
    <row r="3749" spans="15:171">
      <c r="O3749"/>
      <c r="AD3749"/>
      <c r="AE3749"/>
      <c r="BG3749"/>
      <c r="BU3749"/>
      <c r="CI3749"/>
      <c r="CW3749"/>
      <c r="FA3749"/>
      <c r="FO3749"/>
    </row>
    <row r="3750" spans="15:171">
      <c r="O3750"/>
      <c r="AD3750"/>
      <c r="AE3750"/>
      <c r="BG3750"/>
      <c r="BU3750"/>
      <c r="CI3750"/>
      <c r="CW3750"/>
      <c r="FA3750"/>
      <c r="FO3750"/>
    </row>
    <row r="3751" spans="15:171">
      <c r="O3751"/>
      <c r="AD3751"/>
      <c r="AE3751"/>
      <c r="BG3751"/>
      <c r="BU3751"/>
      <c r="CI3751"/>
      <c r="CW3751"/>
      <c r="FA3751"/>
      <c r="FO3751"/>
    </row>
    <row r="3752" spans="15:171">
      <c r="O3752"/>
      <c r="AD3752"/>
      <c r="AE3752"/>
      <c r="BG3752"/>
      <c r="BU3752"/>
      <c r="CI3752"/>
      <c r="CW3752"/>
      <c r="FA3752"/>
      <c r="FO3752"/>
    </row>
    <row r="3753" spans="15:171">
      <c r="O3753"/>
      <c r="AD3753"/>
      <c r="AE3753"/>
      <c r="BG3753"/>
      <c r="BU3753"/>
      <c r="CI3753"/>
      <c r="CW3753"/>
      <c r="FA3753"/>
      <c r="FO3753"/>
    </row>
    <row r="3754" spans="15:171">
      <c r="O3754"/>
      <c r="AD3754"/>
      <c r="AE3754"/>
      <c r="BG3754"/>
      <c r="BU3754"/>
      <c r="CI3754"/>
      <c r="CW3754"/>
      <c r="FA3754"/>
      <c r="FO3754"/>
    </row>
    <row r="3755" spans="15:171">
      <c r="O3755"/>
      <c r="AD3755"/>
      <c r="AE3755"/>
      <c r="BG3755"/>
      <c r="BU3755"/>
      <c r="CI3755"/>
      <c r="CW3755"/>
      <c r="FA3755"/>
      <c r="FO3755"/>
    </row>
    <row r="3756" spans="15:171">
      <c r="O3756"/>
      <c r="AD3756"/>
      <c r="AE3756"/>
      <c r="BG3756"/>
      <c r="BU3756"/>
      <c r="CI3756"/>
      <c r="CW3756"/>
      <c r="FA3756"/>
      <c r="FO3756"/>
    </row>
    <row r="3757" spans="15:171">
      <c r="O3757"/>
      <c r="AD3757"/>
      <c r="AE3757"/>
      <c r="BG3757"/>
      <c r="BU3757"/>
      <c r="CI3757"/>
      <c r="CW3757"/>
      <c r="FA3757"/>
      <c r="FO3757"/>
    </row>
    <row r="3758" spans="15:171">
      <c r="O3758"/>
      <c r="AD3758"/>
      <c r="AE3758"/>
      <c r="BG3758"/>
      <c r="BU3758"/>
      <c r="CI3758"/>
      <c r="CW3758"/>
      <c r="FA3758"/>
      <c r="FO3758"/>
    </row>
    <row r="3759" spans="15:171">
      <c r="O3759"/>
      <c r="AD3759"/>
      <c r="AE3759"/>
      <c r="BG3759"/>
      <c r="BU3759"/>
      <c r="CI3759"/>
      <c r="CW3759"/>
      <c r="FA3759"/>
      <c r="FO3759"/>
    </row>
    <row r="3760" spans="15:171">
      <c r="O3760"/>
      <c r="AD3760"/>
      <c r="AE3760"/>
      <c r="BG3760"/>
      <c r="BU3760"/>
      <c r="CI3760"/>
      <c r="CW3760"/>
      <c r="FA3760"/>
      <c r="FO3760"/>
    </row>
    <row r="3761" spans="15:171">
      <c r="O3761"/>
      <c r="AD3761"/>
      <c r="AE3761"/>
      <c r="BG3761"/>
      <c r="BU3761"/>
      <c r="CI3761"/>
      <c r="CW3761"/>
      <c r="FA3761"/>
      <c r="FO3761"/>
    </row>
    <row r="3762" spans="15:171">
      <c r="O3762"/>
      <c r="AD3762"/>
      <c r="AE3762"/>
      <c r="BG3762"/>
      <c r="BU3762"/>
      <c r="CI3762"/>
      <c r="CW3762"/>
      <c r="FA3762"/>
      <c r="FO3762"/>
    </row>
    <row r="3763" spans="15:171">
      <c r="O3763"/>
      <c r="AD3763"/>
      <c r="AE3763"/>
      <c r="BG3763"/>
      <c r="BU3763"/>
      <c r="CI3763"/>
      <c r="CW3763"/>
      <c r="FA3763"/>
      <c r="FO3763"/>
    </row>
    <row r="3764" spans="15:171">
      <c r="O3764"/>
      <c r="AD3764"/>
      <c r="AE3764"/>
      <c r="BG3764"/>
      <c r="BU3764"/>
      <c r="CI3764"/>
      <c r="CW3764"/>
      <c r="FA3764"/>
      <c r="FO3764"/>
    </row>
    <row r="3765" spans="15:171">
      <c r="O3765"/>
      <c r="AD3765"/>
      <c r="AE3765"/>
      <c r="BG3765"/>
      <c r="BU3765"/>
      <c r="CI3765"/>
      <c r="CW3765"/>
      <c r="FA3765"/>
      <c r="FO3765"/>
    </row>
    <row r="3766" spans="15:171">
      <c r="O3766"/>
      <c r="AD3766"/>
      <c r="AE3766"/>
      <c r="BG3766"/>
      <c r="BU3766"/>
      <c r="CI3766"/>
      <c r="CW3766"/>
      <c r="FA3766"/>
      <c r="FO3766"/>
    </row>
    <row r="3767" spans="15:171">
      <c r="O3767"/>
      <c r="AD3767"/>
      <c r="AE3767"/>
      <c r="BG3767"/>
      <c r="BU3767"/>
      <c r="CI3767"/>
      <c r="CW3767"/>
      <c r="FA3767"/>
      <c r="FO3767"/>
    </row>
    <row r="3768" spans="15:171">
      <c r="O3768"/>
      <c r="AD3768"/>
      <c r="AE3768"/>
      <c r="BG3768"/>
      <c r="BU3768"/>
      <c r="CI3768"/>
      <c r="CW3768"/>
      <c r="FA3768"/>
      <c r="FO3768"/>
    </row>
    <row r="3769" spans="15:171">
      <c r="O3769"/>
      <c r="AD3769"/>
      <c r="AE3769"/>
      <c r="BG3769"/>
      <c r="BU3769"/>
      <c r="CI3769"/>
      <c r="CW3769"/>
      <c r="FA3769"/>
      <c r="FO3769"/>
    </row>
    <row r="3770" spans="15:171">
      <c r="O3770"/>
      <c r="AD3770"/>
      <c r="AE3770"/>
      <c r="BG3770"/>
      <c r="BU3770"/>
      <c r="CI3770"/>
      <c r="CW3770"/>
      <c r="FA3770"/>
      <c r="FO3770"/>
    </row>
    <row r="3771" spans="15:171">
      <c r="O3771"/>
      <c r="AD3771"/>
      <c r="AE3771"/>
      <c r="BG3771"/>
      <c r="BU3771"/>
      <c r="CI3771"/>
      <c r="CW3771"/>
      <c r="FA3771"/>
      <c r="FO3771"/>
    </row>
    <row r="3772" spans="15:171">
      <c r="O3772"/>
      <c r="AD3772"/>
      <c r="AE3772"/>
      <c r="BG3772"/>
      <c r="BU3772"/>
      <c r="CI3772"/>
      <c r="CW3772"/>
      <c r="FA3772"/>
      <c r="FO3772"/>
    </row>
    <row r="3773" spans="15:171">
      <c r="O3773"/>
      <c r="AD3773"/>
      <c r="AE3773"/>
      <c r="BG3773"/>
      <c r="BU3773"/>
      <c r="CI3773"/>
      <c r="CW3773"/>
      <c r="FA3773"/>
      <c r="FO3773"/>
    </row>
    <row r="3774" spans="15:171">
      <c r="O3774"/>
      <c r="AD3774"/>
      <c r="AE3774"/>
      <c r="BG3774"/>
      <c r="BU3774"/>
      <c r="CI3774"/>
      <c r="CW3774"/>
      <c r="FA3774"/>
      <c r="FO3774"/>
    </row>
    <row r="3775" spans="15:171">
      <c r="O3775"/>
      <c r="AD3775"/>
      <c r="AE3775"/>
      <c r="BG3775"/>
      <c r="BU3775"/>
      <c r="CI3775"/>
      <c r="CW3775"/>
      <c r="FA3775"/>
      <c r="FO3775"/>
    </row>
    <row r="3776" spans="15:171">
      <c r="O3776"/>
      <c r="AD3776"/>
      <c r="AE3776"/>
      <c r="BG3776"/>
      <c r="BU3776"/>
      <c r="CI3776"/>
      <c r="CW3776"/>
      <c r="FA3776"/>
      <c r="FO3776"/>
    </row>
    <row r="3777" spans="15:171">
      <c r="O3777"/>
      <c r="AD3777"/>
      <c r="AE3777"/>
      <c r="BG3777"/>
      <c r="BU3777"/>
      <c r="CI3777"/>
      <c r="CW3777"/>
      <c r="FA3777"/>
      <c r="FO3777"/>
    </row>
    <row r="3778" spans="15:171">
      <c r="O3778"/>
      <c r="AD3778"/>
      <c r="AE3778"/>
      <c r="BG3778"/>
      <c r="BU3778"/>
      <c r="CI3778"/>
      <c r="CW3778"/>
      <c r="FA3778"/>
      <c r="FO3778"/>
    </row>
    <row r="3779" spans="15:171">
      <c r="O3779"/>
      <c r="AD3779"/>
      <c r="AE3779"/>
      <c r="BG3779"/>
      <c r="BU3779"/>
      <c r="CI3779"/>
      <c r="CW3779"/>
      <c r="FA3779"/>
      <c r="FO3779"/>
    </row>
    <row r="3780" spans="15:171">
      <c r="O3780"/>
      <c r="AD3780"/>
      <c r="AE3780"/>
      <c r="BG3780"/>
      <c r="BU3780"/>
      <c r="CI3780"/>
      <c r="CW3780"/>
      <c r="FA3780"/>
      <c r="FO3780"/>
    </row>
    <row r="3781" spans="15:171">
      <c r="O3781"/>
      <c r="AD3781"/>
      <c r="AE3781"/>
      <c r="BG3781"/>
      <c r="BU3781"/>
      <c r="CI3781"/>
      <c r="CW3781"/>
      <c r="FA3781"/>
      <c r="FO3781"/>
    </row>
    <row r="3782" spans="15:171">
      <c r="O3782"/>
      <c r="AD3782"/>
      <c r="AE3782"/>
      <c r="BG3782"/>
      <c r="BU3782"/>
      <c r="CI3782"/>
      <c r="CW3782"/>
      <c r="FA3782"/>
      <c r="FO3782"/>
    </row>
    <row r="3783" spans="15:171">
      <c r="O3783"/>
      <c r="AD3783"/>
      <c r="AE3783"/>
      <c r="BG3783"/>
      <c r="BU3783"/>
      <c r="CI3783"/>
      <c r="CW3783"/>
      <c r="FA3783"/>
      <c r="FO3783"/>
    </row>
    <row r="3784" spans="15:171">
      <c r="O3784"/>
      <c r="AD3784"/>
      <c r="AE3784"/>
      <c r="BG3784"/>
      <c r="BU3784"/>
      <c r="CI3784"/>
      <c r="CW3784"/>
      <c r="FA3784"/>
      <c r="FO3784"/>
    </row>
    <row r="3785" spans="15:171">
      <c r="O3785"/>
      <c r="AD3785"/>
      <c r="AE3785"/>
      <c r="BG3785"/>
      <c r="BU3785"/>
      <c r="CI3785"/>
      <c r="CW3785"/>
      <c r="FA3785"/>
      <c r="FO3785"/>
    </row>
    <row r="3786" spans="15:171">
      <c r="O3786"/>
      <c r="AD3786"/>
      <c r="AE3786"/>
      <c r="BG3786"/>
      <c r="BU3786"/>
      <c r="CI3786"/>
      <c r="CW3786"/>
      <c r="FA3786"/>
      <c r="FO3786"/>
    </row>
    <row r="3787" spans="15:171">
      <c r="O3787"/>
      <c r="AD3787"/>
      <c r="AE3787"/>
      <c r="BG3787"/>
      <c r="BU3787"/>
      <c r="CI3787"/>
      <c r="CW3787"/>
      <c r="FA3787"/>
      <c r="FO3787"/>
    </row>
    <row r="3788" spans="15:171">
      <c r="O3788"/>
      <c r="AD3788"/>
      <c r="AE3788"/>
      <c r="BG3788"/>
      <c r="BU3788"/>
      <c r="CI3788"/>
      <c r="CW3788"/>
      <c r="FA3788"/>
      <c r="FO3788"/>
    </row>
    <row r="3789" spans="15:171">
      <c r="O3789"/>
      <c r="AD3789"/>
      <c r="AE3789"/>
      <c r="BG3789"/>
      <c r="BU3789"/>
      <c r="CI3789"/>
      <c r="CW3789"/>
      <c r="FA3789"/>
      <c r="FO3789"/>
    </row>
    <row r="3790" spans="15:171">
      <c r="O3790"/>
      <c r="AD3790"/>
      <c r="AE3790"/>
      <c r="BG3790"/>
      <c r="BU3790"/>
      <c r="CI3790"/>
      <c r="CW3790"/>
      <c r="FA3790"/>
      <c r="FO3790"/>
    </row>
    <row r="3791" spans="15:171">
      <c r="O3791"/>
      <c r="AD3791"/>
      <c r="AE3791"/>
      <c r="BG3791"/>
      <c r="BU3791"/>
      <c r="CI3791"/>
      <c r="CW3791"/>
      <c r="FA3791"/>
      <c r="FO3791"/>
    </row>
    <row r="3792" spans="15:171">
      <c r="O3792"/>
      <c r="AD3792"/>
      <c r="AE3792"/>
      <c r="BG3792"/>
      <c r="BU3792"/>
      <c r="CI3792"/>
      <c r="CW3792"/>
      <c r="FA3792"/>
      <c r="FO3792"/>
    </row>
    <row r="3793" spans="15:171">
      <c r="O3793"/>
      <c r="AD3793"/>
      <c r="AE3793"/>
      <c r="BG3793"/>
      <c r="BU3793"/>
      <c r="CI3793"/>
      <c r="CW3793"/>
      <c r="FA3793"/>
      <c r="FO3793"/>
    </row>
    <row r="3794" spans="15:171">
      <c r="O3794"/>
      <c r="AD3794"/>
      <c r="AE3794"/>
      <c r="BG3794"/>
      <c r="BU3794"/>
      <c r="CI3794"/>
      <c r="CW3794"/>
      <c r="FA3794"/>
      <c r="FO3794"/>
    </row>
    <row r="3795" spans="15:171">
      <c r="O3795"/>
      <c r="AD3795"/>
      <c r="AE3795"/>
      <c r="BG3795"/>
      <c r="BU3795"/>
      <c r="CI3795"/>
      <c r="CW3795"/>
      <c r="FA3795"/>
      <c r="FO3795"/>
    </row>
    <row r="3796" spans="15:171">
      <c r="O3796"/>
      <c r="AD3796"/>
      <c r="AE3796"/>
      <c r="BG3796"/>
      <c r="BU3796"/>
      <c r="CI3796"/>
      <c r="CW3796"/>
      <c r="FA3796"/>
      <c r="FO3796"/>
    </row>
    <row r="3797" spans="15:171">
      <c r="O3797"/>
      <c r="AD3797"/>
      <c r="AE3797"/>
      <c r="BG3797"/>
      <c r="BU3797"/>
      <c r="CI3797"/>
      <c r="CW3797"/>
      <c r="FA3797"/>
      <c r="FO3797"/>
    </row>
    <row r="3798" spans="15:171">
      <c r="O3798"/>
      <c r="AD3798"/>
      <c r="AE3798"/>
      <c r="BG3798"/>
      <c r="BU3798"/>
      <c r="CI3798"/>
      <c r="CW3798"/>
      <c r="FA3798"/>
      <c r="FO3798"/>
    </row>
    <row r="3799" spans="15:171">
      <c r="O3799"/>
      <c r="AD3799"/>
      <c r="AE3799"/>
      <c r="BG3799"/>
      <c r="BU3799"/>
      <c r="CI3799"/>
      <c r="CW3799"/>
      <c r="FA3799"/>
      <c r="FO3799"/>
    </row>
    <row r="3800" spans="15:171">
      <c r="O3800"/>
      <c r="AD3800"/>
      <c r="AE3800"/>
      <c r="BG3800"/>
      <c r="BU3800"/>
      <c r="CI3800"/>
      <c r="CW3800"/>
      <c r="FA3800"/>
      <c r="FO3800"/>
    </row>
    <row r="3801" spans="15:171">
      <c r="O3801"/>
      <c r="AD3801"/>
      <c r="AE3801"/>
      <c r="BG3801"/>
      <c r="BU3801"/>
      <c r="CI3801"/>
      <c r="CW3801"/>
      <c r="FA3801"/>
      <c r="FO3801"/>
    </row>
    <row r="3802" spans="15:171">
      <c r="O3802"/>
      <c r="AD3802"/>
      <c r="AE3802"/>
      <c r="BG3802"/>
      <c r="BU3802"/>
      <c r="CI3802"/>
      <c r="CW3802"/>
      <c r="FA3802"/>
      <c r="FO3802"/>
    </row>
    <row r="3803" spans="15:171">
      <c r="O3803"/>
      <c r="AD3803"/>
      <c r="AE3803"/>
      <c r="BG3803"/>
      <c r="BU3803"/>
      <c r="CI3803"/>
      <c r="CW3803"/>
      <c r="FA3803"/>
      <c r="FO3803"/>
    </row>
    <row r="3804" spans="15:171">
      <c r="O3804"/>
      <c r="AD3804"/>
      <c r="AE3804"/>
      <c r="BG3804"/>
      <c r="BU3804"/>
      <c r="CI3804"/>
      <c r="CW3804"/>
      <c r="FA3804"/>
      <c r="FO3804"/>
    </row>
    <row r="3805" spans="15:171">
      <c r="O3805"/>
      <c r="AD3805"/>
      <c r="AE3805"/>
      <c r="BG3805"/>
      <c r="BU3805"/>
      <c r="CI3805"/>
      <c r="CW3805"/>
      <c r="FA3805"/>
      <c r="FO3805"/>
    </row>
    <row r="3806" spans="15:171">
      <c r="O3806"/>
      <c r="AD3806"/>
      <c r="AE3806"/>
      <c r="BG3806"/>
      <c r="BU3806"/>
      <c r="CI3806"/>
      <c r="CW3806"/>
      <c r="FA3806"/>
      <c r="FO3806"/>
    </row>
    <row r="3807" spans="15:171">
      <c r="O3807"/>
      <c r="AD3807"/>
      <c r="AE3807"/>
      <c r="BG3807"/>
      <c r="BU3807"/>
      <c r="CI3807"/>
      <c r="CW3807"/>
      <c r="FA3807"/>
      <c r="FO3807"/>
    </row>
    <row r="3808" spans="15:171">
      <c r="O3808"/>
      <c r="AD3808"/>
      <c r="AE3808"/>
      <c r="BG3808"/>
      <c r="BU3808"/>
      <c r="CI3808"/>
      <c r="CW3808"/>
      <c r="FA3808"/>
      <c r="FO3808"/>
    </row>
    <row r="3809" spans="15:171">
      <c r="O3809"/>
      <c r="AD3809"/>
      <c r="AE3809"/>
      <c r="BG3809"/>
      <c r="BU3809"/>
      <c r="CI3809"/>
      <c r="CW3809"/>
      <c r="FA3809"/>
      <c r="FO3809"/>
    </row>
    <row r="3810" spans="15:171">
      <c r="O3810"/>
      <c r="AD3810"/>
      <c r="AE3810"/>
      <c r="BG3810"/>
      <c r="BU3810"/>
      <c r="CI3810"/>
      <c r="CW3810"/>
      <c r="FA3810"/>
      <c r="FO3810"/>
    </row>
    <row r="3811" spans="15:171">
      <c r="O3811"/>
      <c r="AD3811"/>
      <c r="AE3811"/>
      <c r="BG3811"/>
      <c r="BU3811"/>
      <c r="CI3811"/>
      <c r="CW3811"/>
      <c r="FA3811"/>
      <c r="FO3811"/>
    </row>
    <row r="3812" spans="15:171">
      <c r="O3812"/>
      <c r="AD3812"/>
      <c r="AE3812"/>
      <c r="BG3812"/>
      <c r="BU3812"/>
      <c r="CI3812"/>
      <c r="CW3812"/>
      <c r="FA3812"/>
      <c r="FO3812"/>
    </row>
    <row r="3813" spans="15:171">
      <c r="O3813"/>
      <c r="AD3813"/>
      <c r="AE3813"/>
      <c r="BG3813"/>
      <c r="BU3813"/>
      <c r="CI3813"/>
      <c r="CW3813"/>
      <c r="FA3813"/>
      <c r="FO3813"/>
    </row>
    <row r="3814" spans="15:171">
      <c r="O3814"/>
      <c r="AD3814"/>
      <c r="AE3814"/>
      <c r="BG3814"/>
      <c r="BU3814"/>
      <c r="CI3814"/>
      <c r="CW3814"/>
      <c r="FA3814"/>
      <c r="FO3814"/>
    </row>
    <row r="3815" spans="15:171">
      <c r="O3815"/>
      <c r="AD3815"/>
      <c r="AE3815"/>
      <c r="BG3815"/>
      <c r="BU3815"/>
      <c r="CI3815"/>
      <c r="CW3815"/>
      <c r="FA3815"/>
      <c r="FO3815"/>
    </row>
    <row r="3816" spans="15:171">
      <c r="O3816"/>
      <c r="AD3816"/>
      <c r="AE3816"/>
      <c r="BG3816"/>
      <c r="BU3816"/>
      <c r="CI3816"/>
      <c r="CW3816"/>
      <c r="FA3816"/>
      <c r="FO3816"/>
    </row>
    <row r="3817" spans="15:171">
      <c r="O3817"/>
      <c r="AD3817"/>
      <c r="AE3817"/>
      <c r="BG3817"/>
      <c r="BU3817"/>
      <c r="CI3817"/>
      <c r="CW3817"/>
      <c r="FA3817"/>
      <c r="FO3817"/>
    </row>
    <row r="3818" spans="15:171">
      <c r="O3818"/>
      <c r="AD3818"/>
      <c r="AE3818"/>
      <c r="BG3818"/>
      <c r="BU3818"/>
      <c r="CI3818"/>
      <c r="CW3818"/>
      <c r="FA3818"/>
      <c r="FO3818"/>
    </row>
    <row r="3819" spans="15:171">
      <c r="O3819"/>
      <c r="AD3819"/>
      <c r="AE3819"/>
      <c r="BG3819"/>
      <c r="BU3819"/>
      <c r="CI3819"/>
      <c r="CW3819"/>
      <c r="FA3819"/>
      <c r="FO3819"/>
    </row>
    <row r="3820" spans="15:171">
      <c r="O3820"/>
      <c r="AD3820"/>
      <c r="AE3820"/>
      <c r="BG3820"/>
      <c r="BU3820"/>
      <c r="CI3820"/>
      <c r="CW3820"/>
      <c r="FA3820"/>
      <c r="FO3820"/>
    </row>
    <row r="3821" spans="15:171">
      <c r="O3821"/>
      <c r="AD3821"/>
      <c r="AE3821"/>
      <c r="BG3821"/>
      <c r="BU3821"/>
      <c r="CI3821"/>
      <c r="CW3821"/>
      <c r="FA3821"/>
      <c r="FO3821"/>
    </row>
    <row r="3822" spans="15:171">
      <c r="O3822"/>
      <c r="AD3822"/>
      <c r="AE3822"/>
      <c r="BG3822"/>
      <c r="BU3822"/>
      <c r="CI3822"/>
      <c r="CW3822"/>
      <c r="FA3822"/>
      <c r="FO3822"/>
    </row>
    <row r="3823" spans="15:171">
      <c r="O3823"/>
      <c r="AD3823"/>
      <c r="AE3823"/>
      <c r="BG3823"/>
      <c r="BU3823"/>
      <c r="CI3823"/>
      <c r="CW3823"/>
      <c r="FA3823"/>
      <c r="FO3823"/>
    </row>
    <row r="3824" spans="15:171">
      <c r="O3824"/>
      <c r="AD3824"/>
      <c r="AE3824"/>
      <c r="BG3824"/>
      <c r="BU3824"/>
      <c r="CI3824"/>
      <c r="CW3824"/>
      <c r="FA3824"/>
      <c r="FO3824"/>
    </row>
    <row r="3825" spans="15:171">
      <c r="O3825"/>
      <c r="AD3825"/>
      <c r="AE3825"/>
      <c r="BG3825"/>
      <c r="BU3825"/>
      <c r="CI3825"/>
      <c r="CW3825"/>
      <c r="FA3825"/>
      <c r="FO3825"/>
    </row>
    <row r="3826" spans="15:171">
      <c r="O3826"/>
      <c r="AD3826"/>
      <c r="AE3826"/>
      <c r="BG3826"/>
      <c r="BU3826"/>
      <c r="CI3826"/>
      <c r="CW3826"/>
      <c r="FA3826"/>
      <c r="FO3826"/>
    </row>
    <row r="3827" spans="15:171">
      <c r="O3827"/>
      <c r="AD3827"/>
      <c r="AE3827"/>
      <c r="BG3827"/>
      <c r="BU3827"/>
      <c r="CI3827"/>
      <c r="CW3827"/>
      <c r="FA3827"/>
      <c r="FO3827"/>
    </row>
    <row r="3828" spans="15:171">
      <c r="O3828"/>
      <c r="AD3828"/>
      <c r="AE3828"/>
      <c r="BG3828"/>
      <c r="BU3828"/>
      <c r="CI3828"/>
      <c r="CW3828"/>
      <c r="FA3828"/>
      <c r="FO3828"/>
    </row>
    <row r="3829" spans="15:171">
      <c r="O3829"/>
      <c r="AD3829"/>
      <c r="AE3829"/>
      <c r="BG3829"/>
      <c r="BU3829"/>
      <c r="CI3829"/>
      <c r="CW3829"/>
      <c r="FA3829"/>
      <c r="FO3829"/>
    </row>
    <row r="3830" spans="15:171">
      <c r="O3830"/>
      <c r="AD3830"/>
      <c r="AE3830"/>
      <c r="BG3830"/>
      <c r="BU3830"/>
      <c r="CI3830"/>
      <c r="CW3830"/>
      <c r="FA3830"/>
      <c r="FO3830"/>
    </row>
    <row r="3831" spans="15:171">
      <c r="O3831"/>
      <c r="AD3831"/>
      <c r="AE3831"/>
      <c r="BG3831"/>
      <c r="BU3831"/>
      <c r="CI3831"/>
      <c r="CW3831"/>
      <c r="FA3831"/>
      <c r="FO3831"/>
    </row>
    <row r="3832" spans="15:171">
      <c r="O3832"/>
      <c r="AD3832"/>
      <c r="AE3832"/>
      <c r="BG3832"/>
      <c r="BU3832"/>
      <c r="CI3832"/>
      <c r="CW3832"/>
      <c r="FA3832"/>
      <c r="FO3832"/>
    </row>
    <row r="3833" spans="15:171">
      <c r="O3833"/>
      <c r="AD3833"/>
      <c r="AE3833"/>
      <c r="BG3833"/>
      <c r="BU3833"/>
      <c r="CI3833"/>
      <c r="CW3833"/>
      <c r="FA3833"/>
      <c r="FO3833"/>
    </row>
    <row r="3834" spans="15:171">
      <c r="O3834"/>
      <c r="AD3834"/>
      <c r="AE3834"/>
      <c r="BG3834"/>
      <c r="BU3834"/>
      <c r="CI3834"/>
      <c r="CW3834"/>
      <c r="FA3834"/>
      <c r="FO3834"/>
    </row>
    <row r="3835" spans="15:171">
      <c r="O3835"/>
      <c r="AD3835"/>
      <c r="AE3835"/>
      <c r="BG3835"/>
      <c r="BU3835"/>
      <c r="CI3835"/>
      <c r="CW3835"/>
      <c r="FA3835"/>
      <c r="FO3835"/>
    </row>
    <row r="3836" spans="15:171">
      <c r="O3836"/>
      <c r="AD3836"/>
      <c r="AE3836"/>
      <c r="BG3836"/>
      <c r="BU3836"/>
      <c r="CI3836"/>
      <c r="CW3836"/>
      <c r="FA3836"/>
      <c r="FO3836"/>
    </row>
    <row r="3837" spans="15:171">
      <c r="O3837"/>
      <c r="AD3837"/>
      <c r="AE3837"/>
      <c r="BG3837"/>
      <c r="BU3837"/>
      <c r="CI3837"/>
      <c r="CW3837"/>
      <c r="FA3837"/>
      <c r="FO3837"/>
    </row>
    <row r="3838" spans="15:171">
      <c r="O3838"/>
      <c r="AD3838"/>
      <c r="AE3838"/>
      <c r="BG3838"/>
      <c r="BU3838"/>
      <c r="CI3838"/>
      <c r="CW3838"/>
      <c r="FA3838"/>
      <c r="FO3838"/>
    </row>
    <row r="3839" spans="15:171">
      <c r="O3839"/>
      <c r="AD3839"/>
      <c r="AE3839"/>
      <c r="BG3839"/>
      <c r="BU3839"/>
      <c r="CI3839"/>
      <c r="CW3839"/>
      <c r="FA3839"/>
      <c r="FO3839"/>
    </row>
    <row r="3840" spans="15:171">
      <c r="O3840"/>
      <c r="AD3840"/>
      <c r="AE3840"/>
      <c r="BG3840"/>
      <c r="BU3840"/>
      <c r="CI3840"/>
      <c r="CW3840"/>
      <c r="FA3840"/>
      <c r="FO3840"/>
    </row>
    <row r="3841" spans="15:171">
      <c r="O3841"/>
      <c r="AD3841"/>
      <c r="AE3841"/>
      <c r="BG3841"/>
      <c r="BU3841"/>
      <c r="CI3841"/>
      <c r="CW3841"/>
      <c r="FA3841"/>
      <c r="FO3841"/>
    </row>
    <row r="3842" spans="15:171">
      <c r="O3842"/>
      <c r="AD3842"/>
      <c r="AE3842"/>
      <c r="BG3842"/>
      <c r="BU3842"/>
      <c r="CI3842"/>
      <c r="CW3842"/>
      <c r="FA3842"/>
      <c r="FO3842"/>
    </row>
    <row r="3843" spans="15:171">
      <c r="O3843"/>
      <c r="AD3843"/>
      <c r="AE3843"/>
      <c r="BG3843"/>
      <c r="BU3843"/>
      <c r="CI3843"/>
      <c r="CW3843"/>
      <c r="FA3843"/>
      <c r="FO3843"/>
    </row>
    <row r="3844" spans="15:171">
      <c r="O3844"/>
      <c r="AD3844"/>
      <c r="AE3844"/>
      <c r="BG3844"/>
      <c r="BU3844"/>
      <c r="CI3844"/>
      <c r="CW3844"/>
      <c r="FA3844"/>
      <c r="FO3844"/>
    </row>
    <row r="3845" spans="15:171">
      <c r="O3845"/>
      <c r="AD3845"/>
      <c r="AE3845"/>
      <c r="BG3845"/>
      <c r="BU3845"/>
      <c r="CI3845"/>
      <c r="CW3845"/>
      <c r="FA3845"/>
      <c r="FO3845"/>
    </row>
    <row r="3846" spans="15:171">
      <c r="O3846"/>
      <c r="AD3846"/>
      <c r="AE3846"/>
      <c r="BG3846"/>
      <c r="BU3846"/>
      <c r="CI3846"/>
      <c r="CW3846"/>
      <c r="FA3846"/>
      <c r="FO3846"/>
    </row>
    <row r="3847" spans="15:171">
      <c r="O3847"/>
      <c r="AD3847"/>
      <c r="AE3847"/>
      <c r="BG3847"/>
      <c r="BU3847"/>
      <c r="CI3847"/>
      <c r="CW3847"/>
      <c r="FA3847"/>
      <c r="FO3847"/>
    </row>
    <row r="3848" spans="15:171">
      <c r="O3848"/>
      <c r="AD3848"/>
      <c r="AE3848"/>
      <c r="BG3848"/>
      <c r="BU3848"/>
      <c r="CI3848"/>
      <c r="CW3848"/>
      <c r="FA3848"/>
      <c r="FO3848"/>
    </row>
    <row r="3849" spans="15:171">
      <c r="O3849"/>
      <c r="AD3849"/>
      <c r="AE3849"/>
      <c r="BG3849"/>
      <c r="BU3849"/>
      <c r="CI3849"/>
      <c r="CW3849"/>
      <c r="FA3849"/>
      <c r="FO3849"/>
    </row>
    <row r="3850" spans="15:171">
      <c r="O3850"/>
      <c r="AD3850"/>
      <c r="AE3850"/>
      <c r="BG3850"/>
      <c r="BU3850"/>
      <c r="CI3850"/>
      <c r="CW3850"/>
      <c r="FA3850"/>
      <c r="FO3850"/>
    </row>
    <row r="3851" spans="15:171">
      <c r="O3851"/>
      <c r="AD3851"/>
      <c r="AE3851"/>
      <c r="BG3851"/>
      <c r="BU3851"/>
      <c r="CI3851"/>
      <c r="CW3851"/>
      <c r="FA3851"/>
      <c r="FO3851"/>
    </row>
    <row r="3852" spans="15:171">
      <c r="O3852"/>
      <c r="AD3852"/>
      <c r="AE3852"/>
      <c r="BG3852"/>
      <c r="BU3852"/>
      <c r="CI3852"/>
      <c r="CW3852"/>
      <c r="FA3852"/>
      <c r="FO3852"/>
    </row>
    <row r="3853" spans="15:171">
      <c r="O3853"/>
      <c r="AD3853"/>
      <c r="AE3853"/>
      <c r="BG3853"/>
      <c r="BU3853"/>
      <c r="CI3853"/>
      <c r="CW3853"/>
      <c r="FA3853"/>
      <c r="FO3853"/>
    </row>
    <row r="3854" spans="15:171">
      <c r="O3854"/>
      <c r="AD3854"/>
      <c r="AE3854"/>
      <c r="BG3854"/>
      <c r="BU3854"/>
      <c r="CI3854"/>
      <c r="CW3854"/>
      <c r="FA3854"/>
      <c r="FO3854"/>
    </row>
    <row r="3855" spans="15:171">
      <c r="O3855"/>
      <c r="AD3855"/>
      <c r="AE3855"/>
      <c r="BG3855"/>
      <c r="BU3855"/>
      <c r="CI3855"/>
      <c r="CW3855"/>
      <c r="FA3855"/>
      <c r="FO3855"/>
    </row>
    <row r="3856" spans="15:171">
      <c r="O3856"/>
      <c r="AD3856"/>
      <c r="AE3856"/>
      <c r="BG3856"/>
      <c r="BU3856"/>
      <c r="CI3856"/>
      <c r="CW3856"/>
      <c r="FA3856"/>
      <c r="FO3856"/>
    </row>
    <row r="3857" spans="15:171">
      <c r="O3857"/>
      <c r="AD3857"/>
      <c r="AE3857"/>
      <c r="BG3857"/>
      <c r="BU3857"/>
      <c r="CI3857"/>
      <c r="CW3857"/>
      <c r="FA3857"/>
      <c r="FO3857"/>
    </row>
    <row r="3858" spans="15:171">
      <c r="O3858"/>
      <c r="AD3858"/>
      <c r="AE3858"/>
      <c r="BG3858"/>
      <c r="BU3858"/>
      <c r="CI3858"/>
      <c r="CW3858"/>
      <c r="FA3858"/>
      <c r="FO3858"/>
    </row>
    <row r="3859" spans="15:171">
      <c r="O3859"/>
      <c r="AD3859"/>
      <c r="AE3859"/>
      <c r="BG3859"/>
      <c r="BU3859"/>
      <c r="CI3859"/>
      <c r="CW3859"/>
      <c r="FA3859"/>
      <c r="FO3859"/>
    </row>
    <row r="3860" spans="15:171">
      <c r="O3860"/>
      <c r="AD3860"/>
      <c r="AE3860"/>
      <c r="BG3860"/>
      <c r="BU3860"/>
      <c r="CI3860"/>
      <c r="CW3860"/>
      <c r="FA3860"/>
      <c r="FO3860"/>
    </row>
    <row r="3861" spans="15:171">
      <c r="O3861"/>
      <c r="AD3861"/>
      <c r="AE3861"/>
      <c r="BG3861"/>
      <c r="BU3861"/>
      <c r="CI3861"/>
      <c r="CW3861"/>
      <c r="FA3861"/>
      <c r="FO3861"/>
    </row>
    <row r="3862" spans="15:171">
      <c r="O3862"/>
      <c r="AD3862"/>
      <c r="AE3862"/>
      <c r="BG3862"/>
      <c r="BU3862"/>
      <c r="CI3862"/>
      <c r="CW3862"/>
      <c r="FA3862"/>
      <c r="FO3862"/>
    </row>
    <row r="3863" spans="15:171">
      <c r="O3863"/>
      <c r="AD3863"/>
      <c r="AE3863"/>
      <c r="BG3863"/>
      <c r="BU3863"/>
      <c r="CI3863"/>
      <c r="CW3863"/>
      <c r="FA3863"/>
      <c r="FO3863"/>
    </row>
    <row r="3864" spans="15:171">
      <c r="O3864"/>
      <c r="AD3864"/>
      <c r="AE3864"/>
      <c r="BG3864"/>
      <c r="BU3864"/>
      <c r="CI3864"/>
      <c r="CW3864"/>
      <c r="FA3864"/>
      <c r="FO3864"/>
    </row>
    <row r="3865" spans="15:171">
      <c r="O3865"/>
      <c r="AD3865"/>
      <c r="AE3865"/>
      <c r="BG3865"/>
      <c r="BU3865"/>
      <c r="CI3865"/>
      <c r="CW3865"/>
      <c r="FA3865"/>
      <c r="FO3865"/>
    </row>
    <row r="3866" spans="15:171">
      <c r="O3866"/>
      <c r="AD3866"/>
      <c r="AE3866"/>
      <c r="BG3866"/>
      <c r="BU3866"/>
      <c r="CI3866"/>
      <c r="CW3866"/>
      <c r="FA3866"/>
      <c r="FO3866"/>
    </row>
    <row r="3867" spans="15:171">
      <c r="O3867"/>
      <c r="AD3867"/>
      <c r="AE3867"/>
      <c r="BG3867"/>
      <c r="BU3867"/>
      <c r="CI3867"/>
      <c r="CW3867"/>
      <c r="FA3867"/>
      <c r="FO3867"/>
    </row>
    <row r="3868" spans="15:171">
      <c r="O3868"/>
      <c r="AD3868"/>
      <c r="AE3868"/>
      <c r="BG3868"/>
      <c r="BU3868"/>
      <c r="CI3868"/>
      <c r="CW3868"/>
      <c r="FA3868"/>
      <c r="FO3868"/>
    </row>
    <row r="3869" spans="15:171">
      <c r="O3869"/>
      <c r="AD3869"/>
      <c r="AE3869"/>
      <c r="BG3869"/>
      <c r="BU3869"/>
      <c r="CI3869"/>
      <c r="CW3869"/>
      <c r="FA3869"/>
      <c r="FO3869"/>
    </row>
    <row r="3870" spans="15:171">
      <c r="O3870"/>
      <c r="AD3870"/>
      <c r="AE3870"/>
      <c r="BG3870"/>
      <c r="BU3870"/>
      <c r="CI3870"/>
      <c r="CW3870"/>
      <c r="FA3870"/>
      <c r="FO3870"/>
    </row>
    <row r="3871" spans="15:171">
      <c r="O3871"/>
      <c r="AD3871"/>
      <c r="AE3871"/>
      <c r="BG3871"/>
      <c r="BU3871"/>
      <c r="CI3871"/>
      <c r="CW3871"/>
      <c r="FA3871"/>
      <c r="FO3871"/>
    </row>
    <row r="3872" spans="15:171">
      <c r="O3872"/>
      <c r="AD3872"/>
      <c r="AE3872"/>
      <c r="BG3872"/>
      <c r="BU3872"/>
      <c r="CI3872"/>
      <c r="CW3872"/>
      <c r="FA3872"/>
      <c r="FO3872"/>
    </row>
    <row r="3873" spans="15:171">
      <c r="O3873"/>
      <c r="AD3873"/>
      <c r="AE3873"/>
      <c r="BG3873"/>
      <c r="BU3873"/>
      <c r="CI3873"/>
      <c r="CW3873"/>
      <c r="FA3873"/>
      <c r="FO3873"/>
    </row>
    <row r="3874" spans="15:171">
      <c r="O3874"/>
      <c r="AD3874"/>
      <c r="AE3874"/>
      <c r="BG3874"/>
      <c r="BU3874"/>
      <c r="CI3874"/>
      <c r="CW3874"/>
      <c r="FA3874"/>
      <c r="FO3874"/>
    </row>
    <row r="3875" spans="15:171">
      <c r="O3875"/>
      <c r="AD3875"/>
      <c r="AE3875"/>
      <c r="BG3875"/>
      <c r="BU3875"/>
      <c r="CI3875"/>
      <c r="CW3875"/>
      <c r="FA3875"/>
      <c r="FO3875"/>
    </row>
    <row r="3876" spans="15:171">
      <c r="O3876"/>
      <c r="AD3876"/>
      <c r="AE3876"/>
      <c r="BG3876"/>
      <c r="BU3876"/>
      <c r="CI3876"/>
      <c r="CW3876"/>
      <c r="FA3876"/>
      <c r="FO3876"/>
    </row>
    <row r="3877" spans="15:171">
      <c r="O3877"/>
      <c r="AD3877"/>
      <c r="AE3877"/>
      <c r="BG3877"/>
      <c r="BU3877"/>
      <c r="CI3877"/>
      <c r="CW3877"/>
      <c r="FA3877"/>
      <c r="FO3877"/>
    </row>
    <row r="3878" spans="15:171">
      <c r="O3878"/>
      <c r="AD3878"/>
      <c r="AE3878"/>
      <c r="BG3878"/>
      <c r="BU3878"/>
      <c r="CI3878"/>
      <c r="CW3878"/>
      <c r="FA3878"/>
      <c r="FO3878"/>
    </row>
    <row r="3879" spans="15:171">
      <c r="O3879"/>
      <c r="AD3879"/>
      <c r="AE3879"/>
      <c r="BG3879"/>
      <c r="BU3879"/>
      <c r="CI3879"/>
      <c r="CW3879"/>
      <c r="FA3879"/>
      <c r="FO3879"/>
    </row>
    <row r="3880" spans="15:171">
      <c r="O3880"/>
      <c r="AD3880"/>
      <c r="AE3880"/>
      <c r="BG3880"/>
      <c r="BU3880"/>
      <c r="CI3880"/>
      <c r="CW3880"/>
      <c r="FA3880"/>
      <c r="FO3880"/>
    </row>
    <row r="3881" spans="15:171">
      <c r="O3881"/>
      <c r="AD3881"/>
      <c r="AE3881"/>
      <c r="BG3881"/>
      <c r="BU3881"/>
      <c r="CI3881"/>
      <c r="CW3881"/>
      <c r="FA3881"/>
      <c r="FO3881"/>
    </row>
    <row r="3882" spans="15:171">
      <c r="O3882"/>
      <c r="AD3882"/>
      <c r="AE3882"/>
      <c r="BG3882"/>
      <c r="BU3882"/>
      <c r="CI3882"/>
      <c r="CW3882"/>
      <c r="FA3882"/>
      <c r="FO3882"/>
    </row>
    <row r="3883" spans="15:171">
      <c r="O3883"/>
      <c r="AD3883"/>
      <c r="AE3883"/>
      <c r="BG3883"/>
      <c r="BU3883"/>
      <c r="CI3883"/>
      <c r="CW3883"/>
      <c r="FA3883"/>
      <c r="FO3883"/>
    </row>
    <row r="3884" spans="15:171">
      <c r="O3884"/>
      <c r="AD3884"/>
      <c r="AE3884"/>
      <c r="BG3884"/>
      <c r="BU3884"/>
      <c r="CI3884"/>
      <c r="CW3884"/>
      <c r="FA3884"/>
      <c r="FO3884"/>
    </row>
    <row r="3885" spans="15:171">
      <c r="O3885"/>
      <c r="AD3885"/>
      <c r="AE3885"/>
      <c r="BG3885"/>
      <c r="BU3885"/>
      <c r="CI3885"/>
      <c r="CW3885"/>
      <c r="FA3885"/>
      <c r="FO3885"/>
    </row>
    <row r="3886" spans="15:171">
      <c r="O3886"/>
      <c r="AD3886"/>
      <c r="AE3886"/>
      <c r="BG3886"/>
      <c r="BU3886"/>
      <c r="CI3886"/>
      <c r="CW3886"/>
      <c r="FA3886"/>
      <c r="FO3886"/>
    </row>
    <row r="3887" spans="15:171">
      <c r="O3887"/>
      <c r="AD3887"/>
      <c r="AE3887"/>
      <c r="BG3887"/>
      <c r="BU3887"/>
      <c r="CI3887"/>
      <c r="CW3887"/>
      <c r="FA3887"/>
      <c r="FO3887"/>
    </row>
    <row r="3888" spans="15:171">
      <c r="O3888"/>
      <c r="AD3888"/>
      <c r="AE3888"/>
      <c r="BG3888"/>
      <c r="BU3888"/>
      <c r="CI3888"/>
      <c r="CW3888"/>
      <c r="FA3888"/>
      <c r="FO3888"/>
    </row>
    <row r="3889" spans="15:171">
      <c r="O3889"/>
      <c r="AD3889"/>
      <c r="AE3889"/>
      <c r="BG3889"/>
      <c r="BU3889"/>
      <c r="CI3889"/>
      <c r="CW3889"/>
      <c r="FA3889"/>
      <c r="FO3889"/>
    </row>
    <row r="3890" spans="15:171">
      <c r="O3890"/>
      <c r="AD3890"/>
      <c r="AE3890"/>
      <c r="BG3890"/>
      <c r="BU3890"/>
      <c r="CI3890"/>
      <c r="CW3890"/>
      <c r="FA3890"/>
      <c r="FO3890"/>
    </row>
    <row r="3891" spans="15:171">
      <c r="O3891"/>
      <c r="AD3891"/>
      <c r="AE3891"/>
      <c r="BG3891"/>
      <c r="BU3891"/>
      <c r="CI3891"/>
      <c r="CW3891"/>
      <c r="FA3891"/>
      <c r="FO3891"/>
    </row>
    <row r="3892" spans="15:171">
      <c r="O3892"/>
      <c r="AD3892"/>
      <c r="AE3892"/>
      <c r="BG3892"/>
      <c r="BU3892"/>
      <c r="CI3892"/>
      <c r="CW3892"/>
      <c r="FA3892"/>
      <c r="FO3892"/>
    </row>
    <row r="3893" spans="15:171">
      <c r="O3893"/>
      <c r="AD3893"/>
      <c r="AE3893"/>
      <c r="BG3893"/>
      <c r="BU3893"/>
      <c r="CI3893"/>
      <c r="CW3893"/>
      <c r="FA3893"/>
      <c r="FO3893"/>
    </row>
    <row r="3894" spans="15:171">
      <c r="O3894"/>
      <c r="AD3894"/>
      <c r="AE3894"/>
      <c r="BG3894"/>
      <c r="BU3894"/>
      <c r="CI3894"/>
      <c r="CW3894"/>
      <c r="FA3894"/>
      <c r="FO3894"/>
    </row>
    <row r="3895" spans="15:171">
      <c r="O3895"/>
      <c r="AD3895"/>
      <c r="AE3895"/>
      <c r="BG3895"/>
      <c r="BU3895"/>
      <c r="CI3895"/>
      <c r="CW3895"/>
      <c r="FA3895"/>
      <c r="FO3895"/>
    </row>
    <row r="3896" spans="15:171">
      <c r="O3896"/>
      <c r="AD3896"/>
      <c r="AE3896"/>
      <c r="BG3896"/>
      <c r="BU3896"/>
      <c r="CI3896"/>
      <c r="CW3896"/>
      <c r="FA3896"/>
      <c r="FO3896"/>
    </row>
    <row r="3897" spans="15:171">
      <c r="O3897"/>
      <c r="AD3897"/>
      <c r="AE3897"/>
      <c r="BG3897"/>
      <c r="BU3897"/>
      <c r="CI3897"/>
      <c r="CW3897"/>
      <c r="FA3897"/>
      <c r="FO3897"/>
    </row>
    <row r="3898" spans="15:171">
      <c r="O3898"/>
      <c r="AD3898"/>
      <c r="AE3898"/>
      <c r="BG3898"/>
      <c r="BU3898"/>
      <c r="CI3898"/>
      <c r="CW3898"/>
      <c r="FA3898"/>
      <c r="FO3898"/>
    </row>
    <row r="3899" spans="15:171">
      <c r="O3899"/>
      <c r="AD3899"/>
      <c r="AE3899"/>
      <c r="BG3899"/>
      <c r="BU3899"/>
      <c r="CI3899"/>
      <c r="CW3899"/>
      <c r="FA3899"/>
      <c r="FO3899"/>
    </row>
    <row r="3900" spans="15:171">
      <c r="O3900"/>
      <c r="AD3900"/>
      <c r="AE3900"/>
      <c r="BG3900"/>
      <c r="BU3900"/>
      <c r="CI3900"/>
      <c r="CW3900"/>
      <c r="FA3900"/>
      <c r="FO3900"/>
    </row>
    <row r="3901" spans="15:171">
      <c r="O3901"/>
      <c r="AD3901"/>
      <c r="AE3901"/>
      <c r="BG3901"/>
      <c r="BU3901"/>
      <c r="CI3901"/>
      <c r="CW3901"/>
      <c r="FA3901"/>
      <c r="FO3901"/>
    </row>
    <row r="3902" spans="15:171">
      <c r="O3902"/>
      <c r="AD3902"/>
      <c r="AE3902"/>
      <c r="BG3902"/>
      <c r="BU3902"/>
      <c r="CI3902"/>
      <c r="CW3902"/>
      <c r="FA3902"/>
      <c r="FO3902"/>
    </row>
    <row r="3903" spans="15:171">
      <c r="O3903"/>
      <c r="AD3903"/>
      <c r="AE3903"/>
      <c r="BG3903"/>
      <c r="BU3903"/>
      <c r="CI3903"/>
      <c r="CW3903"/>
      <c r="FA3903"/>
      <c r="FO3903"/>
    </row>
    <row r="3904" spans="15:171">
      <c r="O3904"/>
      <c r="AD3904"/>
      <c r="AE3904"/>
      <c r="BG3904"/>
      <c r="BU3904"/>
      <c r="CI3904"/>
      <c r="CW3904"/>
      <c r="FA3904"/>
      <c r="FO3904"/>
    </row>
    <row r="3905" spans="15:171">
      <c r="O3905"/>
      <c r="AD3905"/>
      <c r="AE3905"/>
      <c r="BG3905"/>
      <c r="BU3905"/>
      <c r="CI3905"/>
      <c r="CW3905"/>
      <c r="FA3905"/>
      <c r="FO3905"/>
    </row>
    <row r="3906" spans="15:171">
      <c r="O3906"/>
      <c r="AD3906"/>
      <c r="AE3906"/>
      <c r="BG3906"/>
      <c r="BU3906"/>
      <c r="CI3906"/>
      <c r="CW3906"/>
      <c r="FA3906"/>
      <c r="FO3906"/>
    </row>
    <row r="3907" spans="15:171">
      <c r="O3907"/>
      <c r="AD3907"/>
      <c r="AE3907"/>
      <c r="BG3907"/>
      <c r="BU3907"/>
      <c r="CI3907"/>
      <c r="CW3907"/>
      <c r="FA3907"/>
      <c r="FO3907"/>
    </row>
    <row r="3908" spans="15:171">
      <c r="O3908"/>
      <c r="AD3908"/>
      <c r="AE3908"/>
      <c r="BG3908"/>
      <c r="BU3908"/>
      <c r="CI3908"/>
      <c r="CW3908"/>
      <c r="FA3908"/>
      <c r="FO3908"/>
    </row>
    <row r="3909" spans="15:171">
      <c r="O3909"/>
      <c r="AD3909"/>
      <c r="AE3909"/>
      <c r="BG3909"/>
      <c r="BU3909"/>
      <c r="CI3909"/>
      <c r="CW3909"/>
      <c r="FA3909"/>
      <c r="FO3909"/>
    </row>
    <row r="3910" spans="15:171">
      <c r="O3910"/>
      <c r="AD3910"/>
      <c r="AE3910"/>
      <c r="BG3910"/>
      <c r="BU3910"/>
      <c r="CI3910"/>
      <c r="CW3910"/>
      <c r="FA3910"/>
      <c r="FO3910"/>
    </row>
    <row r="3911" spans="15:171">
      <c r="O3911"/>
      <c r="AD3911"/>
      <c r="AE3911"/>
      <c r="BG3911"/>
      <c r="BU3911"/>
      <c r="CI3911"/>
      <c r="CW3911"/>
      <c r="FA3911"/>
      <c r="FO3911"/>
    </row>
    <row r="3912" spans="15:171">
      <c r="O3912"/>
      <c r="AD3912"/>
      <c r="AE3912"/>
      <c r="BG3912"/>
      <c r="BU3912"/>
      <c r="CI3912"/>
      <c r="CW3912"/>
      <c r="FA3912"/>
      <c r="FO3912"/>
    </row>
    <row r="3913" spans="15:171">
      <c r="O3913"/>
      <c r="AD3913"/>
      <c r="AE3913"/>
      <c r="BG3913"/>
      <c r="BU3913"/>
      <c r="CI3913"/>
      <c r="CW3913"/>
      <c r="FA3913"/>
      <c r="FO3913"/>
    </row>
    <row r="3914" spans="15:171">
      <c r="O3914"/>
      <c r="AD3914"/>
      <c r="AE3914"/>
      <c r="BG3914"/>
      <c r="BU3914"/>
      <c r="CI3914"/>
      <c r="CW3914"/>
      <c r="FA3914"/>
      <c r="FO3914"/>
    </row>
    <row r="3915" spans="15:171">
      <c r="O3915"/>
      <c r="AD3915"/>
      <c r="AE3915"/>
      <c r="BG3915"/>
      <c r="BU3915"/>
      <c r="CI3915"/>
      <c r="CW3915"/>
      <c r="FA3915"/>
      <c r="FO3915"/>
    </row>
    <row r="3916" spans="15:171">
      <c r="O3916"/>
      <c r="AD3916"/>
      <c r="AE3916"/>
      <c r="BG3916"/>
      <c r="BU3916"/>
      <c r="CI3916"/>
      <c r="CW3916"/>
      <c r="FA3916"/>
      <c r="FO3916"/>
    </row>
    <row r="3917" spans="15:171">
      <c r="O3917"/>
      <c r="AD3917"/>
      <c r="AE3917"/>
      <c r="BG3917"/>
      <c r="BU3917"/>
      <c r="CI3917"/>
      <c r="CW3917"/>
      <c r="FA3917"/>
      <c r="FO3917"/>
    </row>
    <row r="3918" spans="15:171">
      <c r="O3918"/>
      <c r="AD3918"/>
      <c r="AE3918"/>
      <c r="BG3918"/>
      <c r="BU3918"/>
      <c r="CI3918"/>
      <c r="CW3918"/>
      <c r="FA3918"/>
      <c r="FO3918"/>
    </row>
    <row r="3919" spans="15:171">
      <c r="O3919"/>
      <c r="AD3919"/>
      <c r="AE3919"/>
      <c r="BG3919"/>
      <c r="BU3919"/>
      <c r="CI3919"/>
      <c r="CW3919"/>
      <c r="FA3919"/>
      <c r="FO3919"/>
    </row>
    <row r="3920" spans="15:171">
      <c r="O3920"/>
      <c r="AD3920"/>
      <c r="AE3920"/>
      <c r="BG3920"/>
      <c r="BU3920"/>
      <c r="CI3920"/>
      <c r="CW3920"/>
      <c r="FA3920"/>
      <c r="FO3920"/>
    </row>
    <row r="3921" spans="15:171">
      <c r="O3921"/>
      <c r="AD3921"/>
      <c r="AE3921"/>
      <c r="BG3921"/>
      <c r="BU3921"/>
      <c r="CI3921"/>
      <c r="CW3921"/>
      <c r="FA3921"/>
      <c r="FO3921"/>
    </row>
    <row r="3922" spans="15:171">
      <c r="O3922"/>
      <c r="AD3922"/>
      <c r="AE3922"/>
      <c r="BG3922"/>
      <c r="BU3922"/>
      <c r="CI3922"/>
      <c r="CW3922"/>
      <c r="FA3922"/>
      <c r="FO3922"/>
    </row>
    <row r="3923" spans="15:171">
      <c r="O3923"/>
      <c r="AD3923"/>
      <c r="AE3923"/>
      <c r="BG3923"/>
      <c r="BU3923"/>
      <c r="CI3923"/>
      <c r="CW3923"/>
      <c r="FA3923"/>
      <c r="FO3923"/>
    </row>
    <row r="3924" spans="15:171">
      <c r="O3924"/>
      <c r="AD3924"/>
      <c r="AE3924"/>
      <c r="BG3924"/>
      <c r="BU3924"/>
      <c r="CI3924"/>
      <c r="CW3924"/>
      <c r="FA3924"/>
      <c r="FO3924"/>
    </row>
    <row r="3925" spans="15:171">
      <c r="O3925"/>
      <c r="AD3925"/>
      <c r="AE3925"/>
      <c r="BG3925"/>
      <c r="BU3925"/>
      <c r="CI3925"/>
      <c r="CW3925"/>
      <c r="FA3925"/>
      <c r="FO3925"/>
    </row>
    <row r="3926" spans="15:171">
      <c r="O3926"/>
      <c r="AD3926"/>
      <c r="AE3926"/>
      <c r="BG3926"/>
      <c r="BU3926"/>
      <c r="CI3926"/>
      <c r="CW3926"/>
      <c r="FA3926"/>
      <c r="FO3926"/>
    </row>
    <row r="3927" spans="15:171">
      <c r="O3927"/>
      <c r="AD3927"/>
      <c r="AE3927"/>
      <c r="BG3927"/>
      <c r="BU3927"/>
      <c r="CI3927"/>
      <c r="CW3927"/>
      <c r="FA3927"/>
      <c r="FO3927"/>
    </row>
    <row r="3928" spans="15:171">
      <c r="O3928"/>
      <c r="AD3928"/>
      <c r="AE3928"/>
      <c r="BG3928"/>
      <c r="BU3928"/>
      <c r="CI3928"/>
      <c r="CW3928"/>
      <c r="FA3928"/>
      <c r="FO3928"/>
    </row>
    <row r="3929" spans="15:171">
      <c r="O3929"/>
      <c r="AD3929"/>
      <c r="AE3929"/>
      <c r="BG3929"/>
      <c r="BU3929"/>
      <c r="CI3929"/>
      <c r="CW3929"/>
      <c r="FA3929"/>
      <c r="FO3929"/>
    </row>
    <row r="3930" spans="15:171">
      <c r="O3930"/>
      <c r="AD3930"/>
      <c r="AE3930"/>
      <c r="BG3930"/>
      <c r="BU3930"/>
      <c r="CI3930"/>
      <c r="CW3930"/>
      <c r="FA3930"/>
      <c r="FO3930"/>
    </row>
    <row r="3931" spans="15:171">
      <c r="O3931"/>
      <c r="AD3931"/>
      <c r="AE3931"/>
      <c r="BG3931"/>
      <c r="BU3931"/>
      <c r="CI3931"/>
      <c r="CW3931"/>
      <c r="FA3931"/>
      <c r="FO3931"/>
    </row>
    <row r="3932" spans="15:171">
      <c r="O3932"/>
      <c r="AD3932"/>
      <c r="AE3932"/>
      <c r="BG3932"/>
      <c r="BU3932"/>
      <c r="CI3932"/>
      <c r="CW3932"/>
      <c r="FA3932"/>
      <c r="FO3932"/>
    </row>
    <row r="3933" spans="15:171">
      <c r="O3933"/>
      <c r="AD3933"/>
      <c r="AE3933"/>
      <c r="BG3933"/>
      <c r="BU3933"/>
      <c r="CI3933"/>
      <c r="CW3933"/>
      <c r="FA3933"/>
      <c r="FO3933"/>
    </row>
    <row r="3934" spans="15:171">
      <c r="O3934"/>
      <c r="AD3934"/>
      <c r="AE3934"/>
      <c r="BG3934"/>
      <c r="BU3934"/>
      <c r="CI3934"/>
      <c r="CW3934"/>
      <c r="FA3934"/>
      <c r="FO3934"/>
    </row>
    <row r="3935" spans="15:171">
      <c r="O3935"/>
      <c r="AD3935"/>
      <c r="AE3935"/>
      <c r="BG3935"/>
      <c r="BU3935"/>
      <c r="CI3935"/>
      <c r="CW3935"/>
      <c r="FA3935"/>
      <c r="FO3935"/>
    </row>
    <row r="3936" spans="15:171">
      <c r="O3936"/>
      <c r="AD3936"/>
      <c r="AE3936"/>
      <c r="BG3936"/>
      <c r="BU3936"/>
      <c r="CI3936"/>
      <c r="CW3936"/>
      <c r="FA3936"/>
      <c r="FO3936"/>
    </row>
    <row r="3937" spans="15:171">
      <c r="O3937"/>
      <c r="AD3937"/>
      <c r="AE3937"/>
      <c r="BG3937"/>
      <c r="BU3937"/>
      <c r="CI3937"/>
      <c r="CW3937"/>
      <c r="FA3937"/>
      <c r="FO3937"/>
    </row>
    <row r="3938" spans="15:171">
      <c r="O3938"/>
      <c r="AD3938"/>
      <c r="AE3938"/>
      <c r="BG3938"/>
      <c r="BU3938"/>
      <c r="CI3938"/>
      <c r="CW3938"/>
      <c r="FA3938"/>
      <c r="FO3938"/>
    </row>
    <row r="3939" spans="15:171">
      <c r="O3939"/>
      <c r="AD3939"/>
      <c r="AE3939"/>
      <c r="BG3939"/>
      <c r="BU3939"/>
      <c r="CI3939"/>
      <c r="CW3939"/>
      <c r="FA3939"/>
      <c r="FO3939"/>
    </row>
    <row r="3940" spans="15:171">
      <c r="O3940"/>
      <c r="AD3940"/>
      <c r="AE3940"/>
      <c r="BG3940"/>
      <c r="BU3940"/>
      <c r="CI3940"/>
      <c r="CW3940"/>
      <c r="FA3940"/>
      <c r="FO3940"/>
    </row>
    <row r="3941" spans="15:171">
      <c r="O3941"/>
      <c r="AD3941"/>
      <c r="AE3941"/>
      <c r="BG3941"/>
      <c r="BU3941"/>
      <c r="CI3941"/>
      <c r="CW3941"/>
      <c r="FA3941"/>
      <c r="FO3941"/>
    </row>
    <row r="3942" spans="15:171">
      <c r="O3942"/>
      <c r="AD3942"/>
      <c r="AE3942"/>
      <c r="BG3942"/>
      <c r="BU3942"/>
      <c r="CI3942"/>
      <c r="CW3942"/>
      <c r="FA3942"/>
      <c r="FO3942"/>
    </row>
    <row r="3943" spans="15:171">
      <c r="O3943"/>
      <c r="AD3943"/>
      <c r="AE3943"/>
      <c r="BG3943"/>
      <c r="BU3943"/>
      <c r="CI3943"/>
      <c r="CW3943"/>
      <c r="FA3943"/>
      <c r="FO3943"/>
    </row>
    <row r="3944" spans="15:171">
      <c r="O3944"/>
      <c r="AD3944"/>
      <c r="AE3944"/>
      <c r="BG3944"/>
      <c r="BU3944"/>
      <c r="CI3944"/>
      <c r="CW3944"/>
      <c r="FA3944"/>
      <c r="FO3944"/>
    </row>
    <row r="3945" spans="15:171">
      <c r="O3945"/>
      <c r="AD3945"/>
      <c r="AE3945"/>
      <c r="BG3945"/>
      <c r="BU3945"/>
      <c r="CI3945"/>
      <c r="CW3945"/>
      <c r="FA3945"/>
      <c r="FO3945"/>
    </row>
    <row r="3946" spans="15:171">
      <c r="O3946"/>
      <c r="AD3946"/>
      <c r="AE3946"/>
      <c r="BG3946"/>
      <c r="BU3946"/>
      <c r="CI3946"/>
      <c r="CW3946"/>
      <c r="FA3946"/>
      <c r="FO3946"/>
    </row>
    <row r="3947" spans="15:171">
      <c r="O3947"/>
      <c r="AD3947"/>
      <c r="AE3947"/>
      <c r="BG3947"/>
      <c r="BU3947"/>
      <c r="CI3947"/>
      <c r="CW3947"/>
      <c r="FA3947"/>
      <c r="FO3947"/>
    </row>
    <row r="3948" spans="15:171">
      <c r="O3948"/>
      <c r="AD3948"/>
      <c r="AE3948"/>
      <c r="BG3948"/>
      <c r="BU3948"/>
      <c r="CI3948"/>
      <c r="CW3948"/>
      <c r="FA3948"/>
      <c r="FO3948"/>
    </row>
    <row r="3949" spans="15:171">
      <c r="O3949"/>
      <c r="AD3949"/>
      <c r="AE3949"/>
      <c r="BG3949"/>
      <c r="BU3949"/>
      <c r="CI3949"/>
      <c r="CW3949"/>
      <c r="FA3949"/>
      <c r="FO3949"/>
    </row>
    <row r="3950" spans="15:171">
      <c r="O3950"/>
      <c r="AD3950"/>
      <c r="AE3950"/>
      <c r="BG3950"/>
      <c r="BU3950"/>
      <c r="CI3950"/>
      <c r="CW3950"/>
      <c r="FA3950"/>
      <c r="FO3950"/>
    </row>
    <row r="3951" spans="15:171">
      <c r="O3951"/>
      <c r="AD3951"/>
      <c r="AE3951"/>
      <c r="BG3951"/>
      <c r="BU3951"/>
      <c r="CI3951"/>
      <c r="CW3951"/>
      <c r="FA3951"/>
      <c r="FO3951"/>
    </row>
    <row r="3952" spans="15:171">
      <c r="O3952"/>
      <c r="AD3952"/>
      <c r="AE3952"/>
      <c r="BG3952"/>
      <c r="BU3952"/>
      <c r="CI3952"/>
      <c r="CW3952"/>
      <c r="FA3952"/>
      <c r="FO3952"/>
    </row>
    <row r="3953" spans="15:171">
      <c r="O3953"/>
      <c r="AD3953"/>
      <c r="AE3953"/>
      <c r="BG3953"/>
      <c r="BU3953"/>
      <c r="CI3953"/>
      <c r="CW3953"/>
      <c r="FA3953"/>
      <c r="FO3953"/>
    </row>
    <row r="3954" spans="15:171">
      <c r="O3954"/>
      <c r="AD3954"/>
      <c r="AE3954"/>
      <c r="BG3954"/>
      <c r="BU3954"/>
      <c r="CI3954"/>
      <c r="CW3954"/>
      <c r="FA3954"/>
      <c r="FO3954"/>
    </row>
    <row r="3955" spans="15:171">
      <c r="O3955"/>
      <c r="AD3955"/>
      <c r="AE3955"/>
      <c r="BG3955"/>
      <c r="BU3955"/>
      <c r="CI3955"/>
      <c r="CW3955"/>
      <c r="FA3955"/>
      <c r="FO3955"/>
    </row>
    <row r="3956" spans="15:171">
      <c r="O3956"/>
      <c r="AD3956"/>
      <c r="AE3956"/>
      <c r="BG3956"/>
      <c r="BU3956"/>
      <c r="CI3956"/>
      <c r="CW3956"/>
      <c r="FA3956"/>
      <c r="FO3956"/>
    </row>
    <row r="3957" spans="15:171">
      <c r="O3957"/>
      <c r="AD3957"/>
      <c r="AE3957"/>
      <c r="BG3957"/>
      <c r="BU3957"/>
      <c r="CI3957"/>
      <c r="CW3957"/>
      <c r="FA3957"/>
      <c r="FO3957"/>
    </row>
    <row r="3958" spans="15:171">
      <c r="O3958"/>
      <c r="AD3958"/>
      <c r="AE3958"/>
      <c r="BG3958"/>
      <c r="BU3958"/>
      <c r="CI3958"/>
      <c r="CW3958"/>
      <c r="FA3958"/>
      <c r="FO3958"/>
    </row>
    <row r="3959" spans="15:171">
      <c r="O3959"/>
      <c r="AD3959"/>
      <c r="AE3959"/>
      <c r="BG3959"/>
      <c r="BU3959"/>
      <c r="CI3959"/>
      <c r="CW3959"/>
      <c r="FA3959"/>
      <c r="FO3959"/>
    </row>
    <row r="3960" spans="15:171">
      <c r="O3960"/>
      <c r="AD3960"/>
      <c r="AE3960"/>
      <c r="BG3960"/>
      <c r="BU3960"/>
      <c r="CI3960"/>
      <c r="CW3960"/>
      <c r="FA3960"/>
      <c r="FO3960"/>
    </row>
    <row r="3961" spans="15:171">
      <c r="O3961"/>
      <c r="AD3961"/>
      <c r="AE3961"/>
      <c r="BG3961"/>
      <c r="BU3961"/>
      <c r="CI3961"/>
      <c r="CW3961"/>
      <c r="FA3961"/>
      <c r="FO3961"/>
    </row>
    <row r="3962" spans="15:171">
      <c r="O3962"/>
      <c r="AD3962"/>
      <c r="AE3962"/>
      <c r="BG3962"/>
      <c r="BU3962"/>
      <c r="CI3962"/>
      <c r="CW3962"/>
      <c r="FA3962"/>
      <c r="FO3962"/>
    </row>
    <row r="3963" spans="15:171">
      <c r="O3963"/>
      <c r="AD3963"/>
      <c r="AE3963"/>
      <c r="BG3963"/>
      <c r="BU3963"/>
      <c r="CI3963"/>
      <c r="CW3963"/>
      <c r="FA3963"/>
      <c r="FO3963"/>
    </row>
    <row r="3964" spans="15:171">
      <c r="O3964"/>
      <c r="AD3964"/>
      <c r="AE3964"/>
      <c r="BG3964"/>
      <c r="BU3964"/>
      <c r="CI3964"/>
      <c r="CW3964"/>
      <c r="FA3964"/>
      <c r="FO3964"/>
    </row>
    <row r="3965" spans="15:171">
      <c r="O3965"/>
      <c r="AD3965"/>
      <c r="AE3965"/>
      <c r="BG3965"/>
      <c r="BU3965"/>
      <c r="CI3965"/>
      <c r="CW3965"/>
      <c r="FA3965"/>
      <c r="FO3965"/>
    </row>
    <row r="3966" spans="15:171">
      <c r="O3966"/>
      <c r="AD3966"/>
      <c r="AE3966"/>
      <c r="BG3966"/>
      <c r="BU3966"/>
      <c r="CI3966"/>
      <c r="CW3966"/>
      <c r="FA3966"/>
      <c r="FO3966"/>
    </row>
    <row r="3967" spans="15:171">
      <c r="O3967"/>
      <c r="AD3967"/>
      <c r="AE3967"/>
      <c r="BG3967"/>
      <c r="BU3967"/>
      <c r="CI3967"/>
      <c r="CW3967"/>
      <c r="FA3967"/>
      <c r="FO3967"/>
    </row>
    <row r="3968" spans="15:171">
      <c r="O3968"/>
      <c r="AD3968"/>
      <c r="AE3968"/>
      <c r="BG3968"/>
      <c r="BU3968"/>
      <c r="CI3968"/>
      <c r="CW3968"/>
      <c r="FA3968"/>
      <c r="FO3968"/>
    </row>
    <row r="3969" spans="15:171">
      <c r="O3969"/>
      <c r="AD3969"/>
      <c r="AE3969"/>
      <c r="BG3969"/>
      <c r="BU3969"/>
      <c r="CI3969"/>
      <c r="CW3969"/>
      <c r="FA3969"/>
      <c r="FO3969"/>
    </row>
    <row r="3970" spans="15:171">
      <c r="O3970"/>
      <c r="AD3970"/>
      <c r="AE3970"/>
      <c r="BG3970"/>
      <c r="BU3970"/>
      <c r="CI3970"/>
      <c r="CW3970"/>
      <c r="FA3970"/>
      <c r="FO3970"/>
    </row>
    <row r="3971" spans="15:171">
      <c r="O3971"/>
      <c r="AD3971"/>
      <c r="AE3971"/>
      <c r="BG3971"/>
      <c r="BU3971"/>
      <c r="CI3971"/>
      <c r="CW3971"/>
      <c r="FA3971"/>
      <c r="FO3971"/>
    </row>
    <row r="3972" spans="15:171">
      <c r="O3972"/>
      <c r="AD3972"/>
      <c r="AE3972"/>
      <c r="BG3972"/>
      <c r="BU3972"/>
      <c r="CI3972"/>
      <c r="CW3972"/>
      <c r="FA3972"/>
      <c r="FO3972"/>
    </row>
    <row r="3973" spans="15:171">
      <c r="O3973"/>
      <c r="AD3973"/>
      <c r="AE3973"/>
      <c r="BG3973"/>
      <c r="BU3973"/>
      <c r="CI3973"/>
      <c r="CW3973"/>
      <c r="FA3973"/>
      <c r="FO3973"/>
    </row>
    <row r="3974" spans="15:171">
      <c r="O3974"/>
      <c r="AD3974"/>
      <c r="AE3974"/>
      <c r="BG3974"/>
      <c r="BU3974"/>
      <c r="CI3974"/>
      <c r="CW3974"/>
      <c r="FA3974"/>
      <c r="FO3974"/>
    </row>
    <row r="3975" spans="15:171">
      <c r="O3975"/>
      <c r="AD3975"/>
      <c r="AE3975"/>
      <c r="BG3975"/>
      <c r="BU3975"/>
      <c r="CI3975"/>
      <c r="CW3975"/>
      <c r="FA3975"/>
      <c r="FO3975"/>
    </row>
    <row r="3976" spans="15:171">
      <c r="O3976"/>
      <c r="AD3976"/>
      <c r="AE3976"/>
      <c r="BG3976"/>
      <c r="BU3976"/>
      <c r="CI3976"/>
      <c r="CW3976"/>
      <c r="FA3976"/>
      <c r="FO3976"/>
    </row>
    <row r="3977" spans="15:171">
      <c r="O3977"/>
      <c r="AD3977"/>
      <c r="AE3977"/>
      <c r="BG3977"/>
      <c r="BU3977"/>
      <c r="CI3977"/>
      <c r="CW3977"/>
      <c r="FA3977"/>
      <c r="FO3977"/>
    </row>
    <row r="3978" spans="15:171">
      <c r="O3978"/>
      <c r="AD3978"/>
      <c r="AE3978"/>
      <c r="BG3978"/>
      <c r="BU3978"/>
      <c r="CI3978"/>
      <c r="CW3978"/>
      <c r="FA3978"/>
      <c r="FO3978"/>
    </row>
    <row r="3979" spans="15:171">
      <c r="O3979"/>
      <c r="AD3979"/>
      <c r="AE3979"/>
      <c r="BG3979"/>
      <c r="BU3979"/>
      <c r="CI3979"/>
      <c r="CW3979"/>
      <c r="FA3979"/>
      <c r="FO3979"/>
    </row>
    <row r="3980" spans="15:171">
      <c r="O3980"/>
      <c r="AD3980"/>
      <c r="AE3980"/>
      <c r="BG3980"/>
      <c r="BU3980"/>
      <c r="CI3980"/>
      <c r="CW3980"/>
      <c r="FA3980"/>
      <c r="FO3980"/>
    </row>
    <row r="3981" spans="15:171">
      <c r="O3981"/>
      <c r="AD3981"/>
      <c r="AE3981"/>
      <c r="BG3981"/>
      <c r="BU3981"/>
      <c r="CI3981"/>
      <c r="CW3981"/>
      <c r="FA3981"/>
      <c r="FO3981"/>
    </row>
    <row r="3982" spans="15:171">
      <c r="O3982"/>
      <c r="AD3982"/>
      <c r="AE3982"/>
      <c r="BG3982"/>
      <c r="BU3982"/>
      <c r="CI3982"/>
      <c r="CW3982"/>
      <c r="FA3982"/>
      <c r="FO3982"/>
    </row>
    <row r="3983" spans="15:171">
      <c r="O3983"/>
      <c r="AD3983"/>
      <c r="AE3983"/>
      <c r="BG3983"/>
      <c r="BU3983"/>
      <c r="CI3983"/>
      <c r="CW3983"/>
      <c r="FA3983"/>
      <c r="FO3983"/>
    </row>
    <row r="3984" spans="15:171">
      <c r="O3984"/>
      <c r="AD3984"/>
      <c r="AE3984"/>
      <c r="BG3984"/>
      <c r="BU3984"/>
      <c r="CI3984"/>
      <c r="CW3984"/>
      <c r="FA3984"/>
      <c r="FO3984"/>
    </row>
    <row r="3985" spans="15:171">
      <c r="O3985"/>
      <c r="AD3985"/>
      <c r="AE3985"/>
      <c r="BG3985"/>
      <c r="BU3985"/>
      <c r="CI3985"/>
      <c r="CW3985"/>
      <c r="FA3985"/>
      <c r="FO3985"/>
    </row>
    <row r="3986" spans="15:171">
      <c r="O3986"/>
      <c r="AD3986"/>
      <c r="AE3986"/>
      <c r="BG3986"/>
      <c r="BU3986"/>
      <c r="CI3986"/>
      <c r="CW3986"/>
      <c r="FA3986"/>
      <c r="FO3986"/>
    </row>
    <row r="3987" spans="15:171">
      <c r="O3987"/>
      <c r="AD3987"/>
      <c r="AE3987"/>
      <c r="BG3987"/>
      <c r="BU3987"/>
      <c r="CI3987"/>
      <c r="CW3987"/>
      <c r="FA3987"/>
      <c r="FO3987"/>
    </row>
    <row r="3988" spans="15:171">
      <c r="O3988"/>
      <c r="AD3988"/>
      <c r="AE3988"/>
      <c r="BG3988"/>
      <c r="BU3988"/>
      <c r="CI3988"/>
      <c r="CW3988"/>
      <c r="FA3988"/>
      <c r="FO3988"/>
    </row>
    <row r="3989" spans="15:171">
      <c r="O3989"/>
      <c r="AD3989"/>
      <c r="AE3989"/>
      <c r="BG3989"/>
      <c r="BU3989"/>
      <c r="CI3989"/>
      <c r="CW3989"/>
      <c r="FA3989"/>
      <c r="FO3989"/>
    </row>
    <row r="3990" spans="15:171">
      <c r="O3990"/>
      <c r="AD3990"/>
      <c r="AE3990"/>
      <c r="BG3990"/>
      <c r="BU3990"/>
      <c r="CI3990"/>
      <c r="CW3990"/>
      <c r="FA3990"/>
      <c r="FO3990"/>
    </row>
    <row r="3991" spans="15:171">
      <c r="O3991"/>
      <c r="AD3991"/>
      <c r="AE3991"/>
      <c r="BG3991"/>
      <c r="BU3991"/>
      <c r="CI3991"/>
      <c r="CW3991"/>
      <c r="FA3991"/>
      <c r="FO3991"/>
    </row>
    <row r="3992" spans="15:171">
      <c r="O3992"/>
      <c r="AD3992"/>
      <c r="AE3992"/>
      <c r="BG3992"/>
      <c r="BU3992"/>
      <c r="CI3992"/>
      <c r="CW3992"/>
      <c r="FA3992"/>
      <c r="FO3992"/>
    </row>
    <row r="3993" spans="15:171">
      <c r="O3993"/>
      <c r="AD3993"/>
      <c r="AE3993"/>
      <c r="BG3993"/>
      <c r="BU3993"/>
      <c r="CI3993"/>
      <c r="CW3993"/>
      <c r="FA3993"/>
      <c r="FO3993"/>
    </row>
    <row r="3994" spans="15:171">
      <c r="O3994"/>
      <c r="AD3994"/>
      <c r="AE3994"/>
      <c r="BG3994"/>
      <c r="BU3994"/>
      <c r="CI3994"/>
      <c r="CW3994"/>
      <c r="FA3994"/>
      <c r="FO3994"/>
    </row>
    <row r="3995" spans="15:171">
      <c r="O3995"/>
      <c r="AD3995"/>
      <c r="AE3995"/>
      <c r="BG3995"/>
      <c r="BU3995"/>
      <c r="CI3995"/>
      <c r="CW3995"/>
      <c r="FA3995"/>
      <c r="FO3995"/>
    </row>
    <row r="3996" spans="15:171">
      <c r="O3996"/>
      <c r="AD3996"/>
      <c r="AE3996"/>
      <c r="BG3996"/>
      <c r="BU3996"/>
      <c r="CI3996"/>
      <c r="CW3996"/>
      <c r="FA3996"/>
      <c r="FO3996"/>
    </row>
    <row r="3997" spans="15:171">
      <c r="O3997"/>
      <c r="AD3997"/>
      <c r="AE3997"/>
      <c r="BG3997"/>
      <c r="BU3997"/>
      <c r="CI3997"/>
      <c r="CW3997"/>
      <c r="FA3997"/>
      <c r="FO3997"/>
    </row>
    <row r="3998" spans="15:171">
      <c r="O3998"/>
      <c r="AD3998"/>
      <c r="AE3998"/>
      <c r="BG3998"/>
      <c r="BU3998"/>
      <c r="CI3998"/>
      <c r="CW3998"/>
      <c r="FA3998"/>
      <c r="FO3998"/>
    </row>
    <row r="3999" spans="15:171">
      <c r="O3999"/>
      <c r="AD3999"/>
      <c r="AE3999"/>
      <c r="BG3999"/>
      <c r="BU3999"/>
      <c r="CI3999"/>
      <c r="CW3999"/>
      <c r="FA3999"/>
      <c r="FO3999"/>
    </row>
    <row r="4000" spans="15:171">
      <c r="O4000"/>
      <c r="AD4000"/>
      <c r="AE4000"/>
      <c r="BG4000"/>
      <c r="BU4000"/>
      <c r="CI4000"/>
      <c r="CW4000"/>
      <c r="FA4000"/>
      <c r="FO4000"/>
    </row>
    <row r="4001" spans="15:171">
      <c r="O4001"/>
      <c r="AD4001"/>
      <c r="AE4001"/>
      <c r="BG4001"/>
      <c r="BU4001"/>
      <c r="CI4001"/>
      <c r="CW4001"/>
      <c r="FA4001"/>
      <c r="FO4001"/>
    </row>
    <row r="4002" spans="15:171">
      <c r="O4002"/>
      <c r="AD4002"/>
      <c r="AE4002"/>
      <c r="BG4002"/>
      <c r="BU4002"/>
      <c r="CI4002"/>
      <c r="CW4002"/>
      <c r="FA4002"/>
      <c r="FO4002"/>
    </row>
    <row r="4003" spans="15:171">
      <c r="O4003"/>
      <c r="AD4003"/>
      <c r="AE4003"/>
      <c r="BG4003"/>
      <c r="BU4003"/>
      <c r="CI4003"/>
      <c r="CW4003"/>
      <c r="FA4003"/>
      <c r="FO4003"/>
    </row>
    <row r="4004" spans="15:171">
      <c r="O4004"/>
      <c r="AD4004"/>
      <c r="AE4004"/>
      <c r="BG4004"/>
      <c r="BU4004"/>
      <c r="CI4004"/>
      <c r="CW4004"/>
      <c r="FA4004"/>
      <c r="FO4004"/>
    </row>
    <row r="4005" spans="15:171">
      <c r="O4005"/>
      <c r="AD4005"/>
      <c r="AE4005"/>
      <c r="BG4005"/>
      <c r="BU4005"/>
      <c r="CI4005"/>
      <c r="CW4005"/>
      <c r="FA4005"/>
      <c r="FO4005"/>
    </row>
    <row r="4006" spans="15:171">
      <c r="O4006"/>
      <c r="AD4006"/>
      <c r="AE4006"/>
      <c r="BG4006"/>
      <c r="BU4006"/>
      <c r="CI4006"/>
      <c r="CW4006"/>
      <c r="FA4006"/>
      <c r="FO4006"/>
    </row>
    <row r="4007" spans="15:171">
      <c r="O4007"/>
      <c r="AD4007"/>
      <c r="AE4007"/>
      <c r="BG4007"/>
      <c r="BU4007"/>
      <c r="CI4007"/>
      <c r="CW4007"/>
      <c r="FA4007"/>
      <c r="FO4007"/>
    </row>
    <row r="4008" spans="15:171">
      <c r="O4008"/>
      <c r="AD4008"/>
      <c r="AE4008"/>
      <c r="BG4008"/>
      <c r="BU4008"/>
      <c r="CI4008"/>
      <c r="CW4008"/>
      <c r="FA4008"/>
      <c r="FO4008"/>
    </row>
    <row r="4009" spans="15:171">
      <c r="O4009"/>
      <c r="AD4009"/>
      <c r="AE4009"/>
      <c r="BG4009"/>
      <c r="BU4009"/>
      <c r="CI4009"/>
      <c r="CW4009"/>
      <c r="FA4009"/>
      <c r="FO4009"/>
    </row>
    <row r="4010" spans="15:171">
      <c r="O4010"/>
      <c r="AD4010"/>
      <c r="AE4010"/>
      <c r="BG4010"/>
      <c r="BU4010"/>
      <c r="CI4010"/>
      <c r="CW4010"/>
      <c r="FA4010"/>
      <c r="FO4010"/>
    </row>
    <row r="4011" spans="15:171">
      <c r="O4011"/>
      <c r="AD4011"/>
      <c r="AE4011"/>
      <c r="BG4011"/>
      <c r="BU4011"/>
      <c r="CI4011"/>
      <c r="CW4011"/>
      <c r="FA4011"/>
      <c r="FO4011"/>
    </row>
    <row r="4012" spans="15:171">
      <c r="O4012"/>
      <c r="AD4012"/>
      <c r="AE4012"/>
      <c r="BG4012"/>
      <c r="BU4012"/>
      <c r="CI4012"/>
      <c r="CW4012"/>
      <c r="FA4012"/>
      <c r="FO4012"/>
    </row>
    <row r="4013" spans="15:171">
      <c r="O4013"/>
      <c r="AD4013"/>
      <c r="AE4013"/>
      <c r="BG4013"/>
      <c r="BU4013"/>
      <c r="CI4013"/>
      <c r="CW4013"/>
      <c r="FA4013"/>
      <c r="FO4013"/>
    </row>
    <row r="4014" spans="15:171">
      <c r="O4014"/>
      <c r="AD4014"/>
      <c r="AE4014"/>
      <c r="BG4014"/>
      <c r="BU4014"/>
      <c r="CI4014"/>
      <c r="CW4014"/>
      <c r="FA4014"/>
      <c r="FO4014"/>
    </row>
    <row r="4015" spans="15:171">
      <c r="O4015"/>
      <c r="AD4015"/>
      <c r="AE4015"/>
      <c r="BG4015"/>
      <c r="BU4015"/>
      <c r="CI4015"/>
      <c r="CW4015"/>
      <c r="FA4015"/>
      <c r="FO4015"/>
    </row>
    <row r="4016" spans="15:171">
      <c r="O4016"/>
      <c r="AD4016"/>
      <c r="AE4016"/>
      <c r="BG4016"/>
      <c r="BU4016"/>
      <c r="CI4016"/>
      <c r="CW4016"/>
      <c r="FA4016"/>
      <c r="FO4016"/>
    </row>
    <row r="4017" spans="15:171">
      <c r="O4017"/>
      <c r="AD4017"/>
      <c r="AE4017"/>
      <c r="BG4017"/>
      <c r="BU4017"/>
      <c r="CI4017"/>
      <c r="CW4017"/>
      <c r="FA4017"/>
      <c r="FO4017"/>
    </row>
    <row r="4018" spans="15:171">
      <c r="O4018"/>
      <c r="AD4018"/>
      <c r="AE4018"/>
      <c r="BG4018"/>
      <c r="BU4018"/>
      <c r="CI4018"/>
      <c r="CW4018"/>
      <c r="FA4018"/>
      <c r="FO4018"/>
    </row>
    <row r="4019" spans="15:171">
      <c r="O4019"/>
      <c r="AD4019"/>
      <c r="AE4019"/>
      <c r="BG4019"/>
      <c r="BU4019"/>
      <c r="CI4019"/>
      <c r="CW4019"/>
      <c r="FA4019"/>
      <c r="FO4019"/>
    </row>
    <row r="4020" spans="15:171">
      <c r="O4020"/>
      <c r="AD4020"/>
      <c r="AE4020"/>
      <c r="BG4020"/>
      <c r="BU4020"/>
      <c r="CI4020"/>
      <c r="CW4020"/>
      <c r="FA4020"/>
      <c r="FO4020"/>
    </row>
    <row r="4021" spans="15:171">
      <c r="O4021"/>
      <c r="AD4021"/>
      <c r="AE4021"/>
      <c r="BG4021"/>
      <c r="BU4021"/>
      <c r="CI4021"/>
      <c r="CW4021"/>
      <c r="FA4021"/>
      <c r="FO4021"/>
    </row>
    <row r="4022" spans="15:171">
      <c r="O4022"/>
      <c r="AD4022"/>
      <c r="AE4022"/>
      <c r="BG4022"/>
      <c r="BU4022"/>
      <c r="CI4022"/>
      <c r="CW4022"/>
      <c r="FA4022"/>
      <c r="FO4022"/>
    </row>
    <row r="4023" spans="15:171">
      <c r="O4023"/>
      <c r="AD4023"/>
      <c r="AE4023"/>
      <c r="BG4023"/>
      <c r="BU4023"/>
      <c r="CI4023"/>
      <c r="CW4023"/>
      <c r="FA4023"/>
      <c r="FO4023"/>
    </row>
    <row r="4024" spans="15:171">
      <c r="O4024"/>
      <c r="AD4024"/>
      <c r="AE4024"/>
      <c r="BG4024"/>
      <c r="BU4024"/>
      <c r="CI4024"/>
      <c r="CW4024"/>
      <c r="FA4024"/>
      <c r="FO4024"/>
    </row>
    <row r="4025" spans="15:171">
      <c r="O4025"/>
      <c r="AD4025"/>
      <c r="AE4025"/>
      <c r="BG4025"/>
      <c r="BU4025"/>
      <c r="CI4025"/>
      <c r="CW4025"/>
      <c r="FA4025"/>
      <c r="FO4025"/>
    </row>
    <row r="4026" spans="15:171">
      <c r="O4026"/>
      <c r="AD4026"/>
      <c r="AE4026"/>
      <c r="BG4026"/>
      <c r="BU4026"/>
      <c r="CI4026"/>
      <c r="CW4026"/>
      <c r="FA4026"/>
      <c r="FO4026"/>
    </row>
    <row r="4027" spans="15:171">
      <c r="O4027"/>
      <c r="AD4027"/>
      <c r="AE4027"/>
      <c r="BG4027"/>
      <c r="BU4027"/>
      <c r="CI4027"/>
      <c r="CW4027"/>
      <c r="FA4027"/>
      <c r="FO4027"/>
    </row>
    <row r="4028" spans="15:171">
      <c r="O4028"/>
      <c r="AD4028"/>
      <c r="AE4028"/>
      <c r="BG4028"/>
      <c r="BU4028"/>
      <c r="CI4028"/>
      <c r="CW4028"/>
      <c r="FA4028"/>
      <c r="FO4028"/>
    </row>
    <row r="4029" spans="15:171">
      <c r="O4029"/>
      <c r="AD4029"/>
      <c r="AE4029"/>
      <c r="BG4029"/>
      <c r="BU4029"/>
      <c r="CI4029"/>
      <c r="CW4029"/>
      <c r="FA4029"/>
      <c r="FO4029"/>
    </row>
    <row r="4030" spans="15:171">
      <c r="O4030"/>
      <c r="AD4030"/>
      <c r="AE4030"/>
      <c r="BG4030"/>
      <c r="BU4030"/>
      <c r="CI4030"/>
      <c r="CW4030"/>
      <c r="FA4030"/>
      <c r="FO4030"/>
    </row>
    <row r="4031" spans="15:171">
      <c r="O4031"/>
      <c r="AD4031"/>
      <c r="AE4031"/>
      <c r="BG4031"/>
      <c r="BU4031"/>
      <c r="CI4031"/>
      <c r="CW4031"/>
      <c r="FA4031"/>
      <c r="FO4031"/>
    </row>
    <row r="4032" spans="15:171">
      <c r="O4032"/>
      <c r="AD4032"/>
      <c r="AE4032"/>
      <c r="BG4032"/>
      <c r="BU4032"/>
      <c r="CI4032"/>
      <c r="CW4032"/>
      <c r="FA4032"/>
      <c r="FO4032"/>
    </row>
    <row r="4033" spans="15:171">
      <c r="O4033"/>
      <c r="AD4033"/>
      <c r="AE4033"/>
      <c r="BG4033"/>
      <c r="BU4033"/>
      <c r="CI4033"/>
      <c r="CW4033"/>
      <c r="FA4033"/>
      <c r="FO4033"/>
    </row>
    <row r="4034" spans="15:171">
      <c r="O4034"/>
      <c r="AD4034"/>
      <c r="AE4034"/>
      <c r="BG4034"/>
      <c r="BU4034"/>
      <c r="CI4034"/>
      <c r="CW4034"/>
      <c r="FA4034"/>
      <c r="FO4034"/>
    </row>
    <row r="4035" spans="15:171">
      <c r="O4035"/>
      <c r="AD4035"/>
      <c r="AE4035"/>
      <c r="BG4035"/>
      <c r="BU4035"/>
      <c r="CI4035"/>
      <c r="CW4035"/>
      <c r="FA4035"/>
      <c r="FO4035"/>
    </row>
    <row r="4036" spans="15:171">
      <c r="O4036"/>
      <c r="AD4036"/>
      <c r="AE4036"/>
      <c r="BG4036"/>
      <c r="BU4036"/>
      <c r="CI4036"/>
      <c r="CW4036"/>
      <c r="FA4036"/>
      <c r="FO4036"/>
    </row>
    <row r="4037" spans="15:171">
      <c r="O4037"/>
      <c r="AD4037"/>
      <c r="AE4037"/>
      <c r="BG4037"/>
      <c r="BU4037"/>
      <c r="CI4037"/>
      <c r="CW4037"/>
      <c r="FA4037"/>
      <c r="FO4037"/>
    </row>
    <row r="4038" spans="15:171">
      <c r="O4038"/>
      <c r="AD4038"/>
      <c r="AE4038"/>
      <c r="BG4038"/>
      <c r="BU4038"/>
      <c r="CI4038"/>
      <c r="CW4038"/>
      <c r="FA4038"/>
      <c r="FO4038"/>
    </row>
    <row r="4039" spans="15:171">
      <c r="O4039"/>
      <c r="AD4039"/>
      <c r="AE4039"/>
      <c r="BG4039"/>
      <c r="BU4039"/>
      <c r="CI4039"/>
      <c r="CW4039"/>
      <c r="FA4039"/>
      <c r="FO4039"/>
    </row>
    <row r="4040" spans="15:171">
      <c r="O4040"/>
      <c r="AD4040"/>
      <c r="AE4040"/>
      <c r="BG4040"/>
      <c r="BU4040"/>
      <c r="CI4040"/>
      <c r="CW4040"/>
      <c r="FA4040"/>
      <c r="FO4040"/>
    </row>
    <row r="4041" spans="15:171">
      <c r="O4041"/>
      <c r="AD4041"/>
      <c r="AE4041"/>
      <c r="BG4041"/>
      <c r="BU4041"/>
      <c r="CI4041"/>
      <c r="CW4041"/>
      <c r="FA4041"/>
      <c r="FO4041"/>
    </row>
    <row r="4042" spans="15:171">
      <c r="O4042"/>
      <c r="AD4042"/>
      <c r="AE4042"/>
      <c r="BG4042"/>
      <c r="BU4042"/>
      <c r="CI4042"/>
      <c r="CW4042"/>
      <c r="FA4042"/>
      <c r="FO4042"/>
    </row>
    <row r="4043" spans="15:171">
      <c r="O4043"/>
      <c r="AD4043"/>
      <c r="AE4043"/>
      <c r="BG4043"/>
      <c r="BU4043"/>
      <c r="CI4043"/>
      <c r="CW4043"/>
      <c r="FA4043"/>
      <c r="FO4043"/>
    </row>
    <row r="4044" spans="15:171">
      <c r="O4044"/>
      <c r="AD4044"/>
      <c r="AE4044"/>
      <c r="BG4044"/>
      <c r="BU4044"/>
      <c r="CI4044"/>
      <c r="CW4044"/>
      <c r="FA4044"/>
      <c r="FO4044"/>
    </row>
    <row r="4045" spans="15:171">
      <c r="O4045"/>
      <c r="AD4045"/>
      <c r="AE4045"/>
      <c r="BG4045"/>
      <c r="BU4045"/>
      <c r="CI4045"/>
      <c r="CW4045"/>
      <c r="FA4045"/>
      <c r="FO4045"/>
    </row>
    <row r="4046" spans="15:171">
      <c r="O4046"/>
      <c r="AD4046"/>
      <c r="AE4046"/>
      <c r="BG4046"/>
      <c r="BU4046"/>
      <c r="CI4046"/>
      <c r="CW4046"/>
      <c r="FA4046"/>
      <c r="FO4046"/>
    </row>
    <row r="4047" spans="15:171">
      <c r="O4047"/>
      <c r="AD4047"/>
      <c r="AE4047"/>
      <c r="BG4047"/>
      <c r="BU4047"/>
      <c r="CI4047"/>
      <c r="CW4047"/>
      <c r="FA4047"/>
      <c r="FO4047"/>
    </row>
    <row r="4048" spans="15:171">
      <c r="O4048"/>
      <c r="AD4048"/>
      <c r="AE4048"/>
      <c r="BG4048"/>
      <c r="BU4048"/>
      <c r="CI4048"/>
      <c r="CW4048"/>
      <c r="FA4048"/>
      <c r="FO4048"/>
    </row>
    <row r="4049" spans="15:171">
      <c r="O4049"/>
      <c r="AD4049"/>
      <c r="AE4049"/>
      <c r="BG4049"/>
      <c r="BU4049"/>
      <c r="CI4049"/>
      <c r="CW4049"/>
      <c r="FA4049"/>
      <c r="FO4049"/>
    </row>
    <row r="4050" spans="15:171">
      <c r="O4050"/>
      <c r="AD4050"/>
      <c r="AE4050"/>
      <c r="BG4050"/>
      <c r="BU4050"/>
      <c r="CI4050"/>
      <c r="CW4050"/>
      <c r="FA4050"/>
      <c r="FO4050"/>
    </row>
    <row r="4051" spans="15:171">
      <c r="O4051"/>
      <c r="AD4051"/>
      <c r="AE4051"/>
      <c r="BG4051"/>
      <c r="BU4051"/>
      <c r="CI4051"/>
      <c r="CW4051"/>
      <c r="FA4051"/>
      <c r="FO4051"/>
    </row>
    <row r="4052" spans="15:171">
      <c r="O4052"/>
      <c r="AD4052"/>
      <c r="AE4052"/>
      <c r="BG4052"/>
      <c r="BU4052"/>
      <c r="CI4052"/>
      <c r="CW4052"/>
      <c r="FA4052"/>
      <c r="FO4052"/>
    </row>
    <row r="4053" spans="15:171">
      <c r="O4053"/>
      <c r="AD4053"/>
      <c r="AE4053"/>
      <c r="BG4053"/>
      <c r="BU4053"/>
      <c r="CI4053"/>
      <c r="CW4053"/>
      <c r="FA4053"/>
      <c r="FO4053"/>
    </row>
    <row r="4054" spans="15:171">
      <c r="O4054"/>
      <c r="AD4054"/>
      <c r="AE4054"/>
      <c r="BG4054"/>
      <c r="BU4054"/>
      <c r="CI4054"/>
      <c r="CW4054"/>
      <c r="FA4054"/>
      <c r="FO4054"/>
    </row>
    <row r="4055" spans="15:171">
      <c r="O4055"/>
      <c r="AD4055"/>
      <c r="AE4055"/>
      <c r="BG4055"/>
      <c r="BU4055"/>
      <c r="CI4055"/>
      <c r="CW4055"/>
      <c r="FA4055"/>
      <c r="FO4055"/>
    </row>
    <row r="4056" spans="15:171">
      <c r="O4056"/>
      <c r="AD4056"/>
      <c r="AE4056"/>
      <c r="BG4056"/>
      <c r="BU4056"/>
      <c r="CI4056"/>
      <c r="CW4056"/>
      <c r="FA4056"/>
      <c r="FO4056"/>
    </row>
    <row r="4057" spans="15:171">
      <c r="O4057"/>
      <c r="AD4057"/>
      <c r="AE4057"/>
      <c r="BG4057"/>
      <c r="BU4057"/>
      <c r="CI4057"/>
      <c r="CW4057"/>
      <c r="FA4057"/>
      <c r="FO4057"/>
    </row>
    <row r="4058" spans="15:171">
      <c r="O4058"/>
      <c r="AD4058"/>
      <c r="AE4058"/>
      <c r="BG4058"/>
      <c r="BU4058"/>
      <c r="CI4058"/>
      <c r="CW4058"/>
      <c r="FA4058"/>
      <c r="FO4058"/>
    </row>
    <row r="4059" spans="15:171">
      <c r="O4059"/>
      <c r="AD4059"/>
      <c r="AE4059"/>
      <c r="BG4059"/>
      <c r="BU4059"/>
      <c r="CI4059"/>
      <c r="CW4059"/>
      <c r="FA4059"/>
      <c r="FO4059"/>
    </row>
    <row r="4060" spans="15:171">
      <c r="O4060"/>
      <c r="AD4060"/>
      <c r="AE4060"/>
      <c r="BG4060"/>
      <c r="BU4060"/>
      <c r="CI4060"/>
      <c r="CW4060"/>
      <c r="FA4060"/>
      <c r="FO4060"/>
    </row>
    <row r="4061" spans="15:171">
      <c r="O4061"/>
      <c r="AD4061"/>
      <c r="AE4061"/>
      <c r="BG4061"/>
      <c r="BU4061"/>
      <c r="CI4061"/>
      <c r="CW4061"/>
      <c r="FA4061"/>
      <c r="FO4061"/>
    </row>
    <row r="4062" spans="15:171">
      <c r="O4062"/>
      <c r="AD4062"/>
      <c r="AE4062"/>
      <c r="BG4062"/>
      <c r="BU4062"/>
      <c r="CI4062"/>
      <c r="CW4062"/>
      <c r="FA4062"/>
      <c r="FO4062"/>
    </row>
    <row r="4063" spans="15:171">
      <c r="O4063"/>
      <c r="AD4063"/>
      <c r="AE4063"/>
      <c r="BG4063"/>
      <c r="BU4063"/>
      <c r="CI4063"/>
      <c r="CW4063"/>
      <c r="FA4063"/>
      <c r="FO4063"/>
    </row>
    <row r="4064" spans="15:171">
      <c r="O4064"/>
      <c r="AD4064"/>
      <c r="AE4064"/>
      <c r="BG4064"/>
      <c r="BU4064"/>
      <c r="CI4064"/>
      <c r="CW4064"/>
      <c r="FA4064"/>
      <c r="FO4064"/>
    </row>
    <row r="4065" spans="15:171">
      <c r="O4065"/>
      <c r="AD4065"/>
      <c r="AE4065"/>
      <c r="BG4065"/>
      <c r="BU4065"/>
      <c r="CI4065"/>
      <c r="CW4065"/>
      <c r="FA4065"/>
      <c r="FO4065"/>
    </row>
    <row r="4066" spans="15:171">
      <c r="O4066"/>
      <c r="AD4066"/>
      <c r="AE4066"/>
      <c r="BG4066"/>
      <c r="BU4066"/>
      <c r="CI4066"/>
      <c r="CW4066"/>
      <c r="FA4066"/>
      <c r="FO4066"/>
    </row>
    <row r="4067" spans="15:171">
      <c r="O4067"/>
      <c r="AD4067"/>
      <c r="AE4067"/>
      <c r="BG4067"/>
      <c r="BU4067"/>
      <c r="CI4067"/>
      <c r="CW4067"/>
      <c r="FA4067"/>
      <c r="FO4067"/>
    </row>
    <row r="4068" spans="15:171">
      <c r="O4068"/>
      <c r="AD4068"/>
      <c r="AE4068"/>
      <c r="BG4068"/>
      <c r="BU4068"/>
      <c r="CI4068"/>
      <c r="CW4068"/>
      <c r="FA4068"/>
      <c r="FO4068"/>
    </row>
    <row r="4069" spans="15:171">
      <c r="O4069"/>
      <c r="AD4069"/>
      <c r="AE4069"/>
      <c r="BG4069"/>
      <c r="BU4069"/>
      <c r="CI4069"/>
      <c r="CW4069"/>
      <c r="FA4069"/>
      <c r="FO4069"/>
    </row>
    <row r="4070" spans="15:171">
      <c r="O4070"/>
      <c r="AD4070"/>
      <c r="AE4070"/>
      <c r="BG4070"/>
      <c r="BU4070"/>
      <c r="CI4070"/>
      <c r="CW4070"/>
      <c r="FA4070"/>
      <c r="FO4070"/>
    </row>
    <row r="4071" spans="15:171">
      <c r="O4071"/>
      <c r="AD4071"/>
      <c r="AE4071"/>
      <c r="BG4071"/>
      <c r="BU4071"/>
      <c r="CI4071"/>
      <c r="CW4071"/>
      <c r="FA4071"/>
      <c r="FO4071"/>
    </row>
    <row r="4072" spans="15:171">
      <c r="O4072"/>
      <c r="AD4072"/>
      <c r="AE4072"/>
      <c r="BG4072"/>
      <c r="BU4072"/>
      <c r="CI4072"/>
      <c r="CW4072"/>
      <c r="FA4072"/>
      <c r="FO4072"/>
    </row>
    <row r="4073" spans="15:171">
      <c r="O4073"/>
      <c r="AD4073"/>
      <c r="AE4073"/>
      <c r="BG4073"/>
      <c r="BU4073"/>
      <c r="CI4073"/>
      <c r="CW4073"/>
      <c r="FA4073"/>
      <c r="FO4073"/>
    </row>
    <row r="4074" spans="15:171">
      <c r="O4074"/>
      <c r="AD4074"/>
      <c r="AE4074"/>
      <c r="BG4074"/>
      <c r="BU4074"/>
      <c r="CI4074"/>
      <c r="CW4074"/>
      <c r="FA4074"/>
      <c r="FO4074"/>
    </row>
    <row r="4075" spans="15:171">
      <c r="O4075"/>
      <c r="AD4075"/>
      <c r="AE4075"/>
      <c r="BG4075"/>
      <c r="BU4075"/>
      <c r="CI4075"/>
      <c r="CW4075"/>
      <c r="FA4075"/>
      <c r="FO4075"/>
    </row>
    <row r="4076" spans="15:171">
      <c r="O4076"/>
      <c r="AD4076"/>
      <c r="AE4076"/>
      <c r="BG4076"/>
      <c r="BU4076"/>
      <c r="CI4076"/>
      <c r="CW4076"/>
      <c r="FA4076"/>
      <c r="FO4076"/>
    </row>
    <row r="4077" spans="15:171">
      <c r="O4077"/>
      <c r="AD4077"/>
      <c r="AE4077"/>
      <c r="BG4077"/>
      <c r="BU4077"/>
      <c r="CI4077"/>
      <c r="CW4077"/>
      <c r="FA4077"/>
      <c r="FO4077"/>
    </row>
    <row r="4078" spans="15:171">
      <c r="O4078"/>
      <c r="AD4078"/>
      <c r="AE4078"/>
      <c r="BG4078"/>
      <c r="BU4078"/>
      <c r="CI4078"/>
      <c r="CW4078"/>
      <c r="FA4078"/>
      <c r="FO4078"/>
    </row>
    <row r="4079" spans="15:171">
      <c r="O4079"/>
      <c r="AD4079"/>
      <c r="AE4079"/>
      <c r="BG4079"/>
      <c r="BU4079"/>
      <c r="CI4079"/>
      <c r="CW4079"/>
      <c r="FA4079"/>
      <c r="FO4079"/>
    </row>
    <row r="4080" spans="15:171">
      <c r="O4080"/>
      <c r="AD4080"/>
      <c r="AE4080"/>
      <c r="BG4080"/>
      <c r="BU4080"/>
      <c r="CI4080"/>
      <c r="CW4080"/>
      <c r="FA4080"/>
      <c r="FO4080"/>
    </row>
    <row r="4081" spans="15:171">
      <c r="O4081"/>
      <c r="AD4081"/>
      <c r="AE4081"/>
      <c r="BG4081"/>
      <c r="BU4081"/>
      <c r="CI4081"/>
      <c r="CW4081"/>
      <c r="FA4081"/>
      <c r="FO4081"/>
    </row>
    <row r="4082" spans="15:171">
      <c r="O4082"/>
      <c r="AD4082"/>
      <c r="AE4082"/>
      <c r="BG4082"/>
      <c r="BU4082"/>
      <c r="CI4082"/>
      <c r="CW4082"/>
      <c r="FA4082"/>
      <c r="FO4082"/>
    </row>
    <row r="4083" spans="15:171">
      <c r="O4083"/>
      <c r="AD4083"/>
      <c r="AE4083"/>
      <c r="BG4083"/>
      <c r="BU4083"/>
      <c r="CI4083"/>
      <c r="CW4083"/>
      <c r="FA4083"/>
      <c r="FO4083"/>
    </row>
    <row r="4084" spans="15:171">
      <c r="O4084"/>
      <c r="AD4084"/>
      <c r="AE4084"/>
      <c r="BG4084"/>
      <c r="BU4084"/>
      <c r="CI4084"/>
      <c r="CW4084"/>
      <c r="FA4084"/>
      <c r="FO4084"/>
    </row>
    <row r="4085" spans="15:171">
      <c r="O4085"/>
      <c r="AD4085"/>
      <c r="AE4085"/>
      <c r="BG4085"/>
      <c r="BU4085"/>
      <c r="CI4085"/>
      <c r="CW4085"/>
      <c r="FA4085"/>
      <c r="FO4085"/>
    </row>
    <row r="4086" spans="15:171">
      <c r="O4086"/>
      <c r="AD4086"/>
      <c r="AE4086"/>
      <c r="BG4086"/>
      <c r="BU4086"/>
      <c r="CI4086"/>
      <c r="CW4086"/>
      <c r="FA4086"/>
      <c r="FO4086"/>
    </row>
    <row r="4087" spans="15:171">
      <c r="O4087"/>
      <c r="AD4087"/>
      <c r="AE4087"/>
      <c r="BG4087"/>
      <c r="BU4087"/>
      <c r="CI4087"/>
      <c r="CW4087"/>
      <c r="FA4087"/>
      <c r="FO4087"/>
    </row>
    <row r="4088" spans="15:171">
      <c r="O4088"/>
      <c r="AD4088"/>
      <c r="AE4088"/>
      <c r="BG4088"/>
      <c r="BU4088"/>
      <c r="CI4088"/>
      <c r="CW4088"/>
      <c r="FA4088"/>
      <c r="FO4088"/>
    </row>
    <row r="4089" spans="15:171">
      <c r="O4089"/>
      <c r="AD4089"/>
      <c r="AE4089"/>
      <c r="BG4089"/>
      <c r="BU4089"/>
      <c r="CI4089"/>
      <c r="CW4089"/>
      <c r="FA4089"/>
      <c r="FO4089"/>
    </row>
    <row r="4090" spans="15:171">
      <c r="O4090"/>
      <c r="AD4090"/>
      <c r="AE4090"/>
      <c r="BG4090"/>
      <c r="BU4090"/>
      <c r="CI4090"/>
      <c r="CW4090"/>
      <c r="FA4090"/>
      <c r="FO4090"/>
    </row>
    <row r="4091" spans="15:171">
      <c r="O4091"/>
      <c r="AD4091"/>
      <c r="AE4091"/>
      <c r="BG4091"/>
      <c r="BU4091"/>
      <c r="CI4091"/>
      <c r="CW4091"/>
      <c r="FA4091"/>
      <c r="FO4091"/>
    </row>
    <row r="4092" spans="15:171">
      <c r="O4092"/>
      <c r="AD4092"/>
      <c r="AE4092"/>
      <c r="BG4092"/>
      <c r="BU4092"/>
      <c r="CI4092"/>
      <c r="CW4092"/>
      <c r="FA4092"/>
      <c r="FO4092"/>
    </row>
    <row r="4093" spans="15:171">
      <c r="O4093"/>
      <c r="AD4093"/>
      <c r="AE4093"/>
      <c r="BG4093"/>
      <c r="BU4093"/>
      <c r="CI4093"/>
      <c r="CW4093"/>
      <c r="FA4093"/>
      <c r="FO4093"/>
    </row>
    <row r="4094" spans="15:171">
      <c r="O4094"/>
      <c r="AD4094"/>
      <c r="AE4094"/>
      <c r="BG4094"/>
      <c r="BU4094"/>
      <c r="CI4094"/>
      <c r="CW4094"/>
      <c r="FA4094"/>
      <c r="FO4094"/>
    </row>
    <row r="4095" spans="15:171">
      <c r="O4095"/>
      <c r="AD4095"/>
      <c r="AE4095"/>
      <c r="BG4095"/>
      <c r="BU4095"/>
      <c r="CI4095"/>
      <c r="CW4095"/>
      <c r="FA4095"/>
      <c r="FO4095"/>
    </row>
    <row r="4096" spans="15:171">
      <c r="O4096"/>
      <c r="AD4096"/>
      <c r="AE4096"/>
      <c r="BG4096"/>
      <c r="BU4096"/>
      <c r="CI4096"/>
      <c r="CW4096"/>
      <c r="FA4096"/>
      <c r="FO4096"/>
    </row>
    <row r="4097" spans="15:171">
      <c r="O4097"/>
      <c r="AD4097"/>
      <c r="AE4097"/>
      <c r="BG4097"/>
      <c r="BU4097"/>
      <c r="CI4097"/>
      <c r="CW4097"/>
      <c r="FA4097"/>
      <c r="FO4097"/>
    </row>
    <row r="4098" spans="15:171">
      <c r="O4098"/>
      <c r="AD4098"/>
      <c r="AE4098"/>
      <c r="BG4098"/>
      <c r="BU4098"/>
      <c r="CI4098"/>
      <c r="CW4098"/>
      <c r="FA4098"/>
      <c r="FO4098"/>
    </row>
    <row r="4099" spans="15:171">
      <c r="O4099"/>
      <c r="AD4099"/>
      <c r="AE4099"/>
      <c r="BG4099"/>
      <c r="BU4099"/>
      <c r="CI4099"/>
      <c r="CW4099"/>
      <c r="FA4099"/>
      <c r="FO4099"/>
    </row>
    <row r="4100" spans="15:171">
      <c r="O4100"/>
      <c r="AD4100"/>
      <c r="AE4100"/>
      <c r="BG4100"/>
      <c r="BU4100"/>
      <c r="CI4100"/>
      <c r="CW4100"/>
      <c r="FA4100"/>
      <c r="FO4100"/>
    </row>
    <row r="4101" spans="15:171">
      <c r="O4101"/>
      <c r="AD4101"/>
      <c r="AE4101"/>
      <c r="BG4101"/>
      <c r="BU4101"/>
      <c r="CI4101"/>
      <c r="CW4101"/>
      <c r="FA4101"/>
      <c r="FO4101"/>
    </row>
    <row r="4102" spans="15:171">
      <c r="O4102"/>
      <c r="AD4102"/>
      <c r="AE4102"/>
      <c r="BG4102"/>
      <c r="BU4102"/>
      <c r="CI4102"/>
      <c r="CW4102"/>
      <c r="FA4102"/>
      <c r="FO4102"/>
    </row>
    <row r="4103" spans="15:171">
      <c r="O4103"/>
      <c r="AD4103"/>
      <c r="AE4103"/>
      <c r="BG4103"/>
      <c r="BU4103"/>
      <c r="CI4103"/>
      <c r="CW4103"/>
      <c r="FA4103"/>
      <c r="FO4103"/>
    </row>
    <row r="4104" spans="15:171">
      <c r="O4104"/>
      <c r="AD4104"/>
      <c r="AE4104"/>
      <c r="BG4104"/>
      <c r="BU4104"/>
      <c r="CI4104"/>
      <c r="CW4104"/>
      <c r="FA4104"/>
      <c r="FO4104"/>
    </row>
    <row r="4105" spans="15:171">
      <c r="O4105"/>
      <c r="AD4105"/>
      <c r="AE4105"/>
      <c r="BG4105"/>
      <c r="BU4105"/>
      <c r="CI4105"/>
      <c r="CW4105"/>
      <c r="FA4105"/>
      <c r="FO4105"/>
    </row>
    <row r="4106" spans="15:171">
      <c r="O4106"/>
      <c r="AD4106"/>
      <c r="AE4106"/>
      <c r="BG4106"/>
      <c r="BU4106"/>
      <c r="CI4106"/>
      <c r="CW4106"/>
      <c r="FA4106"/>
      <c r="FO4106"/>
    </row>
    <row r="4107" spans="15:171">
      <c r="O4107"/>
      <c r="AD4107"/>
      <c r="AE4107"/>
      <c r="BG4107"/>
      <c r="BU4107"/>
      <c r="CI4107"/>
      <c r="CW4107"/>
      <c r="FA4107"/>
      <c r="FO4107"/>
    </row>
    <row r="4108" spans="15:171">
      <c r="O4108"/>
      <c r="AD4108"/>
      <c r="AE4108"/>
      <c r="BG4108"/>
      <c r="BU4108"/>
      <c r="CI4108"/>
      <c r="CW4108"/>
      <c r="FA4108"/>
      <c r="FO4108"/>
    </row>
    <row r="4109" spans="15:171">
      <c r="O4109"/>
      <c r="AD4109"/>
      <c r="AE4109"/>
      <c r="BG4109"/>
      <c r="BU4109"/>
      <c r="CI4109"/>
      <c r="CW4109"/>
      <c r="FA4109"/>
      <c r="FO4109"/>
    </row>
    <row r="4110" spans="15:171">
      <c r="O4110"/>
      <c r="AD4110"/>
      <c r="AE4110"/>
      <c r="BG4110"/>
      <c r="BU4110"/>
      <c r="CI4110"/>
      <c r="CW4110"/>
      <c r="FA4110"/>
      <c r="FO4110"/>
    </row>
    <row r="4111" spans="15:171">
      <c r="O4111"/>
      <c r="AD4111"/>
      <c r="AE4111"/>
      <c r="BG4111"/>
      <c r="BU4111"/>
      <c r="CI4111"/>
      <c r="CW4111"/>
      <c r="FA4111"/>
      <c r="FO4111"/>
    </row>
    <row r="4112" spans="15:171">
      <c r="O4112"/>
      <c r="AD4112"/>
      <c r="AE4112"/>
      <c r="BG4112"/>
      <c r="BU4112"/>
      <c r="CI4112"/>
      <c r="CW4112"/>
      <c r="FA4112"/>
      <c r="FO4112"/>
    </row>
    <row r="4113" spans="15:171">
      <c r="O4113"/>
      <c r="AD4113"/>
      <c r="AE4113"/>
      <c r="BG4113"/>
      <c r="BU4113"/>
      <c r="CI4113"/>
      <c r="CW4113"/>
      <c r="FA4113"/>
      <c r="FO4113"/>
    </row>
    <row r="4114" spans="15:171">
      <c r="O4114"/>
      <c r="AD4114"/>
      <c r="AE4114"/>
      <c r="BG4114"/>
      <c r="BU4114"/>
      <c r="CI4114"/>
      <c r="CW4114"/>
      <c r="FA4114"/>
      <c r="FO4114"/>
    </row>
    <row r="4115" spans="15:171">
      <c r="O4115"/>
      <c r="AD4115"/>
      <c r="AE4115"/>
      <c r="BG4115"/>
      <c r="BU4115"/>
      <c r="CI4115"/>
      <c r="CW4115"/>
      <c r="FA4115"/>
      <c r="FO4115"/>
    </row>
    <row r="4116" spans="15:171">
      <c r="O4116"/>
      <c r="AD4116"/>
      <c r="AE4116"/>
      <c r="BG4116"/>
      <c r="BU4116"/>
      <c r="CI4116"/>
      <c r="CW4116"/>
      <c r="FA4116"/>
      <c r="FO4116"/>
    </row>
    <row r="4117" spans="15:171">
      <c r="O4117"/>
      <c r="AD4117"/>
      <c r="AE4117"/>
      <c r="BG4117"/>
      <c r="BU4117"/>
      <c r="CI4117"/>
      <c r="CW4117"/>
      <c r="FA4117"/>
      <c r="FO4117"/>
    </row>
    <row r="4118" spans="15:171">
      <c r="O4118"/>
      <c r="AD4118"/>
      <c r="AE4118"/>
      <c r="BG4118"/>
      <c r="BU4118"/>
      <c r="CI4118"/>
      <c r="CW4118"/>
      <c r="FA4118"/>
      <c r="FO4118"/>
    </row>
    <row r="4119" spans="15:171">
      <c r="O4119"/>
      <c r="AD4119"/>
      <c r="AE4119"/>
      <c r="BG4119"/>
      <c r="BU4119"/>
      <c r="CI4119"/>
      <c r="CW4119"/>
      <c r="FA4119"/>
      <c r="FO4119"/>
    </row>
    <row r="4120" spans="15:171">
      <c r="O4120"/>
      <c r="AD4120"/>
      <c r="AE4120"/>
      <c r="BG4120"/>
      <c r="BU4120"/>
      <c r="CI4120"/>
      <c r="CW4120"/>
      <c r="FA4120"/>
      <c r="FO4120"/>
    </row>
    <row r="4121" spans="15:171">
      <c r="O4121"/>
      <c r="AD4121"/>
      <c r="AE4121"/>
      <c r="BG4121"/>
      <c r="BU4121"/>
      <c r="CI4121"/>
      <c r="CW4121"/>
      <c r="FA4121"/>
      <c r="FO4121"/>
    </row>
    <row r="4122" spans="15:171">
      <c r="O4122"/>
      <c r="AD4122"/>
      <c r="AE4122"/>
      <c r="BG4122"/>
      <c r="BU4122"/>
      <c r="CI4122"/>
      <c r="CW4122"/>
      <c r="FA4122"/>
      <c r="FO4122"/>
    </row>
    <row r="4123" spans="15:171">
      <c r="O4123"/>
      <c r="AD4123"/>
      <c r="AE4123"/>
      <c r="BG4123"/>
      <c r="BU4123"/>
      <c r="CI4123"/>
      <c r="CW4123"/>
      <c r="FA4123"/>
      <c r="FO4123"/>
    </row>
    <row r="4124" spans="15:171">
      <c r="O4124"/>
      <c r="AD4124"/>
      <c r="AE4124"/>
      <c r="BG4124"/>
      <c r="BU4124"/>
      <c r="CI4124"/>
      <c r="CW4124"/>
      <c r="FA4124"/>
      <c r="FO4124"/>
    </row>
    <row r="4125" spans="15:171">
      <c r="O4125"/>
      <c r="AD4125"/>
      <c r="AE4125"/>
      <c r="BG4125"/>
      <c r="BU4125"/>
      <c r="CI4125"/>
      <c r="CW4125"/>
      <c r="FA4125"/>
      <c r="FO4125"/>
    </row>
    <row r="4126" spans="15:171">
      <c r="O4126"/>
      <c r="AD4126"/>
      <c r="AE4126"/>
      <c r="BG4126"/>
      <c r="BU4126"/>
      <c r="CI4126"/>
      <c r="CW4126"/>
      <c r="FA4126"/>
      <c r="FO4126"/>
    </row>
    <row r="4127" spans="15:171">
      <c r="O4127"/>
      <c r="AD4127"/>
      <c r="AE4127"/>
      <c r="BG4127"/>
      <c r="BU4127"/>
      <c r="CI4127"/>
      <c r="CW4127"/>
      <c r="FA4127"/>
      <c r="FO4127"/>
    </row>
    <row r="4128" spans="15:171">
      <c r="O4128"/>
      <c r="AD4128"/>
      <c r="AE4128"/>
      <c r="BG4128"/>
      <c r="BU4128"/>
      <c r="CI4128"/>
      <c r="CW4128"/>
      <c r="FA4128"/>
      <c r="FO4128"/>
    </row>
    <row r="4129" spans="15:171">
      <c r="O4129"/>
      <c r="AD4129"/>
      <c r="AE4129"/>
      <c r="BG4129"/>
      <c r="BU4129"/>
      <c r="CI4129"/>
      <c r="CW4129"/>
      <c r="FA4129"/>
      <c r="FO4129"/>
    </row>
    <row r="4130" spans="15:171">
      <c r="O4130"/>
      <c r="AD4130"/>
      <c r="AE4130"/>
      <c r="BG4130"/>
      <c r="BU4130"/>
      <c r="CI4130"/>
      <c r="CW4130"/>
      <c r="FA4130"/>
      <c r="FO4130"/>
    </row>
    <row r="4131" spans="15:171">
      <c r="O4131"/>
      <c r="AD4131"/>
      <c r="AE4131"/>
      <c r="BG4131"/>
      <c r="BU4131"/>
      <c r="CI4131"/>
      <c r="CW4131"/>
      <c r="FA4131"/>
      <c r="FO4131"/>
    </row>
    <row r="4132" spans="15:171">
      <c r="O4132"/>
      <c r="AD4132"/>
      <c r="AE4132"/>
      <c r="BG4132"/>
      <c r="BU4132"/>
      <c r="CI4132"/>
      <c r="CW4132"/>
      <c r="FA4132"/>
      <c r="FO4132"/>
    </row>
    <row r="4133" spans="15:171">
      <c r="O4133"/>
      <c r="AD4133"/>
      <c r="AE4133"/>
      <c r="BG4133"/>
      <c r="BU4133"/>
      <c r="CI4133"/>
      <c r="CW4133"/>
      <c r="FA4133"/>
      <c r="FO4133"/>
    </row>
    <row r="4134" spans="15:171">
      <c r="O4134"/>
      <c r="AD4134"/>
      <c r="AE4134"/>
      <c r="BG4134"/>
      <c r="BU4134"/>
      <c r="CI4134"/>
      <c r="CW4134"/>
      <c r="FA4134"/>
      <c r="FO4134"/>
    </row>
    <row r="4135" spans="15:171">
      <c r="O4135"/>
      <c r="AD4135"/>
      <c r="AE4135"/>
      <c r="BG4135"/>
      <c r="BU4135"/>
      <c r="CI4135"/>
      <c r="CW4135"/>
      <c r="FA4135"/>
      <c r="FO4135"/>
    </row>
    <row r="4136" spans="15:171">
      <c r="O4136"/>
      <c r="AD4136"/>
      <c r="AE4136"/>
      <c r="BG4136"/>
      <c r="BU4136"/>
      <c r="CI4136"/>
      <c r="CW4136"/>
      <c r="FA4136"/>
      <c r="FO4136"/>
    </row>
    <row r="4137" spans="15:171">
      <c r="O4137"/>
      <c r="AD4137"/>
      <c r="AE4137"/>
      <c r="BG4137"/>
      <c r="BU4137"/>
      <c r="CI4137"/>
      <c r="CW4137"/>
      <c r="FA4137"/>
      <c r="FO4137"/>
    </row>
    <row r="4138" spans="15:171">
      <c r="O4138"/>
      <c r="AD4138"/>
      <c r="AE4138"/>
      <c r="BG4138"/>
      <c r="BU4138"/>
      <c r="CI4138"/>
      <c r="CW4138"/>
      <c r="FA4138"/>
      <c r="FO4138"/>
    </row>
    <row r="4139" spans="15:171">
      <c r="O4139"/>
      <c r="AD4139"/>
      <c r="AE4139"/>
      <c r="BG4139"/>
      <c r="BU4139"/>
      <c r="CI4139"/>
      <c r="CW4139"/>
      <c r="FA4139"/>
      <c r="FO4139"/>
    </row>
    <row r="4140" spans="15:171">
      <c r="O4140"/>
      <c r="AD4140"/>
      <c r="AE4140"/>
      <c r="BG4140"/>
      <c r="BU4140"/>
      <c r="CI4140"/>
      <c r="CW4140"/>
      <c r="FA4140"/>
      <c r="FO4140"/>
    </row>
    <row r="4141" spans="15:171">
      <c r="O4141"/>
      <c r="AD4141"/>
      <c r="AE4141"/>
      <c r="BG4141"/>
      <c r="BU4141"/>
      <c r="CI4141"/>
      <c r="CW4141"/>
      <c r="FA4141"/>
      <c r="FO4141"/>
    </row>
    <row r="4142" spans="15:171">
      <c r="O4142"/>
      <c r="AD4142"/>
      <c r="AE4142"/>
      <c r="BG4142"/>
      <c r="BU4142"/>
      <c r="CI4142"/>
      <c r="CW4142"/>
      <c r="FA4142"/>
      <c r="FO4142"/>
    </row>
    <row r="4143" spans="15:171">
      <c r="O4143"/>
      <c r="AD4143"/>
      <c r="AE4143"/>
      <c r="BG4143"/>
      <c r="BU4143"/>
      <c r="CI4143"/>
      <c r="CW4143"/>
      <c r="FA4143"/>
      <c r="FO4143"/>
    </row>
    <row r="4144" spans="15:171">
      <c r="O4144"/>
      <c r="AD4144"/>
      <c r="AE4144"/>
      <c r="BG4144"/>
      <c r="BU4144"/>
      <c r="CI4144"/>
      <c r="CW4144"/>
      <c r="FA4144"/>
      <c r="FO4144"/>
    </row>
    <row r="4145" spans="15:171">
      <c r="O4145"/>
      <c r="AD4145"/>
      <c r="AE4145"/>
      <c r="BG4145"/>
      <c r="BU4145"/>
      <c r="CI4145"/>
      <c r="CW4145"/>
      <c r="FA4145"/>
      <c r="FO4145"/>
    </row>
    <row r="4146" spans="15:171">
      <c r="O4146"/>
      <c r="AD4146"/>
      <c r="AE4146"/>
      <c r="BG4146"/>
      <c r="BU4146"/>
      <c r="CI4146"/>
      <c r="CW4146"/>
      <c r="FA4146"/>
      <c r="FO4146"/>
    </row>
    <row r="4147" spans="15:171">
      <c r="O4147"/>
      <c r="AD4147"/>
      <c r="AE4147"/>
      <c r="BG4147"/>
      <c r="BU4147"/>
      <c r="CI4147"/>
      <c r="CW4147"/>
      <c r="FA4147"/>
      <c r="FO4147"/>
    </row>
    <row r="4148" spans="15:171">
      <c r="O4148"/>
      <c r="AD4148"/>
      <c r="AE4148"/>
      <c r="BG4148"/>
      <c r="BU4148"/>
      <c r="CI4148"/>
      <c r="CW4148"/>
      <c r="FA4148"/>
      <c r="FO4148"/>
    </row>
    <row r="4149" spans="15:171">
      <c r="O4149"/>
      <c r="AD4149"/>
      <c r="AE4149"/>
      <c r="BG4149"/>
      <c r="BU4149"/>
      <c r="CI4149"/>
      <c r="CW4149"/>
      <c r="FA4149"/>
      <c r="FO4149"/>
    </row>
    <row r="4150" spans="15:171">
      <c r="O4150"/>
      <c r="AD4150"/>
      <c r="AE4150"/>
      <c r="BG4150"/>
      <c r="BU4150"/>
      <c r="CI4150"/>
      <c r="CW4150"/>
      <c r="FA4150"/>
      <c r="FO4150"/>
    </row>
    <row r="4151" spans="15:171">
      <c r="O4151"/>
      <c r="AD4151"/>
      <c r="AE4151"/>
      <c r="BG4151"/>
      <c r="BU4151"/>
      <c r="CI4151"/>
      <c r="CW4151"/>
      <c r="FA4151"/>
      <c r="FO4151"/>
    </row>
    <row r="4152" spans="15:171">
      <c r="O4152"/>
      <c r="AD4152"/>
      <c r="AE4152"/>
      <c r="BG4152"/>
      <c r="BU4152"/>
      <c r="CI4152"/>
      <c r="CW4152"/>
      <c r="FA4152"/>
      <c r="FO4152"/>
    </row>
    <row r="4153" spans="15:171">
      <c r="O4153"/>
      <c r="AD4153"/>
      <c r="AE4153"/>
      <c r="BG4153"/>
      <c r="BU4153"/>
      <c r="CI4153"/>
      <c r="CW4153"/>
      <c r="FA4153"/>
      <c r="FO4153"/>
    </row>
    <row r="4154" spans="15:171">
      <c r="O4154"/>
      <c r="AD4154"/>
      <c r="AE4154"/>
      <c r="BG4154"/>
      <c r="BU4154"/>
      <c r="CI4154"/>
      <c r="CW4154"/>
      <c r="FA4154"/>
      <c r="FO4154"/>
    </row>
    <row r="4155" spans="15:171">
      <c r="O4155"/>
      <c r="AD4155"/>
      <c r="AE4155"/>
      <c r="BG4155"/>
      <c r="BU4155"/>
      <c r="CI4155"/>
      <c r="CW4155"/>
      <c r="FA4155"/>
      <c r="FO4155"/>
    </row>
    <row r="4156" spans="15:171">
      <c r="O4156"/>
      <c r="AD4156"/>
      <c r="AE4156"/>
      <c r="BG4156"/>
      <c r="BU4156"/>
      <c r="CI4156"/>
      <c r="CW4156"/>
      <c r="FA4156"/>
      <c r="FO4156"/>
    </row>
    <row r="4157" spans="15:171">
      <c r="O4157"/>
      <c r="AD4157"/>
      <c r="AE4157"/>
      <c r="BG4157"/>
      <c r="BU4157"/>
      <c r="CI4157"/>
      <c r="CW4157"/>
      <c r="FA4157"/>
      <c r="FO4157"/>
    </row>
    <row r="4158" spans="15:171">
      <c r="O4158"/>
      <c r="AD4158"/>
      <c r="AE4158"/>
      <c r="BG4158"/>
      <c r="BU4158"/>
      <c r="CI4158"/>
      <c r="CW4158"/>
      <c r="FA4158"/>
      <c r="FO4158"/>
    </row>
    <row r="4159" spans="15:171">
      <c r="O4159"/>
      <c r="AD4159"/>
      <c r="AE4159"/>
      <c r="BG4159"/>
      <c r="BU4159"/>
      <c r="CI4159"/>
      <c r="CW4159"/>
      <c r="FA4159"/>
      <c r="FO4159"/>
    </row>
    <row r="4160" spans="15:171">
      <c r="O4160"/>
      <c r="AD4160"/>
      <c r="AE4160"/>
      <c r="BG4160"/>
      <c r="BU4160"/>
      <c r="CI4160"/>
      <c r="CW4160"/>
      <c r="FA4160"/>
      <c r="FO4160"/>
    </row>
    <row r="4161" spans="15:171">
      <c r="O4161"/>
      <c r="AD4161"/>
      <c r="AE4161"/>
      <c r="BG4161"/>
      <c r="BU4161"/>
      <c r="CI4161"/>
      <c r="CW4161"/>
      <c r="FA4161"/>
      <c r="FO4161"/>
    </row>
    <row r="4162" spans="15:171">
      <c r="O4162"/>
      <c r="AD4162"/>
      <c r="AE4162"/>
      <c r="BG4162"/>
      <c r="BU4162"/>
      <c r="CI4162"/>
      <c r="CW4162"/>
      <c r="FA4162"/>
      <c r="FO4162"/>
    </row>
    <row r="4163" spans="15:171">
      <c r="O4163"/>
      <c r="AD4163"/>
      <c r="AE4163"/>
      <c r="BG4163"/>
      <c r="BU4163"/>
      <c r="CI4163"/>
      <c r="CW4163"/>
      <c r="FA4163"/>
      <c r="FO4163"/>
    </row>
    <row r="4164" spans="15:171">
      <c r="O4164"/>
      <c r="AD4164"/>
      <c r="AE4164"/>
      <c r="BG4164"/>
      <c r="BU4164"/>
      <c r="CI4164"/>
      <c r="CW4164"/>
      <c r="FA4164"/>
      <c r="FO4164"/>
    </row>
    <row r="4165" spans="15:171">
      <c r="O4165"/>
      <c r="AD4165"/>
      <c r="AE4165"/>
      <c r="BG4165"/>
      <c r="BU4165"/>
      <c r="CI4165"/>
      <c r="CW4165"/>
      <c r="FA4165"/>
      <c r="FO4165"/>
    </row>
    <row r="4166" spans="15:171">
      <c r="O4166"/>
      <c r="AD4166"/>
      <c r="AE4166"/>
      <c r="BG4166"/>
      <c r="BU4166"/>
      <c r="CI4166"/>
      <c r="CW4166"/>
      <c r="FA4166"/>
      <c r="FO4166"/>
    </row>
    <row r="4167" spans="15:171">
      <c r="O4167"/>
      <c r="AD4167"/>
      <c r="AE4167"/>
      <c r="BG4167"/>
      <c r="BU4167"/>
      <c r="CI4167"/>
      <c r="CW4167"/>
      <c r="FA4167"/>
      <c r="FO4167"/>
    </row>
    <row r="4168" spans="15:171">
      <c r="O4168"/>
      <c r="AD4168"/>
      <c r="AE4168"/>
      <c r="BG4168"/>
      <c r="BU4168"/>
      <c r="CI4168"/>
      <c r="CW4168"/>
      <c r="FA4168"/>
      <c r="FO4168"/>
    </row>
    <row r="4169" spans="15:171">
      <c r="O4169"/>
      <c r="AD4169"/>
      <c r="AE4169"/>
      <c r="BG4169"/>
      <c r="BU4169"/>
      <c r="CI4169"/>
      <c r="CW4169"/>
      <c r="FA4169"/>
      <c r="FO4169"/>
    </row>
    <row r="4170" spans="15:171">
      <c r="O4170"/>
      <c r="AD4170"/>
      <c r="AE4170"/>
      <c r="BG4170"/>
      <c r="BU4170"/>
      <c r="CI4170"/>
      <c r="CW4170"/>
      <c r="FA4170"/>
      <c r="FO4170"/>
    </row>
    <row r="4171" spans="15:171">
      <c r="O4171"/>
      <c r="AD4171"/>
      <c r="AE4171"/>
      <c r="BG4171"/>
      <c r="BU4171"/>
      <c r="CI4171"/>
      <c r="CW4171"/>
      <c r="FA4171"/>
      <c r="FO4171"/>
    </row>
    <row r="4172" spans="15:171">
      <c r="O4172"/>
      <c r="AD4172"/>
      <c r="AE4172"/>
      <c r="BG4172"/>
      <c r="BU4172"/>
      <c r="CI4172"/>
      <c r="CW4172"/>
      <c r="FA4172"/>
      <c r="FO4172"/>
    </row>
    <row r="4173" spans="15:171">
      <c r="O4173"/>
      <c r="AD4173"/>
      <c r="AE4173"/>
      <c r="BG4173"/>
      <c r="BU4173"/>
      <c r="CI4173"/>
      <c r="CW4173"/>
      <c r="FA4173"/>
      <c r="FO4173"/>
    </row>
    <row r="4174" spans="15:171">
      <c r="O4174"/>
      <c r="AD4174"/>
      <c r="AE4174"/>
      <c r="BG4174"/>
      <c r="BU4174"/>
      <c r="CI4174"/>
      <c r="CW4174"/>
      <c r="FA4174"/>
      <c r="FO4174"/>
    </row>
    <row r="4175" spans="15:171">
      <c r="O4175"/>
      <c r="AD4175"/>
      <c r="AE4175"/>
      <c r="BG4175"/>
      <c r="BU4175"/>
      <c r="CI4175"/>
      <c r="CW4175"/>
      <c r="FA4175"/>
      <c r="FO4175"/>
    </row>
    <row r="4176" spans="15:171">
      <c r="O4176"/>
      <c r="AD4176"/>
      <c r="AE4176"/>
      <c r="BG4176"/>
      <c r="BU4176"/>
      <c r="CI4176"/>
      <c r="CW4176"/>
      <c r="FA4176"/>
      <c r="FO4176"/>
    </row>
    <row r="4177" spans="15:171">
      <c r="O4177"/>
      <c r="AD4177"/>
      <c r="AE4177"/>
      <c r="BG4177"/>
      <c r="BU4177"/>
      <c r="CI4177"/>
      <c r="CW4177"/>
      <c r="FA4177"/>
      <c r="FO4177"/>
    </row>
    <row r="4178" spans="15:171">
      <c r="O4178"/>
      <c r="AD4178"/>
      <c r="AE4178"/>
      <c r="BG4178"/>
      <c r="BU4178"/>
      <c r="CI4178"/>
      <c r="CW4178"/>
      <c r="FA4178"/>
      <c r="FO4178"/>
    </row>
    <row r="4179" spans="15:171">
      <c r="O4179"/>
      <c r="AD4179"/>
      <c r="AE4179"/>
      <c r="BG4179"/>
      <c r="BU4179"/>
      <c r="CI4179"/>
      <c r="CW4179"/>
      <c r="FA4179"/>
      <c r="FO4179"/>
    </row>
    <row r="4180" spans="15:171">
      <c r="O4180"/>
      <c r="AD4180"/>
      <c r="AE4180"/>
      <c r="BG4180"/>
      <c r="BU4180"/>
      <c r="CI4180"/>
      <c r="CW4180"/>
      <c r="FA4180"/>
      <c r="FO4180"/>
    </row>
    <row r="4181" spans="15:171">
      <c r="O4181"/>
      <c r="AD4181"/>
      <c r="AE4181"/>
      <c r="BG4181"/>
      <c r="BU4181"/>
      <c r="CI4181"/>
      <c r="CW4181"/>
      <c r="FA4181"/>
      <c r="FO4181"/>
    </row>
    <row r="4182" spans="15:171">
      <c r="O4182"/>
      <c r="AD4182"/>
      <c r="AE4182"/>
      <c r="BG4182"/>
      <c r="BU4182"/>
      <c r="CI4182"/>
      <c r="CW4182"/>
      <c r="FA4182"/>
      <c r="FO4182"/>
    </row>
    <row r="4183" spans="15:171">
      <c r="O4183"/>
      <c r="AD4183"/>
      <c r="AE4183"/>
      <c r="BG4183"/>
      <c r="BU4183"/>
      <c r="CI4183"/>
      <c r="CW4183"/>
      <c r="FA4183"/>
      <c r="FO4183"/>
    </row>
    <row r="4184" spans="15:171">
      <c r="O4184"/>
      <c r="AD4184"/>
      <c r="AE4184"/>
      <c r="BG4184"/>
      <c r="BU4184"/>
      <c r="CI4184"/>
      <c r="CW4184"/>
      <c r="FA4184"/>
      <c r="FO4184"/>
    </row>
    <row r="4185" spans="15:171">
      <c r="O4185"/>
      <c r="AD4185"/>
      <c r="AE4185"/>
      <c r="BG4185"/>
      <c r="BU4185"/>
      <c r="CI4185"/>
      <c r="CW4185"/>
      <c r="FA4185"/>
      <c r="FO4185"/>
    </row>
    <row r="4186" spans="15:171">
      <c r="O4186"/>
      <c r="AD4186"/>
      <c r="AE4186"/>
      <c r="BG4186"/>
      <c r="BU4186"/>
      <c r="CI4186"/>
      <c r="CW4186"/>
      <c r="FA4186"/>
      <c r="FO4186"/>
    </row>
    <row r="4187" spans="15:171">
      <c r="O4187"/>
      <c r="AD4187"/>
      <c r="AE4187"/>
      <c r="BG4187"/>
      <c r="BU4187"/>
      <c r="CI4187"/>
      <c r="CW4187"/>
      <c r="FA4187"/>
      <c r="FO4187"/>
    </row>
    <row r="4188" spans="15:171">
      <c r="O4188"/>
      <c r="AD4188"/>
      <c r="AE4188"/>
      <c r="BG4188"/>
      <c r="BU4188"/>
      <c r="CI4188"/>
      <c r="CW4188"/>
      <c r="FA4188"/>
      <c r="FO4188"/>
    </row>
    <row r="4189" spans="15:171">
      <c r="O4189"/>
      <c r="AD4189"/>
      <c r="AE4189"/>
      <c r="BG4189"/>
      <c r="BU4189"/>
      <c r="CI4189"/>
      <c r="CW4189"/>
      <c r="FA4189"/>
      <c r="FO4189"/>
    </row>
    <row r="4190" spans="15:171">
      <c r="O4190"/>
      <c r="AD4190"/>
      <c r="AE4190"/>
      <c r="BG4190"/>
      <c r="BU4190"/>
      <c r="CI4190"/>
      <c r="CW4190"/>
      <c r="FA4190"/>
      <c r="FO4190"/>
    </row>
    <row r="4191" spans="15:171">
      <c r="O4191"/>
      <c r="AD4191"/>
      <c r="AE4191"/>
      <c r="BG4191"/>
      <c r="BU4191"/>
      <c r="CI4191"/>
      <c r="CW4191"/>
      <c r="FA4191"/>
      <c r="FO4191"/>
    </row>
    <row r="4192" spans="15:171">
      <c r="O4192"/>
      <c r="AD4192"/>
      <c r="AE4192"/>
      <c r="BG4192"/>
      <c r="BU4192"/>
      <c r="CI4192"/>
      <c r="CW4192"/>
      <c r="FA4192"/>
      <c r="FO4192"/>
    </row>
    <row r="4193" spans="15:171">
      <c r="O4193"/>
      <c r="AD4193"/>
      <c r="AE4193"/>
      <c r="BG4193"/>
      <c r="BU4193"/>
      <c r="CI4193"/>
      <c r="CW4193"/>
      <c r="FA4193"/>
      <c r="FO4193"/>
    </row>
    <row r="4194" spans="15:171">
      <c r="O4194"/>
      <c r="AD4194"/>
      <c r="AE4194"/>
      <c r="BG4194"/>
      <c r="BU4194"/>
      <c r="CI4194"/>
      <c r="CW4194"/>
      <c r="FA4194"/>
      <c r="FO4194"/>
    </row>
    <row r="4195" spans="15:171">
      <c r="O4195"/>
      <c r="AD4195"/>
      <c r="AE4195"/>
      <c r="BG4195"/>
      <c r="BU4195"/>
      <c r="CI4195"/>
      <c r="CW4195"/>
      <c r="FA4195"/>
      <c r="FO4195"/>
    </row>
    <row r="4196" spans="15:171">
      <c r="O4196"/>
      <c r="AD4196"/>
      <c r="AE4196"/>
      <c r="BG4196"/>
      <c r="BU4196"/>
      <c r="CI4196"/>
      <c r="CW4196"/>
      <c r="FA4196"/>
      <c r="FO4196"/>
    </row>
    <row r="4197" spans="15:171">
      <c r="O4197"/>
      <c r="AD4197"/>
      <c r="AE4197"/>
      <c r="BG4197"/>
      <c r="BU4197"/>
      <c r="CI4197"/>
      <c r="CW4197"/>
      <c r="FA4197"/>
      <c r="FO4197"/>
    </row>
    <row r="4198" spans="15:171">
      <c r="O4198"/>
      <c r="AD4198"/>
      <c r="AE4198"/>
      <c r="BG4198"/>
      <c r="BU4198"/>
      <c r="CI4198"/>
      <c r="CW4198"/>
      <c r="FA4198"/>
      <c r="FO4198"/>
    </row>
    <row r="4199" spans="15:171">
      <c r="O4199"/>
      <c r="AD4199"/>
      <c r="AE4199"/>
      <c r="BG4199"/>
      <c r="BU4199"/>
      <c r="CI4199"/>
      <c r="CW4199"/>
      <c r="FA4199"/>
      <c r="FO4199"/>
    </row>
    <row r="4200" spans="15:171">
      <c r="O4200"/>
      <c r="AD4200"/>
      <c r="AE4200"/>
      <c r="BG4200"/>
      <c r="BU4200"/>
      <c r="CI4200"/>
      <c r="CW4200"/>
      <c r="FA4200"/>
      <c r="FO4200"/>
    </row>
    <row r="4201" spans="15:171">
      <c r="O4201"/>
      <c r="AD4201"/>
      <c r="AE4201"/>
      <c r="BG4201"/>
      <c r="BU4201"/>
      <c r="CI4201"/>
      <c r="CW4201"/>
      <c r="FA4201"/>
      <c r="FO4201"/>
    </row>
    <row r="4202" spans="15:171">
      <c r="O4202"/>
      <c r="AD4202"/>
      <c r="AE4202"/>
      <c r="BG4202"/>
      <c r="BU4202"/>
      <c r="CI4202"/>
      <c r="CW4202"/>
      <c r="FA4202"/>
      <c r="FO4202"/>
    </row>
    <row r="4203" spans="15:171">
      <c r="O4203"/>
      <c r="AD4203"/>
      <c r="AE4203"/>
      <c r="BG4203"/>
      <c r="BU4203"/>
      <c r="CI4203"/>
      <c r="CW4203"/>
      <c r="FA4203"/>
      <c r="FO4203"/>
    </row>
    <row r="4204" spans="15:171">
      <c r="O4204"/>
      <c r="AD4204"/>
      <c r="AE4204"/>
      <c r="BG4204"/>
      <c r="BU4204"/>
      <c r="CI4204"/>
      <c r="CW4204"/>
      <c r="FA4204"/>
      <c r="FO4204"/>
    </row>
    <row r="4205" spans="15:171">
      <c r="O4205"/>
      <c r="AD4205"/>
      <c r="AE4205"/>
      <c r="BG4205"/>
      <c r="BU4205"/>
      <c r="CI4205"/>
      <c r="CW4205"/>
      <c r="FA4205"/>
      <c r="FO4205"/>
    </row>
    <row r="4206" spans="15:171">
      <c r="O4206"/>
      <c r="AD4206"/>
      <c r="AE4206"/>
      <c r="BG4206"/>
      <c r="BU4206"/>
      <c r="CI4206"/>
      <c r="CW4206"/>
      <c r="FA4206"/>
      <c r="FO4206"/>
    </row>
    <row r="4207" spans="15:171">
      <c r="O4207"/>
      <c r="AD4207"/>
      <c r="AE4207"/>
      <c r="BG4207"/>
      <c r="BU4207"/>
      <c r="CI4207"/>
      <c r="CW4207"/>
      <c r="FA4207"/>
      <c r="FO4207"/>
    </row>
    <row r="4208" spans="15:171">
      <c r="O4208"/>
      <c r="AD4208"/>
      <c r="AE4208"/>
      <c r="BG4208"/>
      <c r="BU4208"/>
      <c r="CI4208"/>
      <c r="CW4208"/>
      <c r="FA4208"/>
      <c r="FO4208"/>
    </row>
    <row r="4209" spans="15:171">
      <c r="O4209"/>
      <c r="AD4209"/>
      <c r="AE4209"/>
      <c r="BG4209"/>
      <c r="BU4209"/>
      <c r="CI4209"/>
      <c r="CW4209"/>
      <c r="FA4209"/>
      <c r="FO4209"/>
    </row>
    <row r="4210" spans="15:171">
      <c r="O4210"/>
      <c r="AD4210"/>
      <c r="AE4210"/>
      <c r="BG4210"/>
      <c r="BU4210"/>
      <c r="CI4210"/>
      <c r="CW4210"/>
      <c r="FA4210"/>
      <c r="FO4210"/>
    </row>
    <row r="4211" spans="15:171">
      <c r="O4211"/>
      <c r="AD4211"/>
      <c r="AE4211"/>
      <c r="BG4211"/>
      <c r="BU4211"/>
      <c r="CI4211"/>
      <c r="CW4211"/>
      <c r="FA4211"/>
      <c r="FO4211"/>
    </row>
    <row r="4212" spans="15:171">
      <c r="O4212"/>
      <c r="AD4212"/>
      <c r="AE4212"/>
      <c r="BG4212"/>
      <c r="BU4212"/>
      <c r="CI4212"/>
      <c r="CW4212"/>
      <c r="FA4212"/>
      <c r="FO4212"/>
    </row>
    <row r="4213" spans="15:171">
      <c r="O4213"/>
      <c r="AD4213"/>
      <c r="AE4213"/>
      <c r="BG4213"/>
      <c r="BU4213"/>
      <c r="CI4213"/>
      <c r="CW4213"/>
      <c r="FA4213"/>
      <c r="FO4213"/>
    </row>
    <row r="4214" spans="15:171">
      <c r="O4214"/>
      <c r="AD4214"/>
      <c r="AE4214"/>
      <c r="BG4214"/>
      <c r="BU4214"/>
      <c r="CI4214"/>
      <c r="CW4214"/>
      <c r="FA4214"/>
      <c r="FO4214"/>
    </row>
    <row r="4215" spans="15:171">
      <c r="O4215"/>
      <c r="AD4215"/>
      <c r="AE4215"/>
      <c r="BG4215"/>
      <c r="BU4215"/>
      <c r="CI4215"/>
      <c r="CW4215"/>
      <c r="FA4215"/>
      <c r="FO4215"/>
    </row>
    <row r="4216" spans="15:171">
      <c r="O4216"/>
      <c r="AD4216"/>
      <c r="AE4216"/>
      <c r="BG4216"/>
      <c r="BU4216"/>
      <c r="CI4216"/>
      <c r="CW4216"/>
      <c r="FA4216"/>
      <c r="FO4216"/>
    </row>
    <row r="4217" spans="15:171">
      <c r="O4217"/>
      <c r="AD4217"/>
      <c r="AE4217"/>
      <c r="BG4217"/>
      <c r="BU4217"/>
      <c r="CI4217"/>
      <c r="CW4217"/>
      <c r="FA4217"/>
      <c r="FO4217"/>
    </row>
    <row r="4218" spans="15:171">
      <c r="O4218"/>
      <c r="AD4218"/>
      <c r="AE4218"/>
      <c r="BG4218"/>
      <c r="BU4218"/>
      <c r="CI4218"/>
      <c r="CW4218"/>
      <c r="FA4218"/>
      <c r="FO4218"/>
    </row>
    <row r="4219" spans="15:171">
      <c r="O4219"/>
      <c r="AD4219"/>
      <c r="AE4219"/>
      <c r="BG4219"/>
      <c r="BU4219"/>
      <c r="CI4219"/>
      <c r="CW4219"/>
      <c r="FA4219"/>
      <c r="FO4219"/>
    </row>
    <row r="4220" spans="15:171">
      <c r="O4220"/>
      <c r="AD4220"/>
      <c r="AE4220"/>
      <c r="BG4220"/>
      <c r="BU4220"/>
      <c r="CI4220"/>
      <c r="CW4220"/>
      <c r="FA4220"/>
      <c r="FO4220"/>
    </row>
    <row r="4221" spans="15:171">
      <c r="O4221"/>
      <c r="AD4221"/>
      <c r="AE4221"/>
      <c r="BG4221"/>
      <c r="BU4221"/>
      <c r="CI4221"/>
      <c r="CW4221"/>
      <c r="FA4221"/>
      <c r="FO4221"/>
    </row>
    <row r="4222" spans="15:171">
      <c r="O4222"/>
      <c r="AD4222"/>
      <c r="AE4222"/>
      <c r="BG4222"/>
      <c r="BU4222"/>
      <c r="CI4222"/>
      <c r="CW4222"/>
      <c r="FA4222"/>
      <c r="FO4222"/>
    </row>
    <row r="4223" spans="15:171">
      <c r="O4223"/>
      <c r="AD4223"/>
      <c r="AE4223"/>
      <c r="BG4223"/>
      <c r="BU4223"/>
      <c r="CI4223"/>
      <c r="CW4223"/>
      <c r="FA4223"/>
      <c r="FO4223"/>
    </row>
    <row r="4224" spans="15:171">
      <c r="O4224"/>
      <c r="AD4224"/>
      <c r="AE4224"/>
      <c r="BG4224"/>
      <c r="BU4224"/>
      <c r="CI4224"/>
      <c r="CW4224"/>
      <c r="FA4224"/>
      <c r="FO4224"/>
    </row>
    <row r="4225" spans="15:171">
      <c r="O4225"/>
      <c r="AD4225"/>
      <c r="AE4225"/>
      <c r="BG4225"/>
      <c r="BU4225"/>
      <c r="CI4225"/>
      <c r="CW4225"/>
      <c r="FA4225"/>
      <c r="FO4225"/>
    </row>
    <row r="4226" spans="15:171">
      <c r="O4226"/>
      <c r="AD4226"/>
      <c r="AE4226"/>
      <c r="BG4226"/>
      <c r="BU4226"/>
      <c r="CI4226"/>
      <c r="CW4226"/>
      <c r="FA4226"/>
      <c r="FO4226"/>
    </row>
    <row r="4227" spans="15:171">
      <c r="O4227"/>
      <c r="AD4227"/>
      <c r="AE4227"/>
      <c r="BG4227"/>
      <c r="BU4227"/>
      <c r="CI4227"/>
      <c r="CW4227"/>
      <c r="FA4227"/>
      <c r="FO4227"/>
    </row>
    <row r="4228" spans="15:171">
      <c r="O4228"/>
      <c r="AD4228"/>
      <c r="AE4228"/>
      <c r="BG4228"/>
      <c r="BU4228"/>
      <c r="CI4228"/>
      <c r="CW4228"/>
      <c r="FA4228"/>
      <c r="FO4228"/>
    </row>
    <row r="4229" spans="15:171">
      <c r="O4229"/>
      <c r="AD4229"/>
      <c r="AE4229"/>
      <c r="BG4229"/>
      <c r="BU4229"/>
      <c r="CI4229"/>
      <c r="CW4229"/>
      <c r="FA4229"/>
      <c r="FO4229"/>
    </row>
    <row r="4230" spans="15:171">
      <c r="O4230"/>
      <c r="AD4230"/>
      <c r="AE4230"/>
      <c r="BG4230"/>
      <c r="BU4230"/>
      <c r="CI4230"/>
      <c r="CW4230"/>
      <c r="FA4230"/>
      <c r="FO4230"/>
    </row>
    <row r="4231" spans="15:171">
      <c r="O4231"/>
      <c r="AD4231"/>
      <c r="AE4231"/>
      <c r="BG4231"/>
      <c r="BU4231"/>
      <c r="CI4231"/>
      <c r="CW4231"/>
      <c r="FA4231"/>
      <c r="FO4231"/>
    </row>
    <row r="4232" spans="15:171">
      <c r="O4232"/>
      <c r="AD4232"/>
      <c r="AE4232"/>
      <c r="BG4232"/>
      <c r="BU4232"/>
      <c r="CI4232"/>
      <c r="CW4232"/>
      <c r="FA4232"/>
      <c r="FO4232"/>
    </row>
    <row r="4233" spans="15:171">
      <c r="O4233"/>
      <c r="AD4233"/>
      <c r="AE4233"/>
      <c r="BG4233"/>
      <c r="BU4233"/>
      <c r="CI4233"/>
      <c r="CW4233"/>
      <c r="FA4233"/>
      <c r="FO4233"/>
    </row>
    <row r="4234" spans="15:171">
      <c r="O4234"/>
      <c r="AD4234"/>
      <c r="AE4234"/>
      <c r="BG4234"/>
      <c r="BU4234"/>
      <c r="CI4234"/>
      <c r="CW4234"/>
      <c r="FA4234"/>
      <c r="FO4234"/>
    </row>
    <row r="4235" spans="15:171">
      <c r="O4235"/>
      <c r="AD4235"/>
      <c r="AE4235"/>
      <c r="BG4235"/>
      <c r="BU4235"/>
      <c r="CI4235"/>
      <c r="CW4235"/>
      <c r="FA4235"/>
      <c r="FO4235"/>
    </row>
    <row r="4236" spans="15:171">
      <c r="O4236"/>
      <c r="AD4236"/>
      <c r="AE4236"/>
      <c r="BG4236"/>
      <c r="BU4236"/>
      <c r="CI4236"/>
      <c r="CW4236"/>
      <c r="FA4236"/>
      <c r="FO4236"/>
    </row>
    <row r="4237" spans="15:171">
      <c r="O4237"/>
      <c r="AD4237"/>
      <c r="AE4237"/>
      <c r="BG4237"/>
      <c r="BU4237"/>
      <c r="CI4237"/>
      <c r="CW4237"/>
      <c r="FA4237"/>
      <c r="FO4237"/>
    </row>
    <row r="4238" spans="15:171">
      <c r="O4238"/>
      <c r="AD4238"/>
      <c r="AE4238"/>
      <c r="BG4238"/>
      <c r="BU4238"/>
      <c r="CI4238"/>
      <c r="CW4238"/>
      <c r="FA4238"/>
      <c r="FO4238"/>
    </row>
    <row r="4239" spans="15:171">
      <c r="O4239"/>
      <c r="AD4239"/>
      <c r="AE4239"/>
      <c r="BG4239"/>
      <c r="BU4239"/>
      <c r="CI4239"/>
      <c r="CW4239"/>
      <c r="FA4239"/>
      <c r="FO4239"/>
    </row>
    <row r="4240" spans="15:171">
      <c r="O4240"/>
      <c r="AD4240"/>
      <c r="AE4240"/>
      <c r="BG4240"/>
      <c r="BU4240"/>
      <c r="CI4240"/>
      <c r="CW4240"/>
      <c r="FA4240"/>
      <c r="FO4240"/>
    </row>
    <row r="4241" spans="15:171">
      <c r="O4241"/>
      <c r="AD4241"/>
      <c r="AE4241"/>
      <c r="BG4241"/>
      <c r="BU4241"/>
      <c r="CI4241"/>
      <c r="CW4241"/>
      <c r="FA4241"/>
      <c r="FO4241"/>
    </row>
    <row r="4242" spans="15:171">
      <c r="O4242"/>
      <c r="AD4242"/>
      <c r="AE4242"/>
      <c r="BG4242"/>
      <c r="BU4242"/>
      <c r="CI4242"/>
      <c r="CW4242"/>
      <c r="FA4242"/>
      <c r="FO4242"/>
    </row>
    <row r="4243" spans="15:171">
      <c r="O4243"/>
      <c r="AD4243"/>
      <c r="AE4243"/>
      <c r="BG4243"/>
      <c r="BU4243"/>
      <c r="CI4243"/>
      <c r="CW4243"/>
      <c r="FA4243"/>
      <c r="FO4243"/>
    </row>
    <row r="4244" spans="15:171">
      <c r="O4244"/>
      <c r="AD4244"/>
      <c r="AE4244"/>
      <c r="BG4244"/>
      <c r="BU4244"/>
      <c r="CI4244"/>
      <c r="CW4244"/>
      <c r="FA4244"/>
      <c r="FO4244"/>
    </row>
    <row r="4245" spans="15:171">
      <c r="O4245"/>
      <c r="AD4245"/>
      <c r="AE4245"/>
      <c r="BG4245"/>
      <c r="BU4245"/>
      <c r="CI4245"/>
      <c r="CW4245"/>
      <c r="FA4245"/>
      <c r="FO4245"/>
    </row>
    <row r="4246" spans="15:171">
      <c r="O4246"/>
      <c r="AD4246"/>
      <c r="AE4246"/>
      <c r="BG4246"/>
      <c r="BU4246"/>
      <c r="CI4246"/>
      <c r="CW4246"/>
      <c r="FA4246"/>
      <c r="FO4246"/>
    </row>
    <row r="4247" spans="15:171">
      <c r="O4247"/>
      <c r="AD4247"/>
      <c r="AE4247"/>
      <c r="BG4247"/>
      <c r="BU4247"/>
      <c r="CI4247"/>
      <c r="CW4247"/>
      <c r="FA4247"/>
      <c r="FO4247"/>
    </row>
    <row r="4248" spans="15:171">
      <c r="O4248"/>
      <c r="AD4248"/>
      <c r="AE4248"/>
      <c r="BG4248"/>
      <c r="BU4248"/>
      <c r="CI4248"/>
      <c r="CW4248"/>
      <c r="FA4248"/>
      <c r="FO4248"/>
    </row>
    <row r="4249" spans="15:171">
      <c r="O4249"/>
      <c r="AD4249"/>
      <c r="AE4249"/>
      <c r="BG4249"/>
      <c r="BU4249"/>
      <c r="CI4249"/>
      <c r="CW4249"/>
      <c r="FA4249"/>
      <c r="FO4249"/>
    </row>
    <row r="4250" spans="15:171">
      <c r="O4250"/>
      <c r="AD4250"/>
      <c r="AE4250"/>
      <c r="BG4250"/>
      <c r="BU4250"/>
      <c r="CI4250"/>
      <c r="CW4250"/>
      <c r="FA4250"/>
      <c r="FO4250"/>
    </row>
    <row r="4251" spans="15:171">
      <c r="O4251"/>
      <c r="AD4251"/>
      <c r="AE4251"/>
      <c r="BG4251"/>
      <c r="BU4251"/>
      <c r="CI4251"/>
      <c r="CW4251"/>
      <c r="FA4251"/>
      <c r="FO4251"/>
    </row>
    <row r="4252" spans="15:171">
      <c r="O4252"/>
      <c r="AD4252"/>
      <c r="AE4252"/>
      <c r="BG4252"/>
      <c r="BU4252"/>
      <c r="CI4252"/>
      <c r="CW4252"/>
      <c r="FA4252"/>
      <c r="FO4252"/>
    </row>
    <row r="4253" spans="15:171">
      <c r="O4253"/>
      <c r="AD4253"/>
      <c r="AE4253"/>
      <c r="BG4253"/>
      <c r="BU4253"/>
      <c r="CI4253"/>
      <c r="CW4253"/>
      <c r="FA4253"/>
      <c r="FO4253"/>
    </row>
    <row r="4254" spans="15:171">
      <c r="O4254"/>
      <c r="AD4254"/>
      <c r="AE4254"/>
      <c r="BG4254"/>
      <c r="BU4254"/>
      <c r="CI4254"/>
      <c r="CW4254"/>
      <c r="FA4254"/>
      <c r="FO4254"/>
    </row>
    <row r="4255" spans="15:171">
      <c r="O4255"/>
      <c r="AD4255"/>
      <c r="AE4255"/>
      <c r="BG4255"/>
      <c r="BU4255"/>
      <c r="CI4255"/>
      <c r="CW4255"/>
      <c r="FA4255"/>
      <c r="FO4255"/>
    </row>
    <row r="4256" spans="15:171">
      <c r="O4256"/>
      <c r="AD4256"/>
      <c r="AE4256"/>
      <c r="BG4256"/>
      <c r="BU4256"/>
      <c r="CI4256"/>
      <c r="CW4256"/>
      <c r="FA4256"/>
      <c r="FO4256"/>
    </row>
    <row r="4257" spans="15:171">
      <c r="O4257"/>
      <c r="AD4257"/>
      <c r="AE4257"/>
      <c r="BG4257"/>
      <c r="BU4257"/>
      <c r="CI4257"/>
      <c r="CW4257"/>
      <c r="FA4257"/>
      <c r="FO4257"/>
    </row>
    <row r="4258" spans="15:171">
      <c r="O4258"/>
      <c r="AD4258"/>
      <c r="AE4258"/>
      <c r="BG4258"/>
      <c r="BU4258"/>
      <c r="CI4258"/>
      <c r="CW4258"/>
      <c r="FA4258"/>
      <c r="FO4258"/>
    </row>
    <row r="4259" spans="15:171">
      <c r="O4259"/>
      <c r="AD4259"/>
      <c r="AE4259"/>
      <c r="BG4259"/>
      <c r="BU4259"/>
      <c r="CI4259"/>
      <c r="CW4259"/>
      <c r="FA4259"/>
      <c r="FO4259"/>
    </row>
    <row r="4260" spans="15:171">
      <c r="O4260"/>
      <c r="AD4260"/>
      <c r="AE4260"/>
      <c r="BG4260"/>
      <c r="BU4260"/>
      <c r="CI4260"/>
      <c r="CW4260"/>
      <c r="FA4260"/>
      <c r="FO4260"/>
    </row>
    <row r="4261" spans="15:171">
      <c r="O4261"/>
      <c r="AD4261"/>
      <c r="AE4261"/>
      <c r="BG4261"/>
      <c r="BU4261"/>
      <c r="CI4261"/>
      <c r="CW4261"/>
      <c r="FA4261"/>
      <c r="FO4261"/>
    </row>
    <row r="4262" spans="15:171">
      <c r="O4262"/>
      <c r="AD4262"/>
      <c r="AE4262"/>
      <c r="BG4262"/>
      <c r="BU4262"/>
      <c r="CI4262"/>
      <c r="CW4262"/>
      <c r="FA4262"/>
      <c r="FO4262"/>
    </row>
    <row r="4263" spans="15:171">
      <c r="O4263"/>
      <c r="AD4263"/>
      <c r="AE4263"/>
      <c r="BG4263"/>
      <c r="BU4263"/>
      <c r="CI4263"/>
      <c r="CW4263"/>
      <c r="FA4263"/>
      <c r="FO4263"/>
    </row>
    <row r="4264" spans="15:171">
      <c r="O4264"/>
      <c r="AD4264"/>
      <c r="AE4264"/>
      <c r="BG4264"/>
      <c r="BU4264"/>
      <c r="CI4264"/>
      <c r="CW4264"/>
      <c r="FA4264"/>
      <c r="FO4264"/>
    </row>
    <row r="4265" spans="15:171">
      <c r="O4265"/>
      <c r="AD4265"/>
      <c r="AE4265"/>
      <c r="BG4265"/>
      <c r="BU4265"/>
      <c r="CI4265"/>
      <c r="CW4265"/>
      <c r="FA4265"/>
      <c r="FO4265"/>
    </row>
    <row r="4266" spans="15:171">
      <c r="O4266"/>
      <c r="AD4266"/>
      <c r="AE4266"/>
      <c r="BG4266"/>
      <c r="BU4266"/>
      <c r="CI4266"/>
      <c r="CW4266"/>
      <c r="FA4266"/>
      <c r="FO4266"/>
    </row>
    <row r="4267" spans="15:171">
      <c r="O4267"/>
      <c r="AD4267"/>
      <c r="AE4267"/>
      <c r="BG4267"/>
      <c r="BU4267"/>
      <c r="CI4267"/>
      <c r="CW4267"/>
      <c r="FA4267"/>
      <c r="FO4267"/>
    </row>
    <row r="4268" spans="15:171">
      <c r="O4268"/>
      <c r="AD4268"/>
      <c r="AE4268"/>
      <c r="BG4268"/>
      <c r="BU4268"/>
      <c r="CI4268"/>
      <c r="CW4268"/>
      <c r="FA4268"/>
      <c r="FO4268"/>
    </row>
    <row r="4269" spans="15:171">
      <c r="O4269"/>
      <c r="AD4269"/>
      <c r="AE4269"/>
      <c r="BG4269"/>
      <c r="BU4269"/>
      <c r="CI4269"/>
      <c r="CW4269"/>
      <c r="FA4269"/>
      <c r="FO4269"/>
    </row>
    <row r="4270" spans="15:171">
      <c r="O4270"/>
      <c r="AD4270"/>
      <c r="AE4270"/>
      <c r="BG4270"/>
      <c r="BU4270"/>
      <c r="CI4270"/>
      <c r="CW4270"/>
      <c r="FA4270"/>
      <c r="FO4270"/>
    </row>
    <row r="4271" spans="15:171">
      <c r="O4271"/>
      <c r="AD4271"/>
      <c r="AE4271"/>
      <c r="BG4271"/>
      <c r="BU4271"/>
      <c r="CI4271"/>
      <c r="CW4271"/>
      <c r="FA4271"/>
      <c r="FO4271"/>
    </row>
    <row r="4272" spans="15:171">
      <c r="O4272"/>
      <c r="AD4272"/>
      <c r="AE4272"/>
      <c r="BG4272"/>
      <c r="BU4272"/>
      <c r="CI4272"/>
      <c r="CW4272"/>
      <c r="FA4272"/>
      <c r="FO4272"/>
    </row>
    <row r="4273" spans="15:171">
      <c r="O4273"/>
      <c r="AD4273"/>
      <c r="AE4273"/>
      <c r="BG4273"/>
      <c r="BU4273"/>
      <c r="CI4273"/>
      <c r="CW4273"/>
      <c r="FA4273"/>
      <c r="FO4273"/>
    </row>
    <row r="4274" spans="15:171">
      <c r="O4274"/>
      <c r="AD4274"/>
      <c r="AE4274"/>
      <c r="BG4274"/>
      <c r="BU4274"/>
      <c r="CI4274"/>
      <c r="CW4274"/>
      <c r="FA4274"/>
      <c r="FO4274"/>
    </row>
    <row r="4275" spans="15:171">
      <c r="O4275"/>
      <c r="AD4275"/>
      <c r="AE4275"/>
      <c r="BG4275"/>
      <c r="BU4275"/>
      <c r="CI4275"/>
      <c r="CW4275"/>
      <c r="FA4275"/>
      <c r="FO4275"/>
    </row>
    <row r="4276" spans="15:171">
      <c r="O4276"/>
      <c r="AD4276"/>
      <c r="AE4276"/>
      <c r="BG4276"/>
      <c r="BU4276"/>
      <c r="CI4276"/>
      <c r="CW4276"/>
      <c r="FA4276"/>
      <c r="FO4276"/>
    </row>
    <row r="4277" spans="15:171">
      <c r="O4277"/>
      <c r="AD4277"/>
      <c r="AE4277"/>
      <c r="BG4277"/>
      <c r="BU4277"/>
      <c r="CI4277"/>
      <c r="CW4277"/>
      <c r="FA4277"/>
      <c r="FO4277"/>
    </row>
    <row r="4278" spans="15:171">
      <c r="O4278"/>
      <c r="AD4278"/>
      <c r="AE4278"/>
      <c r="BG4278"/>
      <c r="BU4278"/>
      <c r="CI4278"/>
      <c r="CW4278"/>
      <c r="FA4278"/>
      <c r="FO4278"/>
    </row>
    <row r="4279" spans="15:171">
      <c r="O4279"/>
      <c r="AD4279"/>
      <c r="AE4279"/>
      <c r="BG4279"/>
      <c r="BU4279"/>
      <c r="CI4279"/>
      <c r="CW4279"/>
      <c r="FA4279"/>
      <c r="FO4279"/>
    </row>
    <row r="4280" spans="15:171">
      <c r="O4280"/>
      <c r="AD4280"/>
      <c r="AE4280"/>
      <c r="BG4280"/>
      <c r="BU4280"/>
      <c r="CI4280"/>
      <c r="CW4280"/>
      <c r="FA4280"/>
      <c r="FO4280"/>
    </row>
    <row r="4281" spans="15:171">
      <c r="O4281"/>
      <c r="AD4281"/>
      <c r="AE4281"/>
      <c r="BG4281"/>
      <c r="BU4281"/>
      <c r="CI4281"/>
      <c r="CW4281"/>
      <c r="FA4281"/>
      <c r="FO4281"/>
    </row>
    <row r="4282" spans="15:171">
      <c r="O4282"/>
      <c r="AD4282"/>
      <c r="AE4282"/>
      <c r="BG4282"/>
      <c r="BU4282"/>
      <c r="CI4282"/>
      <c r="CW4282"/>
      <c r="FA4282"/>
      <c r="FO4282"/>
    </row>
    <row r="4283" spans="15:171">
      <c r="O4283"/>
      <c r="AD4283"/>
      <c r="AE4283"/>
      <c r="BG4283"/>
      <c r="BU4283"/>
      <c r="CI4283"/>
      <c r="CW4283"/>
      <c r="FA4283"/>
      <c r="FO4283"/>
    </row>
    <row r="4284" spans="15:171">
      <c r="O4284"/>
      <c r="AD4284"/>
      <c r="AE4284"/>
      <c r="BG4284"/>
      <c r="BU4284"/>
      <c r="CI4284"/>
      <c r="CW4284"/>
      <c r="FA4284"/>
      <c r="FO4284"/>
    </row>
    <row r="4285" spans="15:171">
      <c r="O4285"/>
      <c r="AD4285"/>
      <c r="AE4285"/>
      <c r="BG4285"/>
      <c r="BU4285"/>
      <c r="CI4285"/>
      <c r="CW4285"/>
      <c r="FA4285"/>
      <c r="FO4285"/>
    </row>
    <row r="4286" spans="15:171">
      <c r="O4286"/>
      <c r="AD4286"/>
      <c r="AE4286"/>
      <c r="BG4286"/>
      <c r="BU4286"/>
      <c r="CI4286"/>
      <c r="CW4286"/>
      <c r="FA4286"/>
      <c r="FO4286"/>
    </row>
    <row r="4287" spans="15:171">
      <c r="O4287"/>
      <c r="AD4287"/>
      <c r="AE4287"/>
      <c r="BG4287"/>
      <c r="BU4287"/>
      <c r="CI4287"/>
      <c r="CW4287"/>
      <c r="FA4287"/>
      <c r="FO4287"/>
    </row>
    <row r="4288" spans="15:171">
      <c r="O4288"/>
      <c r="AD4288"/>
      <c r="AE4288"/>
      <c r="BG4288"/>
      <c r="BU4288"/>
      <c r="CI4288"/>
      <c r="CW4288"/>
      <c r="FA4288"/>
      <c r="FO4288"/>
    </row>
    <row r="4289" spans="15:171">
      <c r="O4289"/>
      <c r="AD4289"/>
      <c r="AE4289"/>
      <c r="BG4289"/>
      <c r="BU4289"/>
      <c r="CI4289"/>
      <c r="CW4289"/>
      <c r="FA4289"/>
      <c r="FO4289"/>
    </row>
    <row r="4290" spans="15:171">
      <c r="O4290"/>
      <c r="AD4290"/>
      <c r="AE4290"/>
      <c r="BG4290"/>
      <c r="BU4290"/>
      <c r="CI4290"/>
      <c r="CW4290"/>
      <c r="FA4290"/>
      <c r="FO4290"/>
    </row>
    <row r="4291" spans="15:171">
      <c r="O4291"/>
      <c r="AD4291"/>
      <c r="AE4291"/>
      <c r="BG4291"/>
      <c r="BU4291"/>
      <c r="CI4291"/>
      <c r="CW4291"/>
      <c r="FA4291"/>
      <c r="FO4291"/>
    </row>
    <row r="4292" spans="15:171">
      <c r="O4292"/>
      <c r="AD4292"/>
      <c r="AE4292"/>
      <c r="BG4292"/>
      <c r="BU4292"/>
      <c r="CI4292"/>
      <c r="CW4292"/>
      <c r="FA4292"/>
      <c r="FO4292"/>
    </row>
    <row r="4293" spans="15:171">
      <c r="O4293"/>
      <c r="AD4293"/>
      <c r="AE4293"/>
      <c r="BG4293"/>
      <c r="BU4293"/>
      <c r="CI4293"/>
      <c r="CW4293"/>
      <c r="FA4293"/>
      <c r="FO4293"/>
    </row>
    <row r="4294" spans="15:171">
      <c r="O4294"/>
      <c r="AD4294"/>
      <c r="AE4294"/>
      <c r="BG4294"/>
      <c r="BU4294"/>
      <c r="CI4294"/>
      <c r="CW4294"/>
      <c r="FA4294"/>
      <c r="FO4294"/>
    </row>
    <row r="4295" spans="15:171">
      <c r="O4295"/>
      <c r="AD4295"/>
      <c r="AE4295"/>
      <c r="BG4295"/>
      <c r="BU4295"/>
      <c r="CI4295"/>
      <c r="CW4295"/>
      <c r="FA4295"/>
      <c r="FO4295"/>
    </row>
    <row r="4296" spans="15:171">
      <c r="O4296"/>
      <c r="AD4296"/>
      <c r="AE4296"/>
      <c r="BG4296"/>
      <c r="BU4296"/>
      <c r="CI4296"/>
      <c r="CW4296"/>
      <c r="FA4296"/>
      <c r="FO4296"/>
    </row>
    <row r="4297" spans="15:171">
      <c r="O4297"/>
      <c r="AD4297"/>
      <c r="AE4297"/>
      <c r="BG4297"/>
      <c r="BU4297"/>
      <c r="CI4297"/>
      <c r="CW4297"/>
      <c r="FA4297"/>
      <c r="FO4297"/>
    </row>
    <row r="4298" spans="15:171">
      <c r="O4298"/>
      <c r="AD4298"/>
      <c r="AE4298"/>
      <c r="BG4298"/>
      <c r="BU4298"/>
      <c r="CI4298"/>
      <c r="CW4298"/>
      <c r="FA4298"/>
      <c r="FO4298"/>
    </row>
    <row r="4299" spans="15:171">
      <c r="O4299"/>
      <c r="AD4299"/>
      <c r="AE4299"/>
      <c r="BG4299"/>
      <c r="BU4299"/>
      <c r="CI4299"/>
      <c r="CW4299"/>
      <c r="FA4299"/>
      <c r="FO4299"/>
    </row>
    <row r="4300" spans="15:171">
      <c r="O4300"/>
      <c r="AD4300"/>
      <c r="AE4300"/>
      <c r="BG4300"/>
      <c r="BU4300"/>
      <c r="CI4300"/>
      <c r="CW4300"/>
      <c r="FA4300"/>
      <c r="FO4300"/>
    </row>
    <row r="4301" spans="15:171">
      <c r="O4301"/>
      <c r="AD4301"/>
      <c r="AE4301"/>
      <c r="BG4301"/>
      <c r="BU4301"/>
      <c r="CI4301"/>
      <c r="CW4301"/>
      <c r="FA4301"/>
      <c r="FO4301"/>
    </row>
    <row r="4302" spans="15:171">
      <c r="O4302"/>
      <c r="AD4302"/>
      <c r="AE4302"/>
      <c r="BG4302"/>
      <c r="BU4302"/>
      <c r="CI4302"/>
      <c r="CW4302"/>
      <c r="FA4302"/>
      <c r="FO4302"/>
    </row>
    <row r="4303" spans="15:171">
      <c r="O4303"/>
      <c r="AD4303"/>
      <c r="AE4303"/>
      <c r="BG4303"/>
      <c r="BU4303"/>
      <c r="CI4303"/>
      <c r="CW4303"/>
      <c r="FA4303"/>
      <c r="FO4303"/>
    </row>
    <row r="4304" spans="15:171">
      <c r="O4304"/>
      <c r="AD4304"/>
      <c r="AE4304"/>
      <c r="BG4304"/>
      <c r="BU4304"/>
      <c r="CI4304"/>
      <c r="CW4304"/>
      <c r="FA4304"/>
      <c r="FO4304"/>
    </row>
    <row r="4305" spans="15:171">
      <c r="O4305"/>
      <c r="AD4305"/>
      <c r="AE4305"/>
      <c r="BG4305"/>
      <c r="BU4305"/>
      <c r="CI4305"/>
      <c r="CW4305"/>
      <c r="FA4305"/>
      <c r="FO4305"/>
    </row>
    <row r="4306" spans="15:171">
      <c r="O4306"/>
      <c r="AD4306"/>
      <c r="AE4306"/>
      <c r="BG4306"/>
      <c r="BU4306"/>
      <c r="CI4306"/>
      <c r="CW4306"/>
      <c r="FA4306"/>
      <c r="FO4306"/>
    </row>
    <row r="4307" spans="15:171">
      <c r="O4307"/>
      <c r="AD4307"/>
      <c r="AE4307"/>
      <c r="BG4307"/>
      <c r="BU4307"/>
      <c r="CI4307"/>
      <c r="CW4307"/>
      <c r="FA4307"/>
      <c r="FO4307"/>
    </row>
    <row r="4308" spans="15:171">
      <c r="O4308"/>
      <c r="AD4308"/>
      <c r="AE4308"/>
      <c r="BG4308"/>
      <c r="BU4308"/>
      <c r="CI4308"/>
      <c r="CW4308"/>
      <c r="FA4308"/>
      <c r="FO4308"/>
    </row>
    <row r="4309" spans="15:171">
      <c r="O4309"/>
      <c r="AD4309"/>
      <c r="AE4309"/>
      <c r="BG4309"/>
      <c r="BU4309"/>
      <c r="CI4309"/>
      <c r="CW4309"/>
      <c r="FA4309"/>
      <c r="FO4309"/>
    </row>
    <row r="4310" spans="15:171">
      <c r="O4310"/>
      <c r="AD4310"/>
      <c r="AE4310"/>
      <c r="BG4310"/>
      <c r="BU4310"/>
      <c r="CI4310"/>
      <c r="CW4310"/>
      <c r="FA4310"/>
      <c r="FO4310"/>
    </row>
    <row r="4311" spans="15:171">
      <c r="O4311"/>
      <c r="AD4311"/>
      <c r="AE4311"/>
      <c r="BG4311"/>
      <c r="BU4311"/>
      <c r="CI4311"/>
      <c r="CW4311"/>
      <c r="FA4311"/>
      <c r="FO4311"/>
    </row>
    <row r="4312" spans="15:171">
      <c r="O4312"/>
      <c r="AD4312"/>
      <c r="AE4312"/>
      <c r="BG4312"/>
      <c r="BU4312"/>
      <c r="CI4312"/>
      <c r="CW4312"/>
      <c r="FA4312"/>
      <c r="FO4312"/>
    </row>
    <row r="4313" spans="15:171">
      <c r="O4313"/>
      <c r="AD4313"/>
      <c r="AE4313"/>
      <c r="BG4313"/>
      <c r="BU4313"/>
      <c r="CI4313"/>
      <c r="CW4313"/>
      <c r="FA4313"/>
      <c r="FO4313"/>
    </row>
    <row r="4314" spans="15:171">
      <c r="O4314"/>
      <c r="AD4314"/>
      <c r="AE4314"/>
      <c r="BG4314"/>
      <c r="BU4314"/>
      <c r="CI4314"/>
      <c r="CW4314"/>
      <c r="FA4314"/>
      <c r="FO4314"/>
    </row>
    <row r="4315" spans="15:171">
      <c r="O4315"/>
      <c r="AD4315"/>
      <c r="AE4315"/>
      <c r="BG4315"/>
      <c r="BU4315"/>
      <c r="CI4315"/>
      <c r="CW4315"/>
      <c r="FA4315"/>
      <c r="FO4315"/>
    </row>
    <row r="4316" spans="15:171">
      <c r="O4316"/>
      <c r="AD4316"/>
      <c r="AE4316"/>
      <c r="BG4316"/>
      <c r="BU4316"/>
      <c r="CI4316"/>
      <c r="CW4316"/>
      <c r="FA4316"/>
      <c r="FO4316"/>
    </row>
    <row r="4317" spans="15:171">
      <c r="O4317"/>
      <c r="AD4317"/>
      <c r="AE4317"/>
      <c r="BG4317"/>
      <c r="BU4317"/>
      <c r="CI4317"/>
      <c r="CW4317"/>
      <c r="FA4317"/>
      <c r="FO4317"/>
    </row>
    <row r="4318" spans="15:171">
      <c r="O4318"/>
      <c r="AD4318"/>
      <c r="AE4318"/>
      <c r="BG4318"/>
      <c r="BU4318"/>
      <c r="CI4318"/>
      <c r="CW4318"/>
      <c r="FA4318"/>
      <c r="FO4318"/>
    </row>
    <row r="4319" spans="15:171">
      <c r="O4319"/>
      <c r="AD4319"/>
      <c r="AE4319"/>
      <c r="BG4319"/>
      <c r="BU4319"/>
      <c r="CI4319"/>
      <c r="CW4319"/>
      <c r="FA4319"/>
      <c r="FO4319"/>
    </row>
    <row r="4320" spans="15:171">
      <c r="O4320"/>
      <c r="AD4320"/>
      <c r="AE4320"/>
      <c r="BG4320"/>
      <c r="BU4320"/>
      <c r="CI4320"/>
      <c r="CW4320"/>
      <c r="FA4320"/>
      <c r="FO4320"/>
    </row>
    <row r="4321" spans="15:171">
      <c r="O4321"/>
      <c r="AD4321"/>
      <c r="AE4321"/>
      <c r="BG4321"/>
      <c r="BU4321"/>
      <c r="CI4321"/>
      <c r="CW4321"/>
      <c r="FA4321"/>
      <c r="FO4321"/>
    </row>
    <row r="4322" spans="15:171">
      <c r="O4322"/>
      <c r="AD4322"/>
      <c r="AE4322"/>
      <c r="BG4322"/>
      <c r="BU4322"/>
      <c r="CI4322"/>
      <c r="CW4322"/>
      <c r="FA4322"/>
      <c r="FO4322"/>
    </row>
    <row r="4323" spans="15:171">
      <c r="O4323"/>
      <c r="AD4323"/>
      <c r="AE4323"/>
      <c r="BG4323"/>
      <c r="BU4323"/>
      <c r="CI4323"/>
      <c r="CW4323"/>
      <c r="FA4323"/>
      <c r="FO4323"/>
    </row>
    <row r="4324" spans="15:171">
      <c r="O4324"/>
      <c r="AD4324"/>
      <c r="AE4324"/>
      <c r="BG4324"/>
      <c r="BU4324"/>
      <c r="CI4324"/>
      <c r="CW4324"/>
      <c r="FA4324"/>
      <c r="FO4324"/>
    </row>
    <row r="4325" spans="15:171">
      <c r="O4325"/>
      <c r="AD4325"/>
      <c r="AE4325"/>
      <c r="BG4325"/>
      <c r="BU4325"/>
      <c r="CI4325"/>
      <c r="CW4325"/>
      <c r="FA4325"/>
      <c r="FO4325"/>
    </row>
    <row r="4326" spans="15:171">
      <c r="O4326"/>
      <c r="AD4326"/>
      <c r="AE4326"/>
      <c r="BG4326"/>
      <c r="BU4326"/>
      <c r="CI4326"/>
      <c r="CW4326"/>
      <c r="FA4326"/>
      <c r="FO4326"/>
    </row>
    <row r="4327" spans="15:171">
      <c r="O4327"/>
      <c r="AD4327"/>
      <c r="AE4327"/>
      <c r="BG4327"/>
      <c r="BU4327"/>
      <c r="CI4327"/>
      <c r="CW4327"/>
      <c r="FA4327"/>
      <c r="FO4327"/>
    </row>
    <row r="4328" spans="15:171">
      <c r="O4328"/>
      <c r="AD4328"/>
      <c r="AE4328"/>
      <c r="BG4328"/>
      <c r="BU4328"/>
      <c r="CI4328"/>
      <c r="CW4328"/>
      <c r="FA4328"/>
      <c r="FO4328"/>
    </row>
    <row r="4329" spans="15:171">
      <c r="O4329"/>
      <c r="AD4329"/>
      <c r="AE4329"/>
      <c r="BG4329"/>
      <c r="BU4329"/>
      <c r="CI4329"/>
      <c r="CW4329"/>
      <c r="FA4329"/>
      <c r="FO4329"/>
    </row>
    <row r="4330" spans="15:171">
      <c r="O4330"/>
      <c r="AD4330"/>
      <c r="AE4330"/>
      <c r="BG4330"/>
      <c r="BU4330"/>
      <c r="CI4330"/>
      <c r="CW4330"/>
      <c r="FA4330"/>
      <c r="FO4330"/>
    </row>
    <row r="4331" spans="15:171">
      <c r="O4331"/>
      <c r="AD4331"/>
      <c r="AE4331"/>
      <c r="BG4331"/>
      <c r="BU4331"/>
      <c r="CI4331"/>
      <c r="CW4331"/>
      <c r="FA4331"/>
      <c r="FO4331"/>
    </row>
    <row r="4332" spans="15:171">
      <c r="O4332"/>
      <c r="AD4332"/>
      <c r="AE4332"/>
      <c r="BG4332"/>
      <c r="BU4332"/>
      <c r="CI4332"/>
      <c r="CW4332"/>
      <c r="FA4332"/>
      <c r="FO4332"/>
    </row>
    <row r="4333" spans="15:171">
      <c r="O4333"/>
      <c r="AD4333"/>
      <c r="AE4333"/>
      <c r="BG4333"/>
      <c r="BU4333"/>
      <c r="CI4333"/>
      <c r="CW4333"/>
      <c r="FA4333"/>
      <c r="FO4333"/>
    </row>
    <row r="4334" spans="15:171">
      <c r="O4334"/>
      <c r="AD4334"/>
      <c r="AE4334"/>
      <c r="BG4334"/>
      <c r="BU4334"/>
      <c r="CI4334"/>
      <c r="CW4334"/>
      <c r="FA4334"/>
      <c r="FO4334"/>
    </row>
    <row r="4335" spans="15:171">
      <c r="O4335"/>
      <c r="AD4335"/>
      <c r="AE4335"/>
      <c r="BG4335"/>
      <c r="BU4335"/>
      <c r="CI4335"/>
      <c r="CW4335"/>
      <c r="FA4335"/>
      <c r="FO4335"/>
    </row>
    <row r="4336" spans="15:171">
      <c r="O4336"/>
      <c r="AD4336"/>
      <c r="AE4336"/>
      <c r="BG4336"/>
      <c r="BU4336"/>
      <c r="CI4336"/>
      <c r="CW4336"/>
      <c r="FA4336"/>
      <c r="FO4336"/>
    </row>
    <row r="4337" spans="15:171">
      <c r="O4337"/>
      <c r="AD4337"/>
      <c r="AE4337"/>
      <c r="BG4337"/>
      <c r="BU4337"/>
      <c r="CI4337"/>
      <c r="CW4337"/>
      <c r="FA4337"/>
      <c r="FO4337"/>
    </row>
    <row r="4338" spans="15:171">
      <c r="O4338"/>
      <c r="AD4338"/>
      <c r="AE4338"/>
      <c r="BG4338"/>
      <c r="BU4338"/>
      <c r="CI4338"/>
      <c r="CW4338"/>
      <c r="FA4338"/>
      <c r="FO4338"/>
    </row>
    <row r="4339" spans="15:171">
      <c r="O4339"/>
      <c r="AD4339"/>
      <c r="AE4339"/>
      <c r="BG4339"/>
      <c r="BU4339"/>
      <c r="CI4339"/>
      <c r="CW4339"/>
      <c r="FA4339"/>
      <c r="FO4339"/>
    </row>
    <row r="4340" spans="15:171">
      <c r="O4340"/>
      <c r="AD4340"/>
      <c r="AE4340"/>
      <c r="BG4340"/>
      <c r="BU4340"/>
      <c r="CI4340"/>
      <c r="CW4340"/>
      <c r="FA4340"/>
      <c r="FO4340"/>
    </row>
    <row r="4341" spans="15:171">
      <c r="O4341"/>
      <c r="AD4341"/>
      <c r="AE4341"/>
      <c r="BG4341"/>
      <c r="BU4341"/>
      <c r="CI4341"/>
      <c r="CW4341"/>
      <c r="FA4341"/>
      <c r="FO4341"/>
    </row>
    <row r="4342" spans="15:171">
      <c r="O4342"/>
      <c r="AD4342"/>
      <c r="AE4342"/>
      <c r="BG4342"/>
      <c r="BU4342"/>
      <c r="CI4342"/>
      <c r="CW4342"/>
      <c r="FA4342"/>
      <c r="FO4342"/>
    </row>
    <row r="4343" spans="15:171">
      <c r="O4343"/>
      <c r="AD4343"/>
      <c r="AE4343"/>
      <c r="BG4343"/>
      <c r="BU4343"/>
      <c r="CI4343"/>
      <c r="CW4343"/>
      <c r="FA4343"/>
      <c r="FO4343"/>
    </row>
    <row r="4344" spans="15:171">
      <c r="O4344"/>
      <c r="AD4344"/>
      <c r="AE4344"/>
      <c r="BG4344"/>
      <c r="BU4344"/>
      <c r="CI4344"/>
      <c r="CW4344"/>
      <c r="FA4344"/>
      <c r="FO4344"/>
    </row>
    <row r="4345" spans="15:171">
      <c r="O4345"/>
      <c r="AD4345"/>
      <c r="AE4345"/>
      <c r="BG4345"/>
      <c r="BU4345"/>
      <c r="CI4345"/>
      <c r="CW4345"/>
      <c r="FA4345"/>
      <c r="FO4345"/>
    </row>
    <row r="4346" spans="15:171">
      <c r="O4346"/>
      <c r="AD4346"/>
      <c r="AE4346"/>
      <c r="BG4346"/>
      <c r="BU4346"/>
      <c r="CI4346"/>
      <c r="CW4346"/>
      <c r="FA4346"/>
      <c r="FO4346"/>
    </row>
    <row r="4347" spans="15:171">
      <c r="O4347"/>
      <c r="AD4347"/>
      <c r="AE4347"/>
      <c r="BG4347"/>
      <c r="BU4347"/>
      <c r="CI4347"/>
      <c r="CW4347"/>
      <c r="FA4347"/>
      <c r="FO4347"/>
    </row>
    <row r="4348" spans="15:171">
      <c r="O4348"/>
      <c r="AD4348"/>
      <c r="AE4348"/>
      <c r="BG4348"/>
      <c r="BU4348"/>
      <c r="CI4348"/>
      <c r="CW4348"/>
      <c r="FA4348"/>
      <c r="FO4348"/>
    </row>
    <row r="4349" spans="15:171">
      <c r="O4349"/>
      <c r="AD4349"/>
      <c r="AE4349"/>
      <c r="BG4349"/>
      <c r="BU4349"/>
      <c r="CI4349"/>
      <c r="CW4349"/>
      <c r="FA4349"/>
      <c r="FO4349"/>
    </row>
    <row r="4350" spans="15:171">
      <c r="O4350"/>
      <c r="AD4350"/>
      <c r="AE4350"/>
      <c r="BG4350"/>
      <c r="BU4350"/>
      <c r="CI4350"/>
      <c r="CW4350"/>
      <c r="FA4350"/>
      <c r="FO4350"/>
    </row>
    <row r="4351" spans="15:171">
      <c r="O4351"/>
      <c r="AD4351"/>
      <c r="AE4351"/>
      <c r="BG4351"/>
      <c r="BU4351"/>
      <c r="CI4351"/>
      <c r="CW4351"/>
      <c r="FA4351"/>
      <c r="FO4351"/>
    </row>
    <row r="4352" spans="15:171">
      <c r="O4352"/>
      <c r="AD4352"/>
      <c r="AE4352"/>
      <c r="BG4352"/>
      <c r="BU4352"/>
      <c r="CI4352"/>
      <c r="CW4352"/>
      <c r="FA4352"/>
      <c r="FO4352"/>
    </row>
    <row r="4353" spans="15:171">
      <c r="O4353"/>
      <c r="AD4353"/>
      <c r="AE4353"/>
      <c r="BG4353"/>
      <c r="BU4353"/>
      <c r="CI4353"/>
      <c r="CW4353"/>
      <c r="FA4353"/>
      <c r="FO4353"/>
    </row>
    <row r="4354" spans="15:171">
      <c r="O4354"/>
      <c r="AD4354"/>
      <c r="AE4354"/>
      <c r="BG4354"/>
      <c r="BU4354"/>
      <c r="CI4354"/>
      <c r="CW4354"/>
      <c r="FA4354"/>
      <c r="FO4354"/>
    </row>
    <row r="4355" spans="15:171">
      <c r="O4355"/>
      <c r="AD4355"/>
      <c r="AE4355"/>
      <c r="BG4355"/>
      <c r="BU4355"/>
      <c r="CI4355"/>
      <c r="CW4355"/>
      <c r="FA4355"/>
      <c r="FO4355"/>
    </row>
    <row r="4356" spans="15:171">
      <c r="O4356"/>
      <c r="AD4356"/>
      <c r="AE4356"/>
      <c r="BG4356"/>
      <c r="BU4356"/>
      <c r="CI4356"/>
      <c r="CW4356"/>
      <c r="FA4356"/>
      <c r="FO4356"/>
    </row>
    <row r="4357" spans="15:171">
      <c r="O4357"/>
      <c r="AD4357"/>
      <c r="AE4357"/>
      <c r="BG4357"/>
      <c r="BU4357"/>
      <c r="CI4357"/>
      <c r="CW4357"/>
      <c r="FA4357"/>
      <c r="FO4357"/>
    </row>
    <row r="4358" spans="15:171">
      <c r="O4358"/>
      <c r="AD4358"/>
      <c r="AE4358"/>
      <c r="BG4358"/>
      <c r="BU4358"/>
      <c r="CI4358"/>
      <c r="CW4358"/>
      <c r="FA4358"/>
      <c r="FO4358"/>
    </row>
    <row r="4359" spans="15:171">
      <c r="O4359"/>
      <c r="AD4359"/>
      <c r="AE4359"/>
      <c r="BG4359"/>
      <c r="BU4359"/>
      <c r="CI4359"/>
      <c r="CW4359"/>
      <c r="FA4359"/>
      <c r="FO4359"/>
    </row>
    <row r="4360" spans="15:171">
      <c r="O4360"/>
      <c r="AD4360"/>
      <c r="AE4360"/>
      <c r="BG4360"/>
      <c r="BU4360"/>
      <c r="CI4360"/>
      <c r="CW4360"/>
      <c r="FA4360"/>
      <c r="FO4360"/>
    </row>
    <row r="4361" spans="15:171">
      <c r="O4361"/>
      <c r="AD4361"/>
      <c r="AE4361"/>
      <c r="BG4361"/>
      <c r="BU4361"/>
      <c r="CI4361"/>
      <c r="CW4361"/>
      <c r="FA4361"/>
      <c r="FO4361"/>
    </row>
    <row r="4362" spans="15:171">
      <c r="O4362"/>
      <c r="AD4362"/>
      <c r="AE4362"/>
      <c r="BG4362"/>
      <c r="BU4362"/>
      <c r="CI4362"/>
      <c r="CW4362"/>
      <c r="FA4362"/>
      <c r="FO4362"/>
    </row>
    <row r="4363" spans="15:171">
      <c r="O4363"/>
      <c r="AD4363"/>
      <c r="AE4363"/>
      <c r="BG4363"/>
      <c r="BU4363"/>
      <c r="CI4363"/>
      <c r="CW4363"/>
      <c r="FA4363"/>
      <c r="FO4363"/>
    </row>
    <row r="4364" spans="15:171">
      <c r="O4364"/>
      <c r="AD4364"/>
      <c r="AE4364"/>
      <c r="BG4364"/>
      <c r="BU4364"/>
      <c r="CI4364"/>
      <c r="CW4364"/>
      <c r="FA4364"/>
      <c r="FO4364"/>
    </row>
    <row r="4365" spans="15:171">
      <c r="O4365"/>
      <c r="AD4365"/>
      <c r="AE4365"/>
      <c r="BG4365"/>
      <c r="BU4365"/>
      <c r="CI4365"/>
      <c r="CW4365"/>
      <c r="FA4365"/>
      <c r="FO4365"/>
    </row>
    <row r="4366" spans="15:171">
      <c r="O4366"/>
      <c r="AD4366"/>
      <c r="AE4366"/>
      <c r="BG4366"/>
      <c r="BU4366"/>
      <c r="CI4366"/>
      <c r="CW4366"/>
      <c r="FA4366"/>
      <c r="FO4366"/>
    </row>
    <row r="4367" spans="15:171">
      <c r="O4367"/>
      <c r="AD4367"/>
      <c r="AE4367"/>
      <c r="BG4367"/>
      <c r="BU4367"/>
      <c r="CI4367"/>
      <c r="CW4367"/>
      <c r="FA4367"/>
      <c r="FO4367"/>
    </row>
    <row r="4368" spans="15:171">
      <c r="O4368"/>
      <c r="AD4368"/>
      <c r="AE4368"/>
      <c r="BG4368"/>
      <c r="BU4368"/>
      <c r="CI4368"/>
      <c r="CW4368"/>
      <c r="FA4368"/>
      <c r="FO4368"/>
    </row>
    <row r="4369" spans="15:171">
      <c r="O4369"/>
      <c r="AD4369"/>
      <c r="AE4369"/>
      <c r="BG4369"/>
      <c r="BU4369"/>
      <c r="CI4369"/>
      <c r="CW4369"/>
      <c r="FA4369"/>
      <c r="FO4369"/>
    </row>
    <row r="4370" spans="15:171">
      <c r="O4370"/>
      <c r="AD4370"/>
      <c r="AE4370"/>
      <c r="BG4370"/>
      <c r="BU4370"/>
      <c r="CI4370"/>
      <c r="CW4370"/>
      <c r="FA4370"/>
      <c r="FO4370"/>
    </row>
    <row r="4371" spans="15:171">
      <c r="O4371"/>
      <c r="AD4371"/>
      <c r="AE4371"/>
      <c r="BG4371"/>
      <c r="BU4371"/>
      <c r="CI4371"/>
      <c r="CW4371"/>
      <c r="FA4371"/>
      <c r="FO4371"/>
    </row>
    <row r="4372" spans="15:171">
      <c r="O4372"/>
      <c r="AD4372"/>
      <c r="AE4372"/>
      <c r="BG4372"/>
      <c r="BU4372"/>
      <c r="CI4372"/>
      <c r="CW4372"/>
      <c r="FA4372"/>
      <c r="FO4372"/>
    </row>
    <row r="4373" spans="15:171">
      <c r="O4373"/>
      <c r="AD4373"/>
      <c r="AE4373"/>
      <c r="BG4373"/>
      <c r="BU4373"/>
      <c r="CI4373"/>
      <c r="CW4373"/>
      <c r="FA4373"/>
      <c r="FO4373"/>
    </row>
    <row r="4374" spans="15:171">
      <c r="O4374"/>
      <c r="AD4374"/>
      <c r="AE4374"/>
      <c r="BG4374"/>
      <c r="BU4374"/>
      <c r="CI4374"/>
      <c r="CW4374"/>
      <c r="FA4374"/>
      <c r="FO4374"/>
    </row>
    <row r="4375" spans="15:171">
      <c r="O4375"/>
      <c r="AD4375"/>
      <c r="AE4375"/>
      <c r="BG4375"/>
      <c r="BU4375"/>
      <c r="CI4375"/>
      <c r="CW4375"/>
      <c r="FA4375"/>
      <c r="FO4375"/>
    </row>
    <row r="4376" spans="15:171">
      <c r="O4376"/>
      <c r="AD4376"/>
      <c r="AE4376"/>
      <c r="BG4376"/>
      <c r="BU4376"/>
      <c r="CI4376"/>
      <c r="CW4376"/>
      <c r="FA4376"/>
      <c r="FO4376"/>
    </row>
    <row r="4377" spans="15:171">
      <c r="O4377"/>
      <c r="AD4377"/>
      <c r="AE4377"/>
      <c r="BG4377"/>
      <c r="BU4377"/>
      <c r="CI4377"/>
      <c r="CW4377"/>
      <c r="FA4377"/>
      <c r="FO4377"/>
    </row>
    <row r="4378" spans="15:171">
      <c r="O4378"/>
      <c r="AD4378"/>
      <c r="AE4378"/>
      <c r="BG4378"/>
      <c r="BU4378"/>
      <c r="CI4378"/>
      <c r="CW4378"/>
      <c r="FA4378"/>
      <c r="FO4378"/>
    </row>
    <row r="4379" spans="15:171">
      <c r="O4379"/>
      <c r="AD4379"/>
      <c r="AE4379"/>
      <c r="BG4379"/>
      <c r="BU4379"/>
      <c r="CI4379"/>
      <c r="CW4379"/>
      <c r="FA4379"/>
      <c r="FO4379"/>
    </row>
    <row r="4380" spans="15:171">
      <c r="O4380"/>
      <c r="AD4380"/>
      <c r="AE4380"/>
      <c r="BG4380"/>
      <c r="BU4380"/>
      <c r="CI4380"/>
      <c r="CW4380"/>
      <c r="FA4380"/>
      <c r="FO4380"/>
    </row>
    <row r="4381" spans="15:171">
      <c r="O4381"/>
      <c r="AD4381"/>
      <c r="AE4381"/>
      <c r="BG4381"/>
      <c r="BU4381"/>
      <c r="CI4381"/>
      <c r="CW4381"/>
      <c r="FA4381"/>
      <c r="FO4381"/>
    </row>
    <row r="4382" spans="15:171">
      <c r="O4382"/>
      <c r="AD4382"/>
      <c r="AE4382"/>
      <c r="BG4382"/>
      <c r="BU4382"/>
      <c r="CI4382"/>
      <c r="CW4382"/>
      <c r="FA4382"/>
      <c r="FO4382"/>
    </row>
    <row r="4383" spans="15:171">
      <c r="O4383"/>
      <c r="AD4383"/>
      <c r="AE4383"/>
      <c r="BG4383"/>
      <c r="BU4383"/>
      <c r="CI4383"/>
      <c r="CW4383"/>
      <c r="FA4383"/>
      <c r="FO4383"/>
    </row>
    <row r="4384" spans="15:171">
      <c r="O4384"/>
      <c r="AD4384"/>
      <c r="AE4384"/>
      <c r="BG4384"/>
      <c r="BU4384"/>
      <c r="CI4384"/>
      <c r="CW4384"/>
      <c r="FA4384"/>
      <c r="FO4384"/>
    </row>
    <row r="4385" spans="15:171">
      <c r="O4385"/>
      <c r="AD4385"/>
      <c r="AE4385"/>
      <c r="BG4385"/>
      <c r="BU4385"/>
      <c r="CI4385"/>
      <c r="CW4385"/>
      <c r="FA4385"/>
      <c r="FO4385"/>
    </row>
    <row r="4386" spans="15:171">
      <c r="O4386"/>
      <c r="AD4386"/>
      <c r="AE4386"/>
      <c r="BG4386"/>
      <c r="BU4386"/>
      <c r="CI4386"/>
      <c r="CW4386"/>
      <c r="FA4386"/>
      <c r="FO4386"/>
    </row>
    <row r="4387" spans="15:171">
      <c r="O4387"/>
      <c r="AD4387"/>
      <c r="AE4387"/>
      <c r="BG4387"/>
      <c r="BU4387"/>
      <c r="CI4387"/>
      <c r="CW4387"/>
      <c r="FA4387"/>
      <c r="FO4387"/>
    </row>
    <row r="4388" spans="15:171">
      <c r="O4388"/>
      <c r="AD4388"/>
      <c r="AE4388"/>
      <c r="BG4388"/>
      <c r="BU4388"/>
      <c r="CI4388"/>
      <c r="CW4388"/>
      <c r="FA4388"/>
      <c r="FO4388"/>
    </row>
    <row r="4389" spans="15:171">
      <c r="O4389"/>
      <c r="AD4389"/>
      <c r="AE4389"/>
      <c r="BG4389"/>
      <c r="BU4389"/>
      <c r="CI4389"/>
      <c r="CW4389"/>
      <c r="FA4389"/>
      <c r="FO4389"/>
    </row>
    <row r="4390" spans="15:171">
      <c r="O4390"/>
      <c r="AD4390"/>
      <c r="AE4390"/>
      <c r="BG4390"/>
      <c r="BU4390"/>
      <c r="CI4390"/>
      <c r="CW4390"/>
      <c r="FA4390"/>
      <c r="FO4390"/>
    </row>
    <row r="4391" spans="15:171">
      <c r="O4391"/>
      <c r="AD4391"/>
      <c r="AE4391"/>
      <c r="BG4391"/>
      <c r="BU4391"/>
      <c r="CI4391"/>
      <c r="CW4391"/>
      <c r="FA4391"/>
      <c r="FO4391"/>
    </row>
    <row r="4392" spans="15:171">
      <c r="O4392"/>
      <c r="AD4392"/>
      <c r="AE4392"/>
      <c r="BG4392"/>
      <c r="BU4392"/>
      <c r="CI4392"/>
      <c r="CW4392"/>
      <c r="FA4392"/>
      <c r="FO4392"/>
    </row>
    <row r="4393" spans="15:171">
      <c r="O4393"/>
      <c r="AD4393"/>
      <c r="AE4393"/>
      <c r="BG4393"/>
      <c r="BU4393"/>
      <c r="CI4393"/>
      <c r="CW4393"/>
      <c r="FA4393"/>
      <c r="FO4393"/>
    </row>
    <row r="4394" spans="15:171">
      <c r="O4394"/>
      <c r="AD4394"/>
      <c r="AE4394"/>
      <c r="BG4394"/>
      <c r="BU4394"/>
      <c r="CI4394"/>
      <c r="CW4394"/>
      <c r="FA4394"/>
      <c r="FO4394"/>
    </row>
    <row r="4395" spans="15:171">
      <c r="O4395"/>
      <c r="AD4395"/>
      <c r="AE4395"/>
      <c r="BG4395"/>
      <c r="BU4395"/>
      <c r="CI4395"/>
      <c r="CW4395"/>
      <c r="FA4395"/>
      <c r="FO4395"/>
    </row>
    <row r="4396" spans="15:171">
      <c r="O4396"/>
      <c r="AD4396"/>
      <c r="AE4396"/>
      <c r="BG4396"/>
      <c r="BU4396"/>
      <c r="CI4396"/>
      <c r="CW4396"/>
      <c r="FA4396"/>
      <c r="FO4396"/>
    </row>
    <row r="4397" spans="15:171">
      <c r="O4397"/>
      <c r="AD4397"/>
      <c r="AE4397"/>
      <c r="BG4397"/>
      <c r="BU4397"/>
      <c r="CI4397"/>
      <c r="CW4397"/>
      <c r="FA4397"/>
      <c r="FO4397"/>
    </row>
    <row r="4398" spans="15:171">
      <c r="O4398"/>
      <c r="AD4398"/>
      <c r="AE4398"/>
      <c r="BG4398"/>
      <c r="BU4398"/>
      <c r="CI4398"/>
      <c r="CW4398"/>
      <c r="FA4398"/>
      <c r="FO4398"/>
    </row>
    <row r="4399" spans="15:171">
      <c r="O4399"/>
      <c r="AD4399"/>
      <c r="AE4399"/>
      <c r="BG4399"/>
      <c r="BU4399"/>
      <c r="CI4399"/>
      <c r="CW4399"/>
      <c r="FA4399"/>
      <c r="FO4399"/>
    </row>
    <row r="4400" spans="15:171">
      <c r="O4400"/>
      <c r="AD4400"/>
      <c r="AE4400"/>
      <c r="BG4400"/>
      <c r="BU4400"/>
      <c r="CI4400"/>
      <c r="CW4400"/>
      <c r="FA4400"/>
      <c r="FO4400"/>
    </row>
    <row r="4401" spans="15:171">
      <c r="O4401"/>
      <c r="AD4401"/>
      <c r="AE4401"/>
      <c r="BG4401"/>
      <c r="BU4401"/>
      <c r="CI4401"/>
      <c r="CW4401"/>
      <c r="FA4401"/>
      <c r="FO4401"/>
    </row>
    <row r="4402" spans="15:171">
      <c r="O4402"/>
      <c r="AD4402"/>
      <c r="AE4402"/>
      <c r="BG4402"/>
      <c r="BU4402"/>
      <c r="CI4402"/>
      <c r="CW4402"/>
      <c r="FA4402"/>
      <c r="FO4402"/>
    </row>
    <row r="4403" spans="15:171">
      <c r="O4403"/>
      <c r="AD4403"/>
      <c r="AE4403"/>
      <c r="BG4403"/>
      <c r="BU4403"/>
      <c r="CI4403"/>
      <c r="CW4403"/>
      <c r="FA4403"/>
      <c r="FO4403"/>
    </row>
    <row r="4404" spans="15:171">
      <c r="O4404"/>
      <c r="AD4404"/>
      <c r="AE4404"/>
      <c r="BG4404"/>
      <c r="BU4404"/>
      <c r="CI4404"/>
      <c r="CW4404"/>
      <c r="FA4404"/>
      <c r="FO4404"/>
    </row>
    <row r="4405" spans="15:171">
      <c r="O4405"/>
      <c r="AD4405"/>
      <c r="AE4405"/>
      <c r="BG4405"/>
      <c r="BU4405"/>
      <c r="CI4405"/>
      <c r="CW4405"/>
      <c r="FA4405"/>
      <c r="FO4405"/>
    </row>
    <row r="4406" spans="15:171">
      <c r="O4406"/>
      <c r="AD4406"/>
      <c r="AE4406"/>
      <c r="BG4406"/>
      <c r="BU4406"/>
      <c r="CI4406"/>
      <c r="CW4406"/>
      <c r="FA4406"/>
      <c r="FO4406"/>
    </row>
    <row r="4407" spans="15:171">
      <c r="O4407"/>
      <c r="AD4407"/>
      <c r="AE4407"/>
      <c r="BG4407"/>
      <c r="BU4407"/>
      <c r="CI4407"/>
      <c r="CW4407"/>
      <c r="FA4407"/>
      <c r="FO4407"/>
    </row>
    <row r="4408" spans="15:171">
      <c r="O4408"/>
      <c r="AD4408"/>
      <c r="AE4408"/>
      <c r="BG4408"/>
      <c r="BU4408"/>
      <c r="CI4408"/>
      <c r="CW4408"/>
      <c r="FA4408"/>
      <c r="FO4408"/>
    </row>
    <row r="4409" spans="15:171">
      <c r="O4409"/>
      <c r="AD4409"/>
      <c r="AE4409"/>
      <c r="BG4409"/>
      <c r="BU4409"/>
      <c r="CI4409"/>
      <c r="CW4409"/>
      <c r="FA4409"/>
      <c r="FO4409"/>
    </row>
    <row r="4410" spans="15:171">
      <c r="O4410"/>
      <c r="AD4410"/>
      <c r="AE4410"/>
      <c r="BG4410"/>
      <c r="BU4410"/>
      <c r="CI4410"/>
      <c r="CW4410"/>
      <c r="FA4410"/>
      <c r="FO4410"/>
    </row>
    <row r="4411" spans="15:171">
      <c r="O4411"/>
      <c r="AD4411"/>
      <c r="AE4411"/>
      <c r="BG4411"/>
      <c r="BU4411"/>
      <c r="CI4411"/>
      <c r="CW4411"/>
      <c r="FA4411"/>
      <c r="FO4411"/>
    </row>
    <row r="4412" spans="15:171">
      <c r="O4412"/>
      <c r="AD4412"/>
      <c r="AE4412"/>
      <c r="BG4412"/>
      <c r="BU4412"/>
      <c r="CI4412"/>
      <c r="CW4412"/>
      <c r="FA4412"/>
      <c r="FO4412"/>
    </row>
    <row r="4413" spans="15:171">
      <c r="O4413"/>
      <c r="AD4413"/>
      <c r="AE4413"/>
      <c r="BG4413"/>
      <c r="BU4413"/>
      <c r="CI4413"/>
      <c r="CW4413"/>
      <c r="FA4413"/>
      <c r="FO4413"/>
    </row>
    <row r="4414" spans="15:171">
      <c r="O4414"/>
      <c r="AD4414"/>
      <c r="AE4414"/>
      <c r="BG4414"/>
      <c r="BU4414"/>
      <c r="CI4414"/>
      <c r="CW4414"/>
      <c r="FA4414"/>
      <c r="FO4414"/>
    </row>
    <row r="4415" spans="15:171">
      <c r="O4415"/>
      <c r="AD4415"/>
      <c r="AE4415"/>
      <c r="BG4415"/>
      <c r="BU4415"/>
      <c r="CI4415"/>
      <c r="CW4415"/>
      <c r="FA4415"/>
      <c r="FO4415"/>
    </row>
    <row r="4416" spans="15:171">
      <c r="O4416"/>
      <c r="AD4416"/>
      <c r="AE4416"/>
      <c r="BG4416"/>
      <c r="BU4416"/>
      <c r="CI4416"/>
      <c r="CW4416"/>
      <c r="FA4416"/>
      <c r="FO4416"/>
    </row>
    <row r="4417" spans="15:171">
      <c r="O4417"/>
      <c r="AD4417"/>
      <c r="AE4417"/>
      <c r="BG4417"/>
      <c r="BU4417"/>
      <c r="CI4417"/>
      <c r="CW4417"/>
      <c r="FA4417"/>
      <c r="FO4417"/>
    </row>
    <row r="4418" spans="15:171">
      <c r="O4418"/>
      <c r="AD4418"/>
      <c r="AE4418"/>
      <c r="BG4418"/>
      <c r="BU4418"/>
      <c r="CI4418"/>
      <c r="CW4418"/>
      <c r="FA4418"/>
      <c r="FO4418"/>
    </row>
    <row r="4419" spans="15:171">
      <c r="O4419"/>
      <c r="AD4419"/>
      <c r="AE4419"/>
      <c r="BG4419"/>
      <c r="BU4419"/>
      <c r="CI4419"/>
      <c r="CW4419"/>
      <c r="FA4419"/>
      <c r="FO4419"/>
    </row>
    <row r="4420" spans="15:171">
      <c r="O4420"/>
      <c r="AD4420"/>
      <c r="AE4420"/>
      <c r="BG4420"/>
      <c r="BU4420"/>
      <c r="CI4420"/>
      <c r="CW4420"/>
      <c r="FA4420"/>
      <c r="FO4420"/>
    </row>
    <row r="4421" spans="15:171">
      <c r="O4421"/>
      <c r="AD4421"/>
      <c r="AE4421"/>
      <c r="BG4421"/>
      <c r="BU4421"/>
      <c r="CI4421"/>
      <c r="CW4421"/>
      <c r="FA4421"/>
      <c r="FO4421"/>
    </row>
    <row r="4422" spans="15:171">
      <c r="O4422"/>
      <c r="AD4422"/>
      <c r="AE4422"/>
      <c r="BG4422"/>
      <c r="BU4422"/>
      <c r="CI4422"/>
      <c r="CW4422"/>
      <c r="FA4422"/>
      <c r="FO4422"/>
    </row>
    <row r="4423" spans="15:171">
      <c r="O4423"/>
      <c r="AD4423"/>
      <c r="AE4423"/>
      <c r="BG4423"/>
      <c r="BU4423"/>
      <c r="CI4423"/>
      <c r="CW4423"/>
      <c r="FA4423"/>
      <c r="FO4423"/>
    </row>
    <row r="4424" spans="15:171">
      <c r="O4424"/>
      <c r="AD4424"/>
      <c r="AE4424"/>
      <c r="BG4424"/>
      <c r="BU4424"/>
      <c r="CI4424"/>
      <c r="CW4424"/>
      <c r="FA4424"/>
      <c r="FO4424"/>
    </row>
    <row r="4425" spans="15:171">
      <c r="O4425"/>
      <c r="AD4425"/>
      <c r="AE4425"/>
      <c r="BG4425"/>
      <c r="BU4425"/>
      <c r="CI4425"/>
      <c r="CW4425"/>
      <c r="FA4425"/>
      <c r="FO4425"/>
    </row>
    <row r="4426" spans="15:171">
      <c r="O4426"/>
      <c r="AD4426"/>
      <c r="AE4426"/>
      <c r="BG4426"/>
      <c r="BU4426"/>
      <c r="CI4426"/>
      <c r="CW4426"/>
      <c r="FA4426"/>
      <c r="FO4426"/>
    </row>
    <row r="4427" spans="15:171">
      <c r="O4427"/>
      <c r="AD4427"/>
      <c r="AE4427"/>
      <c r="BG4427"/>
      <c r="BU4427"/>
      <c r="CI4427"/>
      <c r="CW4427"/>
      <c r="FA4427"/>
      <c r="FO4427"/>
    </row>
    <row r="4428" spans="15:171">
      <c r="O4428"/>
      <c r="AD4428"/>
      <c r="AE4428"/>
      <c r="BG4428"/>
      <c r="BU4428"/>
      <c r="CI4428"/>
      <c r="CW4428"/>
      <c r="FA4428"/>
      <c r="FO4428"/>
    </row>
    <row r="4429" spans="15:171">
      <c r="O4429"/>
      <c r="AD4429"/>
      <c r="AE4429"/>
      <c r="BG4429"/>
      <c r="BU4429"/>
      <c r="CI4429"/>
      <c r="CW4429"/>
      <c r="FA4429"/>
      <c r="FO4429"/>
    </row>
    <row r="4430" spans="15:171">
      <c r="O4430"/>
      <c r="AD4430"/>
      <c r="AE4430"/>
      <c r="BG4430"/>
      <c r="BU4430"/>
      <c r="CI4430"/>
      <c r="CW4430"/>
      <c r="FA4430"/>
      <c r="FO4430"/>
    </row>
    <row r="4431" spans="15:171">
      <c r="O4431"/>
      <c r="AD4431"/>
      <c r="AE4431"/>
      <c r="BG4431"/>
      <c r="BU4431"/>
      <c r="CI4431"/>
      <c r="CW4431"/>
      <c r="FA4431"/>
      <c r="FO4431"/>
    </row>
    <row r="4432" spans="15:171">
      <c r="O4432"/>
      <c r="AD4432"/>
      <c r="AE4432"/>
      <c r="BG4432"/>
      <c r="BU4432"/>
      <c r="CI4432"/>
      <c r="CW4432"/>
      <c r="FA4432"/>
      <c r="FO4432"/>
    </row>
    <row r="4433" spans="15:171">
      <c r="O4433"/>
      <c r="AD4433"/>
      <c r="AE4433"/>
      <c r="BG4433"/>
      <c r="BU4433"/>
      <c r="CI4433"/>
      <c r="CW4433"/>
      <c r="FA4433"/>
      <c r="FO4433"/>
    </row>
    <row r="4434" spans="15:171">
      <c r="O4434"/>
      <c r="AD4434"/>
      <c r="AE4434"/>
      <c r="BG4434"/>
      <c r="BU4434"/>
      <c r="CI4434"/>
      <c r="CW4434"/>
      <c r="FA4434"/>
      <c r="FO4434"/>
    </row>
    <row r="4435" spans="15:171">
      <c r="O4435"/>
      <c r="AD4435"/>
      <c r="AE4435"/>
      <c r="BG4435"/>
      <c r="BU4435"/>
      <c r="CI4435"/>
      <c r="CW4435"/>
      <c r="FA4435"/>
      <c r="FO4435"/>
    </row>
    <row r="4436" spans="15:171">
      <c r="O4436"/>
      <c r="AD4436"/>
      <c r="AE4436"/>
      <c r="BG4436"/>
      <c r="BU4436"/>
      <c r="CI4436"/>
      <c r="CW4436"/>
      <c r="FA4436"/>
      <c r="FO4436"/>
    </row>
    <row r="4437" spans="15:171">
      <c r="O4437"/>
      <c r="AD4437"/>
      <c r="AE4437"/>
      <c r="BG4437"/>
      <c r="BU4437"/>
      <c r="CI4437"/>
      <c r="CW4437"/>
      <c r="FA4437"/>
      <c r="FO4437"/>
    </row>
    <row r="4438" spans="15:171">
      <c r="O4438"/>
      <c r="AD4438"/>
      <c r="AE4438"/>
      <c r="BG4438"/>
      <c r="BU4438"/>
      <c r="CI4438"/>
      <c r="CW4438"/>
      <c r="FA4438"/>
      <c r="FO4438"/>
    </row>
    <row r="4439" spans="15:171">
      <c r="O4439"/>
      <c r="AD4439"/>
      <c r="AE4439"/>
      <c r="BG4439"/>
      <c r="BU4439"/>
      <c r="CI4439"/>
      <c r="CW4439"/>
      <c r="FA4439"/>
      <c r="FO4439"/>
    </row>
    <row r="4440" spans="15:171">
      <c r="O4440"/>
      <c r="AD4440"/>
      <c r="AE4440"/>
      <c r="BG4440"/>
      <c r="BU4440"/>
      <c r="CI4440"/>
      <c r="CW4440"/>
      <c r="FA4440"/>
      <c r="FO4440"/>
    </row>
    <row r="4441" spans="15:171">
      <c r="O4441"/>
      <c r="AD4441"/>
      <c r="AE4441"/>
      <c r="BG4441"/>
      <c r="BU4441"/>
      <c r="CI4441"/>
      <c r="CW4441"/>
      <c r="FA4441"/>
      <c r="FO4441"/>
    </row>
    <row r="4442" spans="15:171">
      <c r="O4442"/>
      <c r="AD4442"/>
      <c r="AE4442"/>
      <c r="BG4442"/>
      <c r="BU4442"/>
      <c r="CI4442"/>
      <c r="CW4442"/>
      <c r="FA4442"/>
      <c r="FO4442"/>
    </row>
    <row r="4443" spans="15:171">
      <c r="O4443"/>
      <c r="AD4443"/>
      <c r="AE4443"/>
      <c r="BG4443"/>
      <c r="BU4443"/>
      <c r="CI4443"/>
      <c r="CW4443"/>
      <c r="FA4443"/>
      <c r="FO4443"/>
    </row>
    <row r="4444" spans="15:171">
      <c r="O4444"/>
      <c r="AD4444"/>
      <c r="AE4444"/>
      <c r="BG4444"/>
      <c r="BU4444"/>
      <c r="CI4444"/>
      <c r="CW4444"/>
      <c r="FA4444"/>
      <c r="FO4444"/>
    </row>
    <row r="4445" spans="15:171">
      <c r="O4445"/>
      <c r="AD4445"/>
      <c r="AE4445"/>
      <c r="BG4445"/>
      <c r="BU4445"/>
      <c r="CI4445"/>
      <c r="CW4445"/>
      <c r="FA4445"/>
      <c r="FO4445"/>
    </row>
    <row r="4446" spans="15:171">
      <c r="O4446"/>
      <c r="AD4446"/>
      <c r="AE4446"/>
      <c r="BG4446"/>
      <c r="BU4446"/>
      <c r="CI4446"/>
      <c r="CW4446"/>
      <c r="FA4446"/>
      <c r="FO4446"/>
    </row>
    <row r="4447" spans="15:171">
      <c r="O4447"/>
      <c r="AD4447"/>
      <c r="AE4447"/>
      <c r="BG4447"/>
      <c r="BU4447"/>
      <c r="CI4447"/>
      <c r="CW4447"/>
      <c r="FA4447"/>
      <c r="FO4447"/>
    </row>
    <row r="4448" spans="15:171">
      <c r="O4448"/>
      <c r="AD4448"/>
      <c r="AE4448"/>
      <c r="BG4448"/>
      <c r="BU4448"/>
      <c r="CI4448"/>
      <c r="CW4448"/>
      <c r="FA4448"/>
      <c r="FO4448"/>
    </row>
    <row r="4449" spans="15:171">
      <c r="O4449"/>
      <c r="AD4449"/>
      <c r="AE4449"/>
      <c r="BG4449"/>
      <c r="BU4449"/>
      <c r="CI4449"/>
      <c r="CW4449"/>
      <c r="FA4449"/>
      <c r="FO4449"/>
    </row>
    <row r="4450" spans="15:171">
      <c r="O4450"/>
      <c r="AD4450"/>
      <c r="AE4450"/>
      <c r="BG4450"/>
      <c r="BU4450"/>
      <c r="CI4450"/>
      <c r="CW4450"/>
      <c r="FA4450"/>
      <c r="FO4450"/>
    </row>
    <row r="4451" spans="15:171">
      <c r="O4451"/>
      <c r="AD4451"/>
      <c r="AE4451"/>
      <c r="BG4451"/>
      <c r="BU4451"/>
      <c r="CI4451"/>
      <c r="CW4451"/>
      <c r="FA4451"/>
      <c r="FO4451"/>
    </row>
    <row r="4452" spans="15:171">
      <c r="O4452"/>
      <c r="AD4452"/>
      <c r="AE4452"/>
      <c r="BG4452"/>
      <c r="BU4452"/>
      <c r="CI4452"/>
      <c r="CW4452"/>
      <c r="FA4452"/>
      <c r="FO4452"/>
    </row>
    <row r="4453" spans="15:171">
      <c r="O4453"/>
      <c r="AD4453"/>
      <c r="AE4453"/>
      <c r="BG4453"/>
      <c r="BU4453"/>
      <c r="CI4453"/>
      <c r="CW4453"/>
      <c r="FA4453"/>
      <c r="FO4453"/>
    </row>
    <row r="4454" spans="15:171">
      <c r="O4454"/>
      <c r="AD4454"/>
      <c r="AE4454"/>
      <c r="BG4454"/>
      <c r="BU4454"/>
      <c r="CI4454"/>
      <c r="CW4454"/>
      <c r="FA4454"/>
      <c r="FO4454"/>
    </row>
    <row r="4455" spans="15:171">
      <c r="O4455"/>
      <c r="AD4455"/>
      <c r="AE4455"/>
      <c r="BG4455"/>
      <c r="BU4455"/>
      <c r="CI4455"/>
      <c r="CW4455"/>
      <c r="FA4455"/>
      <c r="FO4455"/>
    </row>
    <row r="4456" spans="15:171">
      <c r="O4456"/>
      <c r="AD4456"/>
      <c r="AE4456"/>
      <c r="BG4456"/>
      <c r="BU4456"/>
      <c r="CI4456"/>
      <c r="CW4456"/>
      <c r="FA4456"/>
      <c r="FO4456"/>
    </row>
    <row r="4457" spans="15:171">
      <c r="O4457"/>
      <c r="AD4457"/>
      <c r="AE4457"/>
      <c r="BG4457"/>
      <c r="BU4457"/>
      <c r="CI4457"/>
      <c r="CW4457"/>
      <c r="FA4457"/>
      <c r="FO4457"/>
    </row>
    <row r="4458" spans="15:171">
      <c r="O4458"/>
      <c r="AD4458"/>
      <c r="AE4458"/>
      <c r="BG4458"/>
      <c r="BU4458"/>
      <c r="CI4458"/>
      <c r="CW4458"/>
      <c r="FA4458"/>
      <c r="FO4458"/>
    </row>
    <row r="4459" spans="15:171">
      <c r="O4459"/>
      <c r="AD4459"/>
      <c r="AE4459"/>
      <c r="BG4459"/>
      <c r="BU4459"/>
      <c r="CI4459"/>
      <c r="CW4459"/>
      <c r="FA4459"/>
      <c r="FO4459"/>
    </row>
    <row r="4460" spans="15:171">
      <c r="O4460"/>
      <c r="AD4460"/>
      <c r="AE4460"/>
      <c r="BG4460"/>
      <c r="BU4460"/>
      <c r="CI4460"/>
      <c r="CW4460"/>
      <c r="FA4460"/>
      <c r="FO4460"/>
    </row>
    <row r="4461" spans="15:171">
      <c r="O4461"/>
      <c r="AD4461"/>
      <c r="AE4461"/>
      <c r="BG4461"/>
      <c r="BU4461"/>
      <c r="CI4461"/>
      <c r="CW4461"/>
      <c r="FA4461"/>
      <c r="FO4461"/>
    </row>
    <row r="4462" spans="15:171">
      <c r="O4462"/>
      <c r="AD4462"/>
      <c r="AE4462"/>
      <c r="BG4462"/>
      <c r="BU4462"/>
      <c r="CI4462"/>
      <c r="CW4462"/>
      <c r="FA4462"/>
      <c r="FO4462"/>
    </row>
    <row r="4463" spans="15:171">
      <c r="O4463"/>
      <c r="AD4463"/>
      <c r="AE4463"/>
      <c r="BG4463"/>
      <c r="BU4463"/>
      <c r="CI4463"/>
      <c r="CW4463"/>
      <c r="FA4463"/>
      <c r="FO4463"/>
    </row>
    <row r="4464" spans="15:171">
      <c r="O4464"/>
      <c r="AD4464"/>
      <c r="AE4464"/>
      <c r="BG4464"/>
      <c r="BU4464"/>
      <c r="CI4464"/>
      <c r="CW4464"/>
      <c r="FA4464"/>
      <c r="FO4464"/>
    </row>
    <row r="4465" spans="15:171">
      <c r="O4465"/>
      <c r="AD4465"/>
      <c r="AE4465"/>
      <c r="BG4465"/>
      <c r="BU4465"/>
      <c r="CI4465"/>
      <c r="CW4465"/>
      <c r="FA4465"/>
      <c r="FO4465"/>
    </row>
    <row r="4466" spans="15:171">
      <c r="O4466"/>
      <c r="AD4466"/>
      <c r="AE4466"/>
      <c r="BG4466"/>
      <c r="BU4466"/>
      <c r="CI4466"/>
      <c r="CW4466"/>
      <c r="FA4466"/>
      <c r="FO4466"/>
    </row>
    <row r="4467" spans="15:171">
      <c r="O4467"/>
      <c r="AD4467"/>
      <c r="AE4467"/>
      <c r="BG4467"/>
      <c r="BU4467"/>
      <c r="CI4467"/>
      <c r="CW4467"/>
      <c r="FA4467"/>
      <c r="FO4467"/>
    </row>
    <row r="4468" spans="15:171">
      <c r="O4468"/>
      <c r="AD4468"/>
      <c r="AE4468"/>
      <c r="BG4468"/>
      <c r="BU4468"/>
      <c r="CI4468"/>
      <c r="CW4468"/>
      <c r="FA4468"/>
      <c r="FO4468"/>
    </row>
    <row r="4469" spans="15:171">
      <c r="O4469"/>
      <c r="AD4469"/>
      <c r="AE4469"/>
      <c r="BG4469"/>
      <c r="BU4469"/>
      <c r="CI4469"/>
      <c r="CW4469"/>
      <c r="FA4469"/>
      <c r="FO4469"/>
    </row>
    <row r="4470" spans="15:171">
      <c r="O4470"/>
      <c r="AD4470"/>
      <c r="AE4470"/>
      <c r="BG4470"/>
      <c r="BU4470"/>
      <c r="CI4470"/>
      <c r="CW4470"/>
      <c r="FA4470"/>
      <c r="FO4470"/>
    </row>
    <row r="4471" spans="15:171">
      <c r="O4471"/>
      <c r="AD4471"/>
      <c r="AE4471"/>
      <c r="BG4471"/>
      <c r="BU4471"/>
      <c r="CI4471"/>
      <c r="CW4471"/>
      <c r="FA4471"/>
      <c r="FO4471"/>
    </row>
    <row r="4472" spans="15:171">
      <c r="O4472"/>
      <c r="AD4472"/>
      <c r="AE4472"/>
      <c r="BG4472"/>
      <c r="BU4472"/>
      <c r="CI4472"/>
      <c r="CW4472"/>
      <c r="FA4472"/>
      <c r="FO4472"/>
    </row>
    <row r="4473" spans="15:171">
      <c r="O4473"/>
      <c r="AD4473"/>
      <c r="AE4473"/>
      <c r="BG4473"/>
      <c r="BU4473"/>
      <c r="CI4473"/>
      <c r="CW4473"/>
      <c r="FA4473"/>
      <c r="FO4473"/>
    </row>
    <row r="4474" spans="15:171">
      <c r="O4474"/>
      <c r="AD4474"/>
      <c r="AE4474"/>
      <c r="BG4474"/>
      <c r="BU4474"/>
      <c r="CI4474"/>
      <c r="CW4474"/>
      <c r="FA4474"/>
      <c r="FO4474"/>
    </row>
    <row r="4475" spans="15:171">
      <c r="O4475"/>
      <c r="AD4475"/>
      <c r="AE4475"/>
      <c r="BG4475"/>
      <c r="BU4475"/>
      <c r="CI4475"/>
      <c r="CW4475"/>
      <c r="FA4475"/>
      <c r="FO4475"/>
    </row>
    <row r="4476" spans="15:171">
      <c r="O4476"/>
      <c r="AD4476"/>
      <c r="AE4476"/>
      <c r="BG4476"/>
      <c r="BU4476"/>
      <c r="CI4476"/>
      <c r="CW4476"/>
      <c r="FA4476"/>
      <c r="FO4476"/>
    </row>
    <row r="4477" spans="15:171">
      <c r="O4477"/>
      <c r="AD4477"/>
      <c r="AE4477"/>
      <c r="BG4477"/>
      <c r="BU4477"/>
      <c r="CI4477"/>
      <c r="CW4477"/>
      <c r="FA4477"/>
      <c r="FO4477"/>
    </row>
    <row r="4478" spans="15:171">
      <c r="O4478"/>
      <c r="AD4478"/>
      <c r="AE4478"/>
      <c r="BG4478"/>
      <c r="BU4478"/>
      <c r="CI4478"/>
      <c r="CW4478"/>
      <c r="FA4478"/>
      <c r="FO4478"/>
    </row>
    <row r="4479" spans="15:171">
      <c r="O4479"/>
      <c r="AD4479"/>
      <c r="AE4479"/>
      <c r="BG4479"/>
      <c r="BU4479"/>
      <c r="CI4479"/>
      <c r="CW4479"/>
      <c r="FA4479"/>
      <c r="FO4479"/>
    </row>
    <row r="4480" spans="15:171">
      <c r="O4480"/>
      <c r="AD4480"/>
      <c r="AE4480"/>
      <c r="BG4480"/>
      <c r="BU4480"/>
      <c r="CI4480"/>
      <c r="CW4480"/>
      <c r="FA4480"/>
      <c r="FO4480"/>
    </row>
    <row r="4481" spans="15:171">
      <c r="O4481"/>
      <c r="AD4481"/>
      <c r="AE4481"/>
      <c r="BG4481"/>
      <c r="BU4481"/>
      <c r="CI4481"/>
      <c r="CW4481"/>
      <c r="FA4481"/>
      <c r="FO4481"/>
    </row>
    <row r="4482" spans="15:171">
      <c r="O4482"/>
      <c r="AD4482"/>
      <c r="AE4482"/>
      <c r="BG4482"/>
      <c r="BU4482"/>
      <c r="CI4482"/>
      <c r="CW4482"/>
      <c r="FA4482"/>
      <c r="FO4482"/>
    </row>
    <row r="4483" spans="15:171">
      <c r="O4483"/>
      <c r="AD4483"/>
      <c r="AE4483"/>
      <c r="BG4483"/>
      <c r="BU4483"/>
      <c r="CI4483"/>
      <c r="CW4483"/>
      <c r="FA4483"/>
      <c r="FO4483"/>
    </row>
    <row r="4484" spans="15:171">
      <c r="O4484"/>
      <c r="AD4484"/>
      <c r="AE4484"/>
      <c r="BG4484"/>
      <c r="BU4484"/>
      <c r="CI4484"/>
      <c r="CW4484"/>
      <c r="FA4484"/>
      <c r="FO4484"/>
    </row>
    <row r="4485" spans="15:171">
      <c r="O4485"/>
      <c r="AD4485"/>
      <c r="AE4485"/>
      <c r="BG4485"/>
      <c r="BU4485"/>
      <c r="CI4485"/>
      <c r="CW4485"/>
      <c r="FA4485"/>
      <c r="FO4485"/>
    </row>
    <row r="4486" spans="15:171">
      <c r="O4486"/>
      <c r="AD4486"/>
      <c r="AE4486"/>
      <c r="BG4486"/>
      <c r="BU4486"/>
      <c r="CI4486"/>
      <c r="CW4486"/>
      <c r="FA4486"/>
      <c r="FO4486"/>
    </row>
    <row r="4487" spans="15:171">
      <c r="O4487"/>
      <c r="AD4487"/>
      <c r="AE4487"/>
      <c r="BG4487"/>
      <c r="BU4487"/>
      <c r="CI4487"/>
      <c r="CW4487"/>
      <c r="FA4487"/>
      <c r="FO4487"/>
    </row>
    <row r="4488" spans="15:171">
      <c r="O4488"/>
      <c r="AD4488"/>
      <c r="AE4488"/>
      <c r="BG4488"/>
      <c r="BU4488"/>
      <c r="CI4488"/>
      <c r="CW4488"/>
      <c r="FA4488"/>
      <c r="FO4488"/>
    </row>
    <row r="4489" spans="15:171">
      <c r="O4489"/>
      <c r="AD4489"/>
      <c r="AE4489"/>
      <c r="BG4489"/>
      <c r="BU4489"/>
      <c r="CI4489"/>
      <c r="CW4489"/>
      <c r="FA4489"/>
      <c r="FO4489"/>
    </row>
    <row r="4490" spans="15:171">
      <c r="O4490"/>
      <c r="AD4490"/>
      <c r="AE4490"/>
      <c r="BG4490"/>
      <c r="BU4490"/>
      <c r="CI4490"/>
      <c r="CW4490"/>
      <c r="FA4490"/>
      <c r="FO4490"/>
    </row>
    <row r="4491" spans="15:171">
      <c r="O4491"/>
      <c r="AD4491"/>
      <c r="AE4491"/>
      <c r="BG4491"/>
      <c r="BU4491"/>
      <c r="CI4491"/>
      <c r="CW4491"/>
      <c r="FA4491"/>
      <c r="FO4491"/>
    </row>
    <row r="4492" spans="15:171">
      <c r="O4492"/>
      <c r="AD4492"/>
      <c r="AE4492"/>
      <c r="BG4492"/>
      <c r="BU4492"/>
      <c r="CI4492"/>
      <c r="CW4492"/>
      <c r="FA4492"/>
      <c r="FO4492"/>
    </row>
    <row r="4493" spans="15:171">
      <c r="O4493"/>
      <c r="AD4493"/>
      <c r="AE4493"/>
      <c r="BG4493"/>
      <c r="BU4493"/>
      <c r="CI4493"/>
      <c r="CW4493"/>
      <c r="FA4493"/>
      <c r="FO4493"/>
    </row>
    <row r="4494" spans="15:171">
      <c r="O4494"/>
      <c r="AD4494"/>
      <c r="AE4494"/>
      <c r="BG4494"/>
      <c r="BU4494"/>
      <c r="CI4494"/>
      <c r="CW4494"/>
      <c r="FA4494"/>
      <c r="FO4494"/>
    </row>
    <row r="4495" spans="15:171">
      <c r="O4495"/>
      <c r="AD4495"/>
      <c r="AE4495"/>
      <c r="BG4495"/>
      <c r="BU4495"/>
      <c r="CI4495"/>
      <c r="CW4495"/>
      <c r="FA4495"/>
      <c r="FO4495"/>
    </row>
    <row r="4496" spans="15:171">
      <c r="O4496"/>
      <c r="AD4496"/>
      <c r="AE4496"/>
      <c r="BG4496"/>
      <c r="BU4496"/>
      <c r="CI4496"/>
      <c r="CW4496"/>
      <c r="FA4496"/>
      <c r="FO4496"/>
    </row>
    <row r="4497" spans="15:171">
      <c r="O4497"/>
      <c r="AD4497"/>
      <c r="AE4497"/>
      <c r="BG4497"/>
      <c r="BU4497"/>
      <c r="CI4497"/>
      <c r="CW4497"/>
      <c r="FA4497"/>
      <c r="FO4497"/>
    </row>
    <row r="4498" spans="15:171">
      <c r="O4498"/>
      <c r="AD4498"/>
      <c r="AE4498"/>
      <c r="BG4498"/>
      <c r="BU4498"/>
      <c r="CI4498"/>
      <c r="CW4498"/>
      <c r="FA4498"/>
      <c r="FO4498"/>
    </row>
    <row r="4499" spans="15:171">
      <c r="O4499"/>
      <c r="AD4499"/>
      <c r="AE4499"/>
      <c r="BG4499"/>
      <c r="BU4499"/>
      <c r="CI4499"/>
      <c r="CW4499"/>
      <c r="FA4499"/>
      <c r="FO4499"/>
    </row>
    <row r="4500" spans="15:171">
      <c r="O4500"/>
      <c r="AD4500"/>
      <c r="AE4500"/>
      <c r="BG4500"/>
      <c r="BU4500"/>
      <c r="CI4500"/>
      <c r="CW4500"/>
      <c r="FA4500"/>
      <c r="FO4500"/>
    </row>
    <row r="4501" spans="15:171">
      <c r="O4501"/>
      <c r="AD4501"/>
      <c r="AE4501"/>
      <c r="BG4501"/>
      <c r="BU4501"/>
      <c r="CI4501"/>
      <c r="CW4501"/>
      <c r="FA4501"/>
      <c r="FO4501"/>
    </row>
    <row r="4502" spans="15:171">
      <c r="O4502"/>
      <c r="AD4502"/>
      <c r="AE4502"/>
      <c r="BG4502"/>
      <c r="BU4502"/>
      <c r="CI4502"/>
      <c r="CW4502"/>
      <c r="FA4502"/>
      <c r="FO4502"/>
    </row>
    <row r="4503" spans="15:171">
      <c r="O4503"/>
      <c r="AD4503"/>
      <c r="AE4503"/>
      <c r="BG4503"/>
      <c r="BU4503"/>
      <c r="CI4503"/>
      <c r="CW4503"/>
      <c r="FA4503"/>
      <c r="FO4503"/>
    </row>
    <row r="4504" spans="15:171">
      <c r="O4504"/>
      <c r="AD4504"/>
      <c r="AE4504"/>
      <c r="BG4504"/>
      <c r="BU4504"/>
      <c r="CI4504"/>
      <c r="CW4504"/>
      <c r="FA4504"/>
      <c r="FO4504"/>
    </row>
    <row r="4505" spans="15:171">
      <c r="O4505"/>
      <c r="AD4505"/>
      <c r="AE4505"/>
      <c r="BG4505"/>
      <c r="BU4505"/>
      <c r="CI4505"/>
      <c r="CW4505"/>
      <c r="FA4505"/>
      <c r="FO4505"/>
    </row>
    <row r="4506" spans="15:171">
      <c r="O4506"/>
      <c r="AD4506"/>
      <c r="AE4506"/>
      <c r="BG4506"/>
      <c r="BU4506"/>
      <c r="CI4506"/>
      <c r="CW4506"/>
      <c r="FA4506"/>
      <c r="FO4506"/>
    </row>
    <row r="4507" spans="15:171">
      <c r="O4507"/>
      <c r="AD4507"/>
      <c r="AE4507"/>
      <c r="BG4507"/>
      <c r="BU4507"/>
      <c r="CI4507"/>
      <c r="CW4507"/>
      <c r="FA4507"/>
      <c r="FO4507"/>
    </row>
    <row r="4508" spans="15:171">
      <c r="O4508"/>
      <c r="AD4508"/>
      <c r="AE4508"/>
      <c r="BG4508"/>
      <c r="BU4508"/>
      <c r="CI4508"/>
      <c r="CW4508"/>
      <c r="FA4508"/>
      <c r="FO4508"/>
    </row>
    <row r="4509" spans="15:171">
      <c r="O4509"/>
      <c r="AD4509"/>
      <c r="AE4509"/>
      <c r="BG4509"/>
      <c r="BU4509"/>
      <c r="CI4509"/>
      <c r="CW4509"/>
      <c r="FA4509"/>
      <c r="FO4509"/>
    </row>
    <row r="4510" spans="15:171">
      <c r="O4510"/>
      <c r="AD4510"/>
      <c r="AE4510"/>
      <c r="BG4510"/>
      <c r="BU4510"/>
      <c r="CI4510"/>
      <c r="CW4510"/>
      <c r="FA4510"/>
      <c r="FO4510"/>
    </row>
    <row r="4511" spans="15:171">
      <c r="O4511"/>
      <c r="AD4511"/>
      <c r="AE4511"/>
      <c r="BG4511"/>
      <c r="BU4511"/>
      <c r="CI4511"/>
      <c r="CW4511"/>
      <c r="FA4511"/>
      <c r="FO4511"/>
    </row>
    <row r="4512" spans="15:171">
      <c r="O4512"/>
      <c r="AD4512"/>
      <c r="AE4512"/>
      <c r="BG4512"/>
      <c r="BU4512"/>
      <c r="CI4512"/>
      <c r="CW4512"/>
      <c r="FA4512"/>
      <c r="FO4512"/>
    </row>
    <row r="4513" spans="15:171">
      <c r="O4513"/>
      <c r="AD4513"/>
      <c r="AE4513"/>
      <c r="BG4513"/>
      <c r="BU4513"/>
      <c r="CI4513"/>
      <c r="CW4513"/>
      <c r="FA4513"/>
      <c r="FO4513"/>
    </row>
    <row r="4514" spans="15:171">
      <c r="O4514"/>
      <c r="AD4514"/>
      <c r="AE4514"/>
      <c r="BG4514"/>
      <c r="BU4514"/>
      <c r="CI4514"/>
      <c r="CW4514"/>
      <c r="FA4514"/>
      <c r="FO4514"/>
    </row>
    <row r="4515" spans="15:171">
      <c r="O4515"/>
      <c r="AD4515"/>
      <c r="AE4515"/>
      <c r="BG4515"/>
      <c r="BU4515"/>
      <c r="CI4515"/>
      <c r="CW4515"/>
      <c r="FA4515"/>
      <c r="FO4515"/>
    </row>
    <row r="4516" spans="15:171">
      <c r="O4516"/>
      <c r="AD4516"/>
      <c r="AE4516"/>
      <c r="BG4516"/>
      <c r="BU4516"/>
      <c r="CI4516"/>
      <c r="CW4516"/>
      <c r="FA4516"/>
      <c r="FO4516"/>
    </row>
    <row r="4517" spans="15:171">
      <c r="O4517"/>
      <c r="AD4517"/>
      <c r="AE4517"/>
      <c r="BG4517"/>
      <c r="BU4517"/>
      <c r="CI4517"/>
      <c r="CW4517"/>
      <c r="FA4517"/>
      <c r="FO4517"/>
    </row>
    <row r="4518" spans="15:171">
      <c r="O4518"/>
      <c r="AD4518"/>
      <c r="AE4518"/>
      <c r="BG4518"/>
      <c r="BU4518"/>
      <c r="CI4518"/>
      <c r="CW4518"/>
      <c r="FA4518"/>
      <c r="FO4518"/>
    </row>
    <row r="4519" spans="15:171">
      <c r="O4519"/>
      <c r="AD4519"/>
      <c r="AE4519"/>
      <c r="BG4519"/>
      <c r="BU4519"/>
      <c r="CI4519"/>
      <c r="CW4519"/>
      <c r="FA4519"/>
      <c r="FO4519"/>
    </row>
    <row r="4520" spans="15:171">
      <c r="O4520"/>
      <c r="AD4520"/>
      <c r="AE4520"/>
      <c r="BG4520"/>
      <c r="BU4520"/>
      <c r="CI4520"/>
      <c r="CW4520"/>
      <c r="FA4520"/>
      <c r="FO4520"/>
    </row>
    <row r="4521" spans="15:171">
      <c r="O4521"/>
      <c r="AD4521"/>
      <c r="AE4521"/>
      <c r="BG4521"/>
      <c r="BU4521"/>
      <c r="CI4521"/>
      <c r="CW4521"/>
      <c r="FA4521"/>
      <c r="FO4521"/>
    </row>
    <row r="4522" spans="15:171">
      <c r="O4522"/>
      <c r="AD4522"/>
      <c r="AE4522"/>
      <c r="BG4522"/>
      <c r="BU4522"/>
      <c r="CI4522"/>
      <c r="CW4522"/>
      <c r="FA4522"/>
      <c r="FO4522"/>
    </row>
    <row r="4523" spans="15:171">
      <c r="O4523"/>
      <c r="AD4523"/>
      <c r="AE4523"/>
      <c r="BG4523"/>
      <c r="BU4523"/>
      <c r="CI4523"/>
      <c r="CW4523"/>
      <c r="FA4523"/>
      <c r="FO4523"/>
    </row>
    <row r="4524" spans="15:171">
      <c r="O4524"/>
      <c r="AD4524"/>
      <c r="AE4524"/>
      <c r="BG4524"/>
      <c r="BU4524"/>
      <c r="CI4524"/>
      <c r="CW4524"/>
      <c r="FA4524"/>
      <c r="FO4524"/>
    </row>
    <row r="4525" spans="15:171">
      <c r="O4525"/>
      <c r="AD4525"/>
      <c r="AE4525"/>
      <c r="BG4525"/>
      <c r="BU4525"/>
      <c r="CI4525"/>
      <c r="CW4525"/>
      <c r="FA4525"/>
      <c r="FO4525"/>
    </row>
    <row r="4526" spans="15:171">
      <c r="O4526"/>
      <c r="AD4526"/>
      <c r="AE4526"/>
      <c r="BG4526"/>
      <c r="BU4526"/>
      <c r="CI4526"/>
      <c r="CW4526"/>
      <c r="FA4526"/>
      <c r="FO4526"/>
    </row>
    <row r="4527" spans="15:171">
      <c r="O4527"/>
      <c r="AD4527"/>
      <c r="AE4527"/>
      <c r="BG4527"/>
      <c r="BU4527"/>
      <c r="CI4527"/>
      <c r="CW4527"/>
      <c r="FA4527"/>
      <c r="FO4527"/>
    </row>
    <row r="4528" spans="15:171">
      <c r="O4528"/>
      <c r="AD4528"/>
      <c r="AE4528"/>
      <c r="BG4528"/>
      <c r="BU4528"/>
      <c r="CI4528"/>
      <c r="CW4528"/>
      <c r="FA4528"/>
      <c r="FO4528"/>
    </row>
    <row r="4529" spans="15:171">
      <c r="O4529"/>
      <c r="AD4529"/>
      <c r="AE4529"/>
      <c r="BG4529"/>
      <c r="BU4529"/>
      <c r="CI4529"/>
      <c r="CW4529"/>
      <c r="FA4529"/>
      <c r="FO4529"/>
    </row>
    <row r="4530" spans="15:171">
      <c r="O4530"/>
      <c r="AD4530"/>
      <c r="AE4530"/>
      <c r="BG4530"/>
      <c r="BU4530"/>
      <c r="CI4530"/>
      <c r="CW4530"/>
      <c r="FA4530"/>
      <c r="FO4530"/>
    </row>
    <row r="4531" spans="15:171">
      <c r="O4531"/>
      <c r="AD4531"/>
      <c r="AE4531"/>
      <c r="BG4531"/>
      <c r="BU4531"/>
      <c r="CI4531"/>
      <c r="CW4531"/>
      <c r="FA4531"/>
      <c r="FO4531"/>
    </row>
    <row r="4532" spans="15:171">
      <c r="O4532"/>
      <c r="AD4532"/>
      <c r="AE4532"/>
      <c r="BG4532"/>
      <c r="BU4532"/>
      <c r="CI4532"/>
      <c r="CW4532"/>
      <c r="FA4532"/>
      <c r="FO4532"/>
    </row>
    <row r="4533" spans="15:171">
      <c r="O4533"/>
      <c r="AD4533"/>
      <c r="AE4533"/>
      <c r="BG4533"/>
      <c r="BU4533"/>
      <c r="CI4533"/>
      <c r="CW4533"/>
      <c r="FA4533"/>
      <c r="FO4533"/>
    </row>
    <row r="4534" spans="15:171">
      <c r="O4534"/>
      <c r="AD4534"/>
      <c r="AE4534"/>
      <c r="BG4534"/>
      <c r="BU4534"/>
      <c r="CI4534"/>
      <c r="CW4534"/>
      <c r="FA4534"/>
      <c r="FO4534"/>
    </row>
    <row r="4535" spans="15:171">
      <c r="O4535"/>
      <c r="AD4535"/>
      <c r="AE4535"/>
      <c r="BG4535"/>
      <c r="BU4535"/>
      <c r="CI4535"/>
      <c r="CW4535"/>
      <c r="FA4535"/>
      <c r="FO4535"/>
    </row>
    <row r="4536" spans="15:171">
      <c r="O4536"/>
      <c r="AD4536"/>
      <c r="AE4536"/>
      <c r="BG4536"/>
      <c r="BU4536"/>
      <c r="CI4536"/>
      <c r="CW4536"/>
      <c r="FA4536"/>
      <c r="FO4536"/>
    </row>
    <row r="4537" spans="15:171">
      <c r="O4537"/>
      <c r="AD4537"/>
      <c r="AE4537"/>
      <c r="BG4537"/>
      <c r="BU4537"/>
      <c r="CI4537"/>
      <c r="CW4537"/>
      <c r="FA4537"/>
      <c r="FO4537"/>
    </row>
    <row r="4538" spans="15:171">
      <c r="O4538"/>
      <c r="AD4538"/>
      <c r="AE4538"/>
      <c r="BG4538"/>
      <c r="BU4538"/>
      <c r="CI4538"/>
      <c r="CW4538"/>
      <c r="FA4538"/>
      <c r="FO4538"/>
    </row>
    <row r="4539" spans="15:171">
      <c r="O4539"/>
      <c r="AD4539"/>
      <c r="AE4539"/>
      <c r="BG4539"/>
      <c r="BU4539"/>
      <c r="CI4539"/>
      <c r="CW4539"/>
      <c r="FA4539"/>
      <c r="FO4539"/>
    </row>
    <row r="4540" spans="15:171">
      <c r="O4540"/>
      <c r="AD4540"/>
      <c r="AE4540"/>
      <c r="BG4540"/>
      <c r="BU4540"/>
      <c r="CI4540"/>
      <c r="CW4540"/>
      <c r="FA4540"/>
      <c r="FO4540"/>
    </row>
    <row r="4541" spans="15:171">
      <c r="O4541"/>
      <c r="AD4541"/>
      <c r="AE4541"/>
      <c r="BG4541"/>
      <c r="BU4541"/>
      <c r="CI4541"/>
      <c r="CW4541"/>
      <c r="FA4541"/>
      <c r="FO4541"/>
    </row>
    <row r="4542" spans="15:171">
      <c r="O4542"/>
      <c r="AD4542"/>
      <c r="AE4542"/>
      <c r="BG4542"/>
      <c r="BU4542"/>
      <c r="CI4542"/>
      <c r="CW4542"/>
      <c r="FA4542"/>
      <c r="FO4542"/>
    </row>
    <row r="4543" spans="15:171">
      <c r="O4543"/>
      <c r="AD4543"/>
      <c r="AE4543"/>
      <c r="BG4543"/>
      <c r="BU4543"/>
      <c r="CI4543"/>
      <c r="CW4543"/>
      <c r="FA4543"/>
      <c r="FO4543"/>
    </row>
    <row r="4544" spans="15:171">
      <c r="O4544"/>
      <c r="AD4544"/>
      <c r="AE4544"/>
      <c r="BG4544"/>
      <c r="BU4544"/>
      <c r="CI4544"/>
      <c r="CW4544"/>
      <c r="FA4544"/>
      <c r="FO4544"/>
    </row>
    <row r="4545" spans="15:171">
      <c r="O4545"/>
      <c r="AD4545"/>
      <c r="AE4545"/>
      <c r="BG4545"/>
      <c r="BU4545"/>
      <c r="CI4545"/>
      <c r="CW4545"/>
      <c r="FA4545"/>
      <c r="FO4545"/>
    </row>
    <row r="4546" spans="15:171">
      <c r="O4546"/>
      <c r="AD4546"/>
      <c r="AE4546"/>
      <c r="BG4546"/>
      <c r="BU4546"/>
      <c r="CI4546"/>
      <c r="CW4546"/>
      <c r="FA4546"/>
      <c r="FO4546"/>
    </row>
    <row r="4547" spans="15:171">
      <c r="O4547"/>
      <c r="AD4547"/>
      <c r="AE4547"/>
      <c r="BG4547"/>
      <c r="BU4547"/>
      <c r="CI4547"/>
      <c r="CW4547"/>
      <c r="FA4547"/>
      <c r="FO4547"/>
    </row>
    <row r="4548" spans="15:171">
      <c r="O4548"/>
      <c r="AD4548"/>
      <c r="AE4548"/>
      <c r="BG4548"/>
      <c r="BU4548"/>
      <c r="CI4548"/>
      <c r="CW4548"/>
      <c r="FA4548"/>
      <c r="FO4548"/>
    </row>
    <row r="4549" spans="15:171">
      <c r="O4549"/>
      <c r="AD4549"/>
      <c r="AE4549"/>
      <c r="BG4549"/>
      <c r="BU4549"/>
      <c r="CI4549"/>
      <c r="CW4549"/>
      <c r="FA4549"/>
      <c r="FO4549"/>
    </row>
    <row r="4550" spans="15:171">
      <c r="O4550"/>
      <c r="AD4550"/>
      <c r="AE4550"/>
      <c r="BG4550"/>
      <c r="BU4550"/>
      <c r="CI4550"/>
      <c r="CW4550"/>
      <c r="FA4550"/>
      <c r="FO4550"/>
    </row>
    <row r="4551" spans="15:171">
      <c r="O4551"/>
      <c r="AD4551"/>
      <c r="AE4551"/>
      <c r="BG4551"/>
      <c r="BU4551"/>
      <c r="CI4551"/>
      <c r="CW4551"/>
      <c r="FA4551"/>
      <c r="FO4551"/>
    </row>
    <row r="4552" spans="15:171">
      <c r="O4552"/>
      <c r="AD4552"/>
      <c r="AE4552"/>
      <c r="BG4552"/>
      <c r="BU4552"/>
      <c r="CI4552"/>
      <c r="CW4552"/>
      <c r="FA4552"/>
      <c r="FO4552"/>
    </row>
    <row r="4553" spans="15:171">
      <c r="O4553"/>
      <c r="AD4553"/>
      <c r="AE4553"/>
      <c r="BG4553"/>
      <c r="BU4553"/>
      <c r="CI4553"/>
      <c r="CW4553"/>
      <c r="FA4553"/>
      <c r="FO4553"/>
    </row>
    <row r="4554" spans="15:171">
      <c r="O4554"/>
      <c r="AD4554"/>
      <c r="AE4554"/>
      <c r="BG4554"/>
      <c r="BU4554"/>
      <c r="CI4554"/>
      <c r="CW4554"/>
      <c r="FA4554"/>
      <c r="FO4554"/>
    </row>
    <row r="4555" spans="15:171">
      <c r="O4555"/>
      <c r="AD4555"/>
      <c r="AE4555"/>
      <c r="BG4555"/>
      <c r="BU4555"/>
      <c r="CI4555"/>
      <c r="CW4555"/>
      <c r="FA4555"/>
      <c r="FO4555"/>
    </row>
    <row r="4556" spans="15:171">
      <c r="O4556"/>
      <c r="AD4556"/>
      <c r="AE4556"/>
      <c r="BG4556"/>
      <c r="BU4556"/>
      <c r="CI4556"/>
      <c r="CW4556"/>
      <c r="FA4556"/>
      <c r="FO4556"/>
    </row>
    <row r="4557" spans="15:171">
      <c r="O4557"/>
      <c r="AD4557"/>
      <c r="AE4557"/>
      <c r="BG4557"/>
      <c r="BU4557"/>
      <c r="CI4557"/>
      <c r="CW4557"/>
      <c r="FA4557"/>
      <c r="FO4557"/>
    </row>
    <row r="4558" spans="15:171">
      <c r="O4558"/>
      <c r="AD4558"/>
      <c r="AE4558"/>
      <c r="BG4558"/>
      <c r="BU4558"/>
      <c r="CI4558"/>
      <c r="CW4558"/>
      <c r="FA4558"/>
      <c r="FO4558"/>
    </row>
    <row r="4559" spans="15:171">
      <c r="O4559"/>
      <c r="AD4559"/>
      <c r="AE4559"/>
      <c r="BG4559"/>
      <c r="BU4559"/>
      <c r="CI4559"/>
      <c r="CW4559"/>
      <c r="FA4559"/>
      <c r="FO4559"/>
    </row>
    <row r="4560" spans="15:171">
      <c r="O4560"/>
      <c r="AD4560"/>
      <c r="AE4560"/>
      <c r="BG4560"/>
      <c r="BU4560"/>
      <c r="CI4560"/>
      <c r="CW4560"/>
      <c r="FA4560"/>
      <c r="FO4560"/>
    </row>
    <row r="4561" spans="15:171">
      <c r="O4561"/>
      <c r="AD4561"/>
      <c r="AE4561"/>
      <c r="BG4561"/>
      <c r="BU4561"/>
      <c r="CI4561"/>
      <c r="CW4561"/>
      <c r="FA4561"/>
      <c r="FO4561"/>
    </row>
    <row r="4562" spans="15:171">
      <c r="O4562"/>
      <c r="AD4562"/>
      <c r="AE4562"/>
      <c r="BG4562"/>
      <c r="BU4562"/>
      <c r="CI4562"/>
      <c r="CW4562"/>
      <c r="FA4562"/>
      <c r="FO4562"/>
    </row>
    <row r="4563" spans="15:171">
      <c r="O4563"/>
      <c r="AD4563"/>
      <c r="AE4563"/>
      <c r="BG4563"/>
      <c r="BU4563"/>
      <c r="CI4563"/>
      <c r="CW4563"/>
      <c r="FA4563"/>
      <c r="FO4563"/>
    </row>
    <row r="4564" spans="15:171">
      <c r="O4564"/>
      <c r="AD4564"/>
      <c r="AE4564"/>
      <c r="BG4564"/>
      <c r="BU4564"/>
      <c r="CI4564"/>
      <c r="CW4564"/>
      <c r="FA4564"/>
      <c r="FO4564"/>
    </row>
    <row r="4565" spans="15:171">
      <c r="O4565"/>
      <c r="AD4565"/>
      <c r="AE4565"/>
      <c r="BG4565"/>
      <c r="BU4565"/>
      <c r="CI4565"/>
      <c r="CW4565"/>
      <c r="FA4565"/>
      <c r="FO4565"/>
    </row>
    <row r="4566" spans="15:171">
      <c r="O4566"/>
      <c r="AD4566"/>
      <c r="AE4566"/>
      <c r="BG4566"/>
      <c r="BU4566"/>
      <c r="CI4566"/>
      <c r="CW4566"/>
      <c r="FA4566"/>
      <c r="FO4566"/>
    </row>
    <row r="4567" spans="15:171">
      <c r="O4567"/>
      <c r="AD4567"/>
      <c r="AE4567"/>
      <c r="BG4567"/>
      <c r="BU4567"/>
      <c r="CI4567"/>
      <c r="CW4567"/>
      <c r="FA4567"/>
      <c r="FO4567"/>
    </row>
    <row r="4568" spans="15:171">
      <c r="O4568"/>
      <c r="AD4568"/>
      <c r="AE4568"/>
      <c r="BG4568"/>
      <c r="BU4568"/>
      <c r="CI4568"/>
      <c r="CW4568"/>
      <c r="FA4568"/>
      <c r="FO4568"/>
    </row>
    <row r="4569" spans="15:171">
      <c r="O4569"/>
      <c r="AD4569"/>
      <c r="AE4569"/>
      <c r="BG4569"/>
      <c r="BU4569"/>
      <c r="CI4569"/>
      <c r="CW4569"/>
      <c r="FA4569"/>
      <c r="FO4569"/>
    </row>
    <row r="4570" spans="15:171">
      <c r="O4570"/>
      <c r="AD4570"/>
      <c r="AE4570"/>
      <c r="BG4570"/>
      <c r="BU4570"/>
      <c r="CI4570"/>
      <c r="CW4570"/>
      <c r="FA4570"/>
      <c r="FO4570"/>
    </row>
    <row r="4571" spans="15:171">
      <c r="O4571"/>
      <c r="AD4571"/>
      <c r="AE4571"/>
      <c r="BG4571"/>
      <c r="BU4571"/>
      <c r="CI4571"/>
      <c r="CW4571"/>
      <c r="FA4571"/>
      <c r="FO4571"/>
    </row>
    <row r="4572" spans="15:171">
      <c r="O4572"/>
      <c r="AD4572"/>
      <c r="AE4572"/>
      <c r="BG4572"/>
      <c r="BU4572"/>
      <c r="CI4572"/>
      <c r="CW4572"/>
      <c r="FA4572"/>
      <c r="FO4572"/>
    </row>
    <row r="4573" spans="15:171">
      <c r="O4573"/>
      <c r="AD4573"/>
      <c r="AE4573"/>
      <c r="BG4573"/>
      <c r="BU4573"/>
      <c r="CI4573"/>
      <c r="CW4573"/>
      <c r="FA4573"/>
      <c r="FO4573"/>
    </row>
    <row r="4574" spans="15:171">
      <c r="O4574"/>
      <c r="AD4574"/>
      <c r="AE4574"/>
      <c r="BG4574"/>
      <c r="BU4574"/>
      <c r="CI4574"/>
      <c r="CW4574"/>
      <c r="FA4574"/>
      <c r="FO4574"/>
    </row>
    <row r="4575" spans="15:171">
      <c r="O4575"/>
      <c r="AD4575"/>
      <c r="AE4575"/>
      <c r="BG4575"/>
      <c r="BU4575"/>
      <c r="CI4575"/>
      <c r="CW4575"/>
      <c r="FA4575"/>
      <c r="FO4575"/>
    </row>
    <row r="4576" spans="15:171">
      <c r="O4576"/>
      <c r="AD4576"/>
      <c r="AE4576"/>
      <c r="BG4576"/>
      <c r="BU4576"/>
      <c r="CI4576"/>
      <c r="CW4576"/>
      <c r="FA4576"/>
      <c r="FO4576"/>
    </row>
    <row r="4577" spans="15:171">
      <c r="O4577"/>
      <c r="AD4577"/>
      <c r="AE4577"/>
      <c r="BG4577"/>
      <c r="BU4577"/>
      <c r="CI4577"/>
      <c r="CW4577"/>
      <c r="FA4577"/>
      <c r="FO4577"/>
    </row>
    <row r="4578" spans="15:171">
      <c r="O4578"/>
      <c r="AD4578"/>
      <c r="AE4578"/>
      <c r="BG4578"/>
      <c r="BU4578"/>
      <c r="CI4578"/>
      <c r="CW4578"/>
      <c r="FA4578"/>
      <c r="FO4578"/>
    </row>
    <row r="4579" spans="15:171">
      <c r="O4579"/>
      <c r="AD4579"/>
      <c r="AE4579"/>
      <c r="BG4579"/>
      <c r="BU4579"/>
      <c r="CI4579"/>
      <c r="CW4579"/>
      <c r="FA4579"/>
      <c r="FO4579"/>
    </row>
    <row r="4580" spans="15:171">
      <c r="O4580"/>
      <c r="AD4580"/>
      <c r="AE4580"/>
      <c r="BG4580"/>
      <c r="BU4580"/>
      <c r="CI4580"/>
      <c r="CW4580"/>
      <c r="FA4580"/>
      <c r="FO4580"/>
    </row>
    <row r="4581" spans="15:171">
      <c r="O4581"/>
      <c r="AD4581"/>
      <c r="AE4581"/>
      <c r="BG4581"/>
      <c r="BU4581"/>
      <c r="CI4581"/>
      <c r="CW4581"/>
      <c r="FA4581"/>
      <c r="FO4581"/>
    </row>
    <row r="4582" spans="15:171">
      <c r="O4582"/>
      <c r="AD4582"/>
      <c r="AE4582"/>
      <c r="BG4582"/>
      <c r="BU4582"/>
      <c r="CI4582"/>
      <c r="CW4582"/>
      <c r="FA4582"/>
      <c r="FO4582"/>
    </row>
    <row r="4583" spans="15:171">
      <c r="O4583"/>
      <c r="AD4583"/>
      <c r="AE4583"/>
      <c r="BG4583"/>
      <c r="BU4583"/>
      <c r="CI4583"/>
      <c r="CW4583"/>
      <c r="FA4583"/>
      <c r="FO4583"/>
    </row>
    <row r="4584" spans="15:171">
      <c r="O4584"/>
      <c r="AD4584"/>
      <c r="AE4584"/>
      <c r="BG4584"/>
      <c r="BU4584"/>
      <c r="CI4584"/>
      <c r="CW4584"/>
      <c r="FA4584"/>
      <c r="FO4584"/>
    </row>
    <row r="4585" spans="15:171">
      <c r="O4585"/>
      <c r="AD4585"/>
      <c r="AE4585"/>
      <c r="BG4585"/>
      <c r="BU4585"/>
      <c r="CI4585"/>
      <c r="CW4585"/>
      <c r="FA4585"/>
      <c r="FO4585"/>
    </row>
    <row r="4586" spans="15:171">
      <c r="O4586"/>
      <c r="AD4586"/>
      <c r="AE4586"/>
      <c r="BG4586"/>
      <c r="BU4586"/>
      <c r="CI4586"/>
      <c r="CW4586"/>
      <c r="FA4586"/>
      <c r="FO4586"/>
    </row>
    <row r="4587" spans="15:171">
      <c r="O4587"/>
      <c r="AD4587"/>
      <c r="AE4587"/>
      <c r="BG4587"/>
      <c r="BU4587"/>
      <c r="CI4587"/>
      <c r="CW4587"/>
      <c r="FA4587"/>
      <c r="FO4587"/>
    </row>
    <row r="4588" spans="15:171">
      <c r="O4588"/>
      <c r="AD4588"/>
      <c r="AE4588"/>
      <c r="BG4588"/>
      <c r="BU4588"/>
      <c r="CI4588"/>
      <c r="CW4588"/>
      <c r="FA4588"/>
      <c r="FO4588"/>
    </row>
    <row r="4589" spans="15:171">
      <c r="O4589"/>
      <c r="AD4589"/>
      <c r="AE4589"/>
      <c r="BG4589"/>
      <c r="BU4589"/>
      <c r="CI4589"/>
      <c r="CW4589"/>
      <c r="FA4589"/>
      <c r="FO4589"/>
    </row>
    <row r="4590" spans="15:171">
      <c r="O4590"/>
      <c r="AD4590"/>
      <c r="AE4590"/>
      <c r="BG4590"/>
      <c r="BU4590"/>
      <c r="CI4590"/>
      <c r="CW4590"/>
      <c r="FA4590"/>
      <c r="FO4590"/>
    </row>
    <row r="4591" spans="15:171">
      <c r="O4591"/>
      <c r="AD4591"/>
      <c r="AE4591"/>
      <c r="BG4591"/>
      <c r="BU4591"/>
      <c r="CI4591"/>
      <c r="CW4591"/>
      <c r="FA4591"/>
      <c r="FO4591"/>
    </row>
    <row r="4592" spans="15:171">
      <c r="O4592"/>
      <c r="AD4592"/>
      <c r="AE4592"/>
      <c r="BG4592"/>
      <c r="BU4592"/>
      <c r="CI4592"/>
      <c r="CW4592"/>
      <c r="FA4592"/>
      <c r="FO4592"/>
    </row>
    <row r="4593" spans="15:171">
      <c r="O4593"/>
      <c r="AD4593"/>
      <c r="AE4593"/>
      <c r="BG4593"/>
      <c r="BU4593"/>
      <c r="CI4593"/>
      <c r="CW4593"/>
      <c r="FA4593"/>
      <c r="FO4593"/>
    </row>
    <row r="4594" spans="15:171">
      <c r="O4594"/>
      <c r="AD4594"/>
      <c r="AE4594"/>
      <c r="BG4594"/>
      <c r="BU4594"/>
      <c r="CI4594"/>
      <c r="CW4594"/>
      <c r="FA4594"/>
      <c r="FO4594"/>
    </row>
    <row r="4595" spans="15:171">
      <c r="O4595"/>
      <c r="AD4595"/>
      <c r="AE4595"/>
      <c r="BG4595"/>
      <c r="BU4595"/>
      <c r="CI4595"/>
      <c r="CW4595"/>
      <c r="FA4595"/>
      <c r="FO4595"/>
    </row>
    <row r="4596" spans="15:171">
      <c r="O4596"/>
      <c r="AD4596"/>
      <c r="AE4596"/>
      <c r="BG4596"/>
      <c r="BU4596"/>
      <c r="CI4596"/>
      <c r="CW4596"/>
      <c r="FA4596"/>
      <c r="FO4596"/>
    </row>
    <row r="4597" spans="15:171">
      <c r="O4597"/>
      <c r="AD4597"/>
      <c r="AE4597"/>
      <c r="BG4597"/>
      <c r="BU4597"/>
      <c r="CI4597"/>
      <c r="CW4597"/>
      <c r="FA4597"/>
      <c r="FO4597"/>
    </row>
    <row r="4598" spans="15:171">
      <c r="O4598"/>
      <c r="AD4598"/>
      <c r="AE4598"/>
      <c r="BG4598"/>
      <c r="BU4598"/>
      <c r="CI4598"/>
      <c r="CW4598"/>
      <c r="FA4598"/>
      <c r="FO4598"/>
    </row>
    <row r="4599" spans="15:171">
      <c r="O4599"/>
      <c r="AD4599"/>
      <c r="AE4599"/>
      <c r="BG4599"/>
      <c r="BU4599"/>
      <c r="CI4599"/>
      <c r="CW4599"/>
      <c r="FA4599"/>
      <c r="FO4599"/>
    </row>
    <row r="4600" spans="15:171">
      <c r="O4600"/>
      <c r="AD4600"/>
      <c r="AE4600"/>
      <c r="BG4600"/>
      <c r="BU4600"/>
      <c r="CI4600"/>
      <c r="CW4600"/>
      <c r="FA4600"/>
      <c r="FO4600"/>
    </row>
    <row r="4601" spans="15:171">
      <c r="O4601"/>
      <c r="AD4601"/>
      <c r="AE4601"/>
      <c r="BG4601"/>
      <c r="BU4601"/>
      <c r="CI4601"/>
      <c r="CW4601"/>
      <c r="FA4601"/>
      <c r="FO4601"/>
    </row>
    <row r="4602" spans="15:171">
      <c r="O4602"/>
      <c r="AD4602"/>
      <c r="AE4602"/>
      <c r="BG4602"/>
      <c r="BU4602"/>
      <c r="CI4602"/>
      <c r="CW4602"/>
      <c r="FA4602"/>
      <c r="FO4602"/>
    </row>
    <row r="4603" spans="15:171">
      <c r="O4603"/>
      <c r="AD4603"/>
      <c r="AE4603"/>
      <c r="BG4603"/>
      <c r="BU4603"/>
      <c r="CI4603"/>
      <c r="CW4603"/>
      <c r="FA4603"/>
      <c r="FO4603"/>
    </row>
    <row r="4604" spans="15:171">
      <c r="O4604"/>
      <c r="AD4604"/>
      <c r="AE4604"/>
      <c r="BG4604"/>
      <c r="BU4604"/>
      <c r="CI4604"/>
      <c r="CW4604"/>
      <c r="FA4604"/>
      <c r="FO4604"/>
    </row>
    <row r="4605" spans="15:171">
      <c r="O4605"/>
      <c r="AD4605"/>
      <c r="AE4605"/>
      <c r="BG4605"/>
      <c r="BU4605"/>
      <c r="CI4605"/>
      <c r="CW4605"/>
      <c r="FA4605"/>
      <c r="FO4605"/>
    </row>
    <row r="4606" spans="15:171">
      <c r="O4606"/>
      <c r="AD4606"/>
      <c r="AE4606"/>
      <c r="BG4606"/>
      <c r="BU4606"/>
      <c r="CI4606"/>
      <c r="CW4606"/>
      <c r="FA4606"/>
      <c r="FO4606"/>
    </row>
    <row r="4607" spans="15:171">
      <c r="O4607"/>
      <c r="AD4607"/>
      <c r="AE4607"/>
      <c r="BG4607"/>
      <c r="BU4607"/>
      <c r="CI4607"/>
      <c r="CW4607"/>
      <c r="FA4607"/>
      <c r="FO4607"/>
    </row>
    <row r="4608" spans="15:171">
      <c r="O4608"/>
      <c r="AD4608"/>
      <c r="AE4608"/>
      <c r="BG4608"/>
      <c r="BU4608"/>
      <c r="CI4608"/>
      <c r="CW4608"/>
      <c r="FA4608"/>
      <c r="FO4608"/>
    </row>
    <row r="4609" spans="15:171">
      <c r="O4609"/>
      <c r="AD4609"/>
      <c r="AE4609"/>
      <c r="BG4609"/>
      <c r="BU4609"/>
      <c r="CI4609"/>
      <c r="CW4609"/>
      <c r="FA4609"/>
      <c r="FO4609"/>
    </row>
    <row r="4610" spans="15:171">
      <c r="O4610"/>
      <c r="AD4610"/>
      <c r="AE4610"/>
      <c r="BG4610"/>
      <c r="BU4610"/>
      <c r="CI4610"/>
      <c r="CW4610"/>
      <c r="FA4610"/>
      <c r="FO4610"/>
    </row>
    <row r="4611" spans="15:171">
      <c r="O4611"/>
      <c r="AD4611"/>
      <c r="AE4611"/>
      <c r="BG4611"/>
      <c r="BU4611"/>
      <c r="CI4611"/>
      <c r="CW4611"/>
      <c r="FA4611"/>
      <c r="FO4611"/>
    </row>
    <row r="4612" spans="15:171">
      <c r="O4612"/>
      <c r="AD4612"/>
      <c r="AE4612"/>
      <c r="BG4612"/>
      <c r="BU4612"/>
      <c r="CI4612"/>
      <c r="CW4612"/>
      <c r="FA4612"/>
      <c r="FO4612"/>
    </row>
    <row r="4613" spans="15:171">
      <c r="O4613"/>
      <c r="AD4613"/>
      <c r="AE4613"/>
      <c r="BG4613"/>
      <c r="BU4613"/>
      <c r="CI4613"/>
      <c r="CW4613"/>
      <c r="FA4613"/>
      <c r="FO4613"/>
    </row>
    <row r="4614" spans="15:171">
      <c r="O4614"/>
      <c r="AD4614"/>
      <c r="AE4614"/>
      <c r="BG4614"/>
      <c r="BU4614"/>
      <c r="CI4614"/>
      <c r="CW4614"/>
      <c r="FA4614"/>
      <c r="FO4614"/>
    </row>
    <row r="4615" spans="15:171">
      <c r="O4615"/>
      <c r="AD4615"/>
      <c r="AE4615"/>
      <c r="BG4615"/>
      <c r="BU4615"/>
      <c r="CI4615"/>
      <c r="CW4615"/>
      <c r="FA4615"/>
      <c r="FO4615"/>
    </row>
    <row r="4616" spans="15:171">
      <c r="O4616"/>
      <c r="AD4616"/>
      <c r="AE4616"/>
      <c r="BG4616"/>
      <c r="BU4616"/>
      <c r="CI4616"/>
      <c r="CW4616"/>
      <c r="FA4616"/>
      <c r="FO4616"/>
    </row>
    <row r="4617" spans="15:171">
      <c r="O4617"/>
      <c r="AD4617"/>
      <c r="AE4617"/>
      <c r="BG4617"/>
      <c r="BU4617"/>
      <c r="CI4617"/>
      <c r="CW4617"/>
      <c r="FA4617"/>
      <c r="FO4617"/>
    </row>
    <row r="4618" spans="15:171">
      <c r="O4618"/>
      <c r="AD4618"/>
      <c r="AE4618"/>
      <c r="BG4618"/>
      <c r="BU4618"/>
      <c r="CI4618"/>
      <c r="CW4618"/>
      <c r="FA4618"/>
      <c r="FO4618"/>
    </row>
    <row r="4619" spans="15:171">
      <c r="O4619"/>
      <c r="AD4619"/>
      <c r="AE4619"/>
      <c r="BG4619"/>
      <c r="BU4619"/>
      <c r="CI4619"/>
      <c r="CW4619"/>
      <c r="FA4619"/>
      <c r="FO4619"/>
    </row>
    <row r="4620" spans="15:171">
      <c r="O4620"/>
      <c r="AD4620"/>
      <c r="AE4620"/>
      <c r="BG4620"/>
      <c r="BU4620"/>
      <c r="CI4620"/>
      <c r="CW4620"/>
      <c r="FA4620"/>
      <c r="FO4620"/>
    </row>
    <row r="4621" spans="15:171">
      <c r="O4621"/>
      <c r="AD4621"/>
      <c r="AE4621"/>
      <c r="BG4621"/>
      <c r="BU4621"/>
      <c r="CI4621"/>
      <c r="CW4621"/>
      <c r="FA4621"/>
      <c r="FO4621"/>
    </row>
    <row r="4622" spans="15:171">
      <c r="O4622"/>
      <c r="AD4622"/>
      <c r="AE4622"/>
      <c r="BG4622"/>
      <c r="BU4622"/>
      <c r="CI4622"/>
      <c r="CW4622"/>
      <c r="FA4622"/>
      <c r="FO4622"/>
    </row>
    <row r="4623" spans="15:171">
      <c r="O4623"/>
      <c r="AD4623"/>
      <c r="AE4623"/>
      <c r="BG4623"/>
      <c r="BU4623"/>
      <c r="CI4623"/>
      <c r="CW4623"/>
      <c r="FA4623"/>
      <c r="FO4623"/>
    </row>
    <row r="4624" spans="15:171">
      <c r="O4624"/>
      <c r="AD4624"/>
      <c r="AE4624"/>
      <c r="BG4624"/>
      <c r="BU4624"/>
      <c r="CI4624"/>
      <c r="CW4624"/>
      <c r="FA4624"/>
      <c r="FO4624"/>
    </row>
    <row r="4625" spans="15:171">
      <c r="O4625"/>
      <c r="AD4625"/>
      <c r="AE4625"/>
      <c r="BG4625"/>
      <c r="BU4625"/>
      <c r="CI4625"/>
      <c r="CW4625"/>
      <c r="FA4625"/>
      <c r="FO4625"/>
    </row>
    <row r="4626" spans="15:171">
      <c r="O4626"/>
      <c r="AD4626"/>
      <c r="AE4626"/>
      <c r="BG4626"/>
      <c r="BU4626"/>
      <c r="CI4626"/>
      <c r="CW4626"/>
      <c r="FA4626"/>
      <c r="FO4626"/>
    </row>
    <row r="4627" spans="15:171">
      <c r="O4627"/>
      <c r="AD4627"/>
      <c r="AE4627"/>
      <c r="BG4627"/>
      <c r="BU4627"/>
      <c r="CI4627"/>
      <c r="CW4627"/>
      <c r="FA4627"/>
      <c r="FO4627"/>
    </row>
    <row r="4628" spans="15:171">
      <c r="O4628"/>
      <c r="AD4628"/>
      <c r="AE4628"/>
      <c r="BG4628"/>
      <c r="BU4628"/>
      <c r="CI4628"/>
      <c r="CW4628"/>
      <c r="FA4628"/>
      <c r="FO4628"/>
    </row>
    <row r="4629" spans="15:171">
      <c r="O4629"/>
      <c r="AD4629"/>
      <c r="AE4629"/>
      <c r="BG4629"/>
      <c r="BU4629"/>
      <c r="CI4629"/>
      <c r="CW4629"/>
      <c r="FA4629"/>
      <c r="FO4629"/>
    </row>
    <row r="4630" spans="15:171">
      <c r="O4630"/>
      <c r="AD4630"/>
      <c r="AE4630"/>
      <c r="BG4630"/>
      <c r="BU4630"/>
      <c r="CI4630"/>
      <c r="CW4630"/>
      <c r="FA4630"/>
      <c r="FO4630"/>
    </row>
    <row r="4631" spans="15:171">
      <c r="O4631"/>
      <c r="AD4631"/>
      <c r="AE4631"/>
      <c r="BG4631"/>
      <c r="BU4631"/>
      <c r="CI4631"/>
      <c r="CW4631"/>
      <c r="FA4631"/>
      <c r="FO4631"/>
    </row>
    <row r="4632" spans="15:171">
      <c r="O4632"/>
      <c r="AD4632"/>
      <c r="AE4632"/>
      <c r="BG4632"/>
      <c r="BU4632"/>
      <c r="CI4632"/>
      <c r="CW4632"/>
      <c r="FA4632"/>
      <c r="FO4632"/>
    </row>
    <row r="4633" spans="15:171">
      <c r="O4633"/>
      <c r="AD4633"/>
      <c r="AE4633"/>
      <c r="BG4633"/>
      <c r="BU4633"/>
      <c r="CI4633"/>
      <c r="CW4633"/>
      <c r="FA4633"/>
      <c r="FO4633"/>
    </row>
    <row r="4634" spans="15:171">
      <c r="O4634"/>
      <c r="AD4634"/>
      <c r="AE4634"/>
      <c r="BG4634"/>
      <c r="BU4634"/>
      <c r="CI4634"/>
      <c r="CW4634"/>
      <c r="FA4634"/>
      <c r="FO4634"/>
    </row>
    <row r="4635" spans="15:171">
      <c r="O4635"/>
      <c r="AD4635"/>
      <c r="AE4635"/>
      <c r="BG4635"/>
      <c r="BU4635"/>
      <c r="CI4635"/>
      <c r="CW4635"/>
      <c r="FA4635"/>
      <c r="FO4635"/>
    </row>
    <row r="4636" spans="15:171">
      <c r="O4636"/>
      <c r="AD4636"/>
      <c r="AE4636"/>
      <c r="BG4636"/>
      <c r="BU4636"/>
      <c r="CI4636"/>
      <c r="CW4636"/>
      <c r="FA4636"/>
      <c r="FO4636"/>
    </row>
    <row r="4637" spans="15:171">
      <c r="O4637"/>
      <c r="AD4637"/>
      <c r="AE4637"/>
      <c r="BG4637"/>
      <c r="BU4637"/>
      <c r="CI4637"/>
      <c r="CW4637"/>
      <c r="FA4637"/>
      <c r="FO4637"/>
    </row>
    <row r="4638" spans="15:171">
      <c r="O4638"/>
      <c r="AD4638"/>
      <c r="AE4638"/>
      <c r="BG4638"/>
      <c r="BU4638"/>
      <c r="CI4638"/>
      <c r="CW4638"/>
      <c r="FA4638"/>
      <c r="FO4638"/>
    </row>
    <row r="4639" spans="15:171">
      <c r="O4639"/>
      <c r="AD4639"/>
      <c r="AE4639"/>
      <c r="BG4639"/>
      <c r="BU4639"/>
      <c r="CI4639"/>
      <c r="CW4639"/>
      <c r="FA4639"/>
      <c r="FO4639"/>
    </row>
    <row r="4640" spans="15:171">
      <c r="O4640"/>
      <c r="AD4640"/>
      <c r="AE4640"/>
      <c r="BG4640"/>
      <c r="BU4640"/>
      <c r="CI4640"/>
      <c r="CW4640"/>
      <c r="FA4640"/>
      <c r="FO4640"/>
    </row>
    <row r="4641" spans="15:171">
      <c r="O4641"/>
      <c r="AD4641"/>
      <c r="AE4641"/>
      <c r="BG4641"/>
      <c r="BU4641"/>
      <c r="CI4641"/>
      <c r="CW4641"/>
      <c r="FA4641"/>
      <c r="FO4641"/>
    </row>
    <row r="4642" spans="15:171">
      <c r="O4642"/>
      <c r="AD4642"/>
      <c r="AE4642"/>
      <c r="BG4642"/>
      <c r="BU4642"/>
      <c r="CI4642"/>
      <c r="CW4642"/>
      <c r="FA4642"/>
      <c r="FO4642"/>
    </row>
    <row r="4643" spans="15:171">
      <c r="O4643"/>
      <c r="AD4643"/>
      <c r="AE4643"/>
      <c r="BG4643"/>
      <c r="BU4643"/>
      <c r="CI4643"/>
      <c r="CW4643"/>
      <c r="FA4643"/>
      <c r="FO4643"/>
    </row>
    <row r="4644" spans="15:171">
      <c r="O4644"/>
      <c r="AD4644"/>
      <c r="AE4644"/>
      <c r="BG4644"/>
      <c r="BU4644"/>
      <c r="CI4644"/>
      <c r="CW4644"/>
      <c r="FA4644"/>
      <c r="FO4644"/>
    </row>
    <row r="4645" spans="15:171">
      <c r="O4645"/>
      <c r="AD4645"/>
      <c r="AE4645"/>
      <c r="BG4645"/>
      <c r="BU4645"/>
      <c r="CI4645"/>
      <c r="CW4645"/>
      <c r="FA4645"/>
      <c r="FO4645"/>
    </row>
    <row r="4646" spans="15:171">
      <c r="O4646"/>
      <c r="AD4646"/>
      <c r="AE4646"/>
      <c r="BG4646"/>
      <c r="BU4646"/>
      <c r="CI4646"/>
      <c r="CW4646"/>
      <c r="FA4646"/>
      <c r="FO4646"/>
    </row>
    <row r="4647" spans="15:171">
      <c r="O4647"/>
      <c r="AD4647"/>
      <c r="AE4647"/>
      <c r="BG4647"/>
      <c r="BU4647"/>
      <c r="CI4647"/>
      <c r="CW4647"/>
      <c r="FA4647"/>
      <c r="FO4647"/>
    </row>
    <row r="4648" spans="15:171">
      <c r="O4648"/>
      <c r="AD4648"/>
      <c r="AE4648"/>
      <c r="BG4648"/>
      <c r="BU4648"/>
      <c r="CI4648"/>
      <c r="CW4648"/>
      <c r="FA4648"/>
      <c r="FO4648"/>
    </row>
    <row r="4649" spans="15:171">
      <c r="O4649"/>
      <c r="AD4649"/>
      <c r="AE4649"/>
      <c r="BG4649"/>
      <c r="BU4649"/>
      <c r="CI4649"/>
      <c r="CW4649"/>
      <c r="FA4649"/>
      <c r="FO4649"/>
    </row>
    <row r="4650" spans="15:171">
      <c r="O4650"/>
      <c r="AD4650"/>
      <c r="AE4650"/>
      <c r="BG4650"/>
      <c r="BU4650"/>
      <c r="CI4650"/>
      <c r="CW4650"/>
      <c r="FA4650"/>
      <c r="FO4650"/>
    </row>
    <row r="4651" spans="15:171">
      <c r="O4651"/>
      <c r="AD4651"/>
      <c r="AE4651"/>
      <c r="BG4651"/>
      <c r="BU4651"/>
      <c r="CI4651"/>
      <c r="CW4651"/>
      <c r="FA4651"/>
      <c r="FO4651"/>
    </row>
    <row r="4652" spans="15:171">
      <c r="O4652"/>
      <c r="AD4652"/>
      <c r="AE4652"/>
      <c r="BG4652"/>
      <c r="BU4652"/>
      <c r="CI4652"/>
      <c r="CW4652"/>
      <c r="FA4652"/>
      <c r="FO4652"/>
    </row>
    <row r="4653" spans="15:171">
      <c r="O4653"/>
      <c r="AD4653"/>
      <c r="AE4653"/>
      <c r="BG4653"/>
      <c r="BU4653"/>
      <c r="CI4653"/>
      <c r="CW4653"/>
      <c r="FA4653"/>
      <c r="FO4653"/>
    </row>
    <row r="4654" spans="15:171">
      <c r="O4654"/>
      <c r="AD4654"/>
      <c r="AE4654"/>
      <c r="BG4654"/>
      <c r="BU4654"/>
      <c r="CI4654"/>
      <c r="CW4654"/>
      <c r="FA4654"/>
      <c r="FO4654"/>
    </row>
    <row r="4655" spans="15:171">
      <c r="O4655"/>
      <c r="AD4655"/>
      <c r="AE4655"/>
      <c r="BG4655"/>
      <c r="BU4655"/>
      <c r="CI4655"/>
      <c r="CW4655"/>
      <c r="FA4655"/>
      <c r="FO4655"/>
    </row>
    <row r="4656" spans="15:171">
      <c r="O4656"/>
      <c r="AD4656"/>
      <c r="AE4656"/>
      <c r="BG4656"/>
      <c r="BU4656"/>
      <c r="CI4656"/>
      <c r="CW4656"/>
      <c r="FA4656"/>
      <c r="FO4656"/>
    </row>
    <row r="4657" spans="15:171">
      <c r="O4657"/>
      <c r="AD4657"/>
      <c r="AE4657"/>
      <c r="BG4657"/>
      <c r="BU4657"/>
      <c r="CI4657"/>
      <c r="CW4657"/>
      <c r="FA4657"/>
      <c r="FO4657"/>
    </row>
    <row r="4658" spans="15:171">
      <c r="O4658"/>
      <c r="AD4658"/>
      <c r="AE4658"/>
      <c r="BG4658"/>
      <c r="BU4658"/>
      <c r="CI4658"/>
      <c r="CW4658"/>
      <c r="FA4658"/>
      <c r="FO4658"/>
    </row>
    <row r="4659" spans="15:171">
      <c r="O4659"/>
      <c r="AD4659"/>
      <c r="AE4659"/>
      <c r="BG4659"/>
      <c r="BU4659"/>
      <c r="CI4659"/>
      <c r="CW4659"/>
      <c r="FA4659"/>
      <c r="FO4659"/>
    </row>
    <row r="4660" spans="15:171">
      <c r="O4660"/>
      <c r="AD4660"/>
      <c r="AE4660"/>
      <c r="BG4660"/>
      <c r="BU4660"/>
      <c r="CI4660"/>
      <c r="CW4660"/>
      <c r="FA4660"/>
      <c r="FO4660"/>
    </row>
    <row r="4661" spans="15:171">
      <c r="O4661"/>
      <c r="AD4661"/>
      <c r="AE4661"/>
      <c r="BG4661"/>
      <c r="BU4661"/>
      <c r="CI4661"/>
      <c r="CW4661"/>
      <c r="FA4661"/>
      <c r="FO4661"/>
    </row>
    <row r="4662" spans="15:171">
      <c r="O4662"/>
      <c r="AD4662"/>
      <c r="AE4662"/>
      <c r="BG4662"/>
      <c r="BU4662"/>
      <c r="CI4662"/>
      <c r="CW4662"/>
      <c r="FA4662"/>
      <c r="FO4662"/>
    </row>
    <row r="4663" spans="15:171">
      <c r="O4663"/>
      <c r="AD4663"/>
      <c r="AE4663"/>
      <c r="BG4663"/>
      <c r="BU4663"/>
      <c r="CI4663"/>
      <c r="CW4663"/>
      <c r="FA4663"/>
      <c r="FO4663"/>
    </row>
    <row r="4664" spans="15:171">
      <c r="O4664"/>
      <c r="AD4664"/>
      <c r="AE4664"/>
      <c r="BG4664"/>
      <c r="BU4664"/>
      <c r="CI4664"/>
      <c r="CW4664"/>
      <c r="FA4664"/>
      <c r="FO4664"/>
    </row>
    <row r="4665" spans="15:171">
      <c r="O4665"/>
      <c r="AD4665"/>
      <c r="AE4665"/>
      <c r="BG4665"/>
      <c r="BU4665"/>
      <c r="CI4665"/>
      <c r="CW4665"/>
      <c r="FA4665"/>
      <c r="FO4665"/>
    </row>
    <row r="4666" spans="15:171">
      <c r="O4666"/>
      <c r="AD4666"/>
      <c r="AE4666"/>
      <c r="BG4666"/>
      <c r="BU4666"/>
      <c r="CI4666"/>
      <c r="CW4666"/>
      <c r="FA4666"/>
      <c r="FO4666"/>
    </row>
    <row r="4667" spans="15:171">
      <c r="O4667"/>
      <c r="AD4667"/>
      <c r="AE4667"/>
      <c r="BG4667"/>
      <c r="BU4667"/>
      <c r="CI4667"/>
      <c r="CW4667"/>
      <c r="FA4667"/>
      <c r="FO4667"/>
    </row>
    <row r="4668" spans="15:171">
      <c r="O4668"/>
      <c r="AD4668"/>
      <c r="AE4668"/>
      <c r="BG4668"/>
      <c r="BU4668"/>
      <c r="CI4668"/>
      <c r="CW4668"/>
      <c r="FA4668"/>
      <c r="FO4668"/>
    </row>
    <row r="4669" spans="15:171">
      <c r="O4669"/>
      <c r="AD4669"/>
      <c r="AE4669"/>
      <c r="BG4669"/>
      <c r="BU4669"/>
      <c r="CI4669"/>
      <c r="CW4669"/>
      <c r="FA4669"/>
      <c r="FO4669"/>
    </row>
    <row r="4670" spans="15:171">
      <c r="O4670"/>
      <c r="AD4670"/>
      <c r="AE4670"/>
      <c r="BG4670"/>
      <c r="BU4670"/>
      <c r="CI4670"/>
      <c r="CW4670"/>
      <c r="FA4670"/>
      <c r="FO4670"/>
    </row>
    <row r="4671" spans="15:171">
      <c r="O4671"/>
      <c r="AD4671"/>
      <c r="AE4671"/>
      <c r="BG4671"/>
      <c r="BU4671"/>
      <c r="CI4671"/>
      <c r="CW4671"/>
      <c r="FA4671"/>
      <c r="FO4671"/>
    </row>
    <row r="4672" spans="15:171">
      <c r="O4672"/>
      <c r="AD4672"/>
      <c r="AE4672"/>
      <c r="BG4672"/>
      <c r="BU4672"/>
      <c r="CI4672"/>
      <c r="CW4672"/>
      <c r="FA4672"/>
      <c r="FO4672"/>
    </row>
    <row r="4673" spans="15:171">
      <c r="O4673"/>
      <c r="AD4673"/>
      <c r="AE4673"/>
      <c r="BG4673"/>
      <c r="BU4673"/>
      <c r="CI4673"/>
      <c r="CW4673"/>
      <c r="FA4673"/>
      <c r="FO4673"/>
    </row>
    <row r="4674" spans="15:171">
      <c r="O4674"/>
      <c r="AD4674"/>
      <c r="AE4674"/>
      <c r="BG4674"/>
      <c r="BU4674"/>
      <c r="CI4674"/>
      <c r="CW4674"/>
      <c r="FA4674"/>
      <c r="FO4674"/>
    </row>
    <row r="4675" spans="15:171">
      <c r="O4675"/>
      <c r="AD4675"/>
      <c r="AE4675"/>
      <c r="BG4675"/>
      <c r="BU4675"/>
      <c r="CI4675"/>
      <c r="CW4675"/>
      <c r="FA4675"/>
      <c r="FO4675"/>
    </row>
    <row r="4676" spans="15:171">
      <c r="O4676"/>
      <c r="AD4676"/>
      <c r="AE4676"/>
      <c r="BG4676"/>
      <c r="BU4676"/>
      <c r="CI4676"/>
      <c r="CW4676"/>
      <c r="FA4676"/>
      <c r="FO4676"/>
    </row>
    <row r="4677" spans="15:171">
      <c r="O4677"/>
      <c r="AD4677"/>
      <c r="AE4677"/>
      <c r="BG4677"/>
      <c r="BU4677"/>
      <c r="CI4677"/>
      <c r="CW4677"/>
      <c r="FA4677"/>
      <c r="FO4677"/>
    </row>
    <row r="4678" spans="15:171">
      <c r="O4678"/>
      <c r="AD4678"/>
      <c r="AE4678"/>
      <c r="BG4678"/>
      <c r="BU4678"/>
      <c r="CI4678"/>
      <c r="CW4678"/>
      <c r="FA4678"/>
      <c r="FO4678"/>
    </row>
    <row r="4679" spans="15:171">
      <c r="O4679"/>
      <c r="AD4679"/>
      <c r="AE4679"/>
      <c r="BG4679"/>
      <c r="BU4679"/>
      <c r="CI4679"/>
      <c r="CW4679"/>
      <c r="FA4679"/>
      <c r="FO4679"/>
    </row>
    <row r="4680" spans="15:171">
      <c r="O4680"/>
      <c r="AD4680"/>
      <c r="AE4680"/>
      <c r="BG4680"/>
      <c r="BU4680"/>
      <c r="CI4680"/>
      <c r="CW4680"/>
      <c r="FA4680"/>
      <c r="FO4680"/>
    </row>
    <row r="4681" spans="15:171">
      <c r="O4681"/>
      <c r="AD4681"/>
      <c r="AE4681"/>
      <c r="BG4681"/>
      <c r="BU4681"/>
      <c r="CI4681"/>
      <c r="CW4681"/>
      <c r="FA4681"/>
      <c r="FO4681"/>
    </row>
    <row r="4682" spans="15:171">
      <c r="O4682"/>
      <c r="AD4682"/>
      <c r="AE4682"/>
      <c r="BG4682"/>
      <c r="BU4682"/>
      <c r="CI4682"/>
      <c r="CW4682"/>
      <c r="FA4682"/>
      <c r="FO4682"/>
    </row>
    <row r="4683" spans="15:171">
      <c r="O4683"/>
      <c r="AD4683"/>
      <c r="AE4683"/>
      <c r="BG4683"/>
      <c r="BU4683"/>
      <c r="CI4683"/>
      <c r="CW4683"/>
      <c r="FA4683"/>
      <c r="FO4683"/>
    </row>
    <row r="4684" spans="15:171">
      <c r="O4684"/>
      <c r="AD4684"/>
      <c r="AE4684"/>
      <c r="BG4684"/>
      <c r="BU4684"/>
      <c r="CI4684"/>
      <c r="CW4684"/>
      <c r="FA4684"/>
      <c r="FO4684"/>
    </row>
    <row r="4685" spans="15:171">
      <c r="O4685"/>
      <c r="AD4685"/>
      <c r="AE4685"/>
      <c r="BG4685"/>
      <c r="BU4685"/>
      <c r="CI4685"/>
      <c r="CW4685"/>
      <c r="FA4685"/>
      <c r="FO4685"/>
    </row>
    <row r="4686" spans="15:171">
      <c r="O4686"/>
      <c r="AD4686"/>
      <c r="AE4686"/>
      <c r="BG4686"/>
      <c r="BU4686"/>
      <c r="CI4686"/>
      <c r="CW4686"/>
      <c r="FA4686"/>
      <c r="FO4686"/>
    </row>
    <row r="4687" spans="15:171">
      <c r="O4687"/>
      <c r="AD4687"/>
      <c r="AE4687"/>
      <c r="BG4687"/>
      <c r="BU4687"/>
      <c r="CI4687"/>
      <c r="CW4687"/>
      <c r="FA4687"/>
      <c r="FO4687"/>
    </row>
    <row r="4688" spans="15:171">
      <c r="O4688"/>
      <c r="AD4688"/>
      <c r="AE4688"/>
      <c r="BG4688"/>
      <c r="BU4688"/>
      <c r="CI4688"/>
      <c r="CW4688"/>
      <c r="FA4688"/>
      <c r="FO4688"/>
    </row>
    <row r="4689" spans="15:171">
      <c r="O4689"/>
      <c r="AD4689"/>
      <c r="AE4689"/>
      <c r="BG4689"/>
      <c r="BU4689"/>
      <c r="CI4689"/>
      <c r="CW4689"/>
      <c r="FA4689"/>
      <c r="FO4689"/>
    </row>
    <row r="4690" spans="15:171">
      <c r="O4690"/>
      <c r="AD4690"/>
      <c r="AE4690"/>
      <c r="BG4690"/>
      <c r="BU4690"/>
      <c r="CI4690"/>
      <c r="CW4690"/>
      <c r="FA4690"/>
      <c r="FO4690"/>
    </row>
    <row r="4691" spans="15:171">
      <c r="O4691"/>
      <c r="AD4691"/>
      <c r="AE4691"/>
      <c r="BG4691"/>
      <c r="BU4691"/>
      <c r="CI4691"/>
      <c r="CW4691"/>
      <c r="FA4691"/>
      <c r="FO4691"/>
    </row>
    <row r="4692" spans="15:171">
      <c r="O4692"/>
      <c r="AD4692"/>
      <c r="AE4692"/>
      <c r="BG4692"/>
      <c r="BU4692"/>
      <c r="CI4692"/>
      <c r="CW4692"/>
      <c r="FA4692"/>
      <c r="FO4692"/>
    </row>
    <row r="4693" spans="15:171">
      <c r="O4693"/>
      <c r="AD4693"/>
      <c r="AE4693"/>
      <c r="BG4693"/>
      <c r="BU4693"/>
      <c r="CI4693"/>
      <c r="CW4693"/>
      <c r="FA4693"/>
      <c r="FO4693"/>
    </row>
    <row r="4694" spans="15:171">
      <c r="O4694"/>
      <c r="AD4694"/>
      <c r="AE4694"/>
      <c r="BG4694"/>
      <c r="BU4694"/>
      <c r="CI4694"/>
      <c r="CW4694"/>
      <c r="FA4694"/>
      <c r="FO4694"/>
    </row>
    <row r="4695" spans="15:171">
      <c r="O4695"/>
      <c r="AD4695"/>
      <c r="AE4695"/>
      <c r="BG4695"/>
      <c r="BU4695"/>
      <c r="CI4695"/>
      <c r="CW4695"/>
      <c r="FA4695"/>
      <c r="FO4695"/>
    </row>
    <row r="4696" spans="15:171">
      <c r="O4696"/>
      <c r="AD4696"/>
      <c r="AE4696"/>
      <c r="BG4696"/>
      <c r="BU4696"/>
      <c r="CI4696"/>
      <c r="CW4696"/>
      <c r="FA4696"/>
      <c r="FO4696"/>
    </row>
    <row r="4697" spans="15:171">
      <c r="O4697"/>
      <c r="AD4697"/>
      <c r="AE4697"/>
      <c r="BG4697"/>
      <c r="BU4697"/>
      <c r="CI4697"/>
      <c r="CW4697"/>
      <c r="FA4697"/>
      <c r="FO4697"/>
    </row>
    <row r="4698" spans="15:171">
      <c r="O4698"/>
      <c r="AD4698"/>
      <c r="AE4698"/>
      <c r="BG4698"/>
      <c r="BU4698"/>
      <c r="CI4698"/>
      <c r="CW4698"/>
      <c r="FA4698"/>
      <c r="FO4698"/>
    </row>
    <row r="4699" spans="15:171">
      <c r="O4699"/>
      <c r="AD4699"/>
      <c r="AE4699"/>
      <c r="BG4699"/>
      <c r="BU4699"/>
      <c r="CI4699"/>
      <c r="CW4699"/>
      <c r="FA4699"/>
      <c r="FO4699"/>
    </row>
    <row r="4700" spans="15:171">
      <c r="O4700"/>
      <c r="AD4700"/>
      <c r="AE4700"/>
      <c r="BG4700"/>
      <c r="BU4700"/>
      <c r="CI4700"/>
      <c r="CW4700"/>
      <c r="FA4700"/>
      <c r="FO4700"/>
    </row>
    <row r="4701" spans="15:171">
      <c r="O4701"/>
      <c r="AD4701"/>
      <c r="AE4701"/>
      <c r="BG4701"/>
      <c r="BU4701"/>
      <c r="CI4701"/>
      <c r="CW4701"/>
      <c r="FA4701"/>
      <c r="FO4701"/>
    </row>
    <row r="4702" spans="15:171">
      <c r="O4702"/>
      <c r="AD4702"/>
      <c r="AE4702"/>
      <c r="BG4702"/>
      <c r="BU4702"/>
      <c r="CI4702"/>
      <c r="CW4702"/>
      <c r="FA4702"/>
      <c r="FO4702"/>
    </row>
    <row r="4703" spans="15:171">
      <c r="O4703"/>
      <c r="AD4703"/>
      <c r="AE4703"/>
      <c r="BG4703"/>
      <c r="BU4703"/>
      <c r="CI4703"/>
      <c r="CW4703"/>
      <c r="FA4703"/>
      <c r="FO4703"/>
    </row>
    <row r="4704" spans="15:171">
      <c r="O4704"/>
      <c r="AD4704"/>
      <c r="AE4704"/>
      <c r="BG4704"/>
      <c r="BU4704"/>
      <c r="CI4704"/>
      <c r="CW4704"/>
      <c r="FA4704"/>
      <c r="FO4704"/>
    </row>
    <row r="4705" spans="15:171">
      <c r="O4705"/>
      <c r="AD4705"/>
      <c r="AE4705"/>
      <c r="BG4705"/>
      <c r="BU4705"/>
      <c r="CI4705"/>
      <c r="CW4705"/>
      <c r="FA4705"/>
      <c r="FO4705"/>
    </row>
    <row r="4706" spans="15:171">
      <c r="O4706"/>
      <c r="AD4706"/>
      <c r="AE4706"/>
      <c r="BG4706"/>
      <c r="BU4706"/>
      <c r="CI4706"/>
      <c r="CW4706"/>
      <c r="FA4706"/>
      <c r="FO4706"/>
    </row>
    <row r="4707" spans="15:171">
      <c r="O4707"/>
      <c r="AD4707"/>
      <c r="AE4707"/>
      <c r="BG4707"/>
      <c r="BU4707"/>
      <c r="CI4707"/>
      <c r="CW4707"/>
      <c r="FA4707"/>
      <c r="FO4707"/>
    </row>
    <row r="4708" spans="15:171">
      <c r="O4708"/>
      <c r="AD4708"/>
      <c r="AE4708"/>
      <c r="BG4708"/>
      <c r="BU4708"/>
      <c r="CI4708"/>
      <c r="CW4708"/>
      <c r="FA4708"/>
      <c r="FO4708"/>
    </row>
    <row r="4709" spans="15:171">
      <c r="O4709"/>
      <c r="AD4709"/>
      <c r="AE4709"/>
      <c r="BG4709"/>
      <c r="BU4709"/>
      <c r="CI4709"/>
      <c r="CW4709"/>
      <c r="FA4709"/>
      <c r="FO4709"/>
    </row>
    <row r="4710" spans="15:171">
      <c r="O4710"/>
      <c r="AD4710"/>
      <c r="AE4710"/>
      <c r="BG4710"/>
      <c r="BU4710"/>
      <c r="CI4710"/>
      <c r="CW4710"/>
      <c r="FA4710"/>
      <c r="FO4710"/>
    </row>
    <row r="4711" spans="15:171">
      <c r="O4711"/>
      <c r="AD4711"/>
      <c r="AE4711"/>
      <c r="BG4711"/>
      <c r="BU4711"/>
      <c r="CI4711"/>
      <c r="CW4711"/>
      <c r="FA4711"/>
      <c r="FO4711"/>
    </row>
    <row r="4712" spans="15:171">
      <c r="O4712"/>
      <c r="AD4712"/>
      <c r="AE4712"/>
      <c r="BG4712"/>
      <c r="BU4712"/>
      <c r="CI4712"/>
      <c r="CW4712"/>
      <c r="FA4712"/>
      <c r="FO4712"/>
    </row>
    <row r="4713" spans="15:171">
      <c r="O4713"/>
      <c r="AD4713"/>
      <c r="AE4713"/>
      <c r="BG4713"/>
      <c r="BU4713"/>
      <c r="CI4713"/>
      <c r="CW4713"/>
      <c r="FA4713"/>
      <c r="FO4713"/>
    </row>
    <row r="4714" spans="15:171">
      <c r="O4714"/>
      <c r="AD4714"/>
      <c r="AE4714"/>
      <c r="BG4714"/>
      <c r="BU4714"/>
      <c r="CI4714"/>
      <c r="CW4714"/>
      <c r="FA4714"/>
      <c r="FO4714"/>
    </row>
    <row r="4715" spans="15:171">
      <c r="O4715"/>
      <c r="AD4715"/>
      <c r="AE4715"/>
      <c r="BG4715"/>
      <c r="BU4715"/>
      <c r="CI4715"/>
      <c r="CW4715"/>
      <c r="FA4715"/>
      <c r="FO4715"/>
    </row>
    <row r="4716" spans="15:171">
      <c r="O4716"/>
      <c r="AD4716"/>
      <c r="AE4716"/>
      <c r="BG4716"/>
      <c r="BU4716"/>
      <c r="CI4716"/>
      <c r="CW4716"/>
      <c r="FA4716"/>
      <c r="FO4716"/>
    </row>
    <row r="4717" spans="15:171">
      <c r="O4717"/>
      <c r="AD4717"/>
      <c r="AE4717"/>
      <c r="BG4717"/>
      <c r="BU4717"/>
      <c r="CI4717"/>
      <c r="CW4717"/>
      <c r="FA4717"/>
      <c r="FO4717"/>
    </row>
    <row r="4718" spans="15:171">
      <c r="O4718"/>
      <c r="AD4718"/>
      <c r="AE4718"/>
      <c r="BG4718"/>
      <c r="BU4718"/>
      <c r="CI4718"/>
      <c r="CW4718"/>
      <c r="FA4718"/>
      <c r="FO4718"/>
    </row>
    <row r="4719" spans="15:171">
      <c r="O4719"/>
      <c r="AD4719"/>
      <c r="AE4719"/>
      <c r="BG4719"/>
      <c r="BU4719"/>
      <c r="CI4719"/>
      <c r="CW4719"/>
      <c r="FA4719"/>
      <c r="FO4719"/>
    </row>
    <row r="4720" spans="15:171">
      <c r="O4720"/>
      <c r="AD4720"/>
      <c r="AE4720"/>
      <c r="BG4720"/>
      <c r="BU4720"/>
      <c r="CI4720"/>
      <c r="CW4720"/>
      <c r="FA4720"/>
      <c r="FO4720"/>
    </row>
    <row r="4721" spans="15:171">
      <c r="O4721"/>
      <c r="AD4721"/>
      <c r="AE4721"/>
      <c r="BG4721"/>
      <c r="BU4721"/>
      <c r="CI4721"/>
      <c r="CW4721"/>
      <c r="FA4721"/>
      <c r="FO4721"/>
    </row>
    <row r="4722" spans="15:171">
      <c r="O4722"/>
      <c r="AD4722"/>
      <c r="AE4722"/>
      <c r="BG4722"/>
      <c r="BU4722"/>
      <c r="CI4722"/>
      <c r="CW4722"/>
      <c r="FA4722"/>
      <c r="FO4722"/>
    </row>
    <row r="4723" spans="15:171">
      <c r="O4723"/>
      <c r="AD4723"/>
      <c r="AE4723"/>
      <c r="BG4723"/>
      <c r="BU4723"/>
      <c r="CI4723"/>
      <c r="CW4723"/>
      <c r="FA4723"/>
      <c r="FO4723"/>
    </row>
    <row r="4724" spans="15:171">
      <c r="O4724"/>
      <c r="AD4724"/>
      <c r="AE4724"/>
      <c r="BG4724"/>
      <c r="BU4724"/>
      <c r="CI4724"/>
      <c r="CW4724"/>
      <c r="FA4724"/>
      <c r="FO4724"/>
    </row>
    <row r="4725" spans="15:171">
      <c r="O4725"/>
      <c r="AD4725"/>
      <c r="AE4725"/>
      <c r="BG4725"/>
      <c r="BU4725"/>
      <c r="CI4725"/>
      <c r="CW4725"/>
      <c r="FA4725"/>
      <c r="FO4725"/>
    </row>
    <row r="4726" spans="15:171">
      <c r="O4726"/>
      <c r="AD4726"/>
      <c r="AE4726"/>
      <c r="BG4726"/>
      <c r="BU4726"/>
      <c r="CI4726"/>
      <c r="CW4726"/>
      <c r="FA4726"/>
      <c r="FO4726"/>
    </row>
    <row r="4727" spans="15:171">
      <c r="O4727"/>
      <c r="AD4727"/>
      <c r="AE4727"/>
      <c r="BG4727"/>
      <c r="BU4727"/>
      <c r="CI4727"/>
      <c r="CW4727"/>
      <c r="FA4727"/>
      <c r="FO4727"/>
    </row>
    <row r="4728" spans="15:171">
      <c r="O4728"/>
      <c r="AD4728"/>
      <c r="AE4728"/>
      <c r="BG4728"/>
      <c r="BU4728"/>
      <c r="CI4728"/>
      <c r="CW4728"/>
      <c r="FA4728"/>
      <c r="FO4728"/>
    </row>
    <row r="4729" spans="15:171">
      <c r="O4729"/>
      <c r="AD4729"/>
      <c r="AE4729"/>
      <c r="BG4729"/>
      <c r="BU4729"/>
      <c r="CI4729"/>
      <c r="CW4729"/>
      <c r="FA4729"/>
      <c r="FO4729"/>
    </row>
    <row r="4730" spans="15:171">
      <c r="O4730"/>
      <c r="AD4730"/>
      <c r="AE4730"/>
      <c r="BG4730"/>
      <c r="BU4730"/>
      <c r="CI4730"/>
      <c r="CW4730"/>
      <c r="FA4730"/>
      <c r="FO4730"/>
    </row>
    <row r="4731" spans="15:171">
      <c r="O4731"/>
      <c r="AD4731"/>
      <c r="AE4731"/>
      <c r="BG4731"/>
      <c r="BU4731"/>
      <c r="CI4731"/>
      <c r="CW4731"/>
      <c r="FA4731"/>
      <c r="FO4731"/>
    </row>
    <row r="4732" spans="15:171">
      <c r="O4732"/>
      <c r="AD4732"/>
      <c r="AE4732"/>
      <c r="BG4732"/>
      <c r="BU4732"/>
      <c r="CI4732"/>
      <c r="CW4732"/>
      <c r="FA4732"/>
      <c r="FO4732"/>
    </row>
    <row r="4733" spans="15:171">
      <c r="O4733"/>
      <c r="AD4733"/>
      <c r="AE4733"/>
      <c r="BG4733"/>
      <c r="BU4733"/>
      <c r="CI4733"/>
      <c r="CW4733"/>
      <c r="FA4733"/>
      <c r="FO4733"/>
    </row>
    <row r="4734" spans="15:171">
      <c r="O4734"/>
      <c r="AD4734"/>
      <c r="AE4734"/>
      <c r="BG4734"/>
      <c r="BU4734"/>
      <c r="CI4734"/>
      <c r="CW4734"/>
      <c r="FA4734"/>
      <c r="FO4734"/>
    </row>
    <row r="4735" spans="15:171">
      <c r="O4735"/>
      <c r="AD4735"/>
      <c r="AE4735"/>
      <c r="BG4735"/>
      <c r="BU4735"/>
      <c r="CI4735"/>
      <c r="CW4735"/>
      <c r="FA4735"/>
      <c r="FO4735"/>
    </row>
    <row r="4736" spans="15:171">
      <c r="O4736"/>
      <c r="AD4736"/>
      <c r="AE4736"/>
      <c r="BG4736"/>
      <c r="BU4736"/>
      <c r="CI4736"/>
      <c r="CW4736"/>
      <c r="FA4736"/>
      <c r="FO4736"/>
    </row>
    <row r="4737" spans="15:171">
      <c r="O4737"/>
      <c r="AD4737"/>
      <c r="AE4737"/>
      <c r="BG4737"/>
      <c r="BU4737"/>
      <c r="CI4737"/>
      <c r="CW4737"/>
      <c r="FA4737"/>
      <c r="FO4737"/>
    </row>
    <row r="4738" spans="15:171">
      <c r="O4738"/>
      <c r="AD4738"/>
      <c r="AE4738"/>
      <c r="BG4738"/>
      <c r="BU4738"/>
      <c r="CI4738"/>
      <c r="CW4738"/>
      <c r="FA4738"/>
      <c r="FO4738"/>
    </row>
    <row r="4739" spans="15:171">
      <c r="O4739"/>
      <c r="AD4739"/>
      <c r="AE4739"/>
      <c r="BG4739"/>
      <c r="BU4739"/>
      <c r="CI4739"/>
      <c r="CW4739"/>
      <c r="FA4739"/>
      <c r="FO4739"/>
    </row>
    <row r="4740" spans="15:171">
      <c r="O4740"/>
      <c r="AD4740"/>
      <c r="AE4740"/>
      <c r="BG4740"/>
      <c r="BU4740"/>
      <c r="CI4740"/>
      <c r="CW4740"/>
      <c r="FA4740"/>
      <c r="FO4740"/>
    </row>
    <row r="4741" spans="15:171">
      <c r="O4741"/>
      <c r="AD4741"/>
      <c r="AE4741"/>
      <c r="BG4741"/>
      <c r="BU4741"/>
      <c r="CI4741"/>
      <c r="CW4741"/>
      <c r="FA4741"/>
      <c r="FO4741"/>
    </row>
    <row r="4742" spans="15:171">
      <c r="O4742"/>
      <c r="AD4742"/>
      <c r="AE4742"/>
      <c r="BG4742"/>
      <c r="BU4742"/>
      <c r="CI4742"/>
      <c r="CW4742"/>
      <c r="FA4742"/>
      <c r="FO4742"/>
    </row>
    <row r="4743" spans="15:171">
      <c r="O4743"/>
      <c r="AD4743"/>
      <c r="AE4743"/>
      <c r="BG4743"/>
      <c r="BU4743"/>
      <c r="CI4743"/>
      <c r="CW4743"/>
      <c r="FA4743"/>
      <c r="FO4743"/>
    </row>
    <row r="4744" spans="15:171">
      <c r="O4744"/>
      <c r="AD4744"/>
      <c r="AE4744"/>
      <c r="BG4744"/>
      <c r="BU4744"/>
      <c r="CI4744"/>
      <c r="CW4744"/>
      <c r="FA4744"/>
      <c r="FO4744"/>
    </row>
    <row r="4745" spans="15:171">
      <c r="O4745"/>
      <c r="AD4745"/>
      <c r="AE4745"/>
      <c r="BG4745"/>
      <c r="BU4745"/>
      <c r="CI4745"/>
      <c r="CW4745"/>
      <c r="FA4745"/>
      <c r="FO4745"/>
    </row>
    <row r="4746" spans="15:171">
      <c r="O4746"/>
      <c r="AD4746"/>
      <c r="AE4746"/>
      <c r="BG4746"/>
      <c r="BU4746"/>
      <c r="CI4746"/>
      <c r="CW4746"/>
      <c r="FA4746"/>
      <c r="FO4746"/>
    </row>
    <row r="4747" spans="15:171">
      <c r="O4747"/>
      <c r="AD4747"/>
      <c r="AE4747"/>
      <c r="BG4747"/>
      <c r="BU4747"/>
      <c r="CI4747"/>
      <c r="CW4747"/>
      <c r="FA4747"/>
      <c r="FO4747"/>
    </row>
    <row r="4748" spans="15:171">
      <c r="O4748"/>
      <c r="AD4748"/>
      <c r="AE4748"/>
      <c r="BG4748"/>
      <c r="BU4748"/>
      <c r="CI4748"/>
      <c r="CW4748"/>
      <c r="FA4748"/>
      <c r="FO4748"/>
    </row>
    <row r="4749" spans="15:171">
      <c r="O4749"/>
      <c r="AD4749"/>
      <c r="AE4749"/>
      <c r="BG4749"/>
      <c r="BU4749"/>
      <c r="CI4749"/>
      <c r="CW4749"/>
      <c r="FA4749"/>
      <c r="FO4749"/>
    </row>
    <row r="4750" spans="15:171">
      <c r="O4750"/>
      <c r="AD4750"/>
      <c r="AE4750"/>
      <c r="BG4750"/>
      <c r="BU4750"/>
      <c r="CI4750"/>
      <c r="CW4750"/>
      <c r="FA4750"/>
      <c r="FO4750"/>
    </row>
    <row r="4751" spans="15:171">
      <c r="O4751"/>
      <c r="AD4751"/>
      <c r="AE4751"/>
      <c r="BG4751"/>
      <c r="BU4751"/>
      <c r="CI4751"/>
      <c r="CW4751"/>
      <c r="FA4751"/>
      <c r="FO4751"/>
    </row>
    <row r="4752" spans="15:171">
      <c r="O4752"/>
      <c r="AD4752"/>
      <c r="AE4752"/>
      <c r="BG4752"/>
      <c r="BU4752"/>
      <c r="CI4752"/>
      <c r="CW4752"/>
      <c r="FA4752"/>
      <c r="FO4752"/>
    </row>
    <row r="4753" spans="15:171">
      <c r="O4753"/>
      <c r="AD4753"/>
      <c r="AE4753"/>
      <c r="BG4753"/>
      <c r="BU4753"/>
      <c r="CI4753"/>
      <c r="CW4753"/>
      <c r="FA4753"/>
      <c r="FO4753"/>
    </row>
    <row r="4754" spans="15:171">
      <c r="O4754"/>
      <c r="AD4754"/>
      <c r="AE4754"/>
      <c r="BG4754"/>
      <c r="BU4754"/>
      <c r="CI4754"/>
      <c r="CW4754"/>
      <c r="FA4754"/>
      <c r="FO4754"/>
    </row>
    <row r="4755" spans="15:171">
      <c r="O4755"/>
      <c r="AD4755"/>
      <c r="AE4755"/>
      <c r="BG4755"/>
      <c r="BU4755"/>
      <c r="CI4755"/>
      <c r="CW4755"/>
      <c r="FA4755"/>
      <c r="FO4755"/>
    </row>
    <row r="4756" spans="15:171">
      <c r="O4756"/>
      <c r="AD4756"/>
      <c r="AE4756"/>
      <c r="BG4756"/>
      <c r="BU4756"/>
      <c r="CI4756"/>
      <c r="CW4756"/>
      <c r="FA4756"/>
      <c r="FO4756"/>
    </row>
    <row r="4757" spans="15:171">
      <c r="O4757"/>
      <c r="AD4757"/>
      <c r="AE4757"/>
      <c r="BG4757"/>
      <c r="BU4757"/>
      <c r="CI4757"/>
      <c r="CW4757"/>
      <c r="FA4757"/>
      <c r="FO4757"/>
    </row>
    <row r="4758" spans="15:171">
      <c r="O4758"/>
      <c r="AD4758"/>
      <c r="AE4758"/>
      <c r="BG4758"/>
      <c r="BU4758"/>
      <c r="CI4758"/>
      <c r="CW4758"/>
      <c r="FA4758"/>
      <c r="FO4758"/>
    </row>
    <row r="4759" spans="15:171">
      <c r="O4759"/>
      <c r="AD4759"/>
      <c r="AE4759"/>
      <c r="BG4759"/>
      <c r="BU4759"/>
      <c r="CI4759"/>
      <c r="CW4759"/>
      <c r="FA4759"/>
      <c r="FO4759"/>
    </row>
    <row r="4760" spans="15:171">
      <c r="O4760"/>
      <c r="AD4760"/>
      <c r="AE4760"/>
      <c r="BG4760"/>
      <c r="BU4760"/>
      <c r="CI4760"/>
      <c r="CW4760"/>
      <c r="FA4760"/>
      <c r="FO4760"/>
    </row>
    <row r="4761" spans="15:171">
      <c r="O4761"/>
      <c r="AD4761"/>
      <c r="AE4761"/>
      <c r="BG4761"/>
      <c r="BU4761"/>
      <c r="CI4761"/>
      <c r="CW4761"/>
      <c r="FA4761"/>
      <c r="FO4761"/>
    </row>
    <row r="4762" spans="15:171">
      <c r="O4762"/>
      <c r="AD4762"/>
      <c r="AE4762"/>
      <c r="BG4762"/>
      <c r="BU4762"/>
      <c r="CI4762"/>
      <c r="CW4762"/>
      <c r="FA4762"/>
      <c r="FO4762"/>
    </row>
    <row r="4763" spans="15:171">
      <c r="O4763"/>
      <c r="AD4763"/>
      <c r="AE4763"/>
      <c r="BG4763"/>
      <c r="BU4763"/>
      <c r="CI4763"/>
      <c r="CW4763"/>
      <c r="FA4763"/>
      <c r="FO4763"/>
    </row>
    <row r="4764" spans="15:171">
      <c r="O4764"/>
      <c r="AD4764"/>
      <c r="AE4764"/>
      <c r="BG4764"/>
      <c r="BU4764"/>
      <c r="CI4764"/>
      <c r="CW4764"/>
      <c r="FA4764"/>
      <c r="FO4764"/>
    </row>
    <row r="4765" spans="15:171">
      <c r="O4765"/>
      <c r="AD4765"/>
      <c r="AE4765"/>
      <c r="BG4765"/>
      <c r="BU4765"/>
      <c r="CI4765"/>
      <c r="CW4765"/>
      <c r="FA4765"/>
      <c r="FO4765"/>
    </row>
    <row r="4766" spans="15:171">
      <c r="O4766"/>
      <c r="AD4766"/>
      <c r="AE4766"/>
      <c r="BG4766"/>
      <c r="BU4766"/>
      <c r="CI4766"/>
      <c r="CW4766"/>
      <c r="FA4766"/>
      <c r="FO4766"/>
    </row>
    <row r="4767" spans="15:171">
      <c r="O4767"/>
      <c r="AD4767"/>
      <c r="AE4767"/>
      <c r="BG4767"/>
      <c r="BU4767"/>
      <c r="CI4767"/>
      <c r="CW4767"/>
      <c r="FA4767"/>
      <c r="FO4767"/>
    </row>
    <row r="4768" spans="15:171">
      <c r="O4768"/>
      <c r="AD4768"/>
      <c r="AE4768"/>
      <c r="BG4768"/>
      <c r="BU4768"/>
      <c r="CI4768"/>
      <c r="CW4768"/>
      <c r="FA4768"/>
      <c r="FO4768"/>
    </row>
    <row r="4769" spans="15:171">
      <c r="O4769"/>
      <c r="AD4769"/>
      <c r="AE4769"/>
      <c r="BG4769"/>
      <c r="BU4769"/>
      <c r="CI4769"/>
      <c r="CW4769"/>
      <c r="FA4769"/>
      <c r="FO4769"/>
    </row>
    <row r="4770" spans="15:171">
      <c r="O4770"/>
      <c r="AD4770"/>
      <c r="AE4770"/>
      <c r="BG4770"/>
      <c r="BU4770"/>
      <c r="CI4770"/>
      <c r="CW4770"/>
      <c r="FA4770"/>
      <c r="FO4770"/>
    </row>
    <row r="4771" spans="15:171">
      <c r="O4771"/>
      <c r="AD4771"/>
      <c r="AE4771"/>
      <c r="BG4771"/>
      <c r="BU4771"/>
      <c r="CI4771"/>
      <c r="CW4771"/>
      <c r="FA4771"/>
      <c r="FO4771"/>
    </row>
    <row r="4772" spans="15:171">
      <c r="O4772"/>
      <c r="AD4772"/>
      <c r="AE4772"/>
      <c r="BG4772"/>
      <c r="BU4772"/>
      <c r="CI4772"/>
      <c r="CW4772"/>
      <c r="FA4772"/>
      <c r="FO4772"/>
    </row>
    <row r="4773" spans="15:171">
      <c r="O4773"/>
      <c r="AD4773"/>
      <c r="AE4773"/>
      <c r="BG4773"/>
      <c r="BU4773"/>
      <c r="CI4773"/>
      <c r="CW4773"/>
      <c r="FA4773"/>
      <c r="FO4773"/>
    </row>
    <row r="4774" spans="15:171">
      <c r="O4774"/>
      <c r="AD4774"/>
      <c r="AE4774"/>
      <c r="BG4774"/>
      <c r="BU4774"/>
      <c r="CI4774"/>
      <c r="CW4774"/>
      <c r="FA4774"/>
      <c r="FO4774"/>
    </row>
    <row r="4775" spans="15:171">
      <c r="O4775"/>
      <c r="AD4775"/>
      <c r="AE4775"/>
      <c r="BG4775"/>
      <c r="BU4775"/>
      <c r="CI4775"/>
      <c r="CW4775"/>
      <c r="FA4775"/>
      <c r="FO4775"/>
    </row>
    <row r="4776" spans="15:171">
      <c r="O4776"/>
      <c r="AD4776"/>
      <c r="AE4776"/>
      <c r="BG4776"/>
      <c r="BU4776"/>
      <c r="CI4776"/>
      <c r="CW4776"/>
      <c r="FA4776"/>
      <c r="FO4776"/>
    </row>
    <row r="4777" spans="15:171">
      <c r="O4777"/>
      <c r="AD4777"/>
      <c r="AE4777"/>
      <c r="BG4777"/>
      <c r="BU4777"/>
      <c r="CI4777"/>
      <c r="CW4777"/>
      <c r="FA4777"/>
      <c r="FO4777"/>
    </row>
    <row r="4778" spans="15:171">
      <c r="O4778"/>
      <c r="AD4778"/>
      <c r="AE4778"/>
      <c r="BG4778"/>
      <c r="BU4778"/>
      <c r="CI4778"/>
      <c r="CW4778"/>
      <c r="FA4778"/>
      <c r="FO4778"/>
    </row>
    <row r="4779" spans="15:171">
      <c r="O4779"/>
      <c r="AD4779"/>
      <c r="AE4779"/>
      <c r="BG4779"/>
      <c r="BU4779"/>
      <c r="CI4779"/>
      <c r="CW4779"/>
      <c r="FA4779"/>
      <c r="FO4779"/>
    </row>
    <row r="4780" spans="15:171">
      <c r="O4780"/>
      <c r="AD4780"/>
      <c r="AE4780"/>
      <c r="BG4780"/>
      <c r="BU4780"/>
      <c r="CI4780"/>
      <c r="CW4780"/>
      <c r="FA4780"/>
      <c r="FO4780"/>
    </row>
    <row r="4781" spans="15:171">
      <c r="O4781"/>
      <c r="AD4781"/>
      <c r="AE4781"/>
      <c r="BG4781"/>
      <c r="BU4781"/>
      <c r="CI4781"/>
      <c r="CW4781"/>
      <c r="FA4781"/>
      <c r="FO4781"/>
    </row>
    <row r="4782" spans="15:171">
      <c r="O4782"/>
      <c r="AD4782"/>
      <c r="AE4782"/>
      <c r="BG4782"/>
      <c r="BU4782"/>
      <c r="CI4782"/>
      <c r="CW4782"/>
      <c r="FA4782"/>
      <c r="FO4782"/>
    </row>
    <row r="4783" spans="15:171">
      <c r="O4783"/>
      <c r="AD4783"/>
      <c r="AE4783"/>
      <c r="BG4783"/>
      <c r="BU4783"/>
      <c r="CI4783"/>
      <c r="CW4783"/>
      <c r="FA4783"/>
      <c r="FO4783"/>
    </row>
    <row r="4784" spans="15:171">
      <c r="O4784"/>
      <c r="AD4784"/>
      <c r="AE4784"/>
      <c r="BG4784"/>
      <c r="BU4784"/>
      <c r="CI4784"/>
      <c r="CW4784"/>
      <c r="FA4784"/>
      <c r="FO4784"/>
    </row>
    <row r="4785" spans="15:171">
      <c r="O4785"/>
      <c r="AD4785"/>
      <c r="AE4785"/>
      <c r="BG4785"/>
      <c r="BU4785"/>
      <c r="CI4785"/>
      <c r="CW4785"/>
      <c r="FA4785"/>
      <c r="FO4785"/>
    </row>
    <row r="4786" spans="15:171">
      <c r="O4786"/>
      <c r="AD4786"/>
      <c r="AE4786"/>
      <c r="BG4786"/>
      <c r="BU4786"/>
      <c r="CI4786"/>
      <c r="CW4786"/>
      <c r="FA4786"/>
      <c r="FO4786"/>
    </row>
    <row r="4787" spans="15:171">
      <c r="O4787"/>
      <c r="AD4787"/>
      <c r="AE4787"/>
      <c r="BG4787"/>
      <c r="BU4787"/>
      <c r="CI4787"/>
      <c r="CW4787"/>
      <c r="FA4787"/>
      <c r="FO4787"/>
    </row>
    <row r="4788" spans="15:171">
      <c r="O4788"/>
      <c r="AD4788"/>
      <c r="AE4788"/>
      <c r="BG4788"/>
      <c r="BU4788"/>
      <c r="CI4788"/>
      <c r="CW4788"/>
      <c r="FA4788"/>
      <c r="FO4788"/>
    </row>
    <row r="4789" spans="15:171">
      <c r="O4789"/>
      <c r="AD4789"/>
      <c r="AE4789"/>
      <c r="BG4789"/>
      <c r="BU4789"/>
      <c r="CI4789"/>
      <c r="CW4789"/>
      <c r="FA4789"/>
      <c r="FO4789"/>
    </row>
    <row r="4790" spans="15:171">
      <c r="O4790"/>
      <c r="AD4790"/>
      <c r="AE4790"/>
      <c r="BG4790"/>
      <c r="BU4790"/>
      <c r="CI4790"/>
      <c r="CW4790"/>
      <c r="FA4790"/>
      <c r="FO4790"/>
    </row>
    <row r="4791" spans="15:171">
      <c r="O4791"/>
      <c r="AD4791"/>
      <c r="AE4791"/>
      <c r="BG4791"/>
      <c r="BU4791"/>
      <c r="CI4791"/>
      <c r="CW4791"/>
      <c r="FA4791"/>
      <c r="FO4791"/>
    </row>
    <row r="4792" spans="15:171">
      <c r="O4792"/>
      <c r="AD4792"/>
      <c r="AE4792"/>
      <c r="BG4792"/>
      <c r="BU4792"/>
      <c r="CI4792"/>
      <c r="CW4792"/>
      <c r="FA4792"/>
      <c r="FO4792"/>
    </row>
    <row r="4793" spans="15:171">
      <c r="O4793"/>
      <c r="AD4793"/>
      <c r="AE4793"/>
      <c r="BG4793"/>
      <c r="BU4793"/>
      <c r="CI4793"/>
      <c r="CW4793"/>
      <c r="FA4793"/>
      <c r="FO4793"/>
    </row>
    <row r="4794" spans="15:171">
      <c r="O4794"/>
      <c r="AD4794"/>
      <c r="AE4794"/>
      <c r="BG4794"/>
      <c r="BU4794"/>
      <c r="CI4794"/>
      <c r="CW4794"/>
      <c r="FA4794"/>
      <c r="FO4794"/>
    </row>
    <row r="4795" spans="15:171">
      <c r="O4795"/>
      <c r="AD4795"/>
      <c r="AE4795"/>
      <c r="BG4795"/>
      <c r="BU4795"/>
      <c r="CI4795"/>
      <c r="CW4795"/>
      <c r="FA4795"/>
      <c r="FO4795"/>
    </row>
    <row r="4796" spans="15:171">
      <c r="O4796"/>
      <c r="AD4796"/>
      <c r="AE4796"/>
      <c r="BG4796"/>
      <c r="BU4796"/>
      <c r="CI4796"/>
      <c r="CW4796"/>
      <c r="FA4796"/>
      <c r="FO4796"/>
    </row>
    <row r="4797" spans="15:171">
      <c r="O4797"/>
      <c r="AD4797"/>
      <c r="AE4797"/>
      <c r="BG4797"/>
      <c r="BU4797"/>
      <c r="CI4797"/>
      <c r="CW4797"/>
      <c r="FA4797"/>
      <c r="FO4797"/>
    </row>
    <row r="4798" spans="15:171">
      <c r="O4798"/>
      <c r="AD4798"/>
      <c r="AE4798"/>
      <c r="BG4798"/>
      <c r="BU4798"/>
      <c r="CI4798"/>
      <c r="CW4798"/>
      <c r="FA4798"/>
      <c r="FO4798"/>
    </row>
    <row r="4799" spans="15:171">
      <c r="O4799"/>
      <c r="AD4799"/>
      <c r="AE4799"/>
      <c r="BG4799"/>
      <c r="BU4799"/>
      <c r="CI4799"/>
      <c r="CW4799"/>
      <c r="FA4799"/>
      <c r="FO4799"/>
    </row>
    <row r="4800" spans="15:171">
      <c r="O4800"/>
      <c r="AD4800"/>
      <c r="AE4800"/>
      <c r="BG4800"/>
      <c r="BU4800"/>
      <c r="CI4800"/>
      <c r="CW4800"/>
      <c r="FA4800"/>
      <c r="FO4800"/>
    </row>
    <row r="4801" spans="15:171">
      <c r="O4801"/>
      <c r="AD4801"/>
      <c r="AE4801"/>
      <c r="BG4801"/>
      <c r="BU4801"/>
      <c r="CI4801"/>
      <c r="CW4801"/>
      <c r="FA4801"/>
      <c r="FO4801"/>
    </row>
    <row r="4802" spans="15:171">
      <c r="O4802"/>
      <c r="AD4802"/>
      <c r="AE4802"/>
      <c r="BG4802"/>
      <c r="BU4802"/>
      <c r="CI4802"/>
      <c r="CW4802"/>
      <c r="FA4802"/>
      <c r="FO4802"/>
    </row>
    <row r="4803" spans="15:171">
      <c r="O4803"/>
      <c r="AD4803"/>
      <c r="AE4803"/>
      <c r="BG4803"/>
      <c r="BU4803"/>
      <c r="CI4803"/>
      <c r="CW4803"/>
      <c r="FA4803"/>
      <c r="FO4803"/>
    </row>
    <row r="4804" spans="15:171">
      <c r="O4804"/>
      <c r="AD4804"/>
      <c r="AE4804"/>
      <c r="BG4804"/>
      <c r="BU4804"/>
      <c r="CI4804"/>
      <c r="CW4804"/>
      <c r="FA4804"/>
      <c r="FO4804"/>
    </row>
    <row r="4805" spans="15:171">
      <c r="O4805"/>
      <c r="AD4805"/>
      <c r="AE4805"/>
      <c r="BG4805"/>
      <c r="BU4805"/>
      <c r="CI4805"/>
      <c r="CW4805"/>
      <c r="FA4805"/>
      <c r="FO4805"/>
    </row>
    <row r="4806" spans="15:171">
      <c r="O4806"/>
      <c r="AD4806"/>
      <c r="AE4806"/>
      <c r="BG4806"/>
      <c r="BU4806"/>
      <c r="CI4806"/>
      <c r="CW4806"/>
      <c r="FA4806"/>
      <c r="FO4806"/>
    </row>
    <row r="4807" spans="15:171">
      <c r="O4807"/>
      <c r="AD4807"/>
      <c r="AE4807"/>
      <c r="BG4807"/>
      <c r="BU4807"/>
      <c r="CI4807"/>
      <c r="CW4807"/>
      <c r="FA4807"/>
      <c r="FO4807"/>
    </row>
    <row r="4808" spans="15:171">
      <c r="O4808"/>
      <c r="AD4808"/>
      <c r="AE4808"/>
      <c r="BG4808"/>
      <c r="BU4808"/>
      <c r="CI4808"/>
      <c r="CW4808"/>
      <c r="FA4808"/>
      <c r="FO4808"/>
    </row>
    <row r="4809" spans="15:171">
      <c r="O4809"/>
      <c r="AD4809"/>
      <c r="AE4809"/>
      <c r="BG4809"/>
      <c r="BU4809"/>
      <c r="CI4809"/>
      <c r="CW4809"/>
      <c r="FA4809"/>
      <c r="FO4809"/>
    </row>
    <row r="4810" spans="15:171">
      <c r="O4810"/>
      <c r="AD4810"/>
      <c r="AE4810"/>
      <c r="BG4810"/>
      <c r="BU4810"/>
      <c r="CI4810"/>
      <c r="CW4810"/>
      <c r="FA4810"/>
      <c r="FO4810"/>
    </row>
    <row r="4811" spans="15:171">
      <c r="O4811"/>
      <c r="AD4811"/>
      <c r="AE4811"/>
      <c r="BG4811"/>
      <c r="BU4811"/>
      <c r="CI4811"/>
      <c r="CW4811"/>
      <c r="FA4811"/>
      <c r="FO4811"/>
    </row>
    <row r="4812" spans="15:171">
      <c r="O4812"/>
      <c r="AD4812"/>
      <c r="AE4812"/>
      <c r="BG4812"/>
      <c r="BU4812"/>
      <c r="CI4812"/>
      <c r="CW4812"/>
      <c r="FA4812"/>
      <c r="FO4812"/>
    </row>
    <row r="4813" spans="15:171">
      <c r="O4813"/>
      <c r="AD4813"/>
      <c r="AE4813"/>
      <c r="BG4813"/>
      <c r="BU4813"/>
      <c r="CI4813"/>
      <c r="CW4813"/>
      <c r="FA4813"/>
      <c r="FO4813"/>
    </row>
    <row r="4814" spans="15:171">
      <c r="O4814"/>
      <c r="AD4814"/>
      <c r="AE4814"/>
      <c r="BG4814"/>
      <c r="BU4814"/>
      <c r="CI4814"/>
      <c r="CW4814"/>
      <c r="FA4814"/>
      <c r="FO4814"/>
    </row>
    <row r="4815" spans="15:171">
      <c r="O4815"/>
      <c r="AD4815"/>
      <c r="AE4815"/>
      <c r="BG4815"/>
      <c r="BU4815"/>
      <c r="CI4815"/>
      <c r="CW4815"/>
      <c r="FA4815"/>
      <c r="FO4815"/>
    </row>
    <row r="4816" spans="15:171">
      <c r="O4816"/>
      <c r="AD4816"/>
      <c r="AE4816"/>
      <c r="BG4816"/>
      <c r="BU4816"/>
      <c r="CI4816"/>
      <c r="CW4816"/>
      <c r="FA4816"/>
      <c r="FO4816"/>
    </row>
    <row r="4817" spans="15:171">
      <c r="O4817"/>
      <c r="AD4817"/>
      <c r="AE4817"/>
      <c r="BG4817"/>
      <c r="BU4817"/>
      <c r="CI4817"/>
      <c r="CW4817"/>
      <c r="FA4817"/>
      <c r="FO4817"/>
    </row>
    <row r="4818" spans="15:171">
      <c r="O4818"/>
      <c r="AD4818"/>
      <c r="AE4818"/>
      <c r="BG4818"/>
      <c r="BU4818"/>
      <c r="CI4818"/>
      <c r="CW4818"/>
      <c r="FA4818"/>
      <c r="FO4818"/>
    </row>
    <row r="4819" spans="15:171">
      <c r="O4819"/>
      <c r="AD4819"/>
      <c r="AE4819"/>
      <c r="BG4819"/>
      <c r="BU4819"/>
      <c r="CI4819"/>
      <c r="CW4819"/>
      <c r="FA4819"/>
      <c r="FO4819"/>
    </row>
    <row r="4820" spans="15:171">
      <c r="O4820"/>
      <c r="AD4820"/>
      <c r="AE4820"/>
      <c r="BG4820"/>
      <c r="BU4820"/>
      <c r="CI4820"/>
      <c r="CW4820"/>
      <c r="FA4820"/>
      <c r="FO4820"/>
    </row>
    <row r="4821" spans="15:171">
      <c r="O4821"/>
      <c r="AD4821"/>
      <c r="AE4821"/>
      <c r="BG4821"/>
      <c r="BU4821"/>
      <c r="CI4821"/>
      <c r="CW4821"/>
      <c r="FA4821"/>
      <c r="FO4821"/>
    </row>
    <row r="4822" spans="15:171">
      <c r="O4822"/>
      <c r="AD4822"/>
      <c r="AE4822"/>
      <c r="BG4822"/>
      <c r="BU4822"/>
      <c r="CI4822"/>
      <c r="CW4822"/>
      <c r="FA4822"/>
      <c r="FO4822"/>
    </row>
    <row r="4823" spans="15:171">
      <c r="O4823"/>
      <c r="AD4823"/>
      <c r="AE4823"/>
      <c r="BG4823"/>
      <c r="BU4823"/>
      <c r="CI4823"/>
      <c r="CW4823"/>
      <c r="FA4823"/>
      <c r="FO4823"/>
    </row>
    <row r="4824" spans="15:171">
      <c r="O4824"/>
      <c r="AD4824"/>
      <c r="AE4824"/>
      <c r="BG4824"/>
      <c r="BU4824"/>
      <c r="CI4824"/>
      <c r="CW4824"/>
      <c r="FA4824"/>
      <c r="FO4824"/>
    </row>
    <row r="4825" spans="15:171">
      <c r="O4825"/>
      <c r="AD4825"/>
      <c r="AE4825"/>
      <c r="BG4825"/>
      <c r="BU4825"/>
      <c r="CI4825"/>
      <c r="CW4825"/>
      <c r="FA4825"/>
      <c r="FO4825"/>
    </row>
    <row r="4826" spans="15:171">
      <c r="O4826"/>
      <c r="AD4826"/>
      <c r="AE4826"/>
      <c r="BG4826"/>
      <c r="BU4826"/>
      <c r="CI4826"/>
      <c r="CW4826"/>
      <c r="FA4826"/>
      <c r="FO4826"/>
    </row>
    <row r="4827" spans="15:171">
      <c r="O4827"/>
      <c r="AD4827"/>
      <c r="AE4827"/>
      <c r="BG4827"/>
      <c r="BU4827"/>
      <c r="CI4827"/>
      <c r="CW4827"/>
      <c r="FA4827"/>
      <c r="FO4827"/>
    </row>
    <row r="4828" spans="15:171">
      <c r="O4828"/>
      <c r="AD4828"/>
      <c r="AE4828"/>
      <c r="BG4828"/>
      <c r="BU4828"/>
      <c r="CI4828"/>
      <c r="CW4828"/>
      <c r="FA4828"/>
      <c r="FO4828"/>
    </row>
    <row r="4829" spans="15:171">
      <c r="O4829"/>
      <c r="AD4829"/>
      <c r="AE4829"/>
      <c r="BG4829"/>
      <c r="BU4829"/>
      <c r="CI4829"/>
      <c r="CW4829"/>
      <c r="FA4829"/>
      <c r="FO4829"/>
    </row>
    <row r="4830" spans="15:171">
      <c r="O4830"/>
      <c r="AD4830"/>
      <c r="AE4830"/>
      <c r="BG4830"/>
      <c r="BU4830"/>
      <c r="CI4830"/>
      <c r="CW4830"/>
      <c r="FA4830"/>
      <c r="FO4830"/>
    </row>
    <row r="4831" spans="15:171">
      <c r="O4831"/>
      <c r="AD4831"/>
      <c r="AE4831"/>
      <c r="BG4831"/>
      <c r="BU4831"/>
      <c r="CI4831"/>
      <c r="CW4831"/>
      <c r="FA4831"/>
      <c r="FO4831"/>
    </row>
    <row r="4832" spans="15:171">
      <c r="O4832"/>
      <c r="AD4832"/>
      <c r="AE4832"/>
      <c r="BG4832"/>
      <c r="BU4832"/>
      <c r="CI4832"/>
      <c r="CW4832"/>
      <c r="FA4832"/>
      <c r="FO4832"/>
    </row>
    <row r="4833" spans="15:171">
      <c r="O4833"/>
      <c r="AD4833"/>
      <c r="AE4833"/>
      <c r="BG4833"/>
      <c r="BU4833"/>
      <c r="CI4833"/>
      <c r="CW4833"/>
      <c r="FA4833"/>
      <c r="FO4833"/>
    </row>
    <row r="4834" spans="15:171">
      <c r="O4834"/>
      <c r="AD4834"/>
      <c r="AE4834"/>
      <c r="BG4834"/>
      <c r="BU4834"/>
      <c r="CI4834"/>
      <c r="CW4834"/>
      <c r="FA4834"/>
      <c r="FO4834"/>
    </row>
    <row r="4835" spans="15:171">
      <c r="O4835"/>
      <c r="AD4835"/>
      <c r="AE4835"/>
      <c r="BG4835"/>
      <c r="BU4835"/>
      <c r="CI4835"/>
      <c r="CW4835"/>
      <c r="FA4835"/>
      <c r="FO4835"/>
    </row>
    <row r="4836" spans="15:171">
      <c r="O4836"/>
      <c r="AD4836"/>
      <c r="AE4836"/>
      <c r="BG4836"/>
      <c r="BU4836"/>
      <c r="CI4836"/>
      <c r="CW4836"/>
      <c r="FA4836"/>
      <c r="FO4836"/>
    </row>
    <row r="4837" spans="15:171">
      <c r="O4837"/>
      <c r="AD4837"/>
      <c r="AE4837"/>
      <c r="BG4837"/>
      <c r="BU4837"/>
      <c r="CI4837"/>
      <c r="CW4837"/>
      <c r="FA4837"/>
      <c r="FO4837"/>
    </row>
    <row r="4838" spans="15:171">
      <c r="O4838"/>
      <c r="AD4838"/>
      <c r="AE4838"/>
      <c r="BG4838"/>
      <c r="BU4838"/>
      <c r="CI4838"/>
      <c r="CW4838"/>
      <c r="FA4838"/>
      <c r="FO4838"/>
    </row>
    <row r="4839" spans="15:171">
      <c r="O4839"/>
      <c r="AD4839"/>
      <c r="AE4839"/>
      <c r="BG4839"/>
      <c r="BU4839"/>
      <c r="CI4839"/>
      <c r="CW4839"/>
      <c r="FA4839"/>
      <c r="FO4839"/>
    </row>
    <row r="4840" spans="15:171">
      <c r="O4840"/>
      <c r="AD4840"/>
      <c r="AE4840"/>
      <c r="BG4840"/>
      <c r="BU4840"/>
      <c r="CI4840"/>
      <c r="CW4840"/>
      <c r="FA4840"/>
      <c r="FO4840"/>
    </row>
    <row r="4841" spans="15:171">
      <c r="O4841"/>
      <c r="AD4841"/>
      <c r="AE4841"/>
      <c r="BG4841"/>
      <c r="BU4841"/>
      <c r="CI4841"/>
      <c r="CW4841"/>
      <c r="FA4841"/>
      <c r="FO4841"/>
    </row>
    <row r="4842" spans="15:171">
      <c r="O4842"/>
      <c r="AD4842"/>
      <c r="AE4842"/>
      <c r="BG4842"/>
      <c r="BU4842"/>
      <c r="CI4842"/>
      <c r="CW4842"/>
      <c r="FA4842"/>
      <c r="FO4842"/>
    </row>
    <row r="4843" spans="15:171">
      <c r="O4843"/>
      <c r="AD4843"/>
      <c r="AE4843"/>
      <c r="BG4843"/>
      <c r="BU4843"/>
      <c r="CI4843"/>
      <c r="CW4843"/>
      <c r="FA4843"/>
      <c r="FO4843"/>
    </row>
    <row r="4844" spans="15:171">
      <c r="O4844"/>
      <c r="AD4844"/>
      <c r="AE4844"/>
      <c r="BG4844"/>
      <c r="BU4844"/>
      <c r="CI4844"/>
      <c r="CW4844"/>
      <c r="FA4844"/>
      <c r="FO4844"/>
    </row>
    <row r="4845" spans="15:171">
      <c r="O4845"/>
      <c r="AD4845"/>
      <c r="AE4845"/>
      <c r="BG4845"/>
      <c r="BU4845"/>
      <c r="CI4845"/>
      <c r="CW4845"/>
      <c r="FA4845"/>
      <c r="FO4845"/>
    </row>
    <row r="4846" spans="15:171">
      <c r="O4846"/>
      <c r="AD4846"/>
      <c r="AE4846"/>
      <c r="BG4846"/>
      <c r="BU4846"/>
      <c r="CI4846"/>
      <c r="CW4846"/>
      <c r="FA4846"/>
      <c r="FO4846"/>
    </row>
    <row r="4847" spans="15:171">
      <c r="O4847"/>
      <c r="AD4847"/>
      <c r="AE4847"/>
      <c r="BG4847"/>
      <c r="BU4847"/>
      <c r="CI4847"/>
      <c r="CW4847"/>
      <c r="FA4847"/>
      <c r="FO4847"/>
    </row>
    <row r="4848" spans="15:171">
      <c r="O4848"/>
      <c r="AD4848"/>
      <c r="AE4848"/>
      <c r="BG4848"/>
      <c r="BU4848"/>
      <c r="CI4848"/>
      <c r="CW4848"/>
      <c r="FA4848"/>
      <c r="FO4848"/>
    </row>
    <row r="4849" spans="15:171">
      <c r="O4849"/>
      <c r="AD4849"/>
      <c r="AE4849"/>
      <c r="BG4849"/>
      <c r="BU4849"/>
      <c r="CI4849"/>
      <c r="CW4849"/>
      <c r="FA4849"/>
      <c r="FO4849"/>
    </row>
    <row r="4850" spans="15:171">
      <c r="O4850"/>
      <c r="AD4850"/>
      <c r="AE4850"/>
      <c r="BG4850"/>
      <c r="BU4850"/>
      <c r="CI4850"/>
      <c r="CW4850"/>
      <c r="FA4850"/>
      <c r="FO4850"/>
    </row>
    <row r="4851" spans="15:171">
      <c r="O4851"/>
      <c r="AD4851"/>
      <c r="AE4851"/>
      <c r="BG4851"/>
      <c r="BU4851"/>
      <c r="CI4851"/>
      <c r="CW4851"/>
      <c r="FA4851"/>
      <c r="FO4851"/>
    </row>
    <row r="4852" spans="15:171">
      <c r="O4852"/>
      <c r="AD4852"/>
      <c r="AE4852"/>
      <c r="BG4852"/>
      <c r="BU4852"/>
      <c r="CI4852"/>
      <c r="CW4852"/>
      <c r="FA4852"/>
      <c r="FO4852"/>
    </row>
    <row r="4853" spans="15:171">
      <c r="O4853"/>
      <c r="AD4853"/>
      <c r="AE4853"/>
      <c r="BG4853"/>
      <c r="BU4853"/>
      <c r="CI4853"/>
      <c r="CW4853"/>
      <c r="FA4853"/>
      <c r="FO4853"/>
    </row>
    <row r="4854" spans="15:171">
      <c r="O4854"/>
      <c r="AD4854"/>
      <c r="AE4854"/>
      <c r="BG4854"/>
      <c r="BU4854"/>
      <c r="CI4854"/>
      <c r="CW4854"/>
      <c r="FA4854"/>
      <c r="FO4854"/>
    </row>
    <row r="4855" spans="15:171">
      <c r="O4855"/>
      <c r="AD4855"/>
      <c r="AE4855"/>
      <c r="BG4855"/>
      <c r="BU4855"/>
      <c r="CI4855"/>
      <c r="CW4855"/>
      <c r="FA4855"/>
      <c r="FO4855"/>
    </row>
    <row r="4856" spans="15:171">
      <c r="O4856"/>
      <c r="AD4856"/>
      <c r="AE4856"/>
      <c r="BG4856"/>
      <c r="BU4856"/>
      <c r="CI4856"/>
      <c r="CW4856"/>
      <c r="FA4856"/>
      <c r="FO4856"/>
    </row>
    <row r="4857" spans="15:171">
      <c r="O4857"/>
      <c r="AD4857"/>
      <c r="AE4857"/>
      <c r="BG4857"/>
      <c r="BU4857"/>
      <c r="CI4857"/>
      <c r="CW4857"/>
      <c r="FA4857"/>
      <c r="FO4857"/>
    </row>
    <row r="4858" spans="15:171">
      <c r="O4858"/>
      <c r="AD4858"/>
      <c r="AE4858"/>
      <c r="BG4858"/>
      <c r="BU4858"/>
      <c r="CI4858"/>
      <c r="CW4858"/>
      <c r="FA4858"/>
      <c r="FO4858"/>
    </row>
    <row r="4859" spans="15:171">
      <c r="O4859"/>
      <c r="AD4859"/>
      <c r="AE4859"/>
      <c r="BG4859"/>
      <c r="BU4859"/>
      <c r="CI4859"/>
      <c r="CW4859"/>
      <c r="FA4859"/>
      <c r="FO4859"/>
    </row>
    <row r="4860" spans="15:171">
      <c r="O4860"/>
      <c r="AD4860"/>
      <c r="AE4860"/>
      <c r="BG4860"/>
      <c r="BU4860"/>
      <c r="CI4860"/>
      <c r="CW4860"/>
      <c r="FA4860"/>
      <c r="FO4860"/>
    </row>
    <row r="4861" spans="15:171">
      <c r="O4861"/>
      <c r="AD4861"/>
      <c r="AE4861"/>
      <c r="BG4861"/>
      <c r="BU4861"/>
      <c r="CI4861"/>
      <c r="CW4861"/>
      <c r="FA4861"/>
      <c r="FO4861"/>
    </row>
    <row r="4862" spans="15:171">
      <c r="O4862"/>
      <c r="AD4862"/>
      <c r="AE4862"/>
      <c r="BG4862"/>
      <c r="BU4862"/>
      <c r="CI4862"/>
      <c r="CW4862"/>
      <c r="FA4862"/>
      <c r="FO4862"/>
    </row>
    <row r="4863" spans="15:171">
      <c r="O4863"/>
      <c r="AD4863"/>
      <c r="AE4863"/>
      <c r="BG4863"/>
      <c r="BU4863"/>
      <c r="CI4863"/>
      <c r="CW4863"/>
      <c r="FA4863"/>
      <c r="FO4863"/>
    </row>
    <row r="4864" spans="15:171">
      <c r="O4864"/>
      <c r="AD4864"/>
      <c r="AE4864"/>
      <c r="BG4864"/>
      <c r="BU4864"/>
      <c r="CI4864"/>
      <c r="CW4864"/>
      <c r="FA4864"/>
      <c r="FO4864"/>
    </row>
    <row r="4865" spans="15:171">
      <c r="O4865"/>
      <c r="AD4865"/>
      <c r="AE4865"/>
      <c r="BG4865"/>
      <c r="BU4865"/>
      <c r="CI4865"/>
      <c r="CW4865"/>
      <c r="FA4865"/>
      <c r="FO4865"/>
    </row>
    <row r="4866" spans="15:171">
      <c r="O4866"/>
      <c r="AD4866"/>
      <c r="AE4866"/>
      <c r="BG4866"/>
      <c r="BU4866"/>
      <c r="CI4866"/>
      <c r="CW4866"/>
      <c r="FA4866"/>
      <c r="FO4866"/>
    </row>
    <row r="4867" spans="15:171">
      <c r="O4867"/>
      <c r="AD4867"/>
      <c r="AE4867"/>
      <c r="BG4867"/>
      <c r="BU4867"/>
      <c r="CI4867"/>
      <c r="CW4867"/>
      <c r="FA4867"/>
      <c r="FO4867"/>
    </row>
    <row r="4868" spans="15:171">
      <c r="O4868"/>
      <c r="AD4868"/>
      <c r="AE4868"/>
      <c r="BG4868"/>
      <c r="BU4868"/>
      <c r="CI4868"/>
      <c r="CW4868"/>
      <c r="FA4868"/>
      <c r="FO4868"/>
    </row>
    <row r="4869" spans="15:171">
      <c r="O4869"/>
      <c r="AD4869"/>
      <c r="AE4869"/>
      <c r="BG4869"/>
      <c r="BU4869"/>
      <c r="CI4869"/>
      <c r="CW4869"/>
      <c r="FA4869"/>
      <c r="FO4869"/>
    </row>
    <row r="4870" spans="15:171">
      <c r="O4870"/>
      <c r="AD4870"/>
      <c r="AE4870"/>
      <c r="BG4870"/>
      <c r="BU4870"/>
      <c r="CI4870"/>
      <c r="CW4870"/>
      <c r="FA4870"/>
      <c r="FO4870"/>
    </row>
    <row r="4871" spans="15:171">
      <c r="O4871"/>
      <c r="AD4871"/>
      <c r="AE4871"/>
      <c r="BG4871"/>
      <c r="BU4871"/>
      <c r="CI4871"/>
      <c r="CW4871"/>
      <c r="FA4871"/>
      <c r="FO4871"/>
    </row>
    <row r="4872" spans="15:171">
      <c r="O4872"/>
      <c r="AD4872"/>
      <c r="AE4872"/>
      <c r="BG4872"/>
      <c r="BU4872"/>
      <c r="CI4872"/>
      <c r="CW4872"/>
      <c r="FA4872"/>
      <c r="FO4872"/>
    </row>
    <row r="4873" spans="15:171">
      <c r="O4873"/>
      <c r="AD4873"/>
      <c r="AE4873"/>
      <c r="BG4873"/>
      <c r="BU4873"/>
      <c r="CI4873"/>
      <c r="CW4873"/>
      <c r="FA4873"/>
      <c r="FO4873"/>
    </row>
    <row r="4874" spans="15:171">
      <c r="O4874"/>
      <c r="AD4874"/>
      <c r="AE4874"/>
      <c r="BG4874"/>
      <c r="BU4874"/>
      <c r="CI4874"/>
      <c r="CW4874"/>
      <c r="FA4874"/>
      <c r="FO4874"/>
    </row>
    <row r="4875" spans="15:171">
      <c r="O4875"/>
      <c r="AD4875"/>
      <c r="AE4875"/>
      <c r="BG4875"/>
      <c r="BU4875"/>
      <c r="CI4875"/>
      <c r="CW4875"/>
      <c r="FA4875"/>
      <c r="FO4875"/>
    </row>
    <row r="4876" spans="15:171">
      <c r="O4876"/>
      <c r="AD4876"/>
      <c r="AE4876"/>
      <c r="BG4876"/>
      <c r="BU4876"/>
      <c r="CI4876"/>
      <c r="CW4876"/>
      <c r="FA4876"/>
      <c r="FO4876"/>
    </row>
    <row r="4877" spans="15:171">
      <c r="O4877"/>
      <c r="AD4877"/>
      <c r="AE4877"/>
      <c r="BG4877"/>
      <c r="BU4877"/>
      <c r="CI4877"/>
      <c r="CW4877"/>
      <c r="FA4877"/>
      <c r="FO4877"/>
    </row>
    <row r="4878" spans="15:171">
      <c r="O4878"/>
      <c r="AD4878"/>
      <c r="AE4878"/>
      <c r="BG4878"/>
      <c r="BU4878"/>
      <c r="CI4878"/>
      <c r="CW4878"/>
      <c r="FA4878"/>
      <c r="FO4878"/>
    </row>
    <row r="4879" spans="15:171">
      <c r="O4879"/>
      <c r="AD4879"/>
      <c r="AE4879"/>
      <c r="BG4879"/>
      <c r="BU4879"/>
      <c r="CI4879"/>
      <c r="CW4879"/>
      <c r="FA4879"/>
      <c r="FO4879"/>
    </row>
    <row r="4880" spans="15:171">
      <c r="O4880"/>
      <c r="AD4880"/>
      <c r="AE4880"/>
      <c r="BG4880"/>
      <c r="BU4880"/>
      <c r="CI4880"/>
      <c r="CW4880"/>
      <c r="FA4880"/>
      <c r="FO4880"/>
    </row>
    <row r="4881" spans="15:171">
      <c r="O4881"/>
      <c r="AD4881"/>
      <c r="AE4881"/>
      <c r="BG4881"/>
      <c r="BU4881"/>
      <c r="CI4881"/>
      <c r="CW4881"/>
      <c r="FA4881"/>
      <c r="FO4881"/>
    </row>
    <row r="4882" spans="15:171">
      <c r="O4882"/>
      <c r="AD4882"/>
      <c r="AE4882"/>
      <c r="BG4882"/>
      <c r="BU4882"/>
      <c r="CI4882"/>
      <c r="CW4882"/>
      <c r="FA4882"/>
      <c r="FO4882"/>
    </row>
    <row r="4883" spans="15:171">
      <c r="O4883"/>
      <c r="AD4883"/>
      <c r="AE4883"/>
      <c r="BG4883"/>
      <c r="BU4883"/>
      <c r="CI4883"/>
      <c r="CW4883"/>
      <c r="FA4883"/>
      <c r="FO4883"/>
    </row>
    <row r="4884" spans="15:171">
      <c r="O4884"/>
      <c r="AD4884"/>
      <c r="AE4884"/>
      <c r="BG4884"/>
      <c r="BU4884"/>
      <c r="CI4884"/>
      <c r="CW4884"/>
      <c r="FA4884"/>
      <c r="FO4884"/>
    </row>
    <row r="4885" spans="15:171">
      <c r="O4885"/>
      <c r="AD4885"/>
      <c r="AE4885"/>
      <c r="BG4885"/>
      <c r="BU4885"/>
      <c r="CI4885"/>
      <c r="CW4885"/>
      <c r="FA4885"/>
      <c r="FO4885"/>
    </row>
    <row r="4886" spans="15:171">
      <c r="O4886"/>
      <c r="AD4886"/>
      <c r="AE4886"/>
      <c r="BG4886"/>
      <c r="BU4886"/>
      <c r="CI4886"/>
      <c r="CW4886"/>
      <c r="FA4886"/>
      <c r="FO4886"/>
    </row>
    <row r="4887" spans="15:171">
      <c r="O4887"/>
      <c r="AD4887"/>
      <c r="AE4887"/>
      <c r="BG4887"/>
      <c r="BU4887"/>
      <c r="CI4887"/>
      <c r="CW4887"/>
      <c r="FA4887"/>
      <c r="FO4887"/>
    </row>
    <row r="4888" spans="15:171">
      <c r="O4888"/>
      <c r="AD4888"/>
      <c r="AE4888"/>
      <c r="BG4888"/>
      <c r="BU4888"/>
      <c r="CI4888"/>
      <c r="CW4888"/>
      <c r="FA4888"/>
      <c r="FO4888"/>
    </row>
    <row r="4889" spans="15:171">
      <c r="O4889"/>
      <c r="AD4889"/>
      <c r="AE4889"/>
      <c r="BG4889"/>
      <c r="BU4889"/>
      <c r="CI4889"/>
      <c r="CW4889"/>
      <c r="FA4889"/>
      <c r="FO4889"/>
    </row>
    <row r="4890" spans="15:171">
      <c r="O4890"/>
      <c r="AD4890"/>
      <c r="AE4890"/>
      <c r="BG4890"/>
      <c r="BU4890"/>
      <c r="CI4890"/>
      <c r="CW4890"/>
      <c r="FA4890"/>
      <c r="FO4890"/>
    </row>
    <row r="4891" spans="15:171">
      <c r="O4891"/>
      <c r="AD4891"/>
      <c r="AE4891"/>
      <c r="BG4891"/>
      <c r="BU4891"/>
      <c r="CI4891"/>
      <c r="CW4891"/>
      <c r="FA4891"/>
      <c r="FO4891"/>
    </row>
    <row r="4892" spans="15:171">
      <c r="O4892"/>
      <c r="AD4892"/>
      <c r="AE4892"/>
      <c r="BG4892"/>
      <c r="BU4892"/>
      <c r="CI4892"/>
      <c r="CW4892"/>
      <c r="FA4892"/>
      <c r="FO4892"/>
    </row>
    <row r="4893" spans="15:171">
      <c r="O4893"/>
      <c r="AD4893"/>
      <c r="AE4893"/>
      <c r="BG4893"/>
      <c r="BU4893"/>
      <c r="CI4893"/>
      <c r="CW4893"/>
      <c r="FA4893"/>
      <c r="FO4893"/>
    </row>
    <row r="4894" spans="15:171">
      <c r="O4894"/>
      <c r="AD4894"/>
      <c r="AE4894"/>
      <c r="BG4894"/>
      <c r="BU4894"/>
      <c r="CI4894"/>
      <c r="CW4894"/>
      <c r="FA4894"/>
      <c r="FO4894"/>
    </row>
    <row r="4895" spans="15:171">
      <c r="O4895"/>
      <c r="AD4895"/>
      <c r="AE4895"/>
      <c r="BG4895"/>
      <c r="BU4895"/>
      <c r="CI4895"/>
      <c r="CW4895"/>
      <c r="FA4895"/>
      <c r="FO4895"/>
    </row>
    <row r="4896" spans="15:171">
      <c r="O4896"/>
      <c r="AD4896"/>
      <c r="AE4896"/>
      <c r="BG4896"/>
      <c r="BU4896"/>
      <c r="CI4896"/>
      <c r="CW4896"/>
      <c r="FA4896"/>
      <c r="FO4896"/>
    </row>
    <row r="4897" spans="15:171">
      <c r="O4897"/>
      <c r="AD4897"/>
      <c r="AE4897"/>
      <c r="BG4897"/>
      <c r="BU4897"/>
      <c r="CI4897"/>
      <c r="CW4897"/>
      <c r="FA4897"/>
      <c r="FO4897"/>
    </row>
    <row r="4898" spans="15:171">
      <c r="O4898"/>
      <c r="AD4898"/>
      <c r="AE4898"/>
      <c r="BG4898"/>
      <c r="BU4898"/>
      <c r="CI4898"/>
      <c r="CW4898"/>
      <c r="FA4898"/>
      <c r="FO4898"/>
    </row>
    <row r="4899" spans="15:171">
      <c r="O4899"/>
      <c r="AD4899"/>
      <c r="AE4899"/>
      <c r="BG4899"/>
      <c r="BU4899"/>
      <c r="CI4899"/>
      <c r="CW4899"/>
      <c r="FA4899"/>
      <c r="FO4899"/>
    </row>
    <row r="4900" spans="15:171">
      <c r="O4900"/>
      <c r="AD4900"/>
      <c r="AE4900"/>
      <c r="BG4900"/>
      <c r="BU4900"/>
      <c r="CI4900"/>
      <c r="CW4900"/>
      <c r="FA4900"/>
      <c r="FO4900"/>
    </row>
    <row r="4901" spans="15:171">
      <c r="O4901"/>
      <c r="AD4901"/>
      <c r="AE4901"/>
      <c r="BG4901"/>
      <c r="BU4901"/>
      <c r="CI4901"/>
      <c r="CW4901"/>
      <c r="FA4901"/>
      <c r="FO4901"/>
    </row>
    <row r="4902" spans="15:171">
      <c r="O4902"/>
      <c r="AD4902"/>
      <c r="AE4902"/>
      <c r="BG4902"/>
      <c r="BU4902"/>
      <c r="CI4902"/>
      <c r="CW4902"/>
      <c r="FA4902"/>
      <c r="FO4902"/>
    </row>
    <row r="4903" spans="15:171">
      <c r="O4903"/>
      <c r="AD4903"/>
      <c r="AE4903"/>
      <c r="BG4903"/>
      <c r="BU4903"/>
      <c r="CI4903"/>
      <c r="CW4903"/>
      <c r="FA4903"/>
      <c r="FO4903"/>
    </row>
    <row r="4904" spans="15:171">
      <c r="O4904"/>
      <c r="AD4904"/>
      <c r="AE4904"/>
      <c r="BG4904"/>
      <c r="BU4904"/>
      <c r="CI4904"/>
      <c r="CW4904"/>
      <c r="FA4904"/>
      <c r="FO4904"/>
    </row>
    <row r="4905" spans="15:171">
      <c r="O4905"/>
      <c r="AD4905"/>
      <c r="AE4905"/>
      <c r="BG4905"/>
      <c r="BU4905"/>
      <c r="CI4905"/>
      <c r="CW4905"/>
      <c r="FA4905"/>
      <c r="FO4905"/>
    </row>
    <row r="4906" spans="15:171">
      <c r="O4906"/>
      <c r="AD4906"/>
      <c r="AE4906"/>
      <c r="BG4906"/>
      <c r="BU4906"/>
      <c r="CI4906"/>
      <c r="CW4906"/>
      <c r="FA4906"/>
      <c r="FO4906"/>
    </row>
    <row r="4907" spans="15:171">
      <c r="O4907"/>
      <c r="AD4907"/>
      <c r="AE4907"/>
      <c r="BG4907"/>
      <c r="BU4907"/>
      <c r="CI4907"/>
      <c r="CW4907"/>
      <c r="FA4907"/>
      <c r="FO4907"/>
    </row>
    <row r="4908" spans="15:171">
      <c r="O4908"/>
      <c r="AD4908"/>
      <c r="AE4908"/>
      <c r="BG4908"/>
      <c r="BU4908"/>
      <c r="CI4908"/>
      <c r="CW4908"/>
      <c r="FA4908"/>
      <c r="FO4908"/>
    </row>
    <row r="4909" spans="15:171">
      <c r="O4909"/>
      <c r="AD4909"/>
      <c r="AE4909"/>
      <c r="BG4909"/>
      <c r="BU4909"/>
      <c r="CI4909"/>
      <c r="CW4909"/>
      <c r="FA4909"/>
      <c r="FO4909"/>
    </row>
    <row r="4910" spans="15:171">
      <c r="O4910"/>
      <c r="AD4910"/>
      <c r="AE4910"/>
      <c r="BG4910"/>
      <c r="BU4910"/>
      <c r="CI4910"/>
      <c r="CW4910"/>
      <c r="FA4910"/>
      <c r="FO4910"/>
    </row>
    <row r="4911" spans="15:171">
      <c r="O4911"/>
      <c r="AD4911"/>
      <c r="AE4911"/>
      <c r="BG4911"/>
      <c r="BU4911"/>
      <c r="CI4911"/>
      <c r="CW4911"/>
      <c r="FA4911"/>
      <c r="FO4911"/>
    </row>
    <row r="4912" spans="15:171">
      <c r="O4912"/>
      <c r="AD4912"/>
      <c r="AE4912"/>
      <c r="BG4912"/>
      <c r="BU4912"/>
      <c r="CI4912"/>
      <c r="CW4912"/>
      <c r="FA4912"/>
      <c r="FO4912"/>
    </row>
    <row r="4913" spans="15:171">
      <c r="O4913"/>
      <c r="AD4913"/>
      <c r="AE4913"/>
      <c r="BG4913"/>
      <c r="BU4913"/>
      <c r="CI4913"/>
      <c r="CW4913"/>
      <c r="FA4913"/>
      <c r="FO4913"/>
    </row>
    <row r="4914" spans="15:171">
      <c r="O4914"/>
      <c r="AD4914"/>
      <c r="AE4914"/>
      <c r="BG4914"/>
      <c r="BU4914"/>
      <c r="CI4914"/>
      <c r="CW4914"/>
      <c r="FA4914"/>
      <c r="FO4914"/>
    </row>
    <row r="4915" spans="15:171">
      <c r="O4915"/>
      <c r="AD4915"/>
      <c r="AE4915"/>
      <c r="BG4915"/>
      <c r="BU4915"/>
      <c r="CI4915"/>
      <c r="CW4915"/>
      <c r="FA4915"/>
      <c r="FO4915"/>
    </row>
    <row r="4916" spans="15:171">
      <c r="O4916"/>
      <c r="AD4916"/>
      <c r="AE4916"/>
      <c r="BG4916"/>
      <c r="BU4916"/>
      <c r="CI4916"/>
      <c r="CW4916"/>
      <c r="FA4916"/>
      <c r="FO4916"/>
    </row>
    <row r="4917" spans="15:171">
      <c r="O4917"/>
      <c r="AD4917"/>
      <c r="AE4917"/>
      <c r="BG4917"/>
      <c r="BU4917"/>
      <c r="CI4917"/>
      <c r="CW4917"/>
      <c r="FA4917"/>
      <c r="FO4917"/>
    </row>
    <row r="4918" spans="15:171">
      <c r="O4918"/>
      <c r="AD4918"/>
      <c r="AE4918"/>
      <c r="BG4918"/>
      <c r="BU4918"/>
      <c r="CI4918"/>
      <c r="CW4918"/>
      <c r="FA4918"/>
      <c r="FO4918"/>
    </row>
    <row r="4919" spans="15:171">
      <c r="O4919"/>
      <c r="AD4919"/>
      <c r="AE4919"/>
      <c r="BG4919"/>
      <c r="BU4919"/>
      <c r="CI4919"/>
      <c r="CW4919"/>
      <c r="FA4919"/>
      <c r="FO4919"/>
    </row>
    <row r="4920" spans="15:171">
      <c r="O4920"/>
      <c r="AD4920"/>
      <c r="AE4920"/>
      <c r="BG4920"/>
      <c r="BU4920"/>
      <c r="CI4920"/>
      <c r="CW4920"/>
      <c r="FA4920"/>
      <c r="FO4920"/>
    </row>
    <row r="4921" spans="15:171">
      <c r="O4921"/>
      <c r="AD4921"/>
      <c r="AE4921"/>
      <c r="BG4921"/>
      <c r="BU4921"/>
      <c r="CI4921"/>
      <c r="CW4921"/>
      <c r="FA4921"/>
      <c r="FO4921"/>
    </row>
    <row r="4922" spans="15:171">
      <c r="O4922"/>
      <c r="AD4922"/>
      <c r="AE4922"/>
      <c r="BG4922"/>
      <c r="BU4922"/>
      <c r="CI4922"/>
      <c r="CW4922"/>
      <c r="FA4922"/>
      <c r="FO4922"/>
    </row>
    <row r="4923" spans="15:171">
      <c r="O4923"/>
      <c r="AD4923"/>
      <c r="AE4923"/>
      <c r="BG4923"/>
      <c r="BU4923"/>
      <c r="CI4923"/>
      <c r="CW4923"/>
      <c r="FA4923"/>
      <c r="FO4923"/>
    </row>
    <row r="4924" spans="15:171">
      <c r="O4924"/>
      <c r="AD4924"/>
      <c r="AE4924"/>
      <c r="BG4924"/>
      <c r="BU4924"/>
      <c r="CI4924"/>
      <c r="CW4924"/>
      <c r="FA4924"/>
      <c r="FO4924"/>
    </row>
    <row r="4925" spans="15:171">
      <c r="O4925"/>
      <c r="AD4925"/>
      <c r="AE4925"/>
      <c r="BG4925"/>
      <c r="BU4925"/>
      <c r="CI4925"/>
      <c r="CW4925"/>
      <c r="FA4925"/>
      <c r="FO4925"/>
    </row>
    <row r="4926" spans="15:171">
      <c r="O4926"/>
      <c r="AD4926"/>
      <c r="AE4926"/>
      <c r="BG4926"/>
      <c r="BU4926"/>
      <c r="CI4926"/>
      <c r="CW4926"/>
      <c r="FA4926"/>
      <c r="FO4926"/>
    </row>
    <row r="4927" spans="15:171">
      <c r="O4927"/>
      <c r="AD4927"/>
      <c r="AE4927"/>
      <c r="BG4927"/>
      <c r="BU4927"/>
      <c r="CI4927"/>
      <c r="CW4927"/>
      <c r="FA4927"/>
      <c r="FO4927"/>
    </row>
    <row r="4928" spans="15:171">
      <c r="O4928"/>
      <c r="AD4928"/>
      <c r="AE4928"/>
      <c r="BG4928"/>
      <c r="BU4928"/>
      <c r="CI4928"/>
      <c r="CW4928"/>
      <c r="FA4928"/>
      <c r="FO4928"/>
    </row>
    <row r="4929" spans="15:171">
      <c r="O4929"/>
      <c r="AD4929"/>
      <c r="AE4929"/>
      <c r="BG4929"/>
      <c r="BU4929"/>
      <c r="CI4929"/>
      <c r="CW4929"/>
      <c r="FA4929"/>
      <c r="FO4929"/>
    </row>
    <row r="4930" spans="15:171">
      <c r="O4930"/>
      <c r="AD4930"/>
      <c r="AE4930"/>
      <c r="BG4930"/>
      <c r="BU4930"/>
      <c r="CI4930"/>
      <c r="CW4930"/>
      <c r="FA4930"/>
      <c r="FO4930"/>
    </row>
    <row r="4931" spans="15:171">
      <c r="O4931"/>
      <c r="AD4931"/>
      <c r="AE4931"/>
      <c r="BG4931"/>
      <c r="BU4931"/>
      <c r="CI4931"/>
      <c r="CW4931"/>
      <c r="FA4931"/>
      <c r="FO4931"/>
    </row>
    <row r="4932" spans="15:171">
      <c r="O4932"/>
      <c r="AD4932"/>
      <c r="AE4932"/>
      <c r="BG4932"/>
      <c r="BU4932"/>
      <c r="CI4932"/>
      <c r="CW4932"/>
      <c r="FA4932"/>
      <c r="FO4932"/>
    </row>
    <row r="4933" spans="15:171">
      <c r="O4933"/>
      <c r="AD4933"/>
      <c r="AE4933"/>
      <c r="BG4933"/>
      <c r="BU4933"/>
      <c r="CI4933"/>
      <c r="CW4933"/>
      <c r="FA4933"/>
      <c r="FO4933"/>
    </row>
    <row r="4934" spans="15:171">
      <c r="O4934"/>
      <c r="AD4934"/>
      <c r="AE4934"/>
      <c r="BG4934"/>
      <c r="BU4934"/>
      <c r="CI4934"/>
      <c r="CW4934"/>
      <c r="FA4934"/>
      <c r="FO4934"/>
    </row>
    <row r="4935" spans="15:171">
      <c r="O4935"/>
      <c r="AD4935"/>
      <c r="AE4935"/>
      <c r="BG4935"/>
      <c r="BU4935"/>
      <c r="CI4935"/>
      <c r="CW4935"/>
      <c r="FA4935"/>
      <c r="FO4935"/>
    </row>
    <row r="4936" spans="15:171">
      <c r="O4936"/>
      <c r="AD4936"/>
      <c r="AE4936"/>
      <c r="BG4936"/>
      <c r="BU4936"/>
      <c r="CI4936"/>
      <c r="CW4936"/>
      <c r="FA4936"/>
      <c r="FO4936"/>
    </row>
    <row r="4937" spans="15:171">
      <c r="O4937"/>
      <c r="AD4937"/>
      <c r="AE4937"/>
      <c r="BG4937"/>
      <c r="BU4937"/>
      <c r="CI4937"/>
      <c r="CW4937"/>
      <c r="FA4937"/>
      <c r="FO4937"/>
    </row>
    <row r="4938" spans="15:171">
      <c r="O4938"/>
      <c r="AD4938"/>
      <c r="AE4938"/>
      <c r="BG4938"/>
      <c r="BU4938"/>
      <c r="CI4938"/>
      <c r="CW4938"/>
      <c r="FA4938"/>
      <c r="FO4938"/>
    </row>
    <row r="4939" spans="15:171">
      <c r="O4939"/>
      <c r="AD4939"/>
      <c r="AE4939"/>
      <c r="BG4939"/>
      <c r="BU4939"/>
      <c r="CI4939"/>
      <c r="CW4939"/>
      <c r="FA4939"/>
      <c r="FO4939"/>
    </row>
    <row r="4940" spans="15:171">
      <c r="O4940"/>
      <c r="AD4940"/>
      <c r="AE4940"/>
      <c r="BG4940"/>
      <c r="BU4940"/>
      <c r="CI4940"/>
      <c r="CW4940"/>
      <c r="FA4940"/>
      <c r="FO4940"/>
    </row>
    <row r="4941" spans="15:171">
      <c r="O4941"/>
      <c r="AD4941"/>
      <c r="AE4941"/>
      <c r="BG4941"/>
      <c r="BU4941"/>
      <c r="CI4941"/>
      <c r="CW4941"/>
      <c r="FA4941"/>
      <c r="FO4941"/>
    </row>
    <row r="4942" spans="15:171">
      <c r="O4942"/>
      <c r="AD4942"/>
      <c r="AE4942"/>
      <c r="BG4942"/>
      <c r="BU4942"/>
      <c r="CI4942"/>
      <c r="CW4942"/>
      <c r="FA4942"/>
      <c r="FO4942"/>
    </row>
    <row r="4943" spans="15:171">
      <c r="O4943"/>
      <c r="AD4943"/>
      <c r="AE4943"/>
      <c r="BG4943"/>
      <c r="BU4943"/>
      <c r="CI4943"/>
      <c r="CW4943"/>
      <c r="FA4943"/>
      <c r="FO4943"/>
    </row>
    <row r="4944" spans="15:171">
      <c r="O4944"/>
      <c r="AD4944"/>
      <c r="AE4944"/>
      <c r="BG4944"/>
      <c r="BU4944"/>
      <c r="CI4944"/>
      <c r="CW4944"/>
      <c r="FA4944"/>
      <c r="FO4944"/>
    </row>
    <row r="4945" spans="15:171">
      <c r="O4945"/>
      <c r="AD4945"/>
      <c r="AE4945"/>
      <c r="BG4945"/>
      <c r="BU4945"/>
      <c r="CI4945"/>
      <c r="CW4945"/>
      <c r="FA4945"/>
      <c r="FO4945"/>
    </row>
    <row r="4946" spans="15:171">
      <c r="O4946"/>
      <c r="AD4946"/>
      <c r="AE4946"/>
      <c r="BG4946"/>
      <c r="BU4946"/>
      <c r="CI4946"/>
      <c r="CW4946"/>
      <c r="FA4946"/>
      <c r="FO4946"/>
    </row>
    <row r="4947" spans="15:171">
      <c r="O4947"/>
      <c r="AD4947"/>
      <c r="AE4947"/>
      <c r="BG4947"/>
      <c r="BU4947"/>
      <c r="CI4947"/>
      <c r="CW4947"/>
      <c r="FA4947"/>
      <c r="FO4947"/>
    </row>
    <row r="4948" spans="15:171">
      <c r="O4948"/>
      <c r="AD4948"/>
      <c r="AE4948"/>
      <c r="BG4948"/>
      <c r="BU4948"/>
      <c r="CI4948"/>
      <c r="CW4948"/>
      <c r="FA4948"/>
      <c r="FO4948"/>
    </row>
    <row r="4949" spans="15:171">
      <c r="O4949"/>
      <c r="AD4949"/>
      <c r="AE4949"/>
      <c r="BG4949"/>
      <c r="BU4949"/>
      <c r="CI4949"/>
      <c r="CW4949"/>
      <c r="FA4949"/>
      <c r="FO4949"/>
    </row>
    <row r="4950" spans="15:171">
      <c r="O4950"/>
      <c r="AD4950"/>
      <c r="AE4950"/>
      <c r="BG4950"/>
      <c r="BU4950"/>
      <c r="CI4950"/>
      <c r="CW4950"/>
      <c r="FA4950"/>
      <c r="FO4950"/>
    </row>
    <row r="4951" spans="15:171">
      <c r="O4951"/>
      <c r="AD4951"/>
      <c r="AE4951"/>
      <c r="BG4951"/>
      <c r="BU4951"/>
      <c r="CI4951"/>
      <c r="CW4951"/>
      <c r="FA4951"/>
      <c r="FO4951"/>
    </row>
    <row r="4952" spans="15:171">
      <c r="O4952"/>
      <c r="AD4952"/>
      <c r="AE4952"/>
      <c r="BG4952"/>
      <c r="BU4952"/>
      <c r="CI4952"/>
      <c r="CW4952"/>
      <c r="FA4952"/>
      <c r="FO4952"/>
    </row>
    <row r="4953" spans="15:171">
      <c r="O4953"/>
      <c r="AD4953"/>
      <c r="AE4953"/>
      <c r="BG4953"/>
      <c r="BU4953"/>
      <c r="CI4953"/>
      <c r="CW4953"/>
      <c r="FA4953"/>
      <c r="FO4953"/>
    </row>
    <row r="4954" spans="15:171">
      <c r="O4954"/>
      <c r="AD4954"/>
      <c r="AE4954"/>
      <c r="BG4954"/>
      <c r="BU4954"/>
      <c r="CI4954"/>
      <c r="CW4954"/>
      <c r="FA4954"/>
      <c r="FO4954"/>
    </row>
    <row r="4955" spans="15:171">
      <c r="O4955"/>
      <c r="AD4955"/>
      <c r="AE4955"/>
      <c r="BG4955"/>
      <c r="BU4955"/>
      <c r="CI4955"/>
      <c r="CW4955"/>
      <c r="FA4955"/>
      <c r="FO4955"/>
    </row>
    <row r="4956" spans="15:171">
      <c r="O4956"/>
      <c r="AD4956"/>
      <c r="AE4956"/>
      <c r="BG4956"/>
      <c r="BU4956"/>
      <c r="CI4956"/>
      <c r="CW4956"/>
      <c r="FA4956"/>
      <c r="FO4956"/>
    </row>
    <row r="4957" spans="15:171">
      <c r="O4957"/>
      <c r="AD4957"/>
      <c r="AE4957"/>
      <c r="BG4957"/>
      <c r="BU4957"/>
      <c r="CI4957"/>
      <c r="CW4957"/>
      <c r="FA4957"/>
      <c r="FO4957"/>
    </row>
    <row r="4958" spans="15:171">
      <c r="O4958"/>
      <c r="AD4958"/>
      <c r="AE4958"/>
      <c r="BG4958"/>
      <c r="BU4958"/>
      <c r="CI4958"/>
      <c r="CW4958"/>
      <c r="FA4958"/>
      <c r="FO4958"/>
    </row>
    <row r="4959" spans="15:171">
      <c r="O4959"/>
      <c r="AD4959"/>
      <c r="AE4959"/>
      <c r="BG4959"/>
      <c r="BU4959"/>
      <c r="CI4959"/>
      <c r="CW4959"/>
      <c r="FA4959"/>
      <c r="FO4959"/>
    </row>
    <row r="4960" spans="15:171">
      <c r="O4960"/>
      <c r="AD4960"/>
      <c r="AE4960"/>
      <c r="BG4960"/>
      <c r="BU4960"/>
      <c r="CI4960"/>
      <c r="CW4960"/>
      <c r="FA4960"/>
      <c r="FO4960"/>
    </row>
    <row r="4961" spans="15:171">
      <c r="O4961"/>
      <c r="AD4961"/>
      <c r="AE4961"/>
      <c r="BG4961"/>
      <c r="BU4961"/>
      <c r="CI4961"/>
      <c r="CW4961"/>
      <c r="FA4961"/>
      <c r="FO4961"/>
    </row>
    <row r="4962" spans="15:171">
      <c r="O4962"/>
      <c r="AD4962"/>
      <c r="AE4962"/>
      <c r="BG4962"/>
      <c r="BU4962"/>
      <c r="CI4962"/>
      <c r="CW4962"/>
      <c r="FA4962"/>
      <c r="FO4962"/>
    </row>
    <row r="4963" spans="15:171">
      <c r="O4963"/>
      <c r="AD4963"/>
      <c r="AE4963"/>
      <c r="BG4963"/>
      <c r="BU4963"/>
      <c r="CI4963"/>
      <c r="CW4963"/>
      <c r="FA4963"/>
      <c r="FO4963"/>
    </row>
    <row r="4964" spans="15:171">
      <c r="O4964"/>
      <c r="AD4964"/>
      <c r="AE4964"/>
      <c r="BG4964"/>
      <c r="BU4964"/>
      <c r="CI4964"/>
      <c r="CW4964"/>
      <c r="FA4964"/>
      <c r="FO4964"/>
    </row>
    <row r="4965" spans="15:171">
      <c r="O4965"/>
      <c r="AD4965"/>
      <c r="AE4965"/>
      <c r="BG4965"/>
      <c r="BU4965"/>
      <c r="CI4965"/>
      <c r="CW4965"/>
      <c r="FA4965"/>
      <c r="FO4965"/>
    </row>
    <row r="4966" spans="15:171">
      <c r="O4966"/>
      <c r="AD4966"/>
      <c r="AE4966"/>
      <c r="BG4966"/>
      <c r="BU4966"/>
      <c r="CI4966"/>
      <c r="CW4966"/>
      <c r="FA4966"/>
      <c r="FO4966"/>
    </row>
    <row r="4967" spans="15:171">
      <c r="O4967"/>
      <c r="AD4967"/>
      <c r="AE4967"/>
      <c r="BG4967"/>
      <c r="BU4967"/>
      <c r="CI4967"/>
      <c r="CW4967"/>
      <c r="FA4967"/>
      <c r="FO4967"/>
    </row>
    <row r="4968" spans="15:171">
      <c r="O4968"/>
      <c r="AD4968"/>
      <c r="AE4968"/>
      <c r="BG4968"/>
      <c r="BU4968"/>
      <c r="CI4968"/>
      <c r="CW4968"/>
      <c r="FA4968"/>
      <c r="FO4968"/>
    </row>
    <row r="4969" spans="15:171">
      <c r="O4969"/>
      <c r="AD4969"/>
      <c r="AE4969"/>
      <c r="BG4969"/>
      <c r="BU4969"/>
      <c r="CI4969"/>
      <c r="CW4969"/>
      <c r="FA4969"/>
      <c r="FO4969"/>
    </row>
    <row r="4970" spans="15:171">
      <c r="O4970"/>
      <c r="AD4970"/>
      <c r="AE4970"/>
      <c r="BG4970"/>
      <c r="BU4970"/>
      <c r="CI4970"/>
      <c r="CW4970"/>
      <c r="FA4970"/>
      <c r="FO4970"/>
    </row>
    <row r="4971" spans="15:171">
      <c r="O4971"/>
      <c r="AD4971"/>
      <c r="AE4971"/>
      <c r="BG4971"/>
      <c r="BU4971"/>
      <c r="CI4971"/>
      <c r="CW4971"/>
      <c r="FA4971"/>
      <c r="FO4971"/>
    </row>
    <row r="4972" spans="15:171">
      <c r="O4972"/>
      <c r="AD4972"/>
      <c r="AE4972"/>
      <c r="BG4972"/>
      <c r="BU4972"/>
      <c r="CI4972"/>
      <c r="CW4972"/>
      <c r="FA4972"/>
      <c r="FO4972"/>
    </row>
    <row r="4973" spans="15:171">
      <c r="O4973"/>
      <c r="AD4973"/>
      <c r="AE4973"/>
      <c r="BG4973"/>
      <c r="BU4973"/>
      <c r="CI4973"/>
      <c r="CW4973"/>
      <c r="FA4973"/>
      <c r="FO4973"/>
    </row>
    <row r="4974" spans="15:171">
      <c r="O4974"/>
      <c r="AD4974"/>
      <c r="AE4974"/>
      <c r="BG4974"/>
      <c r="BU4974"/>
      <c r="CI4974"/>
      <c r="CW4974"/>
      <c r="FA4974"/>
      <c r="FO4974"/>
    </row>
    <row r="4975" spans="15:171">
      <c r="O4975"/>
      <c r="AD4975"/>
      <c r="AE4975"/>
      <c r="BG4975"/>
      <c r="BU4975"/>
      <c r="CI4975"/>
      <c r="CW4975"/>
      <c r="FA4975"/>
      <c r="FO4975"/>
    </row>
    <row r="4976" spans="15:171">
      <c r="O4976"/>
      <c r="AD4976"/>
      <c r="AE4976"/>
      <c r="BG4976"/>
      <c r="BU4976"/>
      <c r="CI4976"/>
      <c r="CW4976"/>
      <c r="FA4976"/>
      <c r="FO4976"/>
    </row>
    <row r="4977" spans="15:171">
      <c r="O4977"/>
      <c r="AD4977"/>
      <c r="AE4977"/>
      <c r="BG4977"/>
      <c r="BU4977"/>
      <c r="CI4977"/>
      <c r="CW4977"/>
      <c r="FA4977"/>
      <c r="FO4977"/>
    </row>
    <row r="4978" spans="15:171">
      <c r="O4978"/>
      <c r="AD4978"/>
      <c r="AE4978"/>
      <c r="BG4978"/>
      <c r="BU4978"/>
      <c r="CI4978"/>
      <c r="CW4978"/>
      <c r="FA4978"/>
      <c r="FO4978"/>
    </row>
    <row r="4979" spans="15:171">
      <c r="O4979"/>
      <c r="AD4979"/>
      <c r="AE4979"/>
      <c r="BG4979"/>
      <c r="BU4979"/>
      <c r="CI4979"/>
      <c r="CW4979"/>
      <c r="FA4979"/>
      <c r="FO4979"/>
    </row>
    <row r="4980" spans="15:171">
      <c r="O4980"/>
      <c r="AD4980"/>
      <c r="AE4980"/>
      <c r="BG4980"/>
      <c r="BU4980"/>
      <c r="CI4980"/>
      <c r="CW4980"/>
      <c r="FA4980"/>
      <c r="FO4980"/>
    </row>
    <row r="4981" spans="15:171">
      <c r="O4981"/>
      <c r="AD4981"/>
      <c r="AE4981"/>
      <c r="BG4981"/>
      <c r="BU4981"/>
      <c r="CI4981"/>
      <c r="CW4981"/>
      <c r="FA4981"/>
      <c r="FO4981"/>
    </row>
    <row r="4982" spans="15:171">
      <c r="O4982"/>
      <c r="AD4982"/>
      <c r="AE4982"/>
      <c r="BG4982"/>
      <c r="BU4982"/>
      <c r="CI4982"/>
      <c r="CW4982"/>
      <c r="FA4982"/>
      <c r="FO4982"/>
    </row>
    <row r="4983" spans="15:171">
      <c r="O4983"/>
      <c r="AD4983"/>
      <c r="AE4983"/>
      <c r="BG4983"/>
      <c r="BU4983"/>
      <c r="CI4983"/>
      <c r="CW4983"/>
      <c r="FA4983"/>
      <c r="FO4983"/>
    </row>
    <row r="4984" spans="15:171">
      <c r="O4984"/>
      <c r="AD4984"/>
      <c r="AE4984"/>
      <c r="BG4984"/>
      <c r="BU4984"/>
      <c r="CI4984"/>
      <c r="CW4984"/>
      <c r="FA4984"/>
      <c r="FO4984"/>
    </row>
    <row r="4985" spans="15:171">
      <c r="O4985"/>
      <c r="AD4985"/>
      <c r="AE4985"/>
      <c r="BG4985"/>
      <c r="BU4985"/>
      <c r="CI4985"/>
      <c r="CW4985"/>
      <c r="FA4985"/>
      <c r="FO4985"/>
    </row>
    <row r="4986" spans="15:171">
      <c r="O4986"/>
      <c r="AD4986"/>
      <c r="AE4986"/>
      <c r="BG4986"/>
      <c r="BU4986"/>
      <c r="CI4986"/>
      <c r="CW4986"/>
      <c r="FA4986"/>
      <c r="FO4986"/>
    </row>
    <row r="4987" spans="15:171">
      <c r="O4987"/>
      <c r="AD4987"/>
      <c r="AE4987"/>
      <c r="BG4987"/>
      <c r="BU4987"/>
      <c r="CI4987"/>
      <c r="CW4987"/>
      <c r="FA4987"/>
      <c r="FO4987"/>
    </row>
    <row r="4988" spans="15:171">
      <c r="O4988"/>
      <c r="AD4988"/>
      <c r="AE4988"/>
      <c r="BG4988"/>
      <c r="BU4988"/>
      <c r="CI4988"/>
      <c r="CW4988"/>
      <c r="FA4988"/>
      <c r="FO4988"/>
    </row>
    <row r="4989" spans="15:171">
      <c r="O4989"/>
      <c r="AD4989"/>
      <c r="AE4989"/>
      <c r="BG4989"/>
      <c r="BU4989"/>
      <c r="CI4989"/>
      <c r="CW4989"/>
      <c r="FA4989"/>
      <c r="FO4989"/>
    </row>
    <row r="4990" spans="15:171">
      <c r="O4990"/>
      <c r="AD4990"/>
      <c r="AE4990"/>
      <c r="BG4990"/>
      <c r="BU4990"/>
      <c r="CI4990"/>
      <c r="CW4990"/>
      <c r="FA4990"/>
      <c r="FO4990"/>
    </row>
    <row r="4991" spans="15:171">
      <c r="O4991"/>
      <c r="AD4991"/>
      <c r="AE4991"/>
      <c r="BG4991"/>
      <c r="BU4991"/>
      <c r="CI4991"/>
      <c r="CW4991"/>
      <c r="FA4991"/>
      <c r="FO4991"/>
    </row>
    <row r="4992" spans="15:171">
      <c r="O4992"/>
      <c r="AD4992"/>
      <c r="AE4992"/>
      <c r="BG4992"/>
      <c r="BU4992"/>
      <c r="CI4992"/>
      <c r="CW4992"/>
      <c r="FA4992"/>
      <c r="FO4992"/>
    </row>
    <row r="4993" spans="15:171">
      <c r="O4993"/>
      <c r="AD4993"/>
      <c r="AE4993"/>
      <c r="BG4993"/>
      <c r="BU4993"/>
      <c r="CI4993"/>
      <c r="CW4993"/>
      <c r="FA4993"/>
      <c r="FO4993"/>
    </row>
    <row r="4994" spans="15:171">
      <c r="O4994"/>
      <c r="AD4994"/>
      <c r="AE4994"/>
      <c r="BG4994"/>
      <c r="BU4994"/>
      <c r="CI4994"/>
      <c r="CW4994"/>
      <c r="FA4994"/>
      <c r="FO4994"/>
    </row>
    <row r="4995" spans="15:171">
      <c r="O4995"/>
      <c r="AD4995"/>
      <c r="AE4995"/>
      <c r="BG4995"/>
      <c r="BU4995"/>
      <c r="CI4995"/>
      <c r="CW4995"/>
      <c r="FA4995"/>
      <c r="FO4995"/>
    </row>
    <row r="4996" spans="15:171">
      <c r="O4996"/>
      <c r="AD4996"/>
      <c r="AE4996"/>
      <c r="BG4996"/>
      <c r="BU4996"/>
      <c r="CI4996"/>
      <c r="CW4996"/>
      <c r="FA4996"/>
      <c r="FO4996"/>
    </row>
    <row r="4997" spans="15:171">
      <c r="O4997"/>
      <c r="AD4997"/>
      <c r="AE4997"/>
      <c r="BG4997"/>
      <c r="BU4997"/>
      <c r="CI4997"/>
      <c r="CW4997"/>
      <c r="FA4997"/>
      <c r="FO4997"/>
    </row>
    <row r="4998" spans="15:171">
      <c r="O4998"/>
      <c r="AD4998"/>
      <c r="AE4998"/>
      <c r="BG4998"/>
      <c r="BU4998"/>
      <c r="CI4998"/>
      <c r="CW4998"/>
      <c r="FA4998"/>
      <c r="FO4998"/>
    </row>
    <row r="4999" spans="15:171">
      <c r="O4999"/>
      <c r="AD4999"/>
      <c r="AE4999"/>
      <c r="BG4999"/>
      <c r="BU4999"/>
      <c r="CI4999"/>
      <c r="CW4999"/>
      <c r="FA4999"/>
      <c r="FO4999"/>
    </row>
    <row r="5000" spans="15:171">
      <c r="O5000"/>
      <c r="AD5000"/>
      <c r="AE5000"/>
      <c r="BG5000"/>
      <c r="BU5000"/>
      <c r="CI5000"/>
      <c r="CW5000"/>
      <c r="FA5000"/>
      <c r="FO5000"/>
    </row>
    <row r="5001" spans="15:171">
      <c r="O5001"/>
      <c r="AD5001"/>
      <c r="AE5001"/>
      <c r="BG5001"/>
      <c r="BU5001"/>
      <c r="CI5001"/>
      <c r="CW5001"/>
      <c r="FA5001"/>
      <c r="FO5001"/>
    </row>
    <row r="5002" spans="15:171">
      <c r="O5002"/>
      <c r="AD5002"/>
      <c r="AE5002"/>
      <c r="BG5002"/>
      <c r="BU5002"/>
      <c r="CI5002"/>
      <c r="CW5002"/>
      <c r="FA5002"/>
      <c r="FO5002"/>
    </row>
    <row r="5003" spans="15:171">
      <c r="O5003"/>
      <c r="AD5003"/>
      <c r="AE5003"/>
      <c r="BG5003"/>
      <c r="BU5003"/>
      <c r="CI5003"/>
      <c r="CW5003"/>
      <c r="FA5003"/>
      <c r="FO5003"/>
    </row>
    <row r="5004" spans="15:171">
      <c r="O5004"/>
      <c r="AD5004"/>
      <c r="AE5004"/>
      <c r="BG5004"/>
      <c r="BU5004"/>
      <c r="CI5004"/>
      <c r="CW5004"/>
      <c r="FA5004"/>
      <c r="FO5004"/>
    </row>
    <row r="5005" spans="15:171">
      <c r="O5005"/>
      <c r="AD5005"/>
      <c r="AE5005"/>
      <c r="BG5005"/>
      <c r="BU5005"/>
      <c r="CI5005"/>
      <c r="CW5005"/>
      <c r="FA5005"/>
      <c r="FO5005"/>
    </row>
    <row r="5006" spans="15:171">
      <c r="O5006"/>
      <c r="AD5006"/>
      <c r="AE5006"/>
      <c r="BG5006"/>
      <c r="BU5006"/>
      <c r="CI5006"/>
      <c r="CW5006"/>
      <c r="FA5006"/>
      <c r="FO5006"/>
    </row>
    <row r="5007" spans="15:171">
      <c r="O5007"/>
      <c r="AD5007"/>
      <c r="AE5007"/>
      <c r="BG5007"/>
      <c r="BU5007"/>
      <c r="CI5007"/>
      <c r="CW5007"/>
      <c r="FA5007"/>
      <c r="FO5007"/>
    </row>
    <row r="5008" spans="15:171">
      <c r="O5008"/>
      <c r="AD5008"/>
      <c r="AE5008"/>
      <c r="BG5008"/>
      <c r="BU5008"/>
      <c r="CI5008"/>
      <c r="CW5008"/>
      <c r="FA5008"/>
      <c r="FO5008"/>
    </row>
    <row r="5009" spans="15:171">
      <c r="O5009"/>
      <c r="AD5009"/>
      <c r="AE5009"/>
      <c r="BG5009"/>
      <c r="BU5009"/>
      <c r="CI5009"/>
      <c r="CW5009"/>
      <c r="FA5009"/>
      <c r="FO5009"/>
    </row>
    <row r="5010" spans="15:171">
      <c r="O5010"/>
      <c r="AD5010"/>
      <c r="AE5010"/>
      <c r="BG5010"/>
      <c r="BU5010"/>
      <c r="CI5010"/>
      <c r="CW5010"/>
      <c r="FA5010"/>
      <c r="FO5010"/>
    </row>
    <row r="5011" spans="15:171">
      <c r="O5011"/>
      <c r="AD5011"/>
      <c r="AE5011"/>
      <c r="BG5011"/>
      <c r="BU5011"/>
      <c r="CI5011"/>
      <c r="CW5011"/>
      <c r="FA5011"/>
      <c r="FO5011"/>
    </row>
    <row r="5012" spans="15:171">
      <c r="O5012"/>
      <c r="AD5012"/>
      <c r="AE5012"/>
      <c r="BG5012"/>
      <c r="BU5012"/>
      <c r="CI5012"/>
      <c r="CW5012"/>
      <c r="FA5012"/>
      <c r="FO5012"/>
    </row>
    <row r="5013" spans="15:171">
      <c r="O5013"/>
      <c r="AD5013"/>
      <c r="AE5013"/>
      <c r="BG5013"/>
      <c r="BU5013"/>
      <c r="CI5013"/>
      <c r="CW5013"/>
      <c r="FA5013"/>
      <c r="FO5013"/>
    </row>
    <row r="5014" spans="15:171">
      <c r="O5014"/>
      <c r="AD5014"/>
      <c r="AE5014"/>
      <c r="BG5014"/>
      <c r="BU5014"/>
      <c r="CI5014"/>
      <c r="CW5014"/>
      <c r="FA5014"/>
      <c r="FO5014"/>
    </row>
    <row r="5015" spans="15:171">
      <c r="O5015"/>
      <c r="AD5015"/>
      <c r="AE5015"/>
      <c r="BG5015"/>
      <c r="BU5015"/>
      <c r="CI5015"/>
      <c r="CW5015"/>
      <c r="FA5015"/>
      <c r="FO5015"/>
    </row>
    <row r="5016" spans="15:171">
      <c r="O5016"/>
      <c r="AD5016"/>
      <c r="AE5016"/>
      <c r="BG5016"/>
      <c r="BU5016"/>
      <c r="CI5016"/>
      <c r="CW5016"/>
      <c r="FA5016"/>
      <c r="FO5016"/>
    </row>
    <row r="5017" spans="15:171">
      <c r="O5017"/>
      <c r="AD5017"/>
      <c r="AE5017"/>
      <c r="BG5017"/>
      <c r="BU5017"/>
      <c r="CI5017"/>
      <c r="CW5017"/>
      <c r="FA5017"/>
      <c r="FO5017"/>
    </row>
    <row r="5018" spans="15:171">
      <c r="O5018"/>
      <c r="AD5018"/>
      <c r="AE5018"/>
      <c r="BG5018"/>
      <c r="BU5018"/>
      <c r="CI5018"/>
      <c r="CW5018"/>
      <c r="FA5018"/>
      <c r="FO5018"/>
    </row>
    <row r="5019" spans="15:171">
      <c r="O5019"/>
      <c r="AD5019"/>
      <c r="AE5019"/>
      <c r="BG5019"/>
      <c r="BU5019"/>
      <c r="CI5019"/>
      <c r="CW5019"/>
      <c r="FA5019"/>
      <c r="FO5019"/>
    </row>
    <row r="5020" spans="15:171">
      <c r="O5020"/>
      <c r="AD5020"/>
      <c r="AE5020"/>
      <c r="BG5020"/>
      <c r="BU5020"/>
      <c r="CI5020"/>
      <c r="CW5020"/>
      <c r="FA5020"/>
      <c r="FO5020"/>
    </row>
    <row r="5021" spans="15:171">
      <c r="O5021"/>
      <c r="AD5021"/>
      <c r="AE5021"/>
      <c r="BG5021"/>
      <c r="BU5021"/>
      <c r="CI5021"/>
      <c r="CW5021"/>
      <c r="FA5021"/>
      <c r="FO5021"/>
    </row>
    <row r="5022" spans="15:171">
      <c r="O5022"/>
      <c r="AD5022"/>
      <c r="AE5022"/>
      <c r="BG5022"/>
      <c r="BU5022"/>
      <c r="CI5022"/>
      <c r="CW5022"/>
      <c r="FA5022"/>
      <c r="FO5022"/>
    </row>
    <row r="5023" spans="15:171">
      <c r="O5023"/>
      <c r="AD5023"/>
      <c r="AE5023"/>
      <c r="BG5023"/>
      <c r="BU5023"/>
      <c r="CI5023"/>
      <c r="CW5023"/>
      <c r="FA5023"/>
      <c r="FO5023"/>
    </row>
    <row r="5024" spans="15:171">
      <c r="O5024"/>
      <c r="AD5024"/>
      <c r="AE5024"/>
      <c r="BG5024"/>
      <c r="BU5024"/>
      <c r="CI5024"/>
      <c r="CW5024"/>
      <c r="FA5024"/>
      <c r="FO5024"/>
    </row>
    <row r="5025" spans="15:171">
      <c r="O5025"/>
      <c r="AD5025"/>
      <c r="AE5025"/>
      <c r="BG5025"/>
      <c r="BU5025"/>
      <c r="CI5025"/>
      <c r="CW5025"/>
      <c r="FA5025"/>
      <c r="FO5025"/>
    </row>
    <row r="5026" spans="15:171">
      <c r="O5026"/>
      <c r="AD5026"/>
      <c r="AE5026"/>
      <c r="BG5026"/>
      <c r="BU5026"/>
      <c r="CI5026"/>
      <c r="CW5026"/>
      <c r="FA5026"/>
      <c r="FO5026"/>
    </row>
    <row r="5027" spans="15:171">
      <c r="O5027"/>
      <c r="AD5027"/>
      <c r="AE5027"/>
      <c r="BG5027"/>
      <c r="BU5027"/>
      <c r="CI5027"/>
      <c r="CW5027"/>
      <c r="FA5027"/>
      <c r="FO5027"/>
    </row>
    <row r="5028" spans="15:171">
      <c r="O5028"/>
      <c r="AD5028"/>
      <c r="AE5028"/>
      <c r="BG5028"/>
      <c r="BU5028"/>
      <c r="CI5028"/>
      <c r="CW5028"/>
      <c r="FA5028"/>
      <c r="FO5028"/>
    </row>
    <row r="5029" spans="15:171">
      <c r="O5029"/>
      <c r="AD5029"/>
      <c r="AE5029"/>
      <c r="BG5029"/>
      <c r="BU5029"/>
      <c r="CI5029"/>
      <c r="CW5029"/>
      <c r="FA5029"/>
      <c r="FO5029"/>
    </row>
    <row r="5030" spans="15:171">
      <c r="O5030"/>
      <c r="AD5030"/>
      <c r="AE5030"/>
      <c r="BG5030"/>
      <c r="BU5030"/>
      <c r="CI5030"/>
      <c r="CW5030"/>
      <c r="FA5030"/>
      <c r="FO5030"/>
    </row>
    <row r="5031" spans="15:171">
      <c r="O5031"/>
      <c r="AD5031"/>
      <c r="AE5031"/>
      <c r="BG5031"/>
      <c r="BU5031"/>
      <c r="CI5031"/>
      <c r="CW5031"/>
      <c r="FA5031"/>
      <c r="FO5031"/>
    </row>
    <row r="5032" spans="15:171">
      <c r="O5032"/>
      <c r="AD5032"/>
      <c r="AE5032"/>
      <c r="BG5032"/>
      <c r="BU5032"/>
      <c r="CI5032"/>
      <c r="CW5032"/>
      <c r="FA5032"/>
      <c r="FO5032"/>
    </row>
    <row r="5033" spans="15:171">
      <c r="O5033"/>
      <c r="AD5033"/>
      <c r="AE5033"/>
      <c r="BG5033"/>
      <c r="BU5033"/>
      <c r="CI5033"/>
      <c r="CW5033"/>
      <c r="FA5033"/>
      <c r="FO5033"/>
    </row>
    <row r="5034" spans="15:171">
      <c r="O5034"/>
      <c r="AD5034"/>
      <c r="AE5034"/>
      <c r="BG5034"/>
      <c r="BU5034"/>
      <c r="CI5034"/>
      <c r="CW5034"/>
      <c r="FA5034"/>
      <c r="FO5034"/>
    </row>
    <row r="5035" spans="15:171">
      <c r="O5035"/>
      <c r="AD5035"/>
      <c r="AE5035"/>
      <c r="BG5035"/>
      <c r="BU5035"/>
      <c r="CI5035"/>
      <c r="CW5035"/>
      <c r="FA5035"/>
      <c r="FO5035"/>
    </row>
    <row r="5036" spans="15:171">
      <c r="O5036"/>
      <c r="AD5036"/>
      <c r="AE5036"/>
      <c r="BG5036"/>
      <c r="BU5036"/>
      <c r="CI5036"/>
      <c r="CW5036"/>
      <c r="FA5036"/>
      <c r="FO5036"/>
    </row>
    <row r="5037" spans="15:171">
      <c r="O5037"/>
      <c r="AD5037"/>
      <c r="AE5037"/>
      <c r="BG5037"/>
      <c r="BU5037"/>
      <c r="CI5037"/>
      <c r="CW5037"/>
      <c r="FA5037"/>
      <c r="FO5037"/>
    </row>
    <row r="5038" spans="15:171">
      <c r="O5038"/>
      <c r="AD5038"/>
      <c r="AE5038"/>
      <c r="BG5038"/>
      <c r="BU5038"/>
      <c r="CI5038"/>
      <c r="CW5038"/>
      <c r="FA5038"/>
      <c r="FO5038"/>
    </row>
    <row r="5039" spans="15:171">
      <c r="O5039"/>
      <c r="AD5039"/>
      <c r="AE5039"/>
      <c r="BG5039"/>
      <c r="BU5039"/>
      <c r="CI5039"/>
      <c r="CW5039"/>
      <c r="FA5039"/>
      <c r="FO5039"/>
    </row>
    <row r="5040" spans="15:171">
      <c r="O5040"/>
      <c r="AD5040"/>
      <c r="AE5040"/>
      <c r="BG5040"/>
      <c r="BU5040"/>
      <c r="CI5040"/>
      <c r="CW5040"/>
      <c r="FA5040"/>
      <c r="FO5040"/>
    </row>
    <row r="5041" spans="15:171">
      <c r="O5041"/>
      <c r="AD5041"/>
      <c r="AE5041"/>
      <c r="BG5041"/>
      <c r="BU5041"/>
      <c r="CI5041"/>
      <c r="CW5041"/>
      <c r="FA5041"/>
      <c r="FO5041"/>
    </row>
    <row r="5042" spans="15:171">
      <c r="O5042"/>
      <c r="AD5042"/>
      <c r="AE5042"/>
      <c r="BG5042"/>
      <c r="BU5042"/>
      <c r="CI5042"/>
      <c r="CW5042"/>
      <c r="FA5042"/>
      <c r="FO5042"/>
    </row>
    <row r="5043" spans="15:171">
      <c r="O5043"/>
      <c r="AD5043"/>
      <c r="AE5043"/>
      <c r="BG5043"/>
      <c r="BU5043"/>
      <c r="CI5043"/>
      <c r="CW5043"/>
      <c r="FA5043"/>
      <c r="FO5043"/>
    </row>
    <row r="5044" spans="15:171">
      <c r="O5044"/>
      <c r="AD5044"/>
      <c r="AE5044"/>
      <c r="BG5044"/>
      <c r="BU5044"/>
      <c r="CI5044"/>
      <c r="CW5044"/>
      <c r="FA5044"/>
      <c r="FO5044"/>
    </row>
    <row r="5045" spans="15:171">
      <c r="O5045"/>
      <c r="AD5045"/>
      <c r="AE5045"/>
      <c r="BG5045"/>
      <c r="BU5045"/>
      <c r="CI5045"/>
      <c r="CW5045"/>
      <c r="FA5045"/>
      <c r="FO5045"/>
    </row>
    <row r="5046" spans="15:171">
      <c r="O5046"/>
      <c r="AD5046"/>
      <c r="AE5046"/>
      <c r="BG5046"/>
      <c r="BU5046"/>
      <c r="CI5046"/>
      <c r="CW5046"/>
      <c r="FA5046"/>
      <c r="FO5046"/>
    </row>
    <row r="5047" spans="15:171">
      <c r="O5047"/>
      <c r="AD5047"/>
      <c r="AE5047"/>
      <c r="BG5047"/>
      <c r="BU5047"/>
      <c r="CI5047"/>
      <c r="CW5047"/>
      <c r="FA5047"/>
      <c r="FO5047"/>
    </row>
    <row r="5048" spans="15:171">
      <c r="O5048"/>
      <c r="AD5048"/>
      <c r="AE5048"/>
      <c r="BG5048"/>
      <c r="BU5048"/>
      <c r="CI5048"/>
      <c r="CW5048"/>
      <c r="FA5048"/>
      <c r="FO5048"/>
    </row>
    <row r="5049" spans="15:171">
      <c r="O5049"/>
      <c r="AD5049"/>
      <c r="AE5049"/>
      <c r="BG5049"/>
      <c r="BU5049"/>
      <c r="CI5049"/>
      <c r="CW5049"/>
      <c r="FA5049"/>
      <c r="FO5049"/>
    </row>
    <row r="5050" spans="15:171">
      <c r="O5050"/>
      <c r="AD5050"/>
      <c r="AE5050"/>
      <c r="BG5050"/>
      <c r="BU5050"/>
      <c r="CI5050"/>
      <c r="CW5050"/>
      <c r="FA5050"/>
      <c r="FO5050"/>
    </row>
    <row r="5051" spans="15:171">
      <c r="O5051"/>
      <c r="AD5051"/>
      <c r="AE5051"/>
      <c r="BG5051"/>
      <c r="BU5051"/>
      <c r="CI5051"/>
      <c r="CW5051"/>
      <c r="FA5051"/>
      <c r="FO5051"/>
    </row>
    <row r="5052" spans="15:171">
      <c r="O5052"/>
      <c r="AD5052"/>
      <c r="AE5052"/>
      <c r="BG5052"/>
      <c r="BU5052"/>
      <c r="CI5052"/>
      <c r="CW5052"/>
      <c r="FA5052"/>
      <c r="FO5052"/>
    </row>
    <row r="5053" spans="15:171">
      <c r="O5053"/>
      <c r="AD5053"/>
      <c r="AE5053"/>
      <c r="BG5053"/>
      <c r="BU5053"/>
      <c r="CI5053"/>
      <c r="CW5053"/>
      <c r="FA5053"/>
      <c r="FO5053"/>
    </row>
    <row r="5054" spans="15:171">
      <c r="O5054"/>
      <c r="AD5054"/>
      <c r="AE5054"/>
      <c r="BG5054"/>
      <c r="BU5054"/>
      <c r="CI5054"/>
      <c r="CW5054"/>
      <c r="FA5054"/>
      <c r="FO5054"/>
    </row>
    <row r="5055" spans="15:171">
      <c r="O5055"/>
      <c r="AD5055"/>
      <c r="AE5055"/>
      <c r="BG5055"/>
      <c r="BU5055"/>
      <c r="CI5055"/>
      <c r="CW5055"/>
      <c r="FA5055"/>
      <c r="FO5055"/>
    </row>
    <row r="5056" spans="15:171">
      <c r="O5056"/>
      <c r="AD5056"/>
      <c r="AE5056"/>
      <c r="BG5056"/>
      <c r="BU5056"/>
      <c r="CI5056"/>
      <c r="CW5056"/>
      <c r="FA5056"/>
      <c r="FO5056"/>
    </row>
    <row r="5057" spans="15:171">
      <c r="O5057"/>
      <c r="AD5057"/>
      <c r="AE5057"/>
      <c r="BG5057"/>
      <c r="BU5057"/>
      <c r="CI5057"/>
      <c r="CW5057"/>
      <c r="FA5057"/>
      <c r="FO5057"/>
    </row>
    <row r="5058" spans="15:171">
      <c r="O5058"/>
      <c r="AD5058"/>
      <c r="AE5058"/>
      <c r="BG5058"/>
      <c r="BU5058"/>
      <c r="CI5058"/>
      <c r="CW5058"/>
      <c r="FA5058"/>
      <c r="FO5058"/>
    </row>
    <row r="5059" spans="15:171">
      <c r="O5059"/>
      <c r="AD5059"/>
      <c r="AE5059"/>
      <c r="BG5059"/>
      <c r="BU5059"/>
      <c r="CI5059"/>
      <c r="CW5059"/>
      <c r="FA5059"/>
      <c r="FO5059"/>
    </row>
    <row r="5060" spans="15:171">
      <c r="O5060"/>
      <c r="AD5060"/>
      <c r="AE5060"/>
      <c r="BG5060"/>
      <c r="BU5060"/>
      <c r="CI5060"/>
      <c r="CW5060"/>
      <c r="FA5060"/>
      <c r="FO5060"/>
    </row>
    <row r="5061" spans="15:171">
      <c r="O5061"/>
      <c r="AD5061"/>
      <c r="AE5061"/>
      <c r="BG5061"/>
      <c r="BU5061"/>
      <c r="CI5061"/>
      <c r="CW5061"/>
      <c r="FA5061"/>
      <c r="FO5061"/>
    </row>
    <row r="5062" spans="15:171">
      <c r="O5062"/>
      <c r="AD5062"/>
      <c r="AE5062"/>
      <c r="BG5062"/>
      <c r="BU5062"/>
      <c r="CI5062"/>
      <c r="CW5062"/>
      <c r="FA5062"/>
      <c r="FO5062"/>
    </row>
    <row r="5063" spans="15:171">
      <c r="O5063"/>
      <c r="AD5063"/>
      <c r="AE5063"/>
      <c r="BG5063"/>
      <c r="BU5063"/>
      <c r="CI5063"/>
      <c r="CW5063"/>
      <c r="FA5063"/>
      <c r="FO5063"/>
    </row>
    <row r="5064" spans="15:171">
      <c r="O5064"/>
      <c r="AD5064"/>
      <c r="AE5064"/>
      <c r="BG5064"/>
      <c r="BU5064"/>
      <c r="CI5064"/>
      <c r="CW5064"/>
      <c r="FA5064"/>
      <c r="FO5064"/>
    </row>
    <row r="5065" spans="15:171">
      <c r="O5065"/>
      <c r="AD5065"/>
      <c r="AE5065"/>
      <c r="BG5065"/>
      <c r="BU5065"/>
      <c r="CI5065"/>
      <c r="CW5065"/>
      <c r="FA5065"/>
      <c r="FO5065"/>
    </row>
    <row r="5066" spans="15:171">
      <c r="O5066"/>
      <c r="AD5066"/>
      <c r="AE5066"/>
      <c r="BG5066"/>
      <c r="BU5066"/>
      <c r="CI5066"/>
      <c r="CW5066"/>
      <c r="FA5066"/>
      <c r="FO5066"/>
    </row>
    <row r="5067" spans="15:171">
      <c r="O5067"/>
      <c r="AD5067"/>
      <c r="AE5067"/>
      <c r="BG5067"/>
      <c r="BU5067"/>
      <c r="CI5067"/>
      <c r="CW5067"/>
      <c r="FA5067"/>
      <c r="FO5067"/>
    </row>
    <row r="5068" spans="15:171">
      <c r="O5068"/>
      <c r="AD5068"/>
      <c r="AE5068"/>
      <c r="BG5068"/>
      <c r="BU5068"/>
      <c r="CI5068"/>
      <c r="CW5068"/>
      <c r="FA5068"/>
      <c r="FO5068"/>
    </row>
    <row r="5069" spans="15:171">
      <c r="O5069"/>
      <c r="AD5069"/>
      <c r="AE5069"/>
      <c r="BG5069"/>
      <c r="BU5069"/>
      <c r="CI5069"/>
      <c r="CW5069"/>
      <c r="FA5069"/>
      <c r="FO5069"/>
    </row>
    <row r="5070" spans="15:171">
      <c r="O5070"/>
      <c r="AD5070"/>
      <c r="AE5070"/>
      <c r="BG5070"/>
      <c r="BU5070"/>
      <c r="CI5070"/>
      <c r="CW5070"/>
      <c r="FA5070"/>
      <c r="FO5070"/>
    </row>
    <row r="5071" spans="15:171">
      <c r="O5071"/>
      <c r="AD5071"/>
      <c r="AE5071"/>
      <c r="BG5071"/>
      <c r="BU5071"/>
      <c r="CI5071"/>
      <c r="CW5071"/>
      <c r="FA5071"/>
      <c r="FO5071"/>
    </row>
    <row r="5072" spans="15:171">
      <c r="O5072"/>
      <c r="AD5072"/>
      <c r="AE5072"/>
      <c r="BG5072"/>
      <c r="BU5072"/>
      <c r="CI5072"/>
      <c r="CW5072"/>
      <c r="FA5072"/>
      <c r="FO5072"/>
    </row>
    <row r="5073" spans="15:171">
      <c r="O5073"/>
      <c r="AD5073"/>
      <c r="AE5073"/>
      <c r="BG5073"/>
      <c r="BU5073"/>
      <c r="CI5073"/>
      <c r="CW5073"/>
      <c r="FA5073"/>
      <c r="FO5073"/>
    </row>
    <row r="5074" spans="15:171">
      <c r="O5074"/>
      <c r="AD5074"/>
      <c r="AE5074"/>
      <c r="BG5074"/>
      <c r="BU5074"/>
      <c r="CI5074"/>
      <c r="CW5074"/>
      <c r="FA5074"/>
      <c r="FO5074"/>
    </row>
    <row r="5075" spans="15:171">
      <c r="O5075"/>
      <c r="AD5075"/>
      <c r="AE5075"/>
      <c r="BG5075"/>
      <c r="BU5075"/>
      <c r="CI5075"/>
      <c r="CW5075"/>
      <c r="FA5075"/>
      <c r="FO5075"/>
    </row>
    <row r="5076" spans="15:171">
      <c r="O5076"/>
      <c r="AD5076"/>
      <c r="AE5076"/>
      <c r="BG5076"/>
      <c r="BU5076"/>
      <c r="CI5076"/>
      <c r="CW5076"/>
      <c r="FA5076"/>
      <c r="FO5076"/>
    </row>
    <row r="5077" spans="15:171">
      <c r="O5077"/>
      <c r="AD5077"/>
      <c r="AE5077"/>
      <c r="BG5077"/>
      <c r="BU5077"/>
      <c r="CI5077"/>
      <c r="CW5077"/>
      <c r="FA5077"/>
      <c r="FO5077"/>
    </row>
    <row r="5078" spans="15:171">
      <c r="O5078"/>
      <c r="AD5078"/>
      <c r="AE5078"/>
      <c r="BG5078"/>
      <c r="BU5078"/>
      <c r="CI5078"/>
      <c r="CW5078"/>
      <c r="FA5078"/>
      <c r="FO5078"/>
    </row>
    <row r="5079" spans="15:171">
      <c r="O5079"/>
      <c r="AD5079"/>
      <c r="AE5079"/>
      <c r="BG5079"/>
      <c r="BU5079"/>
      <c r="CI5079"/>
      <c r="CW5079"/>
      <c r="FA5079"/>
      <c r="FO5079"/>
    </row>
    <row r="5080" spans="15:171">
      <c r="O5080"/>
      <c r="AD5080"/>
      <c r="AE5080"/>
      <c r="BG5080"/>
      <c r="BU5080"/>
      <c r="CI5080"/>
      <c r="CW5080"/>
      <c r="FA5080"/>
      <c r="FO5080"/>
    </row>
    <row r="5081" spans="15:171">
      <c r="O5081"/>
      <c r="AD5081"/>
      <c r="AE5081"/>
      <c r="BG5081"/>
      <c r="BU5081"/>
      <c r="CI5081"/>
      <c r="CW5081"/>
      <c r="FA5081"/>
      <c r="FO5081"/>
    </row>
    <row r="5082" spans="15:171">
      <c r="O5082"/>
      <c r="AD5082"/>
      <c r="AE5082"/>
      <c r="BG5082"/>
      <c r="BU5082"/>
      <c r="CI5082"/>
      <c r="CW5082"/>
      <c r="FA5082"/>
      <c r="FO5082"/>
    </row>
    <row r="5083" spans="15:171">
      <c r="O5083"/>
      <c r="AD5083"/>
      <c r="AE5083"/>
      <c r="BG5083"/>
      <c r="BU5083"/>
      <c r="CI5083"/>
      <c r="CW5083"/>
      <c r="FA5083"/>
      <c r="FO5083"/>
    </row>
    <row r="5084" spans="15:171">
      <c r="O5084"/>
      <c r="AD5084"/>
      <c r="AE5084"/>
      <c r="BG5084"/>
      <c r="BU5084"/>
      <c r="CI5084"/>
      <c r="CW5084"/>
      <c r="FA5084"/>
      <c r="FO5084"/>
    </row>
    <row r="5085" spans="15:171">
      <c r="O5085"/>
      <c r="AD5085"/>
      <c r="AE5085"/>
      <c r="BG5085"/>
      <c r="BU5085"/>
      <c r="CI5085"/>
      <c r="CW5085"/>
      <c r="FA5085"/>
      <c r="FO5085"/>
    </row>
    <row r="5086" spans="15:171">
      <c r="O5086"/>
      <c r="AD5086"/>
      <c r="AE5086"/>
      <c r="BG5086"/>
      <c r="BU5086"/>
      <c r="CI5086"/>
      <c r="CW5086"/>
      <c r="FA5086"/>
      <c r="FO5086"/>
    </row>
    <row r="5087" spans="15:171">
      <c r="O5087"/>
      <c r="AD5087"/>
      <c r="AE5087"/>
      <c r="BG5087"/>
      <c r="BU5087"/>
      <c r="CI5087"/>
      <c r="CW5087"/>
      <c r="FA5087"/>
      <c r="FO5087"/>
    </row>
    <row r="5088" spans="15:171">
      <c r="O5088"/>
      <c r="AD5088"/>
      <c r="AE5088"/>
      <c r="BG5088"/>
      <c r="BU5088"/>
      <c r="CI5088"/>
      <c r="CW5088"/>
      <c r="FA5088"/>
      <c r="FO5088"/>
    </row>
    <row r="5089" spans="15:171">
      <c r="O5089"/>
      <c r="AD5089"/>
      <c r="AE5089"/>
      <c r="BG5089"/>
      <c r="BU5089"/>
      <c r="CI5089"/>
      <c r="CW5089"/>
      <c r="FA5089"/>
      <c r="FO5089"/>
    </row>
    <row r="5090" spans="15:171">
      <c r="O5090"/>
      <c r="AD5090"/>
      <c r="AE5090"/>
      <c r="BG5090"/>
      <c r="BU5090"/>
      <c r="CI5090"/>
      <c r="CW5090"/>
      <c r="FA5090"/>
      <c r="FO5090"/>
    </row>
    <row r="5091" spans="15:171">
      <c r="O5091"/>
      <c r="AD5091"/>
      <c r="AE5091"/>
      <c r="BG5091"/>
      <c r="BU5091"/>
      <c r="CI5091"/>
      <c r="CW5091"/>
      <c r="FA5091"/>
      <c r="FO5091"/>
    </row>
    <row r="5092" spans="15:171">
      <c r="O5092"/>
      <c r="AD5092"/>
      <c r="AE5092"/>
      <c r="BG5092"/>
      <c r="BU5092"/>
      <c r="CI5092"/>
      <c r="CW5092"/>
      <c r="FA5092"/>
      <c r="FO5092"/>
    </row>
    <row r="5093" spans="15:171">
      <c r="O5093"/>
      <c r="AD5093"/>
      <c r="AE5093"/>
      <c r="BG5093"/>
      <c r="BU5093"/>
      <c r="CI5093"/>
      <c r="CW5093"/>
      <c r="FA5093"/>
      <c r="FO5093"/>
    </row>
    <row r="5094" spans="15:171">
      <c r="O5094"/>
      <c r="AD5094"/>
      <c r="AE5094"/>
      <c r="BG5094"/>
      <c r="BU5094"/>
      <c r="CI5094"/>
      <c r="CW5094"/>
      <c r="FA5094"/>
      <c r="FO5094"/>
    </row>
    <row r="5095" spans="15:171">
      <c r="O5095"/>
      <c r="AD5095"/>
      <c r="AE5095"/>
      <c r="BG5095"/>
      <c r="BU5095"/>
      <c r="CI5095"/>
      <c r="CW5095"/>
      <c r="FA5095"/>
      <c r="FO5095"/>
    </row>
    <row r="5096" spans="15:171">
      <c r="O5096"/>
      <c r="AD5096"/>
      <c r="AE5096"/>
      <c r="BG5096"/>
      <c r="BU5096"/>
      <c r="CI5096"/>
      <c r="CW5096"/>
      <c r="FA5096"/>
      <c r="FO5096"/>
    </row>
    <row r="5097" spans="15:171">
      <c r="O5097"/>
      <c r="AD5097"/>
      <c r="AE5097"/>
      <c r="BG5097"/>
      <c r="BU5097"/>
      <c r="CI5097"/>
      <c r="CW5097"/>
      <c r="FA5097"/>
      <c r="FO5097"/>
    </row>
    <row r="5098" spans="15:171">
      <c r="O5098"/>
      <c r="AD5098"/>
      <c r="AE5098"/>
      <c r="BG5098"/>
      <c r="BU5098"/>
      <c r="CI5098"/>
      <c r="CW5098"/>
      <c r="FA5098"/>
      <c r="FO5098"/>
    </row>
    <row r="5099" spans="15:171">
      <c r="O5099"/>
      <c r="AD5099"/>
      <c r="AE5099"/>
      <c r="BG5099"/>
      <c r="BU5099"/>
      <c r="CI5099"/>
      <c r="CW5099"/>
      <c r="FA5099"/>
      <c r="FO5099"/>
    </row>
    <row r="5100" spans="15:171">
      <c r="O5100"/>
      <c r="AD5100"/>
      <c r="AE5100"/>
      <c r="BG5100"/>
      <c r="BU5100"/>
      <c r="CI5100"/>
      <c r="CW5100"/>
      <c r="FA5100"/>
      <c r="FO5100"/>
    </row>
    <row r="5101" spans="15:171">
      <c r="O5101"/>
      <c r="AD5101"/>
      <c r="AE5101"/>
      <c r="BG5101"/>
      <c r="BU5101"/>
      <c r="CI5101"/>
      <c r="CW5101"/>
      <c r="FA5101"/>
      <c r="FO5101"/>
    </row>
    <row r="5102" spans="15:171">
      <c r="O5102"/>
      <c r="AD5102"/>
      <c r="AE5102"/>
      <c r="BG5102"/>
      <c r="BU5102"/>
      <c r="CI5102"/>
      <c r="CW5102"/>
      <c r="FA5102"/>
      <c r="FO5102"/>
    </row>
    <row r="5103" spans="15:171">
      <c r="O5103"/>
      <c r="AD5103"/>
      <c r="AE5103"/>
      <c r="BG5103"/>
      <c r="BU5103"/>
      <c r="CI5103"/>
      <c r="CW5103"/>
      <c r="FA5103"/>
      <c r="FO5103"/>
    </row>
    <row r="5104" spans="15:171">
      <c r="O5104"/>
      <c r="AD5104"/>
      <c r="AE5104"/>
      <c r="BG5104"/>
      <c r="BU5104"/>
      <c r="CI5104"/>
      <c r="CW5104"/>
      <c r="FA5104"/>
      <c r="FO5104"/>
    </row>
    <row r="5105" spans="15:171">
      <c r="O5105"/>
      <c r="AD5105"/>
      <c r="AE5105"/>
      <c r="BG5105"/>
      <c r="BU5105"/>
      <c r="CI5105"/>
      <c r="CW5105"/>
      <c r="FA5105"/>
      <c r="FO5105"/>
    </row>
    <row r="5106" spans="15:171">
      <c r="O5106"/>
      <c r="AD5106"/>
      <c r="AE5106"/>
      <c r="BG5106"/>
      <c r="BU5106"/>
      <c r="CI5106"/>
      <c r="CW5106"/>
      <c r="FA5106"/>
      <c r="FO5106"/>
    </row>
    <row r="5107" spans="15:171">
      <c r="O5107"/>
      <c r="AD5107"/>
      <c r="AE5107"/>
      <c r="BG5107"/>
      <c r="BU5107"/>
      <c r="CI5107"/>
      <c r="CW5107"/>
      <c r="FA5107"/>
      <c r="FO5107"/>
    </row>
    <row r="5108" spans="15:171">
      <c r="O5108"/>
      <c r="AD5108"/>
      <c r="AE5108"/>
      <c r="BG5108"/>
      <c r="BU5108"/>
      <c r="CI5108"/>
      <c r="CW5108"/>
      <c r="FA5108"/>
      <c r="FO5108"/>
    </row>
    <row r="5109" spans="15:171">
      <c r="O5109"/>
      <c r="AD5109"/>
      <c r="AE5109"/>
      <c r="BG5109"/>
      <c r="BU5109"/>
      <c r="CI5109"/>
      <c r="CW5109"/>
      <c r="FA5109"/>
      <c r="FO5109"/>
    </row>
    <row r="5110" spans="15:171">
      <c r="O5110"/>
      <c r="AD5110"/>
      <c r="AE5110"/>
      <c r="BG5110"/>
      <c r="BU5110"/>
      <c r="CI5110"/>
      <c r="CW5110"/>
      <c r="FA5110"/>
      <c r="FO5110"/>
    </row>
    <row r="5111" spans="15:171">
      <c r="O5111"/>
      <c r="AD5111"/>
      <c r="AE5111"/>
      <c r="BG5111"/>
      <c r="BU5111"/>
      <c r="CI5111"/>
      <c r="CW5111"/>
      <c r="FA5111"/>
      <c r="FO5111"/>
    </row>
    <row r="5112" spans="15:171">
      <c r="O5112"/>
      <c r="AD5112"/>
      <c r="AE5112"/>
      <c r="BG5112"/>
      <c r="BU5112"/>
      <c r="CI5112"/>
      <c r="CW5112"/>
      <c r="FA5112"/>
      <c r="FO5112"/>
    </row>
    <row r="5113" spans="15:171">
      <c r="O5113"/>
      <c r="AD5113"/>
      <c r="AE5113"/>
      <c r="BG5113"/>
      <c r="BU5113"/>
      <c r="CI5113"/>
      <c r="CW5113"/>
      <c r="FA5113"/>
      <c r="FO5113"/>
    </row>
    <row r="5114" spans="15:171">
      <c r="O5114"/>
      <c r="AD5114"/>
      <c r="AE5114"/>
      <c r="BG5114"/>
      <c r="BU5114"/>
      <c r="CI5114"/>
      <c r="CW5114"/>
      <c r="FA5114"/>
      <c r="FO5114"/>
    </row>
    <row r="5115" spans="15:171">
      <c r="O5115"/>
      <c r="AD5115"/>
      <c r="AE5115"/>
      <c r="BG5115"/>
      <c r="BU5115"/>
      <c r="CI5115"/>
      <c r="CW5115"/>
      <c r="FA5115"/>
      <c r="FO5115"/>
    </row>
    <row r="5116" spans="15:171">
      <c r="O5116"/>
      <c r="AD5116"/>
      <c r="AE5116"/>
      <c r="BG5116"/>
      <c r="BU5116"/>
      <c r="CI5116"/>
      <c r="CW5116"/>
      <c r="FA5116"/>
      <c r="FO5116"/>
    </row>
    <row r="5117" spans="15:171">
      <c r="O5117"/>
      <c r="AD5117"/>
      <c r="AE5117"/>
      <c r="BG5117"/>
      <c r="BU5117"/>
      <c r="CI5117"/>
      <c r="CW5117"/>
      <c r="FA5117"/>
      <c r="FO5117"/>
    </row>
    <row r="5118" spans="15:171">
      <c r="O5118"/>
      <c r="AD5118"/>
      <c r="AE5118"/>
      <c r="BG5118"/>
      <c r="BU5118"/>
      <c r="CI5118"/>
      <c r="CW5118"/>
      <c r="FA5118"/>
      <c r="FO5118"/>
    </row>
    <row r="5119" spans="15:171">
      <c r="O5119"/>
      <c r="AD5119"/>
      <c r="AE5119"/>
      <c r="BG5119"/>
      <c r="BU5119"/>
      <c r="CI5119"/>
      <c r="CW5119"/>
      <c r="FA5119"/>
      <c r="FO5119"/>
    </row>
    <row r="5120" spans="15:171">
      <c r="O5120"/>
      <c r="AD5120"/>
      <c r="AE5120"/>
      <c r="BG5120"/>
      <c r="BU5120"/>
      <c r="CI5120"/>
      <c r="CW5120"/>
      <c r="FA5120"/>
      <c r="FO5120"/>
    </row>
    <row r="5121" spans="15:171">
      <c r="O5121"/>
      <c r="AD5121"/>
      <c r="AE5121"/>
      <c r="BG5121"/>
      <c r="BU5121"/>
      <c r="CI5121"/>
      <c r="CW5121"/>
      <c r="FA5121"/>
      <c r="FO5121"/>
    </row>
    <row r="5122" spans="15:171">
      <c r="O5122"/>
      <c r="AD5122"/>
      <c r="AE5122"/>
      <c r="BG5122"/>
      <c r="BU5122"/>
      <c r="CI5122"/>
      <c r="CW5122"/>
      <c r="FA5122"/>
      <c r="FO5122"/>
    </row>
    <row r="5123" spans="15:171">
      <c r="O5123"/>
      <c r="AD5123"/>
      <c r="AE5123"/>
      <c r="BG5123"/>
      <c r="BU5123"/>
      <c r="CI5123"/>
      <c r="CW5123"/>
      <c r="FA5123"/>
      <c r="FO5123"/>
    </row>
    <row r="5124" spans="15:171">
      <c r="O5124"/>
      <c r="AD5124"/>
      <c r="AE5124"/>
      <c r="BG5124"/>
      <c r="BU5124"/>
      <c r="CI5124"/>
      <c r="CW5124"/>
      <c r="FA5124"/>
      <c r="FO5124"/>
    </row>
    <row r="5125" spans="15:171">
      <c r="O5125"/>
      <c r="AD5125"/>
      <c r="AE5125"/>
      <c r="BG5125"/>
      <c r="BU5125"/>
      <c r="CI5125"/>
      <c r="CW5125"/>
      <c r="FA5125"/>
      <c r="FO5125"/>
    </row>
    <row r="5126" spans="15:171">
      <c r="O5126"/>
      <c r="AD5126"/>
      <c r="AE5126"/>
      <c r="BG5126"/>
      <c r="BU5126"/>
      <c r="CI5126"/>
      <c r="CW5126"/>
      <c r="FA5126"/>
      <c r="FO5126"/>
    </row>
    <row r="5127" spans="15:171">
      <c r="O5127"/>
      <c r="AD5127"/>
      <c r="AE5127"/>
      <c r="BG5127"/>
      <c r="BU5127"/>
      <c r="CI5127"/>
      <c r="CW5127"/>
      <c r="FA5127"/>
      <c r="FO5127"/>
    </row>
    <row r="5128" spans="15:171">
      <c r="O5128"/>
      <c r="AD5128"/>
      <c r="AE5128"/>
      <c r="BG5128"/>
      <c r="BU5128"/>
      <c r="CI5128"/>
      <c r="CW5128"/>
      <c r="FA5128"/>
      <c r="FO5128"/>
    </row>
    <row r="5129" spans="15:171">
      <c r="O5129"/>
      <c r="AD5129"/>
      <c r="AE5129"/>
      <c r="BG5129"/>
      <c r="BU5129"/>
      <c r="CI5129"/>
      <c r="CW5129"/>
      <c r="FA5129"/>
      <c r="FO5129"/>
    </row>
    <row r="5130" spans="15:171">
      <c r="O5130"/>
      <c r="AD5130"/>
      <c r="AE5130"/>
      <c r="BG5130"/>
      <c r="BU5130"/>
      <c r="CI5130"/>
      <c r="CW5130"/>
      <c r="FA5130"/>
      <c r="FO5130"/>
    </row>
    <row r="5131" spans="15:171">
      <c r="O5131"/>
      <c r="AD5131"/>
      <c r="AE5131"/>
      <c r="BG5131"/>
      <c r="BU5131"/>
      <c r="CI5131"/>
      <c r="CW5131"/>
      <c r="FA5131"/>
      <c r="FO5131"/>
    </row>
    <row r="5132" spans="15:171">
      <c r="O5132"/>
      <c r="AD5132"/>
      <c r="AE5132"/>
      <c r="BG5132"/>
      <c r="BU5132"/>
      <c r="CI5132"/>
      <c r="CW5132"/>
      <c r="FA5132"/>
      <c r="FO5132"/>
    </row>
    <row r="5133" spans="15:171">
      <c r="O5133"/>
      <c r="AD5133"/>
      <c r="AE5133"/>
      <c r="BG5133"/>
      <c r="BU5133"/>
      <c r="CI5133"/>
      <c r="CW5133"/>
      <c r="FA5133"/>
      <c r="FO5133"/>
    </row>
    <row r="5134" spans="15:171">
      <c r="O5134"/>
      <c r="AD5134"/>
      <c r="AE5134"/>
      <c r="BG5134"/>
      <c r="BU5134"/>
      <c r="CI5134"/>
      <c r="CW5134"/>
      <c r="FA5134"/>
      <c r="FO5134"/>
    </row>
    <row r="5135" spans="15:171">
      <c r="O5135"/>
      <c r="AD5135"/>
      <c r="AE5135"/>
      <c r="BG5135"/>
      <c r="BU5135"/>
      <c r="CI5135"/>
      <c r="CW5135"/>
      <c r="FA5135"/>
      <c r="FO5135"/>
    </row>
    <row r="5136" spans="15:171">
      <c r="O5136"/>
      <c r="AD5136"/>
      <c r="AE5136"/>
      <c r="BG5136"/>
      <c r="BU5136"/>
      <c r="CI5136"/>
      <c r="CW5136"/>
      <c r="FA5136"/>
      <c r="FO5136"/>
    </row>
    <row r="5137" spans="15:171">
      <c r="O5137"/>
      <c r="AD5137"/>
      <c r="AE5137"/>
      <c r="BG5137"/>
      <c r="BU5137"/>
      <c r="CI5137"/>
      <c r="CW5137"/>
      <c r="FA5137"/>
      <c r="FO5137"/>
    </row>
    <row r="5138" spans="15:171">
      <c r="O5138"/>
      <c r="AD5138"/>
      <c r="AE5138"/>
      <c r="BG5138"/>
      <c r="BU5138"/>
      <c r="CI5138"/>
      <c r="CW5138"/>
      <c r="FA5138"/>
      <c r="FO5138"/>
    </row>
    <row r="5139" spans="15:171">
      <c r="O5139"/>
      <c r="AD5139"/>
      <c r="AE5139"/>
      <c r="BG5139"/>
      <c r="BU5139"/>
      <c r="CI5139"/>
      <c r="CW5139"/>
      <c r="FA5139"/>
      <c r="FO5139"/>
    </row>
    <row r="5140" spans="15:171">
      <c r="O5140"/>
      <c r="AD5140"/>
      <c r="AE5140"/>
      <c r="BG5140"/>
      <c r="BU5140"/>
      <c r="CI5140"/>
      <c r="CW5140"/>
      <c r="FA5140"/>
      <c r="FO5140"/>
    </row>
    <row r="5141" spans="15:171">
      <c r="O5141"/>
      <c r="AD5141"/>
      <c r="AE5141"/>
      <c r="BG5141"/>
      <c r="BU5141"/>
      <c r="CI5141"/>
      <c r="CW5141"/>
      <c r="FA5141"/>
      <c r="FO5141"/>
    </row>
    <row r="5142" spans="15:171">
      <c r="O5142"/>
      <c r="AD5142"/>
      <c r="AE5142"/>
      <c r="BG5142"/>
      <c r="BU5142"/>
      <c r="CI5142"/>
      <c r="CW5142"/>
      <c r="FA5142"/>
      <c r="FO5142"/>
    </row>
    <row r="5143" spans="15:171">
      <c r="O5143"/>
      <c r="AD5143"/>
      <c r="AE5143"/>
      <c r="BG5143"/>
      <c r="BU5143"/>
      <c r="CI5143"/>
      <c r="CW5143"/>
      <c r="FA5143"/>
      <c r="FO5143"/>
    </row>
    <row r="5144" spans="15:171">
      <c r="O5144"/>
      <c r="AD5144"/>
      <c r="AE5144"/>
      <c r="BG5144"/>
      <c r="BU5144"/>
      <c r="CI5144"/>
      <c r="CW5144"/>
      <c r="FA5144"/>
      <c r="FO5144"/>
    </row>
    <row r="5145" spans="15:171">
      <c r="O5145"/>
      <c r="AD5145"/>
      <c r="AE5145"/>
      <c r="BG5145"/>
      <c r="BU5145"/>
      <c r="CI5145"/>
      <c r="CW5145"/>
      <c r="FA5145"/>
      <c r="FO5145"/>
    </row>
    <row r="5146" spans="15:171">
      <c r="O5146"/>
      <c r="AD5146"/>
      <c r="AE5146"/>
      <c r="BG5146"/>
      <c r="BU5146"/>
      <c r="CI5146"/>
      <c r="CW5146"/>
      <c r="FA5146"/>
      <c r="FO5146"/>
    </row>
    <row r="5147" spans="15:171">
      <c r="O5147"/>
      <c r="AD5147"/>
      <c r="AE5147"/>
      <c r="BG5147"/>
      <c r="BU5147"/>
      <c r="CI5147"/>
      <c r="CW5147"/>
      <c r="FA5147"/>
      <c r="FO5147"/>
    </row>
    <row r="5148" spans="15:171">
      <c r="O5148"/>
      <c r="AD5148"/>
      <c r="AE5148"/>
      <c r="BG5148"/>
      <c r="BU5148"/>
      <c r="CI5148"/>
      <c r="CW5148"/>
      <c r="FA5148"/>
      <c r="FO5148"/>
    </row>
    <row r="5149" spans="15:171">
      <c r="O5149"/>
      <c r="AD5149"/>
      <c r="AE5149"/>
      <c r="BG5149"/>
      <c r="BU5149"/>
      <c r="CI5149"/>
      <c r="CW5149"/>
      <c r="FA5149"/>
      <c r="FO5149"/>
    </row>
    <row r="5150" spans="15:171">
      <c r="O5150"/>
      <c r="AD5150"/>
      <c r="AE5150"/>
      <c r="BG5150"/>
      <c r="BU5150"/>
      <c r="CI5150"/>
      <c r="CW5150"/>
      <c r="FA5150"/>
      <c r="FO5150"/>
    </row>
    <row r="5151" spans="15:171">
      <c r="O5151"/>
      <c r="AD5151"/>
      <c r="AE5151"/>
      <c r="BG5151"/>
      <c r="BU5151"/>
      <c r="CI5151"/>
      <c r="CW5151"/>
      <c r="FA5151"/>
      <c r="FO5151"/>
    </row>
    <row r="5152" spans="15:171">
      <c r="O5152"/>
      <c r="AD5152"/>
      <c r="AE5152"/>
      <c r="BG5152"/>
      <c r="BU5152"/>
      <c r="CI5152"/>
      <c r="CW5152"/>
      <c r="FA5152"/>
      <c r="FO5152"/>
    </row>
    <row r="5153" spans="15:171">
      <c r="O5153"/>
      <c r="AD5153"/>
      <c r="AE5153"/>
      <c r="BG5153"/>
      <c r="BU5153"/>
      <c r="CI5153"/>
      <c r="CW5153"/>
      <c r="FA5153"/>
      <c r="FO5153"/>
    </row>
    <row r="5154" spans="15:171">
      <c r="O5154"/>
      <c r="AD5154"/>
      <c r="AE5154"/>
      <c r="BG5154"/>
      <c r="BU5154"/>
      <c r="CI5154"/>
      <c r="CW5154"/>
      <c r="FA5154"/>
      <c r="FO5154"/>
    </row>
    <row r="5155" spans="15:171">
      <c r="O5155"/>
      <c r="AD5155"/>
      <c r="AE5155"/>
      <c r="BG5155"/>
      <c r="BU5155"/>
      <c r="CI5155"/>
      <c r="CW5155"/>
      <c r="FA5155"/>
      <c r="FO5155"/>
    </row>
    <row r="5156" spans="15:171">
      <c r="O5156"/>
      <c r="AD5156"/>
      <c r="AE5156"/>
      <c r="BG5156"/>
      <c r="BU5156"/>
      <c r="CI5156"/>
      <c r="CW5156"/>
      <c r="FA5156"/>
      <c r="FO5156"/>
    </row>
    <row r="5157" spans="15:171">
      <c r="O5157"/>
      <c r="AD5157"/>
      <c r="AE5157"/>
      <c r="BG5157"/>
      <c r="BU5157"/>
      <c r="CI5157"/>
      <c r="CW5157"/>
      <c r="FA5157"/>
      <c r="FO5157"/>
    </row>
    <row r="5158" spans="15:171">
      <c r="O5158"/>
      <c r="AD5158"/>
      <c r="AE5158"/>
      <c r="BG5158"/>
      <c r="BU5158"/>
      <c r="CI5158"/>
      <c r="CW5158"/>
      <c r="FA5158"/>
      <c r="FO5158"/>
    </row>
    <row r="5159" spans="15:171">
      <c r="O5159"/>
      <c r="AD5159"/>
      <c r="AE5159"/>
      <c r="BG5159"/>
      <c r="BU5159"/>
      <c r="CI5159"/>
      <c r="CW5159"/>
      <c r="FA5159"/>
      <c r="FO5159"/>
    </row>
    <row r="5160" spans="15:171">
      <c r="O5160"/>
      <c r="AD5160"/>
      <c r="AE5160"/>
      <c r="BG5160"/>
      <c r="BU5160"/>
      <c r="CI5160"/>
      <c r="CW5160"/>
      <c r="FA5160"/>
      <c r="FO5160"/>
    </row>
    <row r="5161" spans="15:171">
      <c r="O5161"/>
      <c r="AD5161"/>
      <c r="AE5161"/>
      <c r="BG5161"/>
      <c r="BU5161"/>
      <c r="CI5161"/>
      <c r="CW5161"/>
      <c r="FA5161"/>
      <c r="FO5161"/>
    </row>
    <row r="5162" spans="15:171">
      <c r="O5162"/>
      <c r="AD5162"/>
      <c r="AE5162"/>
      <c r="BG5162"/>
      <c r="BU5162"/>
      <c r="CI5162"/>
      <c r="CW5162"/>
      <c r="FA5162"/>
      <c r="FO5162"/>
    </row>
    <row r="5163" spans="15:171">
      <c r="O5163"/>
      <c r="AD5163"/>
      <c r="AE5163"/>
      <c r="BG5163"/>
      <c r="BU5163"/>
      <c r="CI5163"/>
      <c r="CW5163"/>
      <c r="FA5163"/>
      <c r="FO5163"/>
    </row>
    <row r="5164" spans="15:171">
      <c r="O5164"/>
      <c r="AD5164"/>
      <c r="AE5164"/>
      <c r="BG5164"/>
      <c r="BU5164"/>
      <c r="CI5164"/>
      <c r="CW5164"/>
      <c r="FA5164"/>
      <c r="FO5164"/>
    </row>
    <row r="5165" spans="15:171">
      <c r="O5165"/>
      <c r="AD5165"/>
      <c r="AE5165"/>
      <c r="BG5165"/>
      <c r="BU5165"/>
      <c r="CI5165"/>
      <c r="CW5165"/>
      <c r="FA5165"/>
      <c r="FO5165"/>
    </row>
    <row r="5166" spans="15:171">
      <c r="O5166"/>
      <c r="AD5166"/>
      <c r="AE5166"/>
      <c r="BG5166"/>
      <c r="BU5166"/>
      <c r="CI5166"/>
      <c r="CW5166"/>
      <c r="FA5166"/>
      <c r="FO5166"/>
    </row>
    <row r="5167" spans="15:171">
      <c r="O5167"/>
      <c r="AD5167"/>
      <c r="AE5167"/>
      <c r="BG5167"/>
      <c r="BU5167"/>
      <c r="CI5167"/>
      <c r="CW5167"/>
      <c r="FA5167"/>
      <c r="FO5167"/>
    </row>
    <row r="5168" spans="15:171">
      <c r="O5168"/>
      <c r="AD5168"/>
      <c r="AE5168"/>
      <c r="BG5168"/>
      <c r="BU5168"/>
      <c r="CI5168"/>
      <c r="CW5168"/>
      <c r="FA5168"/>
      <c r="FO5168"/>
    </row>
    <row r="5169" spans="15:171">
      <c r="O5169"/>
      <c r="AD5169"/>
      <c r="AE5169"/>
      <c r="BG5169"/>
      <c r="BU5169"/>
      <c r="CI5169"/>
      <c r="CW5169"/>
      <c r="FA5169"/>
      <c r="FO5169"/>
    </row>
    <row r="5170" spans="15:171">
      <c r="O5170"/>
      <c r="AD5170"/>
      <c r="AE5170"/>
      <c r="BG5170"/>
      <c r="BU5170"/>
      <c r="CI5170"/>
      <c r="CW5170"/>
      <c r="FA5170"/>
      <c r="FO5170"/>
    </row>
    <row r="5171" spans="15:171">
      <c r="O5171"/>
      <c r="AD5171"/>
      <c r="AE5171"/>
      <c r="BG5171"/>
      <c r="BU5171"/>
      <c r="CI5171"/>
      <c r="CW5171"/>
      <c r="FA5171"/>
      <c r="FO5171"/>
    </row>
    <row r="5172" spans="15:171">
      <c r="O5172"/>
      <c r="AD5172"/>
      <c r="AE5172"/>
      <c r="BG5172"/>
      <c r="BU5172"/>
      <c r="CI5172"/>
      <c r="CW5172"/>
      <c r="FA5172"/>
      <c r="FO5172"/>
    </row>
    <row r="5173" spans="15:171">
      <c r="O5173"/>
      <c r="AD5173"/>
      <c r="AE5173"/>
      <c r="BG5173"/>
      <c r="BU5173"/>
      <c r="CI5173"/>
      <c r="CW5173"/>
      <c r="FA5173"/>
      <c r="FO5173"/>
    </row>
    <row r="5174" spans="15:171">
      <c r="O5174"/>
      <c r="AD5174"/>
      <c r="AE5174"/>
      <c r="BG5174"/>
      <c r="BU5174"/>
      <c r="CI5174"/>
      <c r="CW5174"/>
      <c r="FA5174"/>
      <c r="FO5174"/>
    </row>
    <row r="5175" spans="15:171">
      <c r="O5175"/>
      <c r="AD5175"/>
      <c r="AE5175"/>
      <c r="BG5175"/>
      <c r="BU5175"/>
      <c r="CI5175"/>
      <c r="CW5175"/>
      <c r="FA5175"/>
      <c r="FO5175"/>
    </row>
    <row r="5176" spans="15:171">
      <c r="O5176"/>
      <c r="AD5176"/>
      <c r="AE5176"/>
      <c r="BG5176"/>
      <c r="BU5176"/>
      <c r="CI5176"/>
      <c r="CW5176"/>
      <c r="FA5176"/>
      <c r="FO5176"/>
    </row>
    <row r="5177" spans="15:171">
      <c r="O5177"/>
      <c r="AD5177"/>
      <c r="AE5177"/>
      <c r="BG5177"/>
      <c r="BU5177"/>
      <c r="CI5177"/>
      <c r="CW5177"/>
      <c r="FA5177"/>
      <c r="FO5177"/>
    </row>
    <row r="5178" spans="15:171">
      <c r="O5178"/>
      <c r="AD5178"/>
      <c r="AE5178"/>
      <c r="BG5178"/>
      <c r="BU5178"/>
      <c r="CI5178"/>
      <c r="CW5178"/>
      <c r="FA5178"/>
      <c r="FO5178"/>
    </row>
    <row r="5179" spans="15:171">
      <c r="O5179"/>
      <c r="AD5179"/>
      <c r="AE5179"/>
      <c r="BG5179"/>
      <c r="BU5179"/>
      <c r="CI5179"/>
      <c r="CW5179"/>
      <c r="FA5179"/>
      <c r="FO5179"/>
    </row>
    <row r="5180" spans="15:171">
      <c r="O5180"/>
      <c r="AD5180"/>
      <c r="AE5180"/>
      <c r="BG5180"/>
      <c r="BU5180"/>
      <c r="CI5180"/>
      <c r="CW5180"/>
      <c r="FA5180"/>
      <c r="FO5180"/>
    </row>
    <row r="5181" spans="15:171">
      <c r="O5181"/>
      <c r="AD5181"/>
      <c r="AE5181"/>
      <c r="BG5181"/>
      <c r="BU5181"/>
      <c r="CI5181"/>
      <c r="CW5181"/>
      <c r="FA5181"/>
      <c r="FO5181"/>
    </row>
    <row r="5182" spans="15:171">
      <c r="O5182"/>
      <c r="AD5182"/>
      <c r="AE5182"/>
      <c r="BG5182"/>
      <c r="BU5182"/>
      <c r="CI5182"/>
      <c r="CW5182"/>
      <c r="FA5182"/>
      <c r="FO5182"/>
    </row>
    <row r="5183" spans="15:171">
      <c r="O5183"/>
      <c r="AD5183"/>
      <c r="AE5183"/>
      <c r="BG5183"/>
      <c r="BU5183"/>
      <c r="CI5183"/>
      <c r="CW5183"/>
      <c r="FA5183"/>
      <c r="FO5183"/>
    </row>
    <row r="5184" spans="15:171">
      <c r="O5184"/>
      <c r="AD5184"/>
      <c r="AE5184"/>
      <c r="BG5184"/>
      <c r="BU5184"/>
      <c r="CI5184"/>
      <c r="CW5184"/>
      <c r="FA5184"/>
      <c r="FO5184"/>
    </row>
    <row r="5185" spans="15:171">
      <c r="O5185"/>
      <c r="AD5185"/>
      <c r="AE5185"/>
      <c r="BG5185"/>
      <c r="BU5185"/>
      <c r="CI5185"/>
      <c r="CW5185"/>
      <c r="FA5185"/>
      <c r="FO5185"/>
    </row>
    <row r="5186" spans="15:171">
      <c r="O5186"/>
      <c r="AD5186"/>
      <c r="AE5186"/>
      <c r="BG5186"/>
      <c r="BU5186"/>
      <c r="CI5186"/>
      <c r="CW5186"/>
      <c r="FA5186"/>
      <c r="FO5186"/>
    </row>
    <row r="5187" spans="15:171">
      <c r="O5187"/>
      <c r="AD5187"/>
      <c r="AE5187"/>
      <c r="BG5187"/>
      <c r="BU5187"/>
      <c r="CI5187"/>
      <c r="CW5187"/>
      <c r="FA5187"/>
      <c r="FO5187"/>
    </row>
    <row r="5188" spans="15:171">
      <c r="O5188"/>
      <c r="AD5188"/>
      <c r="AE5188"/>
      <c r="BG5188"/>
      <c r="BU5188"/>
      <c r="CI5188"/>
      <c r="CW5188"/>
      <c r="FA5188"/>
      <c r="FO5188"/>
    </row>
    <row r="5189" spans="15:171">
      <c r="O5189"/>
      <c r="AD5189"/>
      <c r="AE5189"/>
      <c r="BG5189"/>
      <c r="BU5189"/>
      <c r="CI5189"/>
      <c r="CW5189"/>
      <c r="FA5189"/>
      <c r="FO5189"/>
    </row>
    <row r="5190" spans="15:171">
      <c r="O5190"/>
      <c r="AD5190"/>
      <c r="AE5190"/>
      <c r="BG5190"/>
      <c r="BU5190"/>
      <c r="CI5190"/>
      <c r="CW5190"/>
      <c r="FA5190"/>
      <c r="FO5190"/>
    </row>
    <row r="5191" spans="15:171">
      <c r="O5191"/>
      <c r="AD5191"/>
      <c r="AE5191"/>
      <c r="BG5191"/>
      <c r="BU5191"/>
      <c r="CI5191"/>
      <c r="CW5191"/>
      <c r="FA5191"/>
      <c r="FO5191"/>
    </row>
    <row r="5192" spans="15:171">
      <c r="O5192"/>
      <c r="AD5192"/>
      <c r="AE5192"/>
      <c r="BG5192"/>
      <c r="BU5192"/>
      <c r="CI5192"/>
      <c r="CW5192"/>
      <c r="FA5192"/>
      <c r="FO5192"/>
    </row>
    <row r="5193" spans="15:171">
      <c r="O5193"/>
      <c r="AD5193"/>
      <c r="AE5193"/>
      <c r="BG5193"/>
      <c r="BU5193"/>
      <c r="CI5193"/>
      <c r="CW5193"/>
      <c r="FA5193"/>
      <c r="FO5193"/>
    </row>
    <row r="5194" spans="15:171">
      <c r="O5194"/>
      <c r="AD5194"/>
      <c r="AE5194"/>
      <c r="BG5194"/>
      <c r="BU5194"/>
      <c r="CI5194"/>
      <c r="CW5194"/>
      <c r="FA5194"/>
      <c r="FO5194"/>
    </row>
    <row r="5195" spans="15:171">
      <c r="O5195"/>
      <c r="AD5195"/>
      <c r="AE5195"/>
      <c r="BG5195"/>
      <c r="BU5195"/>
      <c r="CI5195"/>
      <c r="CW5195"/>
      <c r="FA5195"/>
      <c r="FO5195"/>
    </row>
    <row r="5196" spans="15:171">
      <c r="O5196"/>
      <c r="AD5196"/>
      <c r="AE5196"/>
      <c r="BG5196"/>
      <c r="BU5196"/>
      <c r="CI5196"/>
      <c r="CW5196"/>
      <c r="FA5196"/>
      <c r="FO5196"/>
    </row>
    <row r="5197" spans="15:171">
      <c r="O5197"/>
      <c r="AD5197"/>
      <c r="AE5197"/>
      <c r="BG5197"/>
      <c r="BU5197"/>
      <c r="CI5197"/>
      <c r="CW5197"/>
      <c r="FA5197"/>
      <c r="FO5197"/>
    </row>
    <row r="5198" spans="15:171">
      <c r="O5198"/>
      <c r="AD5198"/>
      <c r="AE5198"/>
      <c r="BG5198"/>
      <c r="BU5198"/>
      <c r="CI5198"/>
      <c r="CW5198"/>
      <c r="FA5198"/>
      <c r="FO5198"/>
    </row>
    <row r="5199" spans="15:171">
      <c r="O5199"/>
      <c r="AD5199"/>
      <c r="AE5199"/>
      <c r="BG5199"/>
      <c r="BU5199"/>
      <c r="CI5199"/>
      <c r="CW5199"/>
      <c r="FA5199"/>
      <c r="FO5199"/>
    </row>
    <row r="5200" spans="15:171">
      <c r="O5200"/>
      <c r="AD5200"/>
      <c r="AE5200"/>
      <c r="BG5200"/>
      <c r="BU5200"/>
      <c r="CI5200"/>
      <c r="CW5200"/>
      <c r="FA5200"/>
      <c r="FO5200"/>
    </row>
    <row r="5201" spans="15:171">
      <c r="O5201"/>
      <c r="AD5201"/>
      <c r="AE5201"/>
      <c r="BG5201"/>
      <c r="BU5201"/>
      <c r="CI5201"/>
      <c r="CW5201"/>
      <c r="FA5201"/>
      <c r="FO5201"/>
    </row>
    <row r="5202" spans="15:171">
      <c r="O5202"/>
      <c r="AD5202"/>
      <c r="AE5202"/>
      <c r="BG5202"/>
      <c r="BU5202"/>
      <c r="CI5202"/>
      <c r="CW5202"/>
      <c r="FA5202"/>
      <c r="FO5202"/>
    </row>
    <row r="5203" spans="15:171">
      <c r="O5203"/>
      <c r="AD5203"/>
      <c r="AE5203"/>
      <c r="BG5203"/>
      <c r="BU5203"/>
      <c r="CI5203"/>
      <c r="CW5203"/>
      <c r="FA5203"/>
      <c r="FO5203"/>
    </row>
    <row r="5204" spans="15:171">
      <c r="O5204"/>
      <c r="AD5204"/>
      <c r="AE5204"/>
      <c r="BG5204"/>
      <c r="BU5204"/>
      <c r="CI5204"/>
      <c r="CW5204"/>
      <c r="FA5204"/>
      <c r="FO5204"/>
    </row>
    <row r="5205" spans="15:171">
      <c r="O5205"/>
      <c r="AD5205"/>
      <c r="AE5205"/>
      <c r="BG5205"/>
      <c r="BU5205"/>
      <c r="CI5205"/>
      <c r="CW5205"/>
      <c r="FA5205"/>
      <c r="FO5205"/>
    </row>
    <row r="5206" spans="15:171">
      <c r="O5206"/>
      <c r="AD5206"/>
      <c r="AE5206"/>
      <c r="BG5206"/>
      <c r="BU5206"/>
      <c r="CI5206"/>
      <c r="CW5206"/>
      <c r="FA5206"/>
      <c r="FO5206"/>
    </row>
    <row r="5207" spans="15:171">
      <c r="O5207"/>
      <c r="AD5207"/>
      <c r="AE5207"/>
      <c r="BG5207"/>
      <c r="BU5207"/>
      <c r="CI5207"/>
      <c r="CW5207"/>
      <c r="FA5207"/>
      <c r="FO5207"/>
    </row>
    <row r="5208" spans="15:171">
      <c r="O5208"/>
      <c r="AD5208"/>
      <c r="AE5208"/>
      <c r="BG5208"/>
      <c r="BU5208"/>
      <c r="CI5208"/>
      <c r="CW5208"/>
      <c r="FA5208"/>
      <c r="FO5208"/>
    </row>
    <row r="5209" spans="15:171">
      <c r="O5209"/>
      <c r="AD5209"/>
      <c r="AE5209"/>
      <c r="BG5209"/>
      <c r="BU5209"/>
      <c r="CI5209"/>
      <c r="CW5209"/>
      <c r="FA5209"/>
      <c r="FO5209"/>
    </row>
    <row r="5210" spans="15:171">
      <c r="O5210"/>
      <c r="AD5210"/>
      <c r="AE5210"/>
      <c r="BG5210"/>
      <c r="BU5210"/>
      <c r="CI5210"/>
      <c r="CW5210"/>
      <c r="FA5210"/>
      <c r="FO5210"/>
    </row>
    <row r="5211" spans="15:171">
      <c r="O5211"/>
      <c r="AD5211"/>
      <c r="AE5211"/>
      <c r="BG5211"/>
      <c r="BU5211"/>
      <c r="CI5211"/>
      <c r="CW5211"/>
      <c r="FA5211"/>
      <c r="FO5211"/>
    </row>
    <row r="5212" spans="15:171">
      <c r="O5212"/>
      <c r="AD5212"/>
      <c r="AE5212"/>
      <c r="BG5212"/>
      <c r="BU5212"/>
      <c r="CI5212"/>
      <c r="CW5212"/>
      <c r="FA5212"/>
      <c r="FO5212"/>
    </row>
    <row r="5213" spans="15:171">
      <c r="O5213"/>
      <c r="AD5213"/>
      <c r="AE5213"/>
      <c r="BG5213"/>
      <c r="BU5213"/>
      <c r="CI5213"/>
      <c r="CW5213"/>
      <c r="FA5213"/>
      <c r="FO5213"/>
    </row>
    <row r="5214" spans="15:171">
      <c r="O5214"/>
      <c r="AD5214"/>
      <c r="AE5214"/>
      <c r="BG5214"/>
      <c r="BU5214"/>
      <c r="CI5214"/>
      <c r="CW5214"/>
      <c r="FA5214"/>
      <c r="FO5214"/>
    </row>
    <row r="5215" spans="15:171">
      <c r="O5215"/>
      <c r="AD5215"/>
      <c r="AE5215"/>
      <c r="BG5215"/>
      <c r="BU5215"/>
      <c r="CI5215"/>
      <c r="CW5215"/>
      <c r="FA5215"/>
      <c r="FO5215"/>
    </row>
    <row r="5216" spans="15:171">
      <c r="O5216"/>
      <c r="AD5216"/>
      <c r="AE5216"/>
      <c r="BG5216"/>
      <c r="BU5216"/>
      <c r="CI5216"/>
      <c r="CW5216"/>
      <c r="FA5216"/>
      <c r="FO5216"/>
    </row>
    <row r="5217" spans="15:171">
      <c r="O5217"/>
      <c r="AD5217"/>
      <c r="AE5217"/>
      <c r="BG5217"/>
      <c r="BU5217"/>
      <c r="CI5217"/>
      <c r="CW5217"/>
      <c r="FA5217"/>
      <c r="FO5217"/>
    </row>
    <row r="5218" spans="15:171">
      <c r="O5218"/>
      <c r="AD5218"/>
      <c r="AE5218"/>
      <c r="BG5218"/>
      <c r="BU5218"/>
      <c r="CI5218"/>
      <c r="CW5218"/>
      <c r="FA5218"/>
      <c r="FO5218"/>
    </row>
    <row r="5219" spans="15:171">
      <c r="O5219"/>
      <c r="AD5219"/>
      <c r="AE5219"/>
      <c r="BG5219"/>
      <c r="BU5219"/>
      <c r="CI5219"/>
      <c r="CW5219"/>
      <c r="FA5219"/>
      <c r="FO5219"/>
    </row>
    <row r="5220" spans="15:171">
      <c r="O5220"/>
      <c r="AD5220"/>
      <c r="AE5220"/>
      <c r="BG5220"/>
      <c r="BU5220"/>
      <c r="CI5220"/>
      <c r="CW5220"/>
      <c r="FA5220"/>
      <c r="FO5220"/>
    </row>
    <row r="5221" spans="15:171">
      <c r="O5221"/>
      <c r="AD5221"/>
      <c r="AE5221"/>
      <c r="BG5221"/>
      <c r="BU5221"/>
      <c r="CI5221"/>
      <c r="CW5221"/>
      <c r="FA5221"/>
      <c r="FO5221"/>
    </row>
    <row r="5222" spans="15:171">
      <c r="O5222"/>
      <c r="AD5222"/>
      <c r="AE5222"/>
      <c r="BG5222"/>
      <c r="BU5222"/>
      <c r="CI5222"/>
      <c r="CW5222"/>
      <c r="FA5222"/>
      <c r="FO5222"/>
    </row>
    <row r="5223" spans="15:171">
      <c r="O5223"/>
      <c r="AD5223"/>
      <c r="AE5223"/>
      <c r="BG5223"/>
      <c r="BU5223"/>
      <c r="CI5223"/>
      <c r="CW5223"/>
      <c r="FA5223"/>
      <c r="FO5223"/>
    </row>
    <row r="5224" spans="15:171">
      <c r="O5224"/>
      <c r="AD5224"/>
      <c r="AE5224"/>
      <c r="BG5224"/>
      <c r="BU5224"/>
      <c r="CI5224"/>
      <c r="CW5224"/>
      <c r="FA5224"/>
      <c r="FO5224"/>
    </row>
    <row r="5225" spans="15:171">
      <c r="O5225"/>
      <c r="AD5225"/>
      <c r="AE5225"/>
      <c r="BG5225"/>
      <c r="BU5225"/>
      <c r="CI5225"/>
      <c r="CW5225"/>
      <c r="FA5225"/>
      <c r="FO5225"/>
    </row>
    <row r="5226" spans="15:171">
      <c r="O5226"/>
      <c r="AD5226"/>
      <c r="AE5226"/>
      <c r="BG5226"/>
      <c r="BU5226"/>
      <c r="CI5226"/>
      <c r="CW5226"/>
      <c r="FA5226"/>
      <c r="FO5226"/>
    </row>
    <row r="5227" spans="15:171">
      <c r="O5227"/>
      <c r="AD5227"/>
      <c r="AE5227"/>
      <c r="BG5227"/>
      <c r="BU5227"/>
      <c r="CI5227"/>
      <c r="CW5227"/>
      <c r="FA5227"/>
      <c r="FO5227"/>
    </row>
    <row r="5228" spans="15:171">
      <c r="O5228"/>
      <c r="AD5228"/>
      <c r="AE5228"/>
      <c r="BG5228"/>
      <c r="BU5228"/>
      <c r="CI5228"/>
      <c r="CW5228"/>
      <c r="FA5228"/>
      <c r="FO5228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>
    <tabColor theme="7" tint="0.39997558519241921"/>
  </sheetPr>
  <dimension ref="A1:IE356"/>
  <sheetViews>
    <sheetView zoomScale="55" zoomScaleNormal="55" workbookViewId="0">
      <selection activeCell="IG23" sqref="IG23"/>
    </sheetView>
  </sheetViews>
  <sheetFormatPr defaultColWidth="9.1796875" defaultRowHeight="14.5"/>
  <cols>
    <col min="1" max="1" width="18.54296875" customWidth="1"/>
    <col min="2" max="2" width="12.1796875" hidden="1" customWidth="1"/>
    <col min="3" max="14" width="0" hidden="1" customWidth="1"/>
    <col min="15" max="15" width="3.453125" style="7" hidden="1" customWidth="1"/>
    <col min="16" max="16" width="13.81640625" hidden="1" customWidth="1"/>
    <col min="17" max="29" width="8.54296875" hidden="1" customWidth="1"/>
    <col min="30" max="30" width="3.54296875" style="6" hidden="1" customWidth="1"/>
    <col min="31" max="31" width="12.54296875" customWidth="1"/>
    <col min="32" max="37" width="6.54296875" style="1" customWidth="1"/>
    <col min="38" max="38" width="8.1796875" style="1" customWidth="1"/>
    <col min="39" max="44" width="6.54296875" style="1" customWidth="1"/>
    <col min="45" max="57" width="7.54296875" style="1" hidden="1" customWidth="1"/>
    <col min="58" max="58" width="13.54296875" style="12" hidden="1" customWidth="1"/>
    <col min="59" max="71" width="6.54296875" hidden="1" customWidth="1"/>
    <col min="72" max="72" width="3.54296875" style="6" hidden="1" customWidth="1"/>
    <col min="73" max="73" width="12.54296875" hidden="1" customWidth="1"/>
    <col min="74" max="74" width="6.54296875" style="1" hidden="1" customWidth="1"/>
    <col min="75" max="75" width="14.54296875" style="96" hidden="1" customWidth="1"/>
    <col min="76" max="76" width="13" style="1" hidden="1" customWidth="1"/>
    <col min="77" max="77" width="14" style="96" hidden="1" customWidth="1"/>
    <col min="78" max="99" width="6.54296875" style="1" hidden="1" customWidth="1"/>
    <col min="100" max="100" width="13.54296875" style="12" hidden="1" customWidth="1"/>
    <col min="101" max="113" width="6.54296875" hidden="1" customWidth="1"/>
    <col min="114" max="114" width="3.54296875" style="6" hidden="1" customWidth="1"/>
    <col min="115" max="115" width="12.54296875" hidden="1" customWidth="1"/>
    <col min="116" max="116" width="9.54296875" customWidth="1"/>
    <col min="117" max="117" width="13.1796875" customWidth="1"/>
    <col min="118" max="128" width="6.54296875" customWidth="1"/>
    <col min="129" max="141" width="6.54296875" hidden="1" customWidth="1"/>
    <col min="142" max="142" width="13.1796875" style="12" hidden="1" customWidth="1"/>
    <col min="143" max="155" width="6.54296875" hidden="1" customWidth="1"/>
    <col min="156" max="156" width="3.54296875" style="6" hidden="1" customWidth="1"/>
    <col min="157" max="157" width="12.54296875" hidden="1" customWidth="1"/>
    <col min="158" max="159" width="6.54296875" customWidth="1"/>
    <col min="160" max="160" width="8.1796875" customWidth="1"/>
    <col min="161" max="170" width="6.54296875" customWidth="1"/>
    <col min="171" max="180" width="6.54296875" hidden="1" customWidth="1"/>
    <col min="181" max="183" width="10.1796875" hidden="1" customWidth="1"/>
    <col min="184" max="184" width="13.54296875" style="12" hidden="1" customWidth="1"/>
    <col min="185" max="197" width="6.54296875" hidden="1" customWidth="1"/>
    <col min="198" max="198" width="3.54296875" style="6" hidden="1" customWidth="1"/>
    <col min="199" max="199" width="12.54296875" hidden="1" customWidth="1"/>
    <col min="200" max="212" width="6.54296875" hidden="1" customWidth="1"/>
    <col min="213" max="225" width="7.54296875" hidden="1" customWidth="1"/>
    <col min="226" max="226" width="13.54296875" style="12" hidden="1" customWidth="1"/>
    <col min="227" max="239" width="6.54296875" hidden="1" customWidth="1"/>
    <col min="240" max="246" width="9.1796875" style="7"/>
    <col min="247" max="247" width="20.54296875" style="7" customWidth="1"/>
    <col min="248" max="259" width="11.54296875" style="7" customWidth="1"/>
    <col min="260" max="16384" width="9.1796875" style="7"/>
  </cols>
  <sheetData>
    <row r="1" spans="1:239" customFormat="1">
      <c r="AF1" t="s">
        <v>150</v>
      </c>
      <c r="DL1" t="s">
        <v>151</v>
      </c>
      <c r="FB1" t="s">
        <v>152</v>
      </c>
    </row>
    <row r="2" spans="1:239" customFormat="1">
      <c r="AF2" t="s">
        <v>153</v>
      </c>
      <c r="DL2" t="s">
        <v>154</v>
      </c>
      <c r="FB2" t="s">
        <v>155</v>
      </c>
    </row>
    <row r="3" spans="1:239" customFormat="1">
      <c r="AF3" t="s">
        <v>141</v>
      </c>
      <c r="DL3" t="s">
        <v>141</v>
      </c>
      <c r="FB3" t="s">
        <v>141</v>
      </c>
    </row>
    <row r="4" spans="1:239" customFormat="1"/>
    <row r="5" spans="1:239" customFormat="1"/>
    <row r="6" spans="1:239" ht="29">
      <c r="A6" s="8"/>
      <c r="B6" s="14" t="s">
        <v>1</v>
      </c>
      <c r="C6" s="14" t="s">
        <v>43</v>
      </c>
      <c r="D6" s="14" t="s">
        <v>63</v>
      </c>
      <c r="E6" s="14" t="s">
        <v>2</v>
      </c>
      <c r="F6" s="14" t="s">
        <v>23</v>
      </c>
      <c r="G6" s="14" t="s">
        <v>24</v>
      </c>
      <c r="H6" s="14" t="s">
        <v>25</v>
      </c>
      <c r="I6" s="14" t="s">
        <v>3</v>
      </c>
      <c r="J6" s="14" t="s">
        <v>4</v>
      </c>
      <c r="K6" s="14" t="s">
        <v>5</v>
      </c>
      <c r="L6" s="14" t="s">
        <v>45</v>
      </c>
      <c r="M6" s="14" t="s">
        <v>47</v>
      </c>
      <c r="N6" s="14" t="s">
        <v>62</v>
      </c>
      <c r="P6" s="16"/>
      <c r="Q6" s="14" t="s">
        <v>1</v>
      </c>
      <c r="R6" s="14" t="s">
        <v>43</v>
      </c>
      <c r="S6" s="14" t="s">
        <v>63</v>
      </c>
      <c r="T6" s="14" t="s">
        <v>2</v>
      </c>
      <c r="U6" s="14" t="s">
        <v>23</v>
      </c>
      <c r="V6" s="14" t="s">
        <v>24</v>
      </c>
      <c r="W6" s="14" t="s">
        <v>25</v>
      </c>
      <c r="X6" s="14" t="s">
        <v>3</v>
      </c>
      <c r="Y6" s="14" t="s">
        <v>4</v>
      </c>
      <c r="Z6" s="14" t="s">
        <v>5</v>
      </c>
      <c r="AA6" s="14" t="s">
        <v>45</v>
      </c>
      <c r="AB6" s="14" t="s">
        <v>47</v>
      </c>
      <c r="AC6" s="14" t="s">
        <v>62</v>
      </c>
      <c r="AE6" s="8"/>
      <c r="AF6" s="21" t="s">
        <v>1</v>
      </c>
      <c r="AG6" s="21" t="s">
        <v>43</v>
      </c>
      <c r="AH6" s="21" t="s">
        <v>63</v>
      </c>
      <c r="AI6" s="21" t="s">
        <v>2</v>
      </c>
      <c r="AJ6" s="21" t="s">
        <v>23</v>
      </c>
      <c r="AK6" s="21" t="s">
        <v>24</v>
      </c>
      <c r="AL6" s="21" t="s">
        <v>25</v>
      </c>
      <c r="AM6" s="21" t="s">
        <v>3</v>
      </c>
      <c r="AN6" s="21" t="s">
        <v>4</v>
      </c>
      <c r="AO6" s="21" t="s">
        <v>5</v>
      </c>
      <c r="AP6" s="21" t="s">
        <v>45</v>
      </c>
      <c r="AQ6" s="21" t="s">
        <v>47</v>
      </c>
      <c r="AR6" s="21" t="s">
        <v>62</v>
      </c>
      <c r="AS6" s="70" t="s">
        <v>1</v>
      </c>
      <c r="AT6" s="70" t="s">
        <v>43</v>
      </c>
      <c r="AU6" s="70" t="s">
        <v>63</v>
      </c>
      <c r="AV6" s="70" t="s">
        <v>2</v>
      </c>
      <c r="AW6" s="70" t="s">
        <v>23</v>
      </c>
      <c r="AX6" s="70" t="s">
        <v>24</v>
      </c>
      <c r="AY6" s="70" t="s">
        <v>25</v>
      </c>
      <c r="AZ6" s="70" t="s">
        <v>3</v>
      </c>
      <c r="BA6" s="70" t="s">
        <v>4</v>
      </c>
      <c r="BB6" s="70" t="s">
        <v>5</v>
      </c>
      <c r="BC6" s="70" t="s">
        <v>45</v>
      </c>
      <c r="BD6" s="70" t="s">
        <v>47</v>
      </c>
      <c r="BE6" s="70" t="s">
        <v>62</v>
      </c>
      <c r="BG6" s="15" t="s">
        <v>1</v>
      </c>
      <c r="BH6" s="15" t="s">
        <v>43</v>
      </c>
      <c r="BI6" s="15" t="s">
        <v>63</v>
      </c>
      <c r="BJ6" s="15" t="s">
        <v>2</v>
      </c>
      <c r="BK6" s="15" t="s">
        <v>23</v>
      </c>
      <c r="BL6" s="15" t="s">
        <v>24</v>
      </c>
      <c r="BM6" s="15" t="s">
        <v>25</v>
      </c>
      <c r="BN6" s="15" t="s">
        <v>3</v>
      </c>
      <c r="BO6" s="15" t="s">
        <v>4</v>
      </c>
      <c r="BP6" s="15" t="s">
        <v>5</v>
      </c>
      <c r="BQ6" s="15" t="s">
        <v>45</v>
      </c>
      <c r="BR6" s="15" t="s">
        <v>47</v>
      </c>
      <c r="BS6" s="15" t="s">
        <v>62</v>
      </c>
      <c r="BU6" s="8"/>
      <c r="BV6" s="10" t="s">
        <v>1</v>
      </c>
      <c r="BW6" s="8" t="s">
        <v>43</v>
      </c>
      <c r="BX6" s="10" t="s">
        <v>63</v>
      </c>
      <c r="BY6" s="98" t="s">
        <v>2</v>
      </c>
      <c r="BZ6" s="10" t="s">
        <v>23</v>
      </c>
      <c r="CA6" s="10" t="s">
        <v>24</v>
      </c>
      <c r="CB6" s="10" t="s">
        <v>25</v>
      </c>
      <c r="CC6" s="10" t="s">
        <v>3</v>
      </c>
      <c r="CD6" s="10" t="s">
        <v>4</v>
      </c>
      <c r="CE6" s="10" t="s">
        <v>5</v>
      </c>
      <c r="CF6" s="10" t="s">
        <v>45</v>
      </c>
      <c r="CG6" s="10" t="s">
        <v>47</v>
      </c>
      <c r="CH6" s="10" t="s">
        <v>62</v>
      </c>
      <c r="CI6" s="70" t="s">
        <v>1</v>
      </c>
      <c r="CJ6" s="70" t="s">
        <v>43</v>
      </c>
      <c r="CK6" s="70" t="s">
        <v>63</v>
      </c>
      <c r="CL6" s="70" t="s">
        <v>2</v>
      </c>
      <c r="CM6" s="70" t="s">
        <v>23</v>
      </c>
      <c r="CN6" s="70" t="s">
        <v>24</v>
      </c>
      <c r="CO6" s="70" t="s">
        <v>25</v>
      </c>
      <c r="CP6" s="70" t="s">
        <v>3</v>
      </c>
      <c r="CQ6" s="70" t="s">
        <v>4</v>
      </c>
      <c r="CR6" s="70" t="s">
        <v>5</v>
      </c>
      <c r="CS6" s="70" t="s">
        <v>45</v>
      </c>
      <c r="CT6" s="70" t="s">
        <v>47</v>
      </c>
      <c r="CU6" s="70" t="s">
        <v>62</v>
      </c>
      <c r="CW6" s="15" t="s">
        <v>1</v>
      </c>
      <c r="CX6" s="15" t="s">
        <v>43</v>
      </c>
      <c r="CY6" s="15" t="s">
        <v>63</v>
      </c>
      <c r="CZ6" s="15" t="s">
        <v>2</v>
      </c>
      <c r="DA6" s="15" t="s">
        <v>23</v>
      </c>
      <c r="DB6" s="15" t="s">
        <v>24</v>
      </c>
      <c r="DC6" s="15" t="s">
        <v>25</v>
      </c>
      <c r="DD6" s="15" t="s">
        <v>3</v>
      </c>
      <c r="DE6" s="15" t="s">
        <v>4</v>
      </c>
      <c r="DF6" s="15" t="s">
        <v>5</v>
      </c>
      <c r="DG6" s="15" t="s">
        <v>45</v>
      </c>
      <c r="DH6" s="15" t="s">
        <v>47</v>
      </c>
      <c r="DI6" s="15" t="s">
        <v>62</v>
      </c>
      <c r="DK6" s="8"/>
      <c r="DL6" s="10" t="s">
        <v>1</v>
      </c>
      <c r="DM6" s="10" t="s">
        <v>43</v>
      </c>
      <c r="DN6" s="10" t="s">
        <v>63</v>
      </c>
      <c r="DO6" s="10" t="s">
        <v>2</v>
      </c>
      <c r="DP6" s="10" t="s">
        <v>23</v>
      </c>
      <c r="DQ6" s="10" t="s">
        <v>24</v>
      </c>
      <c r="DR6" s="10" t="s">
        <v>25</v>
      </c>
      <c r="DS6" s="10" t="s">
        <v>3</v>
      </c>
      <c r="DT6" s="10" t="s">
        <v>4</v>
      </c>
      <c r="DU6" s="10" t="s">
        <v>5</v>
      </c>
      <c r="DV6" s="10" t="s">
        <v>45</v>
      </c>
      <c r="DW6" s="10" t="s">
        <v>47</v>
      </c>
      <c r="DX6" s="10" t="s">
        <v>62</v>
      </c>
      <c r="DY6" s="70" t="s">
        <v>1</v>
      </c>
      <c r="DZ6" s="70" t="s">
        <v>43</v>
      </c>
      <c r="EA6" s="70" t="s">
        <v>63</v>
      </c>
      <c r="EB6" s="70" t="s">
        <v>2</v>
      </c>
      <c r="EC6" s="70" t="s">
        <v>23</v>
      </c>
      <c r="ED6" s="70" t="s">
        <v>24</v>
      </c>
      <c r="EE6" s="70" t="s">
        <v>25</v>
      </c>
      <c r="EF6" s="70" t="s">
        <v>3</v>
      </c>
      <c r="EG6" s="70" t="s">
        <v>4</v>
      </c>
      <c r="EH6" s="70" t="s">
        <v>5</v>
      </c>
      <c r="EI6" s="70" t="s">
        <v>45</v>
      </c>
      <c r="EJ6" s="70" t="s">
        <v>47</v>
      </c>
      <c r="EK6" s="70" t="s">
        <v>62</v>
      </c>
      <c r="EM6" s="15" t="s">
        <v>1</v>
      </c>
      <c r="EN6" s="15" t="s">
        <v>43</v>
      </c>
      <c r="EO6" s="15" t="s">
        <v>63</v>
      </c>
      <c r="EP6" s="15" t="s">
        <v>2</v>
      </c>
      <c r="EQ6" s="15" t="s">
        <v>23</v>
      </c>
      <c r="ER6" s="15" t="s">
        <v>24</v>
      </c>
      <c r="ES6" s="15" t="s">
        <v>25</v>
      </c>
      <c r="ET6" s="15" t="s">
        <v>3</v>
      </c>
      <c r="EU6" s="15" t="s">
        <v>4</v>
      </c>
      <c r="EV6" s="15" t="s">
        <v>5</v>
      </c>
      <c r="EW6" s="15" t="s">
        <v>45</v>
      </c>
      <c r="EX6" s="15" t="s">
        <v>47</v>
      </c>
      <c r="EY6" s="15" t="s">
        <v>62</v>
      </c>
      <c r="FA6" s="8"/>
      <c r="FB6" s="10" t="s">
        <v>1</v>
      </c>
      <c r="FC6" s="10" t="s">
        <v>43</v>
      </c>
      <c r="FD6" s="10" t="s">
        <v>63</v>
      </c>
      <c r="FE6" s="10" t="s">
        <v>2</v>
      </c>
      <c r="FF6" s="10" t="s">
        <v>23</v>
      </c>
      <c r="FG6" s="10" t="s">
        <v>24</v>
      </c>
      <c r="FH6" s="10" t="s">
        <v>25</v>
      </c>
      <c r="FI6" s="10" t="s">
        <v>3</v>
      </c>
      <c r="FJ6" s="10" t="s">
        <v>4</v>
      </c>
      <c r="FK6" s="10" t="s">
        <v>5</v>
      </c>
      <c r="FL6" s="10" t="s">
        <v>45</v>
      </c>
      <c r="FM6" s="10" t="s">
        <v>47</v>
      </c>
      <c r="FN6" s="10" t="s">
        <v>62</v>
      </c>
      <c r="FO6" s="70" t="s">
        <v>1</v>
      </c>
      <c r="FP6" s="70" t="s">
        <v>43</v>
      </c>
      <c r="FQ6" s="70" t="s">
        <v>63</v>
      </c>
      <c r="FR6" s="70" t="s">
        <v>2</v>
      </c>
      <c r="FS6" s="70" t="s">
        <v>23</v>
      </c>
      <c r="FT6" s="70" t="s">
        <v>24</v>
      </c>
      <c r="FU6" s="70" t="s">
        <v>25</v>
      </c>
      <c r="FV6" s="70" t="s">
        <v>3</v>
      </c>
      <c r="FW6" s="70" t="s">
        <v>4</v>
      </c>
      <c r="FX6" s="70" t="s">
        <v>5</v>
      </c>
      <c r="FY6" s="70" t="s">
        <v>45</v>
      </c>
      <c r="FZ6" s="70" t="s">
        <v>47</v>
      </c>
      <c r="GA6" s="70" t="s">
        <v>62</v>
      </c>
      <c r="GC6" s="15" t="s">
        <v>1</v>
      </c>
      <c r="GD6" s="15" t="s">
        <v>43</v>
      </c>
      <c r="GE6" s="15" t="s">
        <v>63</v>
      </c>
      <c r="GF6" s="15" t="s">
        <v>2</v>
      </c>
      <c r="GG6" s="15" t="s">
        <v>23</v>
      </c>
      <c r="GH6" s="15" t="s">
        <v>24</v>
      </c>
      <c r="GI6" s="15" t="s">
        <v>25</v>
      </c>
      <c r="GJ6" s="15" t="s">
        <v>3</v>
      </c>
      <c r="GK6" s="15" t="s">
        <v>4</v>
      </c>
      <c r="GL6" s="15" t="s">
        <v>5</v>
      </c>
      <c r="GM6" s="15" t="s">
        <v>45</v>
      </c>
      <c r="GN6" s="15" t="s">
        <v>47</v>
      </c>
      <c r="GO6" s="15" t="s">
        <v>62</v>
      </c>
      <c r="GQ6" s="8"/>
      <c r="GR6" s="10" t="s">
        <v>1</v>
      </c>
      <c r="GS6" s="10" t="s">
        <v>43</v>
      </c>
      <c r="GT6" s="10" t="s">
        <v>63</v>
      </c>
      <c r="GU6" s="10" t="s">
        <v>2</v>
      </c>
      <c r="GV6" s="10" t="s">
        <v>23</v>
      </c>
      <c r="GW6" s="10" t="s">
        <v>24</v>
      </c>
      <c r="GX6" s="10" t="s">
        <v>25</v>
      </c>
      <c r="GY6" s="10" t="s">
        <v>3</v>
      </c>
      <c r="GZ6" s="10" t="s">
        <v>4</v>
      </c>
      <c r="HA6" s="10" t="s">
        <v>5</v>
      </c>
      <c r="HB6" s="10" t="s">
        <v>45</v>
      </c>
      <c r="HC6" s="10" t="s">
        <v>47</v>
      </c>
      <c r="HD6" s="10" t="s">
        <v>62</v>
      </c>
      <c r="HE6" s="70" t="s">
        <v>1</v>
      </c>
      <c r="HF6" s="70" t="s">
        <v>43</v>
      </c>
      <c r="HG6" s="70" t="s">
        <v>63</v>
      </c>
      <c r="HH6" s="70" t="s">
        <v>2</v>
      </c>
      <c r="HI6" s="70" t="s">
        <v>23</v>
      </c>
      <c r="HJ6" s="70" t="s">
        <v>24</v>
      </c>
      <c r="HK6" s="70" t="s">
        <v>25</v>
      </c>
      <c r="HL6" s="70" t="s">
        <v>3</v>
      </c>
      <c r="HM6" s="70" t="s">
        <v>4</v>
      </c>
      <c r="HN6" s="70" t="s">
        <v>5</v>
      </c>
      <c r="HO6" s="70" t="s">
        <v>45</v>
      </c>
      <c r="HP6" s="70" t="s">
        <v>47</v>
      </c>
      <c r="HQ6" s="70" t="s">
        <v>62</v>
      </c>
      <c r="HS6" s="15" t="s">
        <v>1</v>
      </c>
      <c r="HT6" s="15" t="s">
        <v>43</v>
      </c>
      <c r="HU6" s="15" t="s">
        <v>63</v>
      </c>
      <c r="HV6" s="15" t="s">
        <v>2</v>
      </c>
      <c r="HW6" s="15" t="s">
        <v>23</v>
      </c>
      <c r="HX6" s="15" t="s">
        <v>24</v>
      </c>
      <c r="HY6" s="15" t="s">
        <v>25</v>
      </c>
      <c r="HZ6" s="15" t="s">
        <v>3</v>
      </c>
      <c r="IA6" s="15" t="s">
        <v>4</v>
      </c>
      <c r="IB6" s="15" t="s">
        <v>5</v>
      </c>
      <c r="IC6" s="15" t="s">
        <v>45</v>
      </c>
      <c r="ID6" s="15" t="s">
        <v>47</v>
      </c>
      <c r="IE6" s="15" t="s">
        <v>62</v>
      </c>
    </row>
    <row r="7" spans="1:23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E7" s="8"/>
      <c r="AF7" s="22" t="s">
        <v>48</v>
      </c>
      <c r="AG7" s="22" t="s">
        <v>49</v>
      </c>
      <c r="AH7" s="22" t="s">
        <v>50</v>
      </c>
      <c r="AI7" s="22" t="s">
        <v>51</v>
      </c>
      <c r="AJ7" s="22" t="s">
        <v>52</v>
      </c>
      <c r="AK7" s="22" t="s">
        <v>53</v>
      </c>
      <c r="AL7" s="22" t="s">
        <v>54</v>
      </c>
      <c r="AM7" s="22" t="s">
        <v>55</v>
      </c>
      <c r="AN7" s="22" t="s">
        <v>56</v>
      </c>
      <c r="AO7" s="22" t="s">
        <v>57</v>
      </c>
      <c r="AP7" s="22" t="s">
        <v>58</v>
      </c>
      <c r="AQ7" s="22" t="s">
        <v>59</v>
      </c>
      <c r="AR7" s="22" t="s">
        <v>60</v>
      </c>
      <c r="AS7" s="71" t="s">
        <v>41</v>
      </c>
      <c r="AT7" s="71" t="s">
        <v>41</v>
      </c>
      <c r="AU7" s="71" t="s">
        <v>41</v>
      </c>
      <c r="AV7" s="71" t="s">
        <v>41</v>
      </c>
      <c r="AW7" s="71" t="s">
        <v>41</v>
      </c>
      <c r="AX7" s="71" t="s">
        <v>41</v>
      </c>
      <c r="AY7" s="71" t="s">
        <v>41</v>
      </c>
      <c r="AZ7" s="71" t="s">
        <v>41</v>
      </c>
      <c r="BA7" s="71" t="s">
        <v>41</v>
      </c>
      <c r="BB7" s="71" t="s">
        <v>41</v>
      </c>
      <c r="BC7" s="71" t="s">
        <v>41</v>
      </c>
      <c r="BD7" s="71" t="s">
        <v>41</v>
      </c>
      <c r="BE7" s="71" t="s">
        <v>41</v>
      </c>
      <c r="BG7" s="9"/>
      <c r="BH7" s="8"/>
      <c r="BI7" s="8"/>
      <c r="BJ7" s="9"/>
      <c r="BK7" s="8"/>
      <c r="BL7" s="8"/>
      <c r="BM7" s="8"/>
      <c r="BN7" s="8"/>
      <c r="BO7" s="8"/>
      <c r="BP7" s="8"/>
      <c r="BQ7" s="8"/>
      <c r="BR7" s="8"/>
      <c r="BS7" s="8"/>
      <c r="BU7" s="8"/>
      <c r="BV7" s="11" t="s">
        <v>48</v>
      </c>
      <c r="BW7" s="8" t="s">
        <v>49</v>
      </c>
      <c r="BX7" s="11" t="s">
        <v>50</v>
      </c>
      <c r="BY7" s="99" t="s">
        <v>51</v>
      </c>
      <c r="BZ7" s="11" t="s">
        <v>52</v>
      </c>
      <c r="CA7" s="11" t="s">
        <v>53</v>
      </c>
      <c r="CB7" s="11" t="s">
        <v>54</v>
      </c>
      <c r="CC7" s="11" t="s">
        <v>55</v>
      </c>
      <c r="CD7" s="11" t="s">
        <v>56</v>
      </c>
      <c r="CE7" s="11" t="s">
        <v>57</v>
      </c>
      <c r="CF7" s="11" t="s">
        <v>58</v>
      </c>
      <c r="CG7" s="11" t="s">
        <v>59</v>
      </c>
      <c r="CH7" s="11" t="s">
        <v>60</v>
      </c>
      <c r="CI7" s="71" t="s">
        <v>41</v>
      </c>
      <c r="CJ7" s="71" t="s">
        <v>41</v>
      </c>
      <c r="CK7" s="71" t="s">
        <v>41</v>
      </c>
      <c r="CL7" s="71" t="s">
        <v>41</v>
      </c>
      <c r="CM7" s="71" t="s">
        <v>41</v>
      </c>
      <c r="CN7" s="71" t="s">
        <v>41</v>
      </c>
      <c r="CO7" s="71" t="s">
        <v>41</v>
      </c>
      <c r="CP7" s="71" t="s">
        <v>41</v>
      </c>
      <c r="CQ7" s="71" t="s">
        <v>41</v>
      </c>
      <c r="CR7" s="71" t="s">
        <v>41</v>
      </c>
      <c r="CS7" s="71" t="s">
        <v>41</v>
      </c>
      <c r="CT7" s="71" t="s">
        <v>41</v>
      </c>
      <c r="CU7" s="71" t="s">
        <v>41</v>
      </c>
      <c r="CW7" s="9"/>
      <c r="CX7" s="8"/>
      <c r="CY7" s="8"/>
      <c r="CZ7" s="9"/>
      <c r="DA7" s="8"/>
      <c r="DB7" s="8"/>
      <c r="DC7" s="8"/>
      <c r="DD7" s="8"/>
      <c r="DE7" s="8"/>
      <c r="DF7" s="8"/>
      <c r="DG7" s="8"/>
      <c r="DH7" s="8"/>
      <c r="DI7" s="8"/>
      <c r="DK7" s="8"/>
      <c r="DL7" s="11" t="s">
        <v>48</v>
      </c>
      <c r="DM7" s="11" t="s">
        <v>49</v>
      </c>
      <c r="DN7" s="11" t="s">
        <v>50</v>
      </c>
      <c r="DO7" s="11" t="s">
        <v>51</v>
      </c>
      <c r="DP7" s="11" t="s">
        <v>52</v>
      </c>
      <c r="DQ7" s="11" t="s">
        <v>53</v>
      </c>
      <c r="DR7" s="11" t="s">
        <v>54</v>
      </c>
      <c r="DS7" s="11" t="s">
        <v>55</v>
      </c>
      <c r="DT7" s="11" t="s">
        <v>56</v>
      </c>
      <c r="DU7" s="11" t="s">
        <v>57</v>
      </c>
      <c r="DV7" s="11" t="s">
        <v>58</v>
      </c>
      <c r="DW7" s="11" t="s">
        <v>59</v>
      </c>
      <c r="DX7" s="11" t="s">
        <v>60</v>
      </c>
      <c r="DY7" s="71" t="s">
        <v>41</v>
      </c>
      <c r="DZ7" s="71" t="s">
        <v>41</v>
      </c>
      <c r="EA7" s="71" t="s">
        <v>41</v>
      </c>
      <c r="EB7" s="71" t="s">
        <v>41</v>
      </c>
      <c r="EC7" s="71" t="s">
        <v>41</v>
      </c>
      <c r="ED7" s="71" t="s">
        <v>41</v>
      </c>
      <c r="EE7" s="71" t="s">
        <v>41</v>
      </c>
      <c r="EF7" s="71" t="s">
        <v>41</v>
      </c>
      <c r="EG7" s="71" t="s">
        <v>41</v>
      </c>
      <c r="EH7" s="71" t="s">
        <v>41</v>
      </c>
      <c r="EI7" s="71" t="s">
        <v>41</v>
      </c>
      <c r="EJ7" s="71" t="s">
        <v>41</v>
      </c>
      <c r="EK7" s="71" t="s">
        <v>41</v>
      </c>
      <c r="EM7" s="9"/>
      <c r="EN7" s="8"/>
      <c r="EO7" s="8"/>
      <c r="EP7" s="9"/>
      <c r="EQ7" s="8"/>
      <c r="ER7" s="8"/>
      <c r="ES7" s="8"/>
      <c r="ET7" s="8"/>
      <c r="EU7" s="8"/>
      <c r="EV7" s="8"/>
      <c r="EW7" s="8"/>
      <c r="EX7" s="8"/>
      <c r="EY7" s="8"/>
      <c r="FA7" s="8"/>
      <c r="FB7" s="11" t="s">
        <v>48</v>
      </c>
      <c r="FC7" s="11" t="s">
        <v>49</v>
      </c>
      <c r="FD7" s="11" t="s">
        <v>50</v>
      </c>
      <c r="FE7" s="11" t="s">
        <v>51</v>
      </c>
      <c r="FF7" s="11" t="s">
        <v>52</v>
      </c>
      <c r="FG7" s="11" t="s">
        <v>53</v>
      </c>
      <c r="FH7" s="11" t="s">
        <v>54</v>
      </c>
      <c r="FI7" s="11" t="s">
        <v>55</v>
      </c>
      <c r="FJ7" s="11" t="s">
        <v>56</v>
      </c>
      <c r="FK7" s="11" t="s">
        <v>57</v>
      </c>
      <c r="FL7" s="11" t="s">
        <v>58</v>
      </c>
      <c r="FM7" s="11" t="s">
        <v>59</v>
      </c>
      <c r="FN7" s="11" t="s">
        <v>60</v>
      </c>
      <c r="FO7" s="71" t="s">
        <v>41</v>
      </c>
      <c r="FP7" s="71" t="s">
        <v>41</v>
      </c>
      <c r="FQ7" s="71" t="s">
        <v>41</v>
      </c>
      <c r="FR7" s="71" t="s">
        <v>41</v>
      </c>
      <c r="FS7" s="71" t="s">
        <v>41</v>
      </c>
      <c r="FT7" s="71" t="s">
        <v>41</v>
      </c>
      <c r="FU7" s="71" t="s">
        <v>41</v>
      </c>
      <c r="FV7" s="71" t="s">
        <v>41</v>
      </c>
      <c r="FW7" s="71" t="s">
        <v>41</v>
      </c>
      <c r="FX7" s="71" t="s">
        <v>41</v>
      </c>
      <c r="FY7" s="71" t="s">
        <v>41</v>
      </c>
      <c r="FZ7" s="71" t="s">
        <v>41</v>
      </c>
      <c r="GA7" s="71" t="s">
        <v>41</v>
      </c>
      <c r="GC7" s="9"/>
      <c r="GD7" s="8"/>
      <c r="GE7" s="8"/>
      <c r="GF7" s="9"/>
      <c r="GG7" s="8"/>
      <c r="GH7" s="8"/>
      <c r="GI7" s="8"/>
      <c r="GJ7" s="8"/>
      <c r="GK7" s="8"/>
      <c r="GL7" s="8"/>
      <c r="GM7" s="8"/>
      <c r="GN7" s="8"/>
      <c r="GO7" s="8"/>
      <c r="GQ7" s="8"/>
      <c r="GR7" s="11" t="s">
        <v>48</v>
      </c>
      <c r="GS7" s="11" t="s">
        <v>49</v>
      </c>
      <c r="GT7" s="11" t="s">
        <v>50</v>
      </c>
      <c r="GU7" s="11" t="s">
        <v>51</v>
      </c>
      <c r="GV7" s="11" t="s">
        <v>52</v>
      </c>
      <c r="GW7" s="11" t="s">
        <v>53</v>
      </c>
      <c r="GX7" s="11" t="s">
        <v>54</v>
      </c>
      <c r="GY7" s="11" t="s">
        <v>55</v>
      </c>
      <c r="GZ7" s="11" t="s">
        <v>56</v>
      </c>
      <c r="HA7" s="11" t="s">
        <v>57</v>
      </c>
      <c r="HB7" s="11" t="s">
        <v>58</v>
      </c>
      <c r="HC7" s="11" t="s">
        <v>59</v>
      </c>
      <c r="HD7" s="11" t="s">
        <v>60</v>
      </c>
      <c r="HE7" s="71" t="s">
        <v>41</v>
      </c>
      <c r="HF7" s="71" t="s">
        <v>41</v>
      </c>
      <c r="HG7" s="71" t="s">
        <v>41</v>
      </c>
      <c r="HH7" s="71" t="s">
        <v>41</v>
      </c>
      <c r="HI7" s="71" t="s">
        <v>41</v>
      </c>
      <c r="HJ7" s="71" t="s">
        <v>41</v>
      </c>
      <c r="HK7" s="71" t="s">
        <v>41</v>
      </c>
      <c r="HL7" s="71" t="s">
        <v>41</v>
      </c>
      <c r="HM7" s="71" t="s">
        <v>41</v>
      </c>
      <c r="HN7" s="71" t="s">
        <v>41</v>
      </c>
      <c r="HO7" s="71" t="s">
        <v>41</v>
      </c>
      <c r="HP7" s="71" t="s">
        <v>41</v>
      </c>
      <c r="HQ7" s="71" t="s">
        <v>41</v>
      </c>
      <c r="HS7" s="9"/>
      <c r="HT7" s="8"/>
      <c r="HU7" s="8"/>
      <c r="HV7" s="9"/>
      <c r="HW7" s="8"/>
      <c r="HX7" s="8"/>
      <c r="HY7" s="8"/>
      <c r="HZ7" s="8"/>
      <c r="IA7" s="8"/>
      <c r="IB7" s="8"/>
      <c r="IC7" s="8"/>
      <c r="ID7" s="8"/>
      <c r="IE7" s="8"/>
    </row>
    <row r="8" spans="1:239" ht="21">
      <c r="A8" s="13">
        <f t="shared" ref="A8:A71" si="0">AE8</f>
        <v>46295</v>
      </c>
      <c r="O8"/>
      <c r="AD8"/>
      <c r="AE8" s="4">
        <f t="array" ref="AE8:AE247">_xll.FDS(AF7,"JULIAN(FMA_GROWTH_1YR(""EPS"",+1,0,-20AY,M,""PORTAGG"",""MEANR"").dates)")</f>
        <v>46295</v>
      </c>
      <c r="AF8" s="1">
        <f t="array" ref="AF8:AF247">_xll.FDS(AF7,"FMA_GROWTH_1YR(""EPS"",NTMA,0,-20AY,M,""PORTAGG"",""MEANR"")")</f>
        <v>18.168166656455298</v>
      </c>
      <c r="AG8" s="1">
        <f t="array" ref="AG8:AG247">_xll.FDS(AG7,"FMA_GROWTH_1YR(""EPS"",NTMA,0,-20AY,M,""PORTAGG"",""MEANR"")")</f>
        <v>6.9131175513377903</v>
      </c>
      <c r="AH8" s="1">
        <f t="array" ref="AH8:AH247">_xll.FDS(AH7,"FMA_GROWTH_1YR(""EPS"",NTMA,0,-20AY,M,""PORTAGG"",""MEANR"")")</f>
        <v>13.004314284996401</v>
      </c>
      <c r="AI8" s="1">
        <f t="array" ref="AI8:AI247">_xll.FDS(AI7,"FMA_GROWTH_1YR(""EPS"",NTMA,0,-20AY,M,""PORTAGG"",""MEANR"")")</f>
        <v>10.6371743802006</v>
      </c>
      <c r="AJ8" s="1">
        <f t="array" ref="AJ8:AJ247">_xll.FDS(AJ7,"FMA_GROWTH_1YR(""EPS"",NTMA,0,-20AY,M,""PORTAGG"",""MEANR"")")</f>
        <v>8.0643699753674607</v>
      </c>
      <c r="AK8" s="1">
        <f t="array" ref="AK8:AK247">_xll.FDS(AK7,"FMA_GROWTH_1YR(""EPS"",NTMA,0,-20AY,M,""PORTAGG"",""MEANR"")")</f>
        <v>16.132482771721399</v>
      </c>
      <c r="AL8" s="1">
        <f t="array" ref="AL8:AL247">_xll.FDS(AL7,"FMA_GROWTH_1YR(""EPS"",NTMA,0,-20AY,M,""PORTAGG"",""MEANR"")")</f>
        <v>13.2708384625642</v>
      </c>
      <c r="AM8" s="1">
        <f t="array" ref="AM8:AM247">_xll.FDS(AM7,"FMA_GROWTH_1YR(""EPS"",NTMA,0,-20AY,M,""PORTAGG"",""MEANR"")")</f>
        <v>27.448512775012901</v>
      </c>
      <c r="AN8" s="1">
        <f t="array" ref="AN8:AN247">_xll.FDS(AN7,"FMA_GROWTH_1YR(""EPS"",NTMA,0,-20AY,M,""PORTAGG"",""MEANR"")")</f>
        <v>11.467268831232101</v>
      </c>
      <c r="AO8" s="1">
        <f t="array" ref="AO8:AO247">_xll.FDS(AO7,"FMA_GROWTH_1YR(""EPS"",NTMA,0,-20AY,M,""PORTAGG"",""MEANR"")")</f>
        <v>8.8611012652945096</v>
      </c>
      <c r="AP8" s="1">
        <f t="array" ref="AP8:AP247">_xll.FDS(AP7,"FMA_GROWTH_1YR(""EPS"",NTMA,0,-20AY,M,""PORTAGG"",""MEANR"")")</f>
        <v>11.4058469447882</v>
      </c>
      <c r="AQ8" s="1">
        <f t="array" ref="AQ8:AQ247">_xll.FDS(AQ7,"FMA_GROWTH_1YR(""EPS"",NTMA,0,-20AY,M,""PORTAGG"",""MEANR"")")</f>
        <v>9.4339469593884804</v>
      </c>
      <c r="AR8" s="1">
        <f t="array" ref="AR8:AR247">_xll.FDS(AR7,"FMA_GROWTH_1YR(""EPS"",NTMA,0,-20AY,M,""PORTAGG"",""MEANR"")")</f>
        <v>64.431375811462303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T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DJ8"/>
      <c r="DL8" s="1">
        <f t="array" ref="DL8:DL247">_xll.FDS(DL7,"FMA_GROWTH_1YR(""SALES"",NTMA,0,-20AY,M,""PORTAGG"",""MEANR"")")</f>
        <v>3.7950324709443901</v>
      </c>
      <c r="DM8" s="1">
        <f t="array" ref="DM8:DM247">_xll.FDS(DM7,"FMA_GROWTH_1YR(""SALES"",NTMA,0,-20AY,M,""PORTAGG"",""MEANR"")")</f>
        <v>3.6888090977587802</v>
      </c>
      <c r="DN8" s="1">
        <f t="array" ref="DN8:DN247">_xll.FDS(DN7,"FMA_GROWTH_1YR(""SALES"",NTMA,0,-20AY,M,""PORTAGG"",""MEANR"")")</f>
        <v>6.0954359120817996</v>
      </c>
      <c r="DO8" s="1">
        <f t="array" ref="DO8:DO247">_xll.FDS(DO7,"FMA_GROWTH_1YR(""SALES"",NTMA,0,-20AY,M,""PORTAGG"",""MEANR"")")</f>
        <v>5.0359126782749701</v>
      </c>
      <c r="DP8" s="1">
        <f t="array" ref="DP8:DP247">_xll.FDS(DP7,"FMA_GROWTH_1YR(""SALES"",NTMA,0,-20AY,M,""PORTAGG"",""MEANR"")")</f>
        <v>5.49781329655079</v>
      </c>
      <c r="DQ8" s="1">
        <f t="array" ref="DQ8:DQ247">_xll.FDS(DQ7,"FMA_GROWTH_1YR(""SALES"",NTMA,0,-20AY,M,""PORTAGG"",""MEANR"")")</f>
        <v>7.5180213362879602</v>
      </c>
      <c r="DR8" s="1">
        <f t="array" ref="DR8:DR247">_xll.FDS(DR7,"FMA_GROWTH_1YR(""SALES"",NTMA,0,-20AY,M,""PORTAGG"",""MEANR"")")</f>
        <v>-0.32915550408629202</v>
      </c>
      <c r="DS8" s="1">
        <f t="array" ref="DS8:DS247">_xll.FDS(DS7,"FMA_GROWTH_1YR(""SALES"",NTMA,0,-20AY,M,""PORTAGG"",""MEANR"")")</f>
        <v>15.9153945323063</v>
      </c>
      <c r="DT8" s="1">
        <f t="array" ref="DT8:DT247">_xll.FDS(DT7,"FMA_GROWTH_1YR(""SALES"",NTMA,0,-20AY,M,""PORTAGG"",""MEANR"")")</f>
        <v>4.1123275406810302</v>
      </c>
      <c r="DU8" s="1">
        <f t="array" ref="DU8:DU247">_xll.FDS(DU7,"FMA_GROWTH_1YR(""SALES"",NTMA,0,-20AY,M,""PORTAGG"",""MEANR"")")</f>
        <v>3.70089481685525</v>
      </c>
      <c r="DV8" s="1">
        <f t="array" ref="DV8:DV247">_xll.FDS(DV7,"FMA_GROWTH_1YR(""SALES"",NTMA,0,-20AY,M,""PORTAGG"",""MEANR"")")</f>
        <v>5.2466351986181801</v>
      </c>
      <c r="DW8" s="1">
        <f t="array" ref="DW8:DW247">_xll.FDS(DW7,"FMA_GROWTH_1YR(""SALES"",NTMA,0,-20AY,M,""PORTAGG"",""MEANR"")")</f>
        <v>6.5215205819300799</v>
      </c>
      <c r="DX8" s="1">
        <f t="array" ref="DX8:DX247">_xll.FDS(DX7,"FMA_GROWTH_1YR(""SALES"",NTMA,0,-20AY,M,""PORTAGG"",""MEANR"")")</f>
        <v>1.9925869170049499</v>
      </c>
      <c r="EL8"/>
      <c r="EZ8"/>
      <c r="FB8" s="1">
        <f t="array" ref="FB8:FB247">_xll.FDS(FB7,"FMA_GROWTH_1YR(""EBITDA"",NTMA,0,-20AY,M,""PORTAGG"",""MEANR"")")</f>
        <v>10.2825173162478</v>
      </c>
      <c r="FC8" s="1">
        <f t="array" ref="FC8:FC247">_xll.FDS(FC7,"FMA_GROWTH_1YR(""EBITDA"",NTMA,0,-20AY,M,""PORTAGG"",""MEANR"")")</f>
        <v>4.8960757305581302</v>
      </c>
      <c r="FD8" s="1">
        <f t="array" ref="FD8:FD247">_xll.FDS(FD7,"FMA_GROWTH_1YR(""EBITDA"",NTMA,0,-20AY,M,""PORTAGG"",""MEANR"")")</f>
        <v>7.7301313081955403</v>
      </c>
      <c r="FE8" s="98" t="e">
        <f t="array" ref="FE8:FE247">_xll.FDS(FE7,"FMA_GROWTH_1YR(""EBITDA"",NTMA,0,-20AY,M,""PORTAGG"",""MEANR"")")</f>
        <v>#N/A</v>
      </c>
      <c r="FF8" s="1">
        <f t="array" ref="FF8:FF247">_xll.FDS(FF7,"FMA_GROWTH_1YR(""EBITDA"",NTMA,0,-20AY,M,""PORTAGG"",""MEANR"")")</f>
        <v>7.6618301817374803</v>
      </c>
      <c r="FG8" s="1">
        <f t="array" ref="FG8:FG247">_xll.FDS(FG7,"FMA_GROWTH_1YR(""EBITDA"",NTMA,0,-20AY,M,""PORTAGG"",""MEANR"")")</f>
        <v>10.381888107014399</v>
      </c>
      <c r="FH8" s="1">
        <f t="array" ref="FH8:FH247">_xll.FDS(FH7,"FMA_GROWTH_1YR(""EBITDA"",NTMA,0,-20AY,M,""PORTAGG"",""MEANR"")")</f>
        <v>1.67437743564589</v>
      </c>
      <c r="FI8" s="1">
        <f t="array" ref="FI8:FI247">_xll.FDS(FI7,"FMA_GROWTH_1YR(""EBITDA"",NTMA,0,-20AY,M,""PORTAGG"",""MEANR"")")</f>
        <v>24.497584652989701</v>
      </c>
      <c r="FJ8" s="1">
        <f t="array" ref="FJ8:FJ247">_xll.FDS(FJ7,"FMA_GROWTH_1YR(""EBITDA"",NTMA,0,-20AY,M,""PORTAGG"",""MEANR"")")</f>
        <v>7.9311492000943797</v>
      </c>
      <c r="FK8" s="1">
        <f t="array" ref="FK8:FK247">_xll.FDS(FK7,"FMA_GROWTH_1YR(""EBITDA"",NTMA,0,-20AY,M,""PORTAGG"",""MEANR"")")</f>
        <v>7.5169853071197101</v>
      </c>
      <c r="FL8" s="1">
        <f t="array" ref="FL8:FL247">_xll.FDS(FL7,"FMA_GROWTH_1YR(""EBITDA"",NTMA,0,-20AY,M,""PORTAGG"",""MEANR"")")</f>
        <v>8.7677295329150695</v>
      </c>
      <c r="FM8" s="1">
        <f t="array" ref="FM8:FM247">_xll.FDS(FM7,"FMA_GROWTH_1YR(""EBITDA"",NTMA,0,-20AY,M,""PORTAGG"",""MEANR"")")</f>
        <v>8.0313612222362298</v>
      </c>
      <c r="FN8" s="1">
        <f t="array" ref="FN8:FN247">_xll.FDS(FN7,"FMA_GROWTH_1YR(""EBITDA"",NTMA,0,-20AY,M,""PORTAGG"",""MEANR"")")</f>
        <v>12.4458146852381</v>
      </c>
      <c r="GB8"/>
      <c r="GP8"/>
      <c r="HR8"/>
    </row>
    <row r="9" spans="1:239">
      <c r="A9" s="13">
        <f t="shared" si="0"/>
        <v>46265</v>
      </c>
      <c r="O9"/>
      <c r="AD9"/>
      <c r="AE9" s="4">
        <v>46265</v>
      </c>
      <c r="AF9" s="5">
        <v>19.977479274653302</v>
      </c>
      <c r="AG9" s="5">
        <v>6.6567196706498297</v>
      </c>
      <c r="AH9" s="5">
        <v>13.5862285310264</v>
      </c>
      <c r="AI9" s="5">
        <v>10.549033365099501</v>
      </c>
      <c r="AJ9" s="5">
        <v>7.7632716662562897</v>
      </c>
      <c r="AK9" s="5">
        <v>16.330996557706801</v>
      </c>
      <c r="AL9" s="5">
        <v>17.105345932135702</v>
      </c>
      <c r="AM9" s="5">
        <v>26.8566979333647</v>
      </c>
      <c r="AN9" s="5">
        <v>11.6127372639261</v>
      </c>
      <c r="AO9" s="5">
        <v>9.1470682867576993</v>
      </c>
      <c r="AP9" s="5">
        <v>8.3655180736990502</v>
      </c>
      <c r="AQ9" s="5">
        <v>9.2440113606011707</v>
      </c>
      <c r="AR9" s="5">
        <v>90.726343662444293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T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DJ9"/>
      <c r="DL9" s="5">
        <v>5.12392807014876</v>
      </c>
      <c r="DM9" s="5">
        <v>3.5710209528179999</v>
      </c>
      <c r="DN9" s="5">
        <v>6.1415540689779204</v>
      </c>
      <c r="DO9" s="5">
        <v>5.1952220505472297</v>
      </c>
      <c r="DP9" s="5">
        <v>5.3767001208448102</v>
      </c>
      <c r="DQ9" s="5">
        <v>7.3131006000777603</v>
      </c>
      <c r="DR9" s="5">
        <v>1.99892921605846</v>
      </c>
      <c r="DS9" s="5">
        <v>15.281334979612801</v>
      </c>
      <c r="DT9" s="5">
        <v>4.0744239112182203</v>
      </c>
      <c r="DU9" s="5">
        <v>3.43666311096981</v>
      </c>
      <c r="DV9" s="5">
        <v>4.9983883140673901</v>
      </c>
      <c r="DW9" s="5">
        <v>6.2003702832935703</v>
      </c>
      <c r="DX9" s="5">
        <v>2.1297439746351401</v>
      </c>
      <c r="EL9"/>
      <c r="EZ9"/>
      <c r="FB9" s="5">
        <v>11.604340569982799</v>
      </c>
      <c r="FC9" s="5">
        <v>4.6958793193743498</v>
      </c>
      <c r="FD9" s="5">
        <v>8.3142157746665006</v>
      </c>
      <c r="FE9" s="100" t="e">
        <v>#N/A</v>
      </c>
      <c r="FF9" s="5">
        <v>7.3429192958467802</v>
      </c>
      <c r="FG9" s="5">
        <v>10.3481103771948</v>
      </c>
      <c r="FH9" s="5">
        <v>3.2788761387444301</v>
      </c>
      <c r="FI9" s="5">
        <v>24.0134436926155</v>
      </c>
      <c r="FJ9" s="5">
        <v>8.2364519999115497</v>
      </c>
      <c r="FK9" s="5">
        <v>7.12592174700616</v>
      </c>
      <c r="FL9" s="5">
        <v>7.3856397058345102</v>
      </c>
      <c r="FM9" s="5">
        <v>7.5506180692038001</v>
      </c>
      <c r="FN9" s="5">
        <v>12.517007106631899</v>
      </c>
      <c r="GB9"/>
      <c r="GP9"/>
      <c r="HR9"/>
    </row>
    <row r="10" spans="1:239" ht="21">
      <c r="A10" s="13">
        <f t="shared" si="0"/>
        <v>46234</v>
      </c>
      <c r="O10"/>
      <c r="AD10"/>
      <c r="AE10" s="4">
        <v>46234</v>
      </c>
      <c r="AF10" s="1">
        <v>22.960083640618599</v>
      </c>
      <c r="AG10" s="1">
        <v>6.3060068205885997</v>
      </c>
      <c r="AH10" s="1">
        <v>13.437363800573699</v>
      </c>
      <c r="AI10" s="1">
        <v>10.193390448279001</v>
      </c>
      <c r="AJ10" s="1">
        <v>7.4499967875885202</v>
      </c>
      <c r="AK10" s="1">
        <v>16.2320299930578</v>
      </c>
      <c r="AL10" s="1">
        <v>23.9484274939655</v>
      </c>
      <c r="AM10" s="1">
        <v>26.8404845385774</v>
      </c>
      <c r="AN10" s="1">
        <v>11.258634385952099</v>
      </c>
      <c r="AO10" s="1">
        <v>9.2937959650075808</v>
      </c>
      <c r="AP10" s="1">
        <v>5.66421715996771</v>
      </c>
      <c r="AQ10" s="1">
        <v>8.7834604283277002</v>
      </c>
      <c r="AR10" s="1">
        <v>111.22312314086901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T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DJ10"/>
      <c r="DL10" s="1">
        <v>4.9316040050624999</v>
      </c>
      <c r="DM10" s="1">
        <v>3.49465038560444</v>
      </c>
      <c r="DN10" s="1">
        <v>5.9658297891299901</v>
      </c>
      <c r="DO10" s="1">
        <v>4.7650635460977302</v>
      </c>
      <c r="DP10" s="1">
        <v>5.2110239900523903</v>
      </c>
      <c r="DQ10" s="1">
        <v>7.1570831880849397</v>
      </c>
      <c r="DR10" s="1">
        <v>3.9733006206052002</v>
      </c>
      <c r="DS10" s="1">
        <v>15.0753758193809</v>
      </c>
      <c r="DT10" s="1">
        <v>3.90531252892354</v>
      </c>
      <c r="DU10" s="1">
        <v>3.0890740228057099</v>
      </c>
      <c r="DV10" s="1">
        <v>5.1588253984771804</v>
      </c>
      <c r="DW10" s="1">
        <v>5.9582188419622604</v>
      </c>
      <c r="DX10" s="1">
        <v>2.06004114036987</v>
      </c>
      <c r="EL10"/>
      <c r="EZ10"/>
      <c r="FB10" s="1">
        <v>12.8197700863248</v>
      </c>
      <c r="FC10" s="1">
        <v>4.3997742187928601</v>
      </c>
      <c r="FD10" s="1">
        <v>8.1595529160675095</v>
      </c>
      <c r="FE10" s="98" t="e">
        <v>#N/A</v>
      </c>
      <c r="FF10" s="1">
        <v>7.1056592476876803</v>
      </c>
      <c r="FG10" s="1">
        <v>10.1144099107381</v>
      </c>
      <c r="FH10" s="1">
        <v>6.7077901476583399</v>
      </c>
      <c r="FI10" s="1">
        <v>23.874439038686301</v>
      </c>
      <c r="FJ10" s="1">
        <v>7.93657972821073</v>
      </c>
      <c r="FK10" s="1">
        <v>6.7895562466100596</v>
      </c>
      <c r="FL10" s="1">
        <v>6.7873442966901099</v>
      </c>
      <c r="FM10" s="1">
        <v>7.2314920095517197</v>
      </c>
      <c r="FN10" s="1">
        <v>13.5546809917807</v>
      </c>
      <c r="GB10"/>
      <c r="GP10"/>
      <c r="HR10"/>
    </row>
    <row r="11" spans="1:239" ht="21">
      <c r="A11" s="13">
        <f t="shared" si="0"/>
        <v>46203</v>
      </c>
      <c r="O11"/>
      <c r="AD11"/>
      <c r="AE11" s="4">
        <v>46203</v>
      </c>
      <c r="AF11" s="1">
        <v>26.4457155056744</v>
      </c>
      <c r="AG11" s="1">
        <v>5.5862144842779502</v>
      </c>
      <c r="AH11" s="1">
        <v>12.021173617949101</v>
      </c>
      <c r="AI11" s="1">
        <v>9.6952216621870306</v>
      </c>
      <c r="AJ11" s="1">
        <v>6.7061730115752898</v>
      </c>
      <c r="AK11" s="1">
        <v>15.4413869970543</v>
      </c>
      <c r="AL11" s="1">
        <v>29.731780534106498</v>
      </c>
      <c r="AM11" s="1">
        <v>21.685925595431399</v>
      </c>
      <c r="AN11" s="1">
        <v>10.885544274217001</v>
      </c>
      <c r="AO11" s="1">
        <v>9.3023914370486693</v>
      </c>
      <c r="AP11" s="1">
        <v>3.6805761130337</v>
      </c>
      <c r="AQ11" s="1">
        <v>8.4553321480296599</v>
      </c>
      <c r="AR11" s="1">
        <v>149.49920867803499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T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DJ11"/>
      <c r="DL11" s="1">
        <v>6.3067003087903002</v>
      </c>
      <c r="DM11" s="1">
        <v>3.2081127811455601</v>
      </c>
      <c r="DN11" s="1">
        <v>5.3076023001824</v>
      </c>
      <c r="DO11" s="1">
        <v>4.1681979287920798</v>
      </c>
      <c r="DP11" s="1">
        <v>4.7698143218793696</v>
      </c>
      <c r="DQ11" s="1">
        <v>6.6374006301494202</v>
      </c>
      <c r="DR11" s="1">
        <v>6.3511946921858602</v>
      </c>
      <c r="DS11" s="1">
        <v>12.5630448555219</v>
      </c>
      <c r="DT11" s="1">
        <v>3.7717989616335901</v>
      </c>
      <c r="DU11" s="1">
        <v>2.88730032087935</v>
      </c>
      <c r="DV11" s="1">
        <v>5.7506126969521301</v>
      </c>
      <c r="DW11" s="1">
        <v>5.8657266680821696</v>
      </c>
      <c r="DX11" s="1">
        <v>2.19198073150719</v>
      </c>
      <c r="EL11"/>
      <c r="EZ11"/>
      <c r="FB11" s="1">
        <v>14.943540019076799</v>
      </c>
      <c r="FC11" s="1">
        <v>4.01720836071528</v>
      </c>
      <c r="FD11" s="1">
        <v>7.1813752587848798</v>
      </c>
      <c r="FE11" s="98" t="e">
        <v>#N/A</v>
      </c>
      <c r="FF11" s="1">
        <v>6.5761077898335198</v>
      </c>
      <c r="FG11" s="1">
        <v>9.3159999385304406</v>
      </c>
      <c r="FH11" s="1">
        <v>9.9176368945424596</v>
      </c>
      <c r="FI11" s="1">
        <v>19.537694914376701</v>
      </c>
      <c r="FJ11" s="1">
        <v>8.1332189139306106</v>
      </c>
      <c r="FK11" s="1">
        <v>6.2878456312551902</v>
      </c>
      <c r="FL11" s="1">
        <v>5.8946357377815097</v>
      </c>
      <c r="FM11" s="1">
        <v>7.1491178793943204</v>
      </c>
      <c r="FN11" s="1">
        <v>15.6663294029147</v>
      </c>
      <c r="GB11"/>
      <c r="GP11"/>
      <c r="HR11"/>
    </row>
    <row r="12" spans="1:239" ht="21">
      <c r="A12" s="13">
        <f t="shared" si="0"/>
        <v>46171</v>
      </c>
      <c r="O12"/>
      <c r="AD12"/>
      <c r="AE12" s="4">
        <v>46171</v>
      </c>
      <c r="AF12" s="1">
        <v>28.0027350606554</v>
      </c>
      <c r="AG12" s="1">
        <v>5.66549514557666</v>
      </c>
      <c r="AH12" s="1">
        <v>11.2367339784184</v>
      </c>
      <c r="AI12" s="1">
        <v>9.5059577122148209</v>
      </c>
      <c r="AJ12" s="1">
        <v>6.2281398873524303</v>
      </c>
      <c r="AK12" s="1">
        <v>15.034750369756599</v>
      </c>
      <c r="AL12" s="1">
        <v>36.155637157226202</v>
      </c>
      <c r="AM12" s="1">
        <v>20.650896114200101</v>
      </c>
      <c r="AN12" s="1">
        <v>10.8051252312258</v>
      </c>
      <c r="AO12" s="1">
        <v>9.3621884928527503</v>
      </c>
      <c r="AP12" s="1">
        <v>0.89831875516551696</v>
      </c>
      <c r="AQ12" s="1">
        <v>7.6085411517285104</v>
      </c>
      <c r="AR12" s="1">
        <v>166.12551430623299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T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DJ12"/>
      <c r="DL12" s="1">
        <v>5.9897709624880502</v>
      </c>
      <c r="DM12" s="1">
        <v>2.9493694046553198</v>
      </c>
      <c r="DN12" s="1">
        <v>4.9137300254278999</v>
      </c>
      <c r="DO12" s="1">
        <v>3.7802994620176902</v>
      </c>
      <c r="DP12" s="1">
        <v>4.6152913237185897</v>
      </c>
      <c r="DQ12" s="1">
        <v>6.3945643773344996</v>
      </c>
      <c r="DR12" s="1">
        <v>7.4976860489277204</v>
      </c>
      <c r="DS12" s="1">
        <v>12.081265821099599</v>
      </c>
      <c r="DT12" s="1">
        <v>3.64268500863998</v>
      </c>
      <c r="DU12" s="1">
        <v>2.9280065282008998</v>
      </c>
      <c r="DV12" s="1">
        <v>5.9241288466811497</v>
      </c>
      <c r="DW12" s="1">
        <v>5.59346592422055</v>
      </c>
      <c r="DX12" s="1">
        <v>2.25817573114429</v>
      </c>
      <c r="EL12"/>
      <c r="EZ12"/>
      <c r="FB12" s="1">
        <v>15.140420035687001</v>
      </c>
      <c r="FC12" s="1">
        <v>3.7343816122628199</v>
      </c>
      <c r="FD12" s="1">
        <v>6.56945409309228</v>
      </c>
      <c r="FE12" s="98" t="e">
        <v>#N/A</v>
      </c>
      <c r="FF12" s="1">
        <v>6.1725454549944301</v>
      </c>
      <c r="FG12" s="1">
        <v>8.7890115292413604</v>
      </c>
      <c r="FH12" s="1">
        <v>13.6826849020838</v>
      </c>
      <c r="FI12" s="1">
        <v>17.761321917522299</v>
      </c>
      <c r="FJ12" s="1">
        <v>8.8581178951262203</v>
      </c>
      <c r="FK12" s="1">
        <v>5.9866342922409297</v>
      </c>
      <c r="FL12" s="1">
        <v>4.6217387750558201</v>
      </c>
      <c r="FM12" s="1">
        <v>6.3570825470065202</v>
      </c>
      <c r="FN12" s="1">
        <v>17.565611121388901</v>
      </c>
      <c r="GB12"/>
      <c r="GP12"/>
      <c r="HR12"/>
    </row>
    <row r="13" spans="1:239" ht="21">
      <c r="A13" s="13">
        <f t="shared" si="0"/>
        <v>46142</v>
      </c>
      <c r="O13"/>
      <c r="AD13"/>
      <c r="AE13" s="4">
        <v>46142</v>
      </c>
      <c r="AF13" s="1">
        <v>29.105377047869499</v>
      </c>
      <c r="AG13" s="1">
        <v>4.9411377633070899</v>
      </c>
      <c r="AH13" s="1">
        <v>10.611442741587901</v>
      </c>
      <c r="AI13" s="1">
        <v>8.8644736926643901</v>
      </c>
      <c r="AJ13" s="1">
        <v>5.7306244084808702</v>
      </c>
      <c r="AK13" s="1">
        <v>14.661892214639</v>
      </c>
      <c r="AL13" s="1">
        <v>40.589083864558603</v>
      </c>
      <c r="AM13" s="1">
        <v>20.2985566801894</v>
      </c>
      <c r="AN13" s="1">
        <v>11.151988877497599</v>
      </c>
      <c r="AO13" s="1">
        <v>9.5257305325814396</v>
      </c>
      <c r="AP13" s="1">
        <v>0.47558394668125697</v>
      </c>
      <c r="AQ13" s="1">
        <v>7.0599285955447701</v>
      </c>
      <c r="AR13" s="1">
        <v>187.53707925280301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T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DJ13"/>
      <c r="DL13" s="1">
        <v>5.6396421093857896</v>
      </c>
      <c r="DM13" s="1">
        <v>2.77474717020749</v>
      </c>
      <c r="DN13" s="1">
        <v>4.75250952279917</v>
      </c>
      <c r="DO13" s="1">
        <v>2.6109311338243901</v>
      </c>
      <c r="DP13" s="1">
        <v>4.4047199066743197</v>
      </c>
      <c r="DQ13" s="1">
        <v>6.1537052608483398</v>
      </c>
      <c r="DR13" s="1">
        <v>7.9159552691003698</v>
      </c>
      <c r="DS13" s="1">
        <v>11.862067624566301</v>
      </c>
      <c r="DT13" s="1">
        <v>3.66020340283095</v>
      </c>
      <c r="DU13" s="1">
        <v>2.8886592850622002</v>
      </c>
      <c r="DV13" s="1">
        <v>6.5122465223861203</v>
      </c>
      <c r="DW13" s="1">
        <v>5.0538345271803804</v>
      </c>
      <c r="DX13" s="1">
        <v>2.1983065736820699</v>
      </c>
      <c r="EL13"/>
      <c r="EZ13"/>
      <c r="FB13" s="1">
        <v>15.8711703133544</v>
      </c>
      <c r="FC13" s="1">
        <v>3.4230932433688102</v>
      </c>
      <c r="FD13" s="1">
        <v>6.3590833877020199</v>
      </c>
      <c r="FE13" s="98" t="e">
        <v>#N/A</v>
      </c>
      <c r="FF13" s="1">
        <v>5.7397338673349498</v>
      </c>
      <c r="FG13" s="1">
        <v>8.5222728704893598</v>
      </c>
      <c r="FH13" s="1">
        <v>15.904510624275201</v>
      </c>
      <c r="FI13" s="1">
        <v>17.467126032467799</v>
      </c>
      <c r="FJ13" s="1">
        <v>7.7122999846603699</v>
      </c>
      <c r="FK13" s="1">
        <v>5.79205778793047</v>
      </c>
      <c r="FL13" s="1">
        <v>4.8646817210992097</v>
      </c>
      <c r="FM13" s="1">
        <v>5.88764338577516</v>
      </c>
      <c r="FN13" s="1">
        <v>18.519591711804299</v>
      </c>
      <c r="GB13"/>
      <c r="GP13"/>
      <c r="HR13"/>
    </row>
    <row r="14" spans="1:239" ht="21">
      <c r="A14" s="13">
        <f t="shared" si="0"/>
        <v>46112</v>
      </c>
      <c r="O14"/>
      <c r="AD14"/>
      <c r="AE14" s="4">
        <v>46112</v>
      </c>
      <c r="AF14" s="1">
        <v>27.479182815020401</v>
      </c>
      <c r="AG14" s="1">
        <v>4.9919762305699198</v>
      </c>
      <c r="AH14" s="1">
        <v>11.082269951265401</v>
      </c>
      <c r="AI14" s="1">
        <v>8.0874115546830794</v>
      </c>
      <c r="AJ14" s="1">
        <v>5.1620235422993499</v>
      </c>
      <c r="AK14" s="1">
        <v>15.019140606345401</v>
      </c>
      <c r="AL14" s="1">
        <v>21.395310276521698</v>
      </c>
      <c r="AM14" s="1">
        <v>17.968776713008499</v>
      </c>
      <c r="AN14" s="1">
        <v>11.5676737003347</v>
      </c>
      <c r="AO14" s="1">
        <v>9.6396251091652303</v>
      </c>
      <c r="AP14" s="1">
        <v>5.9915104311599601</v>
      </c>
      <c r="AQ14" s="1">
        <v>7.1497043645299003</v>
      </c>
      <c r="AR14" s="1">
        <v>214.03362364939699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T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DJ14"/>
      <c r="DL14" s="1">
        <v>3.39686439869506</v>
      </c>
      <c r="DM14" s="1">
        <v>2.62924954505741</v>
      </c>
      <c r="DN14" s="1">
        <v>4.7234437273990002</v>
      </c>
      <c r="DO14" s="1">
        <v>2.3931681714790698</v>
      </c>
      <c r="DP14" s="1">
        <v>4.3486271740389197</v>
      </c>
      <c r="DQ14" s="1">
        <v>5.8779343701146001</v>
      </c>
      <c r="DR14" s="1">
        <v>3.2247046608095302</v>
      </c>
      <c r="DS14" s="1">
        <v>10.768458289003499</v>
      </c>
      <c r="DT14" s="1">
        <v>3.2163272895539801</v>
      </c>
      <c r="DU14" s="1">
        <v>2.7371076459772001</v>
      </c>
      <c r="DV14" s="1">
        <v>5.7598872684104103</v>
      </c>
      <c r="DW14" s="1">
        <v>5.0672833350963602</v>
      </c>
      <c r="DX14" s="1">
        <v>2.3957914427159799</v>
      </c>
      <c r="EL14"/>
      <c r="EZ14"/>
      <c r="FB14" s="1">
        <v>15.5112543617669</v>
      </c>
      <c r="FC14" s="1">
        <v>3.4190288319167101</v>
      </c>
      <c r="FD14" s="1">
        <v>6.23195630399408</v>
      </c>
      <c r="FE14" s="98" t="e">
        <v>#N/A</v>
      </c>
      <c r="FF14" s="1">
        <v>5.2066410093695401</v>
      </c>
      <c r="FG14" s="1">
        <v>8.2514736486477602</v>
      </c>
      <c r="FH14" s="1">
        <v>5.77386762996806</v>
      </c>
      <c r="FI14" s="1">
        <v>15.8758570037376</v>
      </c>
      <c r="FJ14" s="1">
        <v>8.4747950828481198</v>
      </c>
      <c r="FK14" s="1">
        <v>5.5070290816070999</v>
      </c>
      <c r="FL14" s="1">
        <v>7.6608177850016297</v>
      </c>
      <c r="FM14" s="1">
        <v>6.0855812568638203</v>
      </c>
      <c r="FN14" s="1">
        <v>19.1635435460827</v>
      </c>
      <c r="GB14"/>
      <c r="GP14"/>
      <c r="HR14"/>
    </row>
    <row r="15" spans="1:239" ht="21">
      <c r="A15" s="13">
        <f t="shared" si="0"/>
        <v>46080</v>
      </c>
      <c r="O15"/>
      <c r="AD15"/>
      <c r="AE15" s="4">
        <v>46080</v>
      </c>
      <c r="AF15" s="1">
        <v>27.9535708348062</v>
      </c>
      <c r="AG15" s="1">
        <v>4.9449909308713504</v>
      </c>
      <c r="AH15" s="1">
        <v>11.832543584169199</v>
      </c>
      <c r="AI15" s="1">
        <v>8.5423768656638295</v>
      </c>
      <c r="AJ15" s="1">
        <v>5.9540738706432599</v>
      </c>
      <c r="AK15" s="1">
        <v>14.0329791701266</v>
      </c>
      <c r="AL15" s="1">
        <v>5.7485571788251502</v>
      </c>
      <c r="AM15" s="1">
        <v>17.407798967920101</v>
      </c>
      <c r="AN15" s="1">
        <v>10.828965369078499</v>
      </c>
      <c r="AO15" s="1">
        <v>9.2250620400215695</v>
      </c>
      <c r="AP15" s="1">
        <v>7.4083541473128598</v>
      </c>
      <c r="AQ15" s="1">
        <v>3.4673612752677299</v>
      </c>
      <c r="AR15" s="1">
        <v>278.700509848222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T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DJ15"/>
      <c r="DL15" s="1">
        <v>3.05999379112217</v>
      </c>
      <c r="DM15" s="1">
        <v>2.5789208236602699</v>
      </c>
      <c r="DN15" s="1">
        <v>4.7625626141539001</v>
      </c>
      <c r="DO15" s="1">
        <v>2.0245370579658002</v>
      </c>
      <c r="DP15" s="1">
        <v>4.0608428326169301</v>
      </c>
      <c r="DQ15" s="1">
        <v>5.5022223328448803</v>
      </c>
      <c r="DR15" s="1">
        <v>-0.15739224575720701</v>
      </c>
      <c r="DS15" s="1">
        <v>10.2746243994642</v>
      </c>
      <c r="DT15" s="1">
        <v>2.32872292595696</v>
      </c>
      <c r="DU15" s="1">
        <v>2.56841398332078</v>
      </c>
      <c r="DV15" s="1">
        <v>4.8234134539771496</v>
      </c>
      <c r="DW15" s="1">
        <v>2.4004966158737</v>
      </c>
      <c r="DX15" s="1">
        <v>2.4741645352500901</v>
      </c>
      <c r="EL15"/>
      <c r="EZ15"/>
      <c r="FB15" s="1">
        <v>16.127161427931</v>
      </c>
      <c r="FC15" s="1">
        <v>3.3957080289664598</v>
      </c>
      <c r="FD15" s="1">
        <v>6.5033391457958798</v>
      </c>
      <c r="FE15" s="98" t="e">
        <v>#N/A</v>
      </c>
      <c r="FF15" s="1">
        <v>5.0048900239521803</v>
      </c>
      <c r="FG15" s="1">
        <v>7.8358176305104799</v>
      </c>
      <c r="FH15" s="1">
        <v>-1.1547700854562899</v>
      </c>
      <c r="FI15" s="1">
        <v>15.242510758101</v>
      </c>
      <c r="FJ15" s="1">
        <v>8.3861884904425494</v>
      </c>
      <c r="FK15" s="1">
        <v>4.7143922210129698</v>
      </c>
      <c r="FL15" s="1">
        <v>6.4196680454171702</v>
      </c>
      <c r="FM15" s="1">
        <v>5.5103494969452402</v>
      </c>
      <c r="FN15" s="1">
        <v>25.020861702853299</v>
      </c>
      <c r="GB15"/>
      <c r="GP15"/>
      <c r="HR15"/>
    </row>
    <row r="16" spans="1:239" ht="21">
      <c r="A16" s="13">
        <f t="shared" si="0"/>
        <v>46052</v>
      </c>
      <c r="O16"/>
      <c r="AD16"/>
      <c r="AE16" s="4">
        <v>46052</v>
      </c>
      <c r="AF16" s="1">
        <v>26.448233686911198</v>
      </c>
      <c r="AG16" s="1">
        <v>6.92253093034582</v>
      </c>
      <c r="AH16" s="1">
        <v>12.209288699548299</v>
      </c>
      <c r="AI16" s="1">
        <v>8.1692064735424399</v>
      </c>
      <c r="AJ16" s="1">
        <v>6.7071255218530998</v>
      </c>
      <c r="AK16" s="1">
        <v>13.4382064538412</v>
      </c>
      <c r="AL16" s="1">
        <v>5.1898296585038102</v>
      </c>
      <c r="AM16" s="1">
        <v>17.218563496366301</v>
      </c>
      <c r="AN16" s="1">
        <v>15.836108205716499</v>
      </c>
      <c r="AO16" s="1">
        <v>6.5381413194768099</v>
      </c>
      <c r="AP16" s="1">
        <v>7.7564120327895498</v>
      </c>
      <c r="AQ16" s="1">
        <v>5.1378873448922198</v>
      </c>
      <c r="AR16" s="1">
        <v>158.64941621898299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T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DJ16"/>
      <c r="DL16" s="1">
        <v>2.4537388630639199</v>
      </c>
      <c r="DM16" s="1">
        <v>2.30947383271304</v>
      </c>
      <c r="DN16" s="1">
        <v>4.9256552150024202</v>
      </c>
      <c r="DO16" s="1">
        <v>5.3909515172809996</v>
      </c>
      <c r="DP16" s="1">
        <v>4.3070013817105703</v>
      </c>
      <c r="DQ16" s="1">
        <v>5.6618695977117701</v>
      </c>
      <c r="DR16" s="1">
        <v>-1.83519247568116</v>
      </c>
      <c r="DS16" s="1">
        <v>9.8697949368704094</v>
      </c>
      <c r="DT16" s="1">
        <v>2.4127650628253998</v>
      </c>
      <c r="DU16" s="1">
        <v>1.8012730165619399</v>
      </c>
      <c r="DV16" s="1">
        <v>4.9656108707219904</v>
      </c>
      <c r="DW16" s="1">
        <v>2.5434098777341001</v>
      </c>
      <c r="DX16" s="1">
        <v>2.7535295538884901</v>
      </c>
      <c r="EL16"/>
      <c r="EZ16"/>
      <c r="FB16" s="1">
        <v>15.7765322108134</v>
      </c>
      <c r="FC16" s="1">
        <v>3.53486411159958</v>
      </c>
      <c r="FD16" s="1">
        <v>6.3247633037108404</v>
      </c>
      <c r="FE16" s="98" t="e">
        <v>#N/A</v>
      </c>
      <c r="FF16" s="1">
        <v>5.4242009178462496</v>
      </c>
      <c r="FG16" s="1">
        <v>8.3624154473847891</v>
      </c>
      <c r="FH16" s="1">
        <v>-2.2772517810622102</v>
      </c>
      <c r="FI16" s="1">
        <v>14.272071327578701</v>
      </c>
      <c r="FJ16" s="1">
        <v>4.6739402280342999</v>
      </c>
      <c r="FK16" s="1">
        <v>4.6579267005876597</v>
      </c>
      <c r="FL16" s="1">
        <v>6.7333755909112503</v>
      </c>
      <c r="FM16" s="1">
        <v>5.1385685893362503</v>
      </c>
      <c r="FN16" s="1">
        <v>26.066686639438402</v>
      </c>
      <c r="GB16"/>
      <c r="GP16"/>
      <c r="HR16"/>
    </row>
    <row r="17" spans="1:226" ht="21">
      <c r="A17" s="13">
        <f t="shared" si="0"/>
        <v>46022</v>
      </c>
      <c r="O17"/>
      <c r="AD17"/>
      <c r="AE17" s="4">
        <v>46022</v>
      </c>
      <c r="AF17" s="1">
        <v>25.468643129952198</v>
      </c>
      <c r="AG17" s="1">
        <v>7.0660212462723697</v>
      </c>
      <c r="AH17" s="1">
        <v>14.2373954360156</v>
      </c>
      <c r="AI17" s="1">
        <v>8.2263962369536205</v>
      </c>
      <c r="AJ17" s="1">
        <v>7.0342089039776097</v>
      </c>
      <c r="AK17" s="1">
        <v>13.291224566413799</v>
      </c>
      <c r="AL17" s="1">
        <v>5.0869679539034403</v>
      </c>
      <c r="AM17" s="1">
        <v>12.6346213636988</v>
      </c>
      <c r="AN17" s="1">
        <v>16.097998702033301</v>
      </c>
      <c r="AO17" s="1">
        <v>6.1394460706172804</v>
      </c>
      <c r="AP17" s="1">
        <v>9.4558536350857008</v>
      </c>
      <c r="AQ17" s="1">
        <v>5.9730425279974098</v>
      </c>
      <c r="AR17" s="1">
        <v>174.22505665762901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T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DJ17"/>
      <c r="DL17" s="1">
        <v>2.4724174550689</v>
      </c>
      <c r="DM17" s="1">
        <v>2.6212564134893799</v>
      </c>
      <c r="DN17" s="1">
        <v>5.20095771496264</v>
      </c>
      <c r="DO17" s="1">
        <v>4.3664639267906002</v>
      </c>
      <c r="DP17" s="1">
        <v>4.5732246210722396</v>
      </c>
      <c r="DQ17" s="1">
        <v>5.5945803435988504</v>
      </c>
      <c r="DR17" s="1">
        <v>-0.92808648012594896</v>
      </c>
      <c r="DS17" s="1">
        <v>8.2741309534634393</v>
      </c>
      <c r="DT17" s="1">
        <v>2.6477435952566299</v>
      </c>
      <c r="DU17" s="1">
        <v>1.32945947812809</v>
      </c>
      <c r="DV17" s="1">
        <v>4.5715128102101596</v>
      </c>
      <c r="DW17" s="1">
        <v>2.3864789810557898</v>
      </c>
      <c r="DX17" s="1">
        <v>2.9412871168988399</v>
      </c>
      <c r="EL17"/>
      <c r="EZ17"/>
      <c r="FB17" s="1">
        <v>14.822447226090601</v>
      </c>
      <c r="FC17" s="1">
        <v>3.9376149521688899</v>
      </c>
      <c r="FD17" s="1">
        <v>6.9844992929719503</v>
      </c>
      <c r="FE17" s="98" t="e">
        <v>#N/A</v>
      </c>
      <c r="FF17" s="1">
        <v>5.6421796488689404</v>
      </c>
      <c r="FG17" s="1">
        <v>8.0162384538381399</v>
      </c>
      <c r="FH17" s="1">
        <v>-3.28609681422857</v>
      </c>
      <c r="FI17" s="1">
        <v>10.4249315778314</v>
      </c>
      <c r="FJ17" s="1">
        <v>4.3121666019778502</v>
      </c>
      <c r="FK17" s="1">
        <v>4.5296055275414497</v>
      </c>
      <c r="FL17" s="1">
        <v>6.66053157752832</v>
      </c>
      <c r="FM17" s="1">
        <v>5.2945728085490602</v>
      </c>
      <c r="FN17" s="1">
        <v>27.130698291365601</v>
      </c>
      <c r="GB17"/>
      <c r="GP17"/>
      <c r="HR17"/>
    </row>
    <row r="18" spans="1:226" ht="21">
      <c r="A18" s="13">
        <f t="shared" si="0"/>
        <v>45989</v>
      </c>
      <c r="O18"/>
      <c r="AD18"/>
      <c r="AE18" s="4">
        <v>45989</v>
      </c>
      <c r="AF18" s="1">
        <v>20.324503248470702</v>
      </c>
      <c r="AG18" s="1">
        <v>6.8117471798372504</v>
      </c>
      <c r="AH18" s="1">
        <v>12.208795853622</v>
      </c>
      <c r="AI18" s="1">
        <v>8.1373486029999107</v>
      </c>
      <c r="AJ18" s="1">
        <v>7.6507998709844696</v>
      </c>
      <c r="AK18" s="1">
        <v>12.230006638607399</v>
      </c>
      <c r="AL18" s="1">
        <v>3.5303569048005801</v>
      </c>
      <c r="AM18" s="1">
        <v>12.5117009969159</v>
      </c>
      <c r="AN18" s="1">
        <v>15.646721296946399</v>
      </c>
      <c r="AO18" s="1">
        <v>6.0966190045202397</v>
      </c>
      <c r="AP18" s="1">
        <v>9.2687179606094592</v>
      </c>
      <c r="AQ18" s="1">
        <v>5.2894511101898303</v>
      </c>
      <c r="AR18" s="1">
        <v>156.62464594227501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T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DJ18"/>
      <c r="DL18" s="1">
        <v>1.6313899295505301</v>
      </c>
      <c r="DM18" s="1">
        <v>3.3799247217933499</v>
      </c>
      <c r="DN18" s="1">
        <v>4.8815703763706599</v>
      </c>
      <c r="DO18" s="1">
        <v>5.1282027592685901</v>
      </c>
      <c r="DP18" s="1">
        <v>4.7803886269050997</v>
      </c>
      <c r="DQ18" s="1">
        <v>5.3649949192748601</v>
      </c>
      <c r="DR18" s="1">
        <v>-0.73640660894115695</v>
      </c>
      <c r="DS18" s="1">
        <v>7.97510640862036</v>
      </c>
      <c r="DT18" s="1">
        <v>2.4037271823423598</v>
      </c>
      <c r="DU18" s="1">
        <v>1.9278778570813799</v>
      </c>
      <c r="DV18" s="1">
        <v>5.0058710841880298</v>
      </c>
      <c r="DW18" s="1">
        <v>2.2131338050239799</v>
      </c>
      <c r="DX18" s="1">
        <v>2.3080467196317001</v>
      </c>
      <c r="EL18"/>
      <c r="EZ18"/>
      <c r="FB18" s="1">
        <v>12.527958402782501</v>
      </c>
      <c r="FC18" s="1">
        <v>4.4536786808406204</v>
      </c>
      <c r="FD18" s="1">
        <v>6.3043445049727902</v>
      </c>
      <c r="FE18" s="98" t="e">
        <v>#N/A</v>
      </c>
      <c r="FF18" s="1">
        <v>5.9599388929704702</v>
      </c>
      <c r="FG18" s="1">
        <v>7.8027527921065198</v>
      </c>
      <c r="FH18" s="1">
        <v>-2.6206873510691202</v>
      </c>
      <c r="FI18" s="1">
        <v>10.384756010142301</v>
      </c>
      <c r="FJ18" s="1">
        <v>4.6914181753129096</v>
      </c>
      <c r="FK18" s="1">
        <v>4.15468913470177</v>
      </c>
      <c r="FL18" s="1">
        <v>7.1776701093655602</v>
      </c>
      <c r="FM18" s="1">
        <v>4.5637393040287799</v>
      </c>
      <c r="FN18" s="1">
        <v>22.828053397715902</v>
      </c>
      <c r="GB18"/>
      <c r="GP18"/>
      <c r="HR18"/>
    </row>
    <row r="19" spans="1:226" ht="21">
      <c r="A19" s="13">
        <f t="shared" si="0"/>
        <v>45961</v>
      </c>
      <c r="O19"/>
      <c r="AD19"/>
      <c r="AE19" s="4">
        <v>45961</v>
      </c>
      <c r="AF19" s="1">
        <v>18.318148883485101</v>
      </c>
      <c r="AG19" s="1">
        <v>6.2594456622404602</v>
      </c>
      <c r="AH19" s="1">
        <v>10.718513616841401</v>
      </c>
      <c r="AI19" s="1">
        <v>8.2399553345720697</v>
      </c>
      <c r="AJ19" s="1">
        <v>8.6275261789935094</v>
      </c>
      <c r="AK19" s="1">
        <v>10.2643350044382</v>
      </c>
      <c r="AL19" s="1">
        <v>2.9500871764244301</v>
      </c>
      <c r="AM19" s="1">
        <v>12.6418812303503</v>
      </c>
      <c r="AN19" s="1">
        <v>16.905400338461899</v>
      </c>
      <c r="AO19" s="1">
        <v>6.3808863877046997</v>
      </c>
      <c r="AP19" s="1">
        <v>7.1312836355618803</v>
      </c>
      <c r="AQ19" s="1">
        <v>4.1033475021372601</v>
      </c>
      <c r="AR19" s="1">
        <v>144.84159275882399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T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DJ19"/>
      <c r="DL19" s="1">
        <v>1.7322622489552399</v>
      </c>
      <c r="DM19" s="1">
        <v>3.0411901599577602</v>
      </c>
      <c r="DN19" s="1">
        <v>4.2416171281938597</v>
      </c>
      <c r="DO19" s="1">
        <v>6.2284239655423796</v>
      </c>
      <c r="DP19" s="1">
        <v>5.0375886160244203</v>
      </c>
      <c r="DQ19" s="1">
        <v>5.26318416588889</v>
      </c>
      <c r="DR19" s="1">
        <v>-0.93385798062384195</v>
      </c>
      <c r="DS19" s="1">
        <v>7.4255677095610704</v>
      </c>
      <c r="DT19" s="1">
        <v>2.29904633522378</v>
      </c>
      <c r="DU19" s="1">
        <v>1.2907485455316701</v>
      </c>
      <c r="DV19" s="1">
        <v>5.5635531292378104</v>
      </c>
      <c r="DW19" s="1">
        <v>1.9850836328402499</v>
      </c>
      <c r="DX19" s="1">
        <v>1.65939201128172</v>
      </c>
      <c r="EL19"/>
      <c r="EZ19"/>
      <c r="FB19" s="1">
        <v>10.363785832421099</v>
      </c>
      <c r="FC19" s="1">
        <v>4.0385155472149696</v>
      </c>
      <c r="FD19" s="1">
        <v>6.0669671594425099</v>
      </c>
      <c r="FE19" s="98" t="e">
        <v>#N/A</v>
      </c>
      <c r="FF19" s="1">
        <v>7.3352000036993097</v>
      </c>
      <c r="FG19" s="1">
        <v>7.51756341071248</v>
      </c>
      <c r="FH19" s="1">
        <v>-2.8870834169180801</v>
      </c>
      <c r="FI19" s="1">
        <v>10.593680472044699</v>
      </c>
      <c r="FJ19" s="1">
        <v>4.4924429748575498</v>
      </c>
      <c r="FK19" s="1">
        <v>3.8982072660771601</v>
      </c>
      <c r="FL19" s="1">
        <v>7.6858795512260603</v>
      </c>
      <c r="FM19" s="1">
        <v>4.4603508070307996</v>
      </c>
      <c r="FN19" s="1">
        <v>17.858349797666701</v>
      </c>
      <c r="GB19"/>
      <c r="GP19"/>
      <c r="HR19"/>
    </row>
    <row r="20" spans="1:226" ht="21">
      <c r="A20" s="13">
        <f t="shared" si="0"/>
        <v>45930</v>
      </c>
      <c r="O20"/>
      <c r="AD20"/>
      <c r="AE20" s="4">
        <v>45930</v>
      </c>
      <c r="AF20" s="1">
        <v>14.1049830446777</v>
      </c>
      <c r="AG20" s="1">
        <v>5.60266847072198</v>
      </c>
      <c r="AH20" s="1">
        <v>9.6018169949529302</v>
      </c>
      <c r="AI20" s="1">
        <v>8.9672122664160092</v>
      </c>
      <c r="AJ20" s="1">
        <v>8.4292082895319496</v>
      </c>
      <c r="AK20" s="1">
        <v>10.068611565527901</v>
      </c>
      <c r="AL20" s="1">
        <v>3.0213277347660799</v>
      </c>
      <c r="AM20" s="1">
        <v>12.701580515081799</v>
      </c>
      <c r="AN20" s="1">
        <v>19.162802499990001</v>
      </c>
      <c r="AO20" s="1">
        <v>6.43702183040085</v>
      </c>
      <c r="AP20" s="1">
        <v>8.4721195879503899</v>
      </c>
      <c r="AQ20" s="1">
        <v>3.81502395448216</v>
      </c>
      <c r="AR20" s="1">
        <v>24.105189239601302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T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DJ20"/>
      <c r="DL20" s="1">
        <v>0.84511296072356701</v>
      </c>
      <c r="DM20" s="1">
        <v>3.0591290409703502</v>
      </c>
      <c r="DN20" s="1">
        <v>3.8915360095815901</v>
      </c>
      <c r="DO20" s="1">
        <v>5.6720651610106101</v>
      </c>
      <c r="DP20" s="1">
        <v>5.0502585260964201</v>
      </c>
      <c r="DQ20" s="1">
        <v>5.2818181735946199</v>
      </c>
      <c r="DR20" s="1">
        <v>-0.58604170955676105</v>
      </c>
      <c r="DS20" s="1">
        <v>6.90030977113845</v>
      </c>
      <c r="DT20" s="1">
        <v>1.82000088819981</v>
      </c>
      <c r="DU20" s="1">
        <v>1.37156498579037</v>
      </c>
      <c r="DV20" s="1">
        <v>6.3072235552403804</v>
      </c>
      <c r="DW20" s="1">
        <v>2.5619906827963299</v>
      </c>
      <c r="DX20" s="1">
        <v>1.31923131876439</v>
      </c>
      <c r="EL20"/>
      <c r="EZ20"/>
      <c r="FB20" s="1">
        <v>7.4009514195682096</v>
      </c>
      <c r="FC20" s="1">
        <v>3.63273710201842</v>
      </c>
      <c r="FD20" s="1">
        <v>6.0450353588113801</v>
      </c>
      <c r="FE20" s="98" t="e">
        <v>#N/A</v>
      </c>
      <c r="FF20" s="1">
        <v>7.1930309059197004</v>
      </c>
      <c r="FG20" s="1">
        <v>7.44021207505617</v>
      </c>
      <c r="FH20" s="1">
        <v>-2.67247657788376</v>
      </c>
      <c r="FI20" s="1">
        <v>10.3282969203203</v>
      </c>
      <c r="FJ20" s="1">
        <v>7.1042092470476597</v>
      </c>
      <c r="FK20" s="1">
        <v>3.5096594753953698</v>
      </c>
      <c r="FL20" s="1">
        <v>9.5699317897029399</v>
      </c>
      <c r="FM20" s="1">
        <v>4.6900617169850101</v>
      </c>
      <c r="FN20" s="1">
        <v>13.366142569993301</v>
      </c>
      <c r="GB20"/>
      <c r="GP20"/>
      <c r="HR20"/>
    </row>
    <row r="21" spans="1:226" ht="21">
      <c r="A21" s="13">
        <f t="shared" si="0"/>
        <v>45898</v>
      </c>
      <c r="O21"/>
      <c r="AD21"/>
      <c r="AE21" s="4">
        <v>45898</v>
      </c>
      <c r="AF21" s="1">
        <v>11.7087967781367</v>
      </c>
      <c r="AG21" s="1">
        <v>4.5270384637743399</v>
      </c>
      <c r="AH21" s="1">
        <v>8.5298707944093994</v>
      </c>
      <c r="AI21" s="1">
        <v>8.4625382625494208</v>
      </c>
      <c r="AJ21" s="1">
        <v>8.3128693960418794</v>
      </c>
      <c r="AK21" s="1">
        <v>9.7483170157450196</v>
      </c>
      <c r="AL21" s="1">
        <v>1.77209530802933</v>
      </c>
      <c r="AM21" s="1">
        <v>12.673170711853601</v>
      </c>
      <c r="AN21" s="1">
        <v>18.5120788353953</v>
      </c>
      <c r="AO21" s="1">
        <v>6.0147857078701801</v>
      </c>
      <c r="AP21" s="1">
        <v>8.2475028593353397</v>
      </c>
      <c r="AQ21" s="1">
        <v>3.2255107688909601</v>
      </c>
      <c r="AR21" s="1">
        <v>12.5242594465099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T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DJ21"/>
      <c r="DL21" s="1">
        <v>0.437345283410004</v>
      </c>
      <c r="DM21" s="1">
        <v>2.9653312397909102</v>
      </c>
      <c r="DN21" s="1">
        <v>3.2785126630647099</v>
      </c>
      <c r="DO21" s="1">
        <v>4.3111722355439399</v>
      </c>
      <c r="DP21" s="1">
        <v>5.0225438049953501</v>
      </c>
      <c r="DQ21" s="1">
        <v>5.24978986319576</v>
      </c>
      <c r="DR21" s="1">
        <v>-0.99300993871377297</v>
      </c>
      <c r="DS21" s="1">
        <v>6.7858050321614201</v>
      </c>
      <c r="DT21" s="1">
        <v>1.7355199134027699</v>
      </c>
      <c r="DU21" s="1">
        <v>1.77514464911918</v>
      </c>
      <c r="DV21" s="1">
        <v>6.5495538748322701</v>
      </c>
      <c r="DW21" s="1">
        <v>2.52563340087044</v>
      </c>
      <c r="DX21" s="1">
        <v>1.52928870798376</v>
      </c>
      <c r="EL21"/>
      <c r="EZ21"/>
      <c r="FB21" s="1">
        <v>5.9537318817010103</v>
      </c>
      <c r="FC21" s="1">
        <v>3.1469820028392799</v>
      </c>
      <c r="FD21" s="1">
        <v>5.30910085673134</v>
      </c>
      <c r="FE21" s="98" t="e">
        <v>#N/A</v>
      </c>
      <c r="FF21" s="1">
        <v>7.1565356087371903</v>
      </c>
      <c r="FG21" s="1">
        <v>7.0769007277548504</v>
      </c>
      <c r="FH21" s="1">
        <v>-3.12809960959585</v>
      </c>
      <c r="FI21" s="1">
        <v>10.292624817732801</v>
      </c>
      <c r="FJ21" s="1">
        <v>5.4583367195230199</v>
      </c>
      <c r="FK21" s="1">
        <v>3.3400725268972802</v>
      </c>
      <c r="FL21" s="1">
        <v>9.2271351802337698</v>
      </c>
      <c r="FM21" s="1">
        <v>5.0726076525361998</v>
      </c>
      <c r="FN21" s="1">
        <v>8.9486112306129399</v>
      </c>
      <c r="GB21"/>
      <c r="GP21"/>
      <c r="HR21"/>
    </row>
    <row r="22" spans="1:226" ht="21">
      <c r="A22" s="13">
        <f t="shared" si="0"/>
        <v>45869</v>
      </c>
      <c r="O22"/>
      <c r="AD22"/>
      <c r="AE22" s="4">
        <v>45869</v>
      </c>
      <c r="AF22" s="1">
        <v>9.6911683797479302</v>
      </c>
      <c r="AG22" s="1">
        <v>3.9659732544821802</v>
      </c>
      <c r="AH22" s="1">
        <v>7.1189065416041499</v>
      </c>
      <c r="AI22" s="1">
        <v>7.8724093839396803</v>
      </c>
      <c r="AJ22" s="1">
        <v>8.9238289886823203</v>
      </c>
      <c r="AK22" s="1">
        <v>8.6078274177479095</v>
      </c>
      <c r="AL22" s="1">
        <v>0.11693108325092</v>
      </c>
      <c r="AM22" s="1">
        <v>12.8342025052025</v>
      </c>
      <c r="AN22" s="1">
        <v>17.847520837099299</v>
      </c>
      <c r="AO22" s="1">
        <v>6.3216131462999803</v>
      </c>
      <c r="AP22" s="1">
        <v>8.3540605509409307</v>
      </c>
      <c r="AQ22" s="1">
        <v>2.5944037706855498</v>
      </c>
      <c r="AR22" s="1">
        <v>6.2220114355735703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T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DJ22"/>
      <c r="DL22" s="1">
        <v>0.48029679486930099</v>
      </c>
      <c r="DM22" s="1">
        <v>2.96729213954558</v>
      </c>
      <c r="DN22" s="1">
        <v>2.8899183531451502</v>
      </c>
      <c r="DO22" s="1">
        <v>3.90810846703075</v>
      </c>
      <c r="DP22" s="1">
        <v>5.1889762927911702</v>
      </c>
      <c r="DQ22" s="1">
        <v>5.1439036794817898</v>
      </c>
      <c r="DR22" s="1">
        <v>-2.32378093533293</v>
      </c>
      <c r="DS22" s="1">
        <v>6.6939494887778501</v>
      </c>
      <c r="DT22" s="1">
        <v>1.5489130460465099</v>
      </c>
      <c r="DU22" s="1">
        <v>1.70810114550874</v>
      </c>
      <c r="DV22" s="1">
        <v>7.0923022134404903</v>
      </c>
      <c r="DW22" s="1">
        <v>2.1657070325843901</v>
      </c>
      <c r="DX22" s="1">
        <v>1.1530923108650299</v>
      </c>
      <c r="EL22"/>
      <c r="EZ22"/>
      <c r="FB22" s="1">
        <v>5.1456062653254104</v>
      </c>
      <c r="FC22" s="1">
        <v>2.97928238146701</v>
      </c>
      <c r="FD22" s="1">
        <v>4.5266228415068399</v>
      </c>
      <c r="FE22" s="98" t="e">
        <v>#N/A</v>
      </c>
      <c r="FF22" s="1">
        <v>7.4429826515602597</v>
      </c>
      <c r="FG22" s="1">
        <v>6.5688075832782999</v>
      </c>
      <c r="FH22" s="1">
        <v>-3.60805022343953</v>
      </c>
      <c r="FI22" s="1">
        <v>10.3161109846909</v>
      </c>
      <c r="FJ22" s="1">
        <v>5.7420866001795003</v>
      </c>
      <c r="FK22" s="1">
        <v>3.1429401086200599</v>
      </c>
      <c r="FL22" s="1">
        <v>8.7917388879232199</v>
      </c>
      <c r="FM22" s="1">
        <v>4.5571151974656896</v>
      </c>
      <c r="FN22" s="1">
        <v>5.0731607641423802</v>
      </c>
      <c r="GB22"/>
      <c r="GP22"/>
      <c r="HR22"/>
    </row>
    <row r="23" spans="1:226" ht="21">
      <c r="A23" s="13">
        <f t="shared" si="0"/>
        <v>45838</v>
      </c>
      <c r="O23"/>
      <c r="AD23"/>
      <c r="AE23" s="4">
        <v>45838</v>
      </c>
      <c r="AF23" s="1">
        <v>8.8360950846624302</v>
      </c>
      <c r="AG23" s="1">
        <v>3.0402617858418499</v>
      </c>
      <c r="AH23" s="1">
        <v>6.9614936249780097</v>
      </c>
      <c r="AI23" s="1">
        <v>7.2316673675544498</v>
      </c>
      <c r="AJ23" s="1">
        <v>9.9046854096695593</v>
      </c>
      <c r="AK23" s="1">
        <v>7.7886210746195497</v>
      </c>
      <c r="AL23" s="1">
        <v>-2.1451744825305101</v>
      </c>
      <c r="AM23" s="1">
        <v>14.522377857473201</v>
      </c>
      <c r="AN23" s="1">
        <v>18.435456306915398</v>
      </c>
      <c r="AO23" s="1">
        <v>5.6148039569995802</v>
      </c>
      <c r="AP23" s="1">
        <v>7.0506005721031197</v>
      </c>
      <c r="AQ23" s="1">
        <v>3.49128568011204</v>
      </c>
      <c r="AR23" s="1">
        <v>2.47508858996801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T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DJ23"/>
      <c r="DL23" s="1">
        <v>0.32973202012653802</v>
      </c>
      <c r="DM23" s="1">
        <v>3.1471656124695402</v>
      </c>
      <c r="DN23" s="1">
        <v>3.64149311492613</v>
      </c>
      <c r="DO23" s="1">
        <v>3.4841862254003599</v>
      </c>
      <c r="DP23" s="1">
        <v>5.5578186231756996</v>
      </c>
      <c r="DQ23" s="1">
        <v>5.0715836936529302</v>
      </c>
      <c r="DR23" s="1">
        <v>-2.3903821326965802</v>
      </c>
      <c r="DS23" s="1">
        <v>7.6679245503952398</v>
      </c>
      <c r="DT23" s="1">
        <v>1.7180709419117199</v>
      </c>
      <c r="DU23" s="1">
        <v>1.8609311657954499</v>
      </c>
      <c r="DV23" s="1">
        <v>7.3472995261590803</v>
      </c>
      <c r="DW23" s="1">
        <v>2.7680560946589798</v>
      </c>
      <c r="DX23" s="1">
        <v>1.0456220092135999</v>
      </c>
      <c r="EL23"/>
      <c r="EZ23"/>
      <c r="FB23" s="1">
        <v>4.54651635332747</v>
      </c>
      <c r="FC23" s="1">
        <v>2.6527279900482901</v>
      </c>
      <c r="FD23" s="1">
        <v>4.9313553100343501</v>
      </c>
      <c r="FE23" s="98" t="e">
        <v>#N/A</v>
      </c>
      <c r="FF23" s="1">
        <v>8.41141360278246</v>
      </c>
      <c r="FG23" s="1">
        <v>7.0647525796974104</v>
      </c>
      <c r="FH23" s="1">
        <v>-4.8005676010463301</v>
      </c>
      <c r="FI23" s="1">
        <v>12.034580655335199</v>
      </c>
      <c r="FJ23" s="1">
        <v>6.5382732187947399</v>
      </c>
      <c r="FK23" s="1">
        <v>2.5721280916637301</v>
      </c>
      <c r="FL23" s="1">
        <v>8.3051682596235405</v>
      </c>
      <c r="FM23" s="1">
        <v>5.4704591714337703</v>
      </c>
      <c r="FN23" s="1">
        <v>1.9070697752766099</v>
      </c>
      <c r="GB23"/>
      <c r="GP23"/>
      <c r="HR23"/>
    </row>
    <row r="24" spans="1:226" ht="21">
      <c r="A24" s="13">
        <f t="shared" si="0"/>
        <v>45807</v>
      </c>
      <c r="O24"/>
      <c r="AD24"/>
      <c r="AE24" s="4">
        <v>45807</v>
      </c>
      <c r="AF24" s="1">
        <v>8.0746048859940593</v>
      </c>
      <c r="AG24" s="1">
        <v>2.7462825786100602</v>
      </c>
      <c r="AH24" s="1">
        <v>7.3312431301116296</v>
      </c>
      <c r="AI24" s="1">
        <v>6.5107190190962596</v>
      </c>
      <c r="AJ24" s="1">
        <v>9.8904866540632401</v>
      </c>
      <c r="AK24" s="1">
        <v>8.2503064748302801</v>
      </c>
      <c r="AL24" s="1">
        <v>-3.5664262112450902</v>
      </c>
      <c r="AM24" s="1">
        <v>13.955850423811301</v>
      </c>
      <c r="AN24" s="1">
        <v>19.318026736890801</v>
      </c>
      <c r="AO24" s="1">
        <v>5.3779415387148797</v>
      </c>
      <c r="AP24" s="1">
        <v>6.3438852210935197</v>
      </c>
      <c r="AQ24" s="1">
        <v>4.6380836406117503</v>
      </c>
      <c r="AR24" s="1">
        <v>0.41373400677546102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T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DJ24"/>
      <c r="DL24" s="1">
        <v>-0.14926512895004601</v>
      </c>
      <c r="DM24" s="1">
        <v>3.1603407736863698</v>
      </c>
      <c r="DN24" s="1">
        <v>4.0899962909999399</v>
      </c>
      <c r="DO24" s="1">
        <v>3.6638446642890301</v>
      </c>
      <c r="DP24" s="1">
        <v>5.6830993216088403</v>
      </c>
      <c r="DQ24" s="1">
        <v>5.3921005264679804</v>
      </c>
      <c r="DR24" s="1">
        <v>-2.42131581246425</v>
      </c>
      <c r="DS24" s="1">
        <v>7.3210422639878603</v>
      </c>
      <c r="DT24" s="1">
        <v>1.7139390820515199</v>
      </c>
      <c r="DU24" s="1">
        <v>2.1071802359527401</v>
      </c>
      <c r="DV24" s="1">
        <v>7.9247963373191599</v>
      </c>
      <c r="DW24" s="1">
        <v>2.8906301186084802</v>
      </c>
      <c r="DX24" s="1">
        <v>0.84460350471324397</v>
      </c>
      <c r="EL24"/>
      <c r="EZ24"/>
      <c r="FB24" s="1">
        <v>4.6253343593568204</v>
      </c>
      <c r="FC24" s="1">
        <v>2.3048229045805102</v>
      </c>
      <c r="FD24" s="1">
        <v>5.27731336121869</v>
      </c>
      <c r="FE24" s="98" t="e">
        <v>#N/A</v>
      </c>
      <c r="FF24" s="1">
        <v>8.4331455865444305</v>
      </c>
      <c r="FG24" s="1">
        <v>6.7733681648779402</v>
      </c>
      <c r="FH24" s="1">
        <v>-5.5443289759058603</v>
      </c>
      <c r="FI24" s="1">
        <v>11.5951560383304</v>
      </c>
      <c r="FJ24" s="1">
        <v>6.5909070367612497</v>
      </c>
      <c r="FK24" s="1">
        <v>2.2305336746930799</v>
      </c>
      <c r="FL24" s="1">
        <v>8.6354564370168205</v>
      </c>
      <c r="FM24" s="1">
        <v>6.4042121164814301</v>
      </c>
      <c r="FN24" s="1">
        <v>0.32149341763892902</v>
      </c>
      <c r="GB24"/>
      <c r="GP24"/>
      <c r="HR24"/>
    </row>
    <row r="25" spans="1:226" ht="21">
      <c r="A25" s="13">
        <f t="shared" si="0"/>
        <v>45777</v>
      </c>
      <c r="O25"/>
      <c r="AD25"/>
      <c r="AE25" s="4">
        <v>45777</v>
      </c>
      <c r="AF25" s="1">
        <v>8.3592113799198504</v>
      </c>
      <c r="AG25" s="1">
        <v>2.6606419110440198</v>
      </c>
      <c r="AH25" s="1">
        <v>7.4147513300287002</v>
      </c>
      <c r="AI25" s="1">
        <v>5.6615722342897401</v>
      </c>
      <c r="AJ25" s="1">
        <v>10.1625318827054</v>
      </c>
      <c r="AK25" s="1">
        <v>8.16953187048078</v>
      </c>
      <c r="AL25" s="1">
        <v>-1.52378952513576</v>
      </c>
      <c r="AM25" s="1">
        <v>13.416782420962599</v>
      </c>
      <c r="AN25" s="1">
        <v>20.333056607638401</v>
      </c>
      <c r="AO25" s="1">
        <v>3.7572690303563001</v>
      </c>
      <c r="AP25" s="1">
        <v>5.3286624118400603</v>
      </c>
      <c r="AQ25" s="1">
        <v>7.00720066394444</v>
      </c>
      <c r="AR25" s="1">
        <v>-1.6594362097023601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T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DJ25"/>
      <c r="DL25" s="1">
        <v>-3.6357659790845903E-2</v>
      </c>
      <c r="DM25" s="1">
        <v>3.2457598660998199</v>
      </c>
      <c r="DN25" s="1">
        <v>4.1973234285871603</v>
      </c>
      <c r="DO25" s="1">
        <v>3.6744745355400399</v>
      </c>
      <c r="DP25" s="1">
        <v>5.9973127443877496</v>
      </c>
      <c r="DQ25" s="1">
        <v>5.60662448843512</v>
      </c>
      <c r="DR25" s="1">
        <v>4.5598548025470604E-3</v>
      </c>
      <c r="DS25" s="1">
        <v>7.4684736996702403</v>
      </c>
      <c r="DT25" s="1">
        <v>2.3151970230502998</v>
      </c>
      <c r="DU25" s="1">
        <v>2.7322726799043502</v>
      </c>
      <c r="DV25" s="1">
        <v>6.1049665496668597</v>
      </c>
      <c r="DW25" s="1">
        <v>2.92119727612867</v>
      </c>
      <c r="DX25" s="1">
        <v>0.71535930043204099</v>
      </c>
      <c r="EL25"/>
      <c r="EZ25"/>
      <c r="FB25" s="1">
        <v>4.8367043207696998</v>
      </c>
      <c r="FC25" s="1">
        <v>2.3318258968818499</v>
      </c>
      <c r="FD25" s="1">
        <v>5.1138319792649902</v>
      </c>
      <c r="FE25" s="98" t="e">
        <v>#N/A</v>
      </c>
      <c r="FF25" s="1">
        <v>8.9533565618410993</v>
      </c>
      <c r="FG25" s="1">
        <v>6.8892164739094603</v>
      </c>
      <c r="FH25" s="1">
        <v>-4.0786899454891898</v>
      </c>
      <c r="FI25" s="1">
        <v>12.086798889332901</v>
      </c>
      <c r="FJ25" s="1">
        <v>5.4798599095943104</v>
      </c>
      <c r="FK25" s="1">
        <v>1.85452532139133</v>
      </c>
      <c r="FL25" s="1">
        <v>8.4121877241480192</v>
      </c>
      <c r="FM25" s="1">
        <v>6.7344603722638103</v>
      </c>
      <c r="FN25" s="1">
        <v>-0.84091524909620297</v>
      </c>
      <c r="GB25"/>
      <c r="GP25"/>
      <c r="HR25"/>
    </row>
    <row r="26" spans="1:226" ht="21">
      <c r="A26" s="13">
        <f t="shared" si="0"/>
        <v>45747</v>
      </c>
      <c r="O26"/>
      <c r="AD26"/>
      <c r="AE26" s="4">
        <v>45747</v>
      </c>
      <c r="AF26" s="1">
        <v>12.399333599599901</v>
      </c>
      <c r="AG26" s="1">
        <v>4.5034762578364802</v>
      </c>
      <c r="AH26" s="1">
        <v>11.8659512640454</v>
      </c>
      <c r="AI26" s="1">
        <v>6.0793854298773802</v>
      </c>
      <c r="AJ26" s="1">
        <v>10.7796193669485</v>
      </c>
      <c r="AK26" s="1">
        <v>9.4105630324039709</v>
      </c>
      <c r="AL26" s="1">
        <v>2.7681902131598202</v>
      </c>
      <c r="AM26" s="1">
        <v>15.1194735650407</v>
      </c>
      <c r="AN26" s="1">
        <v>21.892436147967601</v>
      </c>
      <c r="AO26" s="1">
        <v>3.2755670000219701</v>
      </c>
      <c r="AP26" s="1">
        <v>4.7856307952375303</v>
      </c>
      <c r="AQ26" s="1">
        <v>6.3898242981298496</v>
      </c>
      <c r="AR26" s="1">
        <v>6.5817582999492803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T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DJ26"/>
      <c r="DL26" s="1">
        <v>0.94276445202264003</v>
      </c>
      <c r="DM26" s="1">
        <v>4.3397948878550698</v>
      </c>
      <c r="DN26" s="1">
        <v>6.1733644080578598</v>
      </c>
      <c r="DO26" s="1">
        <v>3.43210124729515</v>
      </c>
      <c r="DP26" s="1">
        <v>6.6995914731868904</v>
      </c>
      <c r="DQ26" s="1">
        <v>6.5268704177740799</v>
      </c>
      <c r="DR26" s="1">
        <v>0.55176545023256796</v>
      </c>
      <c r="DS26" s="1">
        <v>8.4835555535987108</v>
      </c>
      <c r="DT26" s="1">
        <v>3.3204567961103901</v>
      </c>
      <c r="DU26" s="1">
        <v>3.3674609949296199</v>
      </c>
      <c r="DV26" s="1">
        <v>6.4958239140609804</v>
      </c>
      <c r="DW26" s="1">
        <v>3.74500592419697</v>
      </c>
      <c r="DX26" s="1">
        <v>1.9035862410400599</v>
      </c>
      <c r="EL26"/>
      <c r="EZ26"/>
      <c r="FB26" s="1">
        <v>5.8516646159016803</v>
      </c>
      <c r="FC26" s="1">
        <v>3.4951899539964</v>
      </c>
      <c r="FD26" s="1">
        <v>9.1116915162406507</v>
      </c>
      <c r="FE26" s="98" t="e">
        <v>#N/A</v>
      </c>
      <c r="FF26" s="1">
        <v>9.7153404746527201</v>
      </c>
      <c r="FG26" s="1">
        <v>7.9776257134344597</v>
      </c>
      <c r="FH26" s="1">
        <v>-1.8759426359872</v>
      </c>
      <c r="FI26" s="1">
        <v>13.2484561106554</v>
      </c>
      <c r="FJ26" s="1">
        <v>6.2320819642595904</v>
      </c>
      <c r="FK26" s="1">
        <v>1.27552359571664</v>
      </c>
      <c r="FL26" s="1">
        <v>9.2751729997678591</v>
      </c>
      <c r="FM26" s="1">
        <v>8.1672063299628608</v>
      </c>
      <c r="FN26" s="1">
        <v>1.4303901897476601</v>
      </c>
      <c r="GB26"/>
      <c r="GP26"/>
      <c r="HR26"/>
    </row>
    <row r="27" spans="1:226" ht="21">
      <c r="A27" s="13">
        <f t="shared" si="0"/>
        <v>45716</v>
      </c>
      <c r="O27"/>
      <c r="AD27"/>
      <c r="AE27" s="4">
        <v>45716</v>
      </c>
      <c r="AF27" s="1">
        <v>14.787501812099601</v>
      </c>
      <c r="AG27" s="1">
        <v>4.5886491298535503</v>
      </c>
      <c r="AH27" s="1">
        <v>13.5393842119692</v>
      </c>
      <c r="AI27" s="1">
        <v>5.2167621153010204</v>
      </c>
      <c r="AJ27" s="1">
        <v>11.444205036137401</v>
      </c>
      <c r="AK27" s="1">
        <v>9.2580611939554007</v>
      </c>
      <c r="AL27" s="1">
        <v>4.3663731809495596</v>
      </c>
      <c r="AM27" s="1">
        <v>15.402775127219501</v>
      </c>
      <c r="AN27" s="1">
        <v>25.159147535950201</v>
      </c>
      <c r="AO27" s="1">
        <v>3.0414967740968399</v>
      </c>
      <c r="AP27" s="1">
        <v>14.4117258067454</v>
      </c>
      <c r="AQ27" s="1">
        <v>10.4141917675336</v>
      </c>
      <c r="AR27" s="1">
        <v>8.2917621447091001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T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DJ27"/>
      <c r="DL27" s="1">
        <v>0.69560712739878505</v>
      </c>
      <c r="DM27" s="1">
        <v>4.6839328429686597</v>
      </c>
      <c r="DN27" s="1">
        <v>6.8092873696798302</v>
      </c>
      <c r="DO27" s="1">
        <v>2.6863756232144702</v>
      </c>
      <c r="DP27" s="1">
        <v>6.7027168857963701</v>
      </c>
      <c r="DQ27" s="1">
        <v>6.4424578073823398</v>
      </c>
      <c r="DR27" s="1">
        <v>2.0910137716955801</v>
      </c>
      <c r="DS27" s="1">
        <v>8.3866023824671796</v>
      </c>
      <c r="DT27" s="1">
        <v>3.5466139168088402</v>
      </c>
      <c r="DU27" s="1">
        <v>4.1464833241829</v>
      </c>
      <c r="DV27" s="1">
        <v>7.6408526468475904</v>
      </c>
      <c r="DW27" s="1">
        <v>5.2010737127913798</v>
      </c>
      <c r="DX27" s="1">
        <v>1.64494990241475</v>
      </c>
      <c r="EL27"/>
      <c r="EZ27"/>
      <c r="FB27" s="1">
        <v>6.6718975682077302</v>
      </c>
      <c r="FC27" s="1">
        <v>3.5569847730917998</v>
      </c>
      <c r="FD27" s="1">
        <v>9.8777097964282898</v>
      </c>
      <c r="FE27" s="98" t="e">
        <v>#N/A</v>
      </c>
      <c r="FF27" s="1">
        <v>9.5719076389199298</v>
      </c>
      <c r="FG27" s="1">
        <v>8.2809901597818492</v>
      </c>
      <c r="FH27" s="1">
        <v>-1.8930074473335099</v>
      </c>
      <c r="FI27" s="1">
        <v>13.436275134307399</v>
      </c>
      <c r="FJ27" s="1">
        <v>6.4412713992059496</v>
      </c>
      <c r="FK27" s="1">
        <v>1.0587426193160501</v>
      </c>
      <c r="FL27" s="1">
        <v>14.5079410160099</v>
      </c>
      <c r="FM27" s="1">
        <v>1.2337654031610701</v>
      </c>
      <c r="FN27" s="1">
        <v>1.1885398840231101</v>
      </c>
      <c r="GB27"/>
      <c r="GP27"/>
      <c r="HR27"/>
    </row>
    <row r="28" spans="1:226" ht="21">
      <c r="A28" s="13">
        <f t="shared" si="0"/>
        <v>45688</v>
      </c>
      <c r="O28"/>
      <c r="AD28"/>
      <c r="AE28" s="4">
        <v>45688</v>
      </c>
      <c r="AF28" s="1">
        <v>14.139077958148301</v>
      </c>
      <c r="AG28" s="1">
        <v>6.3584449899745703</v>
      </c>
      <c r="AH28" s="1">
        <v>14.746303780341</v>
      </c>
      <c r="AI28" s="1">
        <v>4.9086349471429598</v>
      </c>
      <c r="AJ28" s="1">
        <v>11.6048041100989</v>
      </c>
      <c r="AK28" s="1">
        <v>11.3692323733218</v>
      </c>
      <c r="AL28" s="1">
        <v>4.4831739139301003</v>
      </c>
      <c r="AM28" s="1">
        <v>16.815924326227901</v>
      </c>
      <c r="AN28" s="1">
        <v>14.6542938334137</v>
      </c>
      <c r="AO28" s="1">
        <v>-1.63248203136215</v>
      </c>
      <c r="AP28" s="1">
        <v>16.950516686137099</v>
      </c>
      <c r="AQ28" s="1">
        <v>11.603533847190199</v>
      </c>
      <c r="AR28" s="1">
        <v>5.08477997141319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T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DJ28"/>
      <c r="DL28" s="1">
        <v>0.98347578782804701</v>
      </c>
      <c r="DM28" s="1">
        <v>4.4047510548804798</v>
      </c>
      <c r="DN28" s="1">
        <v>6.7373839103882398</v>
      </c>
      <c r="DO28" s="1">
        <v>2.24651217700863</v>
      </c>
      <c r="DP28" s="1">
        <v>6.5932667158336304</v>
      </c>
      <c r="DQ28" s="1">
        <v>5.4760576254757698</v>
      </c>
      <c r="DR28" s="1">
        <v>0.12069479467102601</v>
      </c>
      <c r="DS28" s="1">
        <v>8.1548797651586007</v>
      </c>
      <c r="DT28" s="1">
        <v>3.6449566932072699</v>
      </c>
      <c r="DU28" s="1">
        <v>0.34668194650423401</v>
      </c>
      <c r="DV28" s="1">
        <v>8.7347535777087995</v>
      </c>
      <c r="DW28" s="1">
        <v>5.3458653309158199</v>
      </c>
      <c r="DX28" s="1">
        <v>2.1341239759256299</v>
      </c>
      <c r="EL28"/>
      <c r="EZ28"/>
      <c r="FB28" s="1">
        <v>7.5327720795733004</v>
      </c>
      <c r="FC28" s="1">
        <v>4.3015108336792398</v>
      </c>
      <c r="FD28" s="1">
        <v>9.1951812720317605</v>
      </c>
      <c r="FE28" s="98" t="e">
        <v>#N/A</v>
      </c>
      <c r="FF28" s="1">
        <v>10.053146014040401</v>
      </c>
      <c r="FG28" s="1">
        <v>8.4767878286948903</v>
      </c>
      <c r="FH28" s="1">
        <v>-1.9309109927908901</v>
      </c>
      <c r="FI28" s="1">
        <v>13.506229634522199</v>
      </c>
      <c r="FJ28" s="1">
        <v>4.3191099896112402</v>
      </c>
      <c r="FK28" s="1">
        <v>1.7272761883655801</v>
      </c>
      <c r="FL28" s="1">
        <v>12.436861056829001</v>
      </c>
      <c r="FM28" s="1">
        <v>0.94680802945139897</v>
      </c>
      <c r="FN28" s="1">
        <v>1.5500490579421999</v>
      </c>
      <c r="GB28"/>
      <c r="GP28"/>
      <c r="HR28"/>
    </row>
    <row r="29" spans="1:226" ht="21">
      <c r="A29" s="13">
        <f t="shared" si="0"/>
        <v>45657</v>
      </c>
      <c r="O29"/>
      <c r="AD29"/>
      <c r="AE29" s="4">
        <v>45657</v>
      </c>
      <c r="AF29" s="1">
        <v>15.9018149208298</v>
      </c>
      <c r="AG29" s="1">
        <v>6.0433560407595301</v>
      </c>
      <c r="AH29" s="1">
        <v>10.8853817805656</v>
      </c>
      <c r="AI29" s="1">
        <v>6.2345604964710004</v>
      </c>
      <c r="AJ29" s="1">
        <v>11.959653095467701</v>
      </c>
      <c r="AK29" s="1">
        <v>10.9603545613425</v>
      </c>
      <c r="AL29" s="1">
        <v>0.192506610464209</v>
      </c>
      <c r="AM29" s="1">
        <v>16.745193515544798</v>
      </c>
      <c r="AN29" s="1">
        <v>18.0907779802017</v>
      </c>
      <c r="AO29" s="1">
        <v>-1.8536232485706701</v>
      </c>
      <c r="AP29" s="1">
        <v>18.991052746329999</v>
      </c>
      <c r="AQ29" s="1">
        <v>9.9477134243700807</v>
      </c>
      <c r="AR29" s="1">
        <v>7.4566693436901499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T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DJ29"/>
      <c r="DL29" s="1">
        <v>0.723737327534136</v>
      </c>
      <c r="DM29" s="1">
        <v>4.0309004964856499</v>
      </c>
      <c r="DN29" s="1">
        <v>6.0745077458145502</v>
      </c>
      <c r="DO29" s="1">
        <v>2.7464332259406299</v>
      </c>
      <c r="DP29" s="1">
        <v>6.5458258640695801</v>
      </c>
      <c r="DQ29" s="1">
        <v>5.3505070533814703</v>
      </c>
      <c r="DR29" s="1">
        <v>-1.2032771435387</v>
      </c>
      <c r="DS29" s="1">
        <v>8.0917375427199403</v>
      </c>
      <c r="DT29" s="1">
        <v>2.6193762247665999</v>
      </c>
      <c r="DU29" s="1">
        <v>-0.61971609504643899</v>
      </c>
      <c r="DV29" s="1">
        <v>7.8150294222888599</v>
      </c>
      <c r="DW29" s="1">
        <v>3.9651690048443</v>
      </c>
      <c r="DX29" s="1">
        <v>2.7009384058336199</v>
      </c>
      <c r="EL29"/>
      <c r="EZ29"/>
      <c r="FB29" s="1">
        <v>9.2160000275759906</v>
      </c>
      <c r="FC29" s="1">
        <v>3.9107103439138098</v>
      </c>
      <c r="FD29" s="1">
        <v>8.4502820989288701</v>
      </c>
      <c r="FE29" s="98" t="e">
        <v>#N/A</v>
      </c>
      <c r="FF29" s="1">
        <v>9.4593696814028103</v>
      </c>
      <c r="FG29" s="1">
        <v>8.3274913020400998</v>
      </c>
      <c r="FH29" s="1">
        <v>-3.7571693283071599</v>
      </c>
      <c r="FI29" s="1">
        <v>13.9525432493583</v>
      </c>
      <c r="FJ29" s="1">
        <v>3.6767922109562199</v>
      </c>
      <c r="FK29" s="1">
        <v>0.92142740377124799</v>
      </c>
      <c r="FL29" s="1">
        <v>11.564235484003399</v>
      </c>
      <c r="FM29" s="1">
        <v>6.81840325043677</v>
      </c>
      <c r="FN29" s="1">
        <v>2.87310489416017</v>
      </c>
      <c r="GB29"/>
      <c r="GP29"/>
      <c r="HR29"/>
    </row>
    <row r="30" spans="1:226" ht="21">
      <c r="A30" s="13">
        <f t="shared" si="0"/>
        <v>45625</v>
      </c>
      <c r="O30"/>
      <c r="AD30"/>
      <c r="AE30" s="4">
        <v>45625</v>
      </c>
      <c r="AF30" s="1">
        <v>14.4068586082699</v>
      </c>
      <c r="AG30" s="1">
        <v>5.6076191115170104</v>
      </c>
      <c r="AH30" s="1">
        <v>9.36697701932302</v>
      </c>
      <c r="AI30" s="1">
        <v>6.3459634982942603</v>
      </c>
      <c r="AJ30" s="1">
        <v>11.9361677922002</v>
      </c>
      <c r="AK30" s="1">
        <v>11.2114948363289</v>
      </c>
      <c r="AL30" s="1">
        <v>-0.87958358342576404</v>
      </c>
      <c r="AM30" s="1">
        <v>15.511122730856099</v>
      </c>
      <c r="AN30" s="1">
        <v>20.504453381991901</v>
      </c>
      <c r="AO30" s="1">
        <v>-0.94707465737283802</v>
      </c>
      <c r="AP30" s="1">
        <v>14.355971679805201</v>
      </c>
      <c r="AQ30" s="1">
        <v>8.9324562922470996</v>
      </c>
      <c r="AR30" s="1">
        <v>3.9894214058130202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T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DJ30"/>
      <c r="DL30" s="1">
        <v>0.90499162741211503</v>
      </c>
      <c r="DM30" s="1">
        <v>3.5892074520277202</v>
      </c>
      <c r="DN30" s="1">
        <v>5.4537739215898702</v>
      </c>
      <c r="DO30" s="1">
        <v>3.2934220481203198</v>
      </c>
      <c r="DP30" s="1">
        <v>6.6070890536489602</v>
      </c>
      <c r="DQ30" s="1">
        <v>5.37011761664637</v>
      </c>
      <c r="DR30" s="1">
        <v>-1.52922332366993</v>
      </c>
      <c r="DS30" s="1">
        <v>7.3832287617308303</v>
      </c>
      <c r="DT30" s="1">
        <v>2.12103918756848</v>
      </c>
      <c r="DU30" s="1">
        <v>-0.77529178409800503</v>
      </c>
      <c r="DV30" s="1">
        <v>7.0003308927335901</v>
      </c>
      <c r="DW30" s="1">
        <v>4.6567089292459496</v>
      </c>
      <c r="DX30" s="1">
        <v>2.1893785819488598</v>
      </c>
      <c r="EL30"/>
      <c r="EZ30"/>
      <c r="FB30" s="1">
        <v>9.0772434916216493</v>
      </c>
      <c r="FC30" s="1">
        <v>3.7316950602319898</v>
      </c>
      <c r="FD30" s="1">
        <v>6.9228665328478503</v>
      </c>
      <c r="FE30" s="98" t="e">
        <v>#N/A</v>
      </c>
      <c r="FF30" s="1">
        <v>9.6200498127210992</v>
      </c>
      <c r="FG30" s="1">
        <v>8.5598959937058705</v>
      </c>
      <c r="FH30" s="1">
        <v>-3.33022250059134</v>
      </c>
      <c r="FI30" s="1">
        <v>12.383996520325599</v>
      </c>
      <c r="FJ30" s="1">
        <v>3.7715277741676498</v>
      </c>
      <c r="FK30" s="1">
        <v>1.1134380973824001</v>
      </c>
      <c r="FL30" s="1">
        <v>12.2651734693729</v>
      </c>
      <c r="FM30" s="1">
        <v>6.7984690084036803</v>
      </c>
      <c r="FN30" s="1">
        <v>1.8368431321890699</v>
      </c>
      <c r="GB30"/>
      <c r="GP30"/>
      <c r="HR30"/>
    </row>
    <row r="31" spans="1:226" ht="21">
      <c r="A31" s="13">
        <f t="shared" si="0"/>
        <v>45596</v>
      </c>
      <c r="O31"/>
      <c r="AD31"/>
      <c r="AE31" s="4">
        <v>45596</v>
      </c>
      <c r="AF31" s="1">
        <v>14.7051915276218</v>
      </c>
      <c r="AG31" s="1">
        <v>5.4066420420706898</v>
      </c>
      <c r="AH31" s="1">
        <v>7.2029699378301002</v>
      </c>
      <c r="AI31" s="1">
        <v>6.1249358840030697</v>
      </c>
      <c r="AJ31" s="1">
        <v>12.4329654422808</v>
      </c>
      <c r="AK31" s="1">
        <v>10.5829539940194</v>
      </c>
      <c r="AL31" s="1">
        <v>-1.3844578253726301</v>
      </c>
      <c r="AM31" s="1">
        <v>15.1120966376768</v>
      </c>
      <c r="AN31" s="1">
        <v>22.157448290533999</v>
      </c>
      <c r="AO31" s="1">
        <v>0.16082070493930001</v>
      </c>
      <c r="AP31" s="1">
        <v>13.1021123527727</v>
      </c>
      <c r="AQ31" s="1">
        <v>8.3249357193405409</v>
      </c>
      <c r="AR31" s="1">
        <v>2.7658909693320699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T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DJ31"/>
      <c r="DL31" s="1">
        <v>1.12712065570667</v>
      </c>
      <c r="DM31" s="1">
        <v>3.3950782767834502</v>
      </c>
      <c r="DN31" s="1">
        <v>5.01911569041871</v>
      </c>
      <c r="DO31" s="1">
        <v>4.6862206577730099</v>
      </c>
      <c r="DP31" s="1">
        <v>6.7796047330998803</v>
      </c>
      <c r="DQ31" s="1">
        <v>5.3668285274336904</v>
      </c>
      <c r="DR31" s="1">
        <v>-1.6855997822514399</v>
      </c>
      <c r="DS31" s="1">
        <v>7.6023775635270097</v>
      </c>
      <c r="DT31" s="1">
        <v>1.56625747448918</v>
      </c>
      <c r="DU31" s="1">
        <v>-1.041711007155</v>
      </c>
      <c r="DV31" s="1">
        <v>7.9336605376375502</v>
      </c>
      <c r="DW31" s="1">
        <v>5.1516661983535803</v>
      </c>
      <c r="DX31" s="1">
        <v>1.4125368751495</v>
      </c>
      <c r="EL31"/>
      <c r="EZ31"/>
      <c r="FB31" s="1">
        <v>9.3240743883306898</v>
      </c>
      <c r="FC31" s="1">
        <v>3.61548335352904</v>
      </c>
      <c r="FD31" s="1">
        <v>5.58620948315105</v>
      </c>
      <c r="FE31" s="98" t="e">
        <v>#N/A</v>
      </c>
      <c r="FF31" s="1">
        <v>10.6959321897306</v>
      </c>
      <c r="FG31" s="1">
        <v>8.1974578075106805</v>
      </c>
      <c r="FH31" s="1">
        <v>-3.54271868823797</v>
      </c>
      <c r="FI31" s="1">
        <v>13.389827127096201</v>
      </c>
      <c r="FJ31" s="1">
        <v>3.0188441875650001</v>
      </c>
      <c r="FK31" s="1">
        <v>1.3872743729155801</v>
      </c>
      <c r="FL31" s="1">
        <v>11.477152001244001</v>
      </c>
      <c r="FM31" s="1">
        <v>6.9187463980022503</v>
      </c>
      <c r="FN31" s="1">
        <v>1.12754588366843</v>
      </c>
      <c r="GB31"/>
      <c r="GP31"/>
      <c r="HR31"/>
    </row>
    <row r="32" spans="1:226" ht="21">
      <c r="A32" s="13">
        <f t="shared" si="0"/>
        <v>45565</v>
      </c>
      <c r="O32"/>
      <c r="AD32"/>
      <c r="AE32" s="4">
        <v>45565</v>
      </c>
      <c r="AF32" s="1">
        <v>15.965318458062599</v>
      </c>
      <c r="AG32" s="1">
        <v>6.1323810390162796</v>
      </c>
      <c r="AH32" s="1">
        <v>8.0143754107172001</v>
      </c>
      <c r="AI32" s="1">
        <v>7.4967829786343598</v>
      </c>
      <c r="AJ32" s="1">
        <v>11.9672375517408</v>
      </c>
      <c r="AK32" s="1">
        <v>10.816510071260501</v>
      </c>
      <c r="AL32" s="1">
        <v>-1.16509838191669</v>
      </c>
      <c r="AM32" s="1">
        <v>22.311023609097301</v>
      </c>
      <c r="AN32" s="1">
        <v>23.676708544812801</v>
      </c>
      <c r="AO32" s="1">
        <v>0.77227002185645699</v>
      </c>
      <c r="AP32" s="1">
        <v>11.675084311443801</v>
      </c>
      <c r="AQ32" s="1">
        <v>7.7240617649303802</v>
      </c>
      <c r="AR32" s="1">
        <v>-0.20801335662314799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T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DJ32"/>
      <c r="DL32" s="1">
        <v>0.83694769217648501</v>
      </c>
      <c r="DM32" s="1">
        <v>3.6332397314003999</v>
      </c>
      <c r="DN32" s="1">
        <v>5.3888338212898503</v>
      </c>
      <c r="DO32" s="1">
        <v>4.6715521244361096</v>
      </c>
      <c r="DP32" s="1">
        <v>6.7155208744071002</v>
      </c>
      <c r="DQ32" s="1">
        <v>5.6229013100534804</v>
      </c>
      <c r="DR32" s="1">
        <v>-1.5706744403420001</v>
      </c>
      <c r="DS32" s="1">
        <v>10.231588647339899</v>
      </c>
      <c r="DT32" s="1">
        <v>1.16378072413081</v>
      </c>
      <c r="DU32" s="1">
        <v>-1.9642238167923101</v>
      </c>
      <c r="DV32" s="1">
        <v>8.2841431937582897</v>
      </c>
      <c r="DW32" s="1">
        <v>6.0878642160992396</v>
      </c>
      <c r="DX32" s="1">
        <v>1.41412932550925</v>
      </c>
      <c r="EL32"/>
      <c r="EZ32"/>
      <c r="FB32" s="1">
        <v>8.76819002679607</v>
      </c>
      <c r="FC32" s="1">
        <v>4.1749115982956297</v>
      </c>
      <c r="FD32" s="1">
        <v>6.1997344970797101</v>
      </c>
      <c r="FE32" s="98" t="e">
        <v>#N/A</v>
      </c>
      <c r="FF32" s="1">
        <v>10.465133961984099</v>
      </c>
      <c r="FG32" s="1">
        <v>8.5952215547577708</v>
      </c>
      <c r="FH32" s="1">
        <v>-2.4758687765727498</v>
      </c>
      <c r="FI32" s="1">
        <v>19.7036479263442</v>
      </c>
      <c r="FJ32" s="1">
        <v>3.4769409074124402</v>
      </c>
      <c r="FK32" s="1">
        <v>1.23322552326499</v>
      </c>
      <c r="FL32" s="1">
        <v>10.7367021735863</v>
      </c>
      <c r="FM32" s="1">
        <v>7.0998970339321996</v>
      </c>
      <c r="FN32" s="1">
        <v>0.650376041542443</v>
      </c>
      <c r="GB32"/>
      <c r="GP32"/>
      <c r="HR32"/>
    </row>
    <row r="33" spans="1:226" ht="21">
      <c r="A33" s="13">
        <f t="shared" si="0"/>
        <v>45534</v>
      </c>
      <c r="O33"/>
      <c r="AD33"/>
      <c r="AE33" s="4">
        <v>45534</v>
      </c>
      <c r="AF33" s="1">
        <v>16.6057856610805</v>
      </c>
      <c r="AG33" s="1">
        <v>6.2785599453077499</v>
      </c>
      <c r="AH33" s="1">
        <v>8.8372961614853907</v>
      </c>
      <c r="AI33" s="1">
        <v>7.8557551055639099</v>
      </c>
      <c r="AJ33" s="1">
        <v>11.381046886267599</v>
      </c>
      <c r="AK33" s="1">
        <v>10.839647945576299</v>
      </c>
      <c r="AL33" s="1">
        <v>1.61470812024443</v>
      </c>
      <c r="AM33" s="1">
        <v>19.878735124692</v>
      </c>
      <c r="AN33" s="1">
        <v>27.4455152460561</v>
      </c>
      <c r="AO33" s="1">
        <v>1.37392790281749</v>
      </c>
      <c r="AP33" s="1">
        <v>9.1290604697490707</v>
      </c>
      <c r="AQ33" s="1">
        <v>7.8193212036877799</v>
      </c>
      <c r="AR33" s="1">
        <v>2.93416806140766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T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DJ33"/>
      <c r="DL33" s="1">
        <v>1.28388817333787</v>
      </c>
      <c r="DM33" s="1">
        <v>3.7912433060068502</v>
      </c>
      <c r="DN33" s="1">
        <v>6.1196648666066897</v>
      </c>
      <c r="DO33" s="1">
        <v>2.7997177555099801</v>
      </c>
      <c r="DP33" s="1">
        <v>6.6741700678212803</v>
      </c>
      <c r="DQ33" s="1">
        <v>5.0406812313225702</v>
      </c>
      <c r="DR33" s="1">
        <v>-1.42278694869283</v>
      </c>
      <c r="DS33" s="1">
        <v>9.5498971387461697</v>
      </c>
      <c r="DT33" s="1">
        <v>1.0561489392126699</v>
      </c>
      <c r="DU33" s="1">
        <v>-1.8289305251380901</v>
      </c>
      <c r="DV33" s="1">
        <v>8.4380815268827796</v>
      </c>
      <c r="DW33" s="1">
        <v>6.7819116842634299</v>
      </c>
      <c r="DX33" s="1">
        <v>2.1399470257234698</v>
      </c>
      <c r="EL33"/>
      <c r="EZ33"/>
      <c r="FB33" s="1">
        <v>8.2972023794198595</v>
      </c>
      <c r="FC33" s="1">
        <v>4.4521952159402503</v>
      </c>
      <c r="FD33" s="1">
        <v>7.2950469344387301</v>
      </c>
      <c r="FE33" s="98" t="e">
        <v>#N/A</v>
      </c>
      <c r="FF33" s="1">
        <v>10.2791938940692</v>
      </c>
      <c r="FG33" s="1">
        <v>8.1348316280071593</v>
      </c>
      <c r="FH33" s="1">
        <v>-2.0093509286656999</v>
      </c>
      <c r="FI33" s="1">
        <v>17.9980660938132</v>
      </c>
      <c r="FJ33" s="1">
        <v>4.0357140146600701</v>
      </c>
      <c r="FK33" s="1">
        <v>0.91705990942417503</v>
      </c>
      <c r="FL33" s="1">
        <v>10.6652959705343</v>
      </c>
      <c r="FM33" s="1">
        <v>7.3194742654023504</v>
      </c>
      <c r="FN33" s="1">
        <v>0.73042664443371497</v>
      </c>
      <c r="GB33"/>
      <c r="GP33"/>
      <c r="HR33"/>
    </row>
    <row r="34" spans="1:226" ht="21">
      <c r="A34" s="13">
        <f t="shared" si="0"/>
        <v>45504</v>
      </c>
      <c r="O34"/>
      <c r="AD34"/>
      <c r="AE34" s="4">
        <v>45504</v>
      </c>
      <c r="AF34" s="1">
        <v>17.106105330058</v>
      </c>
      <c r="AG34" s="1">
        <v>5.7634221257004397</v>
      </c>
      <c r="AH34" s="1">
        <v>7.7610091723354504</v>
      </c>
      <c r="AI34" s="1">
        <v>8.1971306140217504</v>
      </c>
      <c r="AJ34" s="1">
        <v>10.571512128091101</v>
      </c>
      <c r="AK34" s="1">
        <v>10.8427382917576</v>
      </c>
      <c r="AL34" s="1">
        <v>0.29512411378207198</v>
      </c>
      <c r="AM34" s="1">
        <v>17.177420315788201</v>
      </c>
      <c r="AN34" s="1">
        <v>30.720626246200201</v>
      </c>
      <c r="AO34" s="1">
        <v>2.12433098350136</v>
      </c>
      <c r="AP34" s="1">
        <v>6.9395741366879804</v>
      </c>
      <c r="AQ34" s="1">
        <v>7.8233078140952603</v>
      </c>
      <c r="AR34" s="1">
        <v>2.13398708487277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T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DJ34"/>
      <c r="DL34" s="1">
        <v>1.0908837560692</v>
      </c>
      <c r="DM34" s="1">
        <v>3.7328155670100802</v>
      </c>
      <c r="DN34" s="1">
        <v>5.8448421799946599</v>
      </c>
      <c r="DO34" s="1">
        <v>2.3838861125301398</v>
      </c>
      <c r="DP34" s="1">
        <v>6.7070832024969702</v>
      </c>
      <c r="DQ34" s="1">
        <v>5.0658347878113501</v>
      </c>
      <c r="DR34" s="1">
        <v>-1.3767026964331199</v>
      </c>
      <c r="DS34" s="1">
        <v>8.5055595784372198</v>
      </c>
      <c r="DT34" s="1">
        <v>0.72312055198938796</v>
      </c>
      <c r="DU34" s="1">
        <v>-2.1551096346408398</v>
      </c>
      <c r="DV34" s="1">
        <v>8.5176499627152396</v>
      </c>
      <c r="DW34" s="1">
        <v>7.69507767238788</v>
      </c>
      <c r="DX34" s="1">
        <v>2.0872843745875298</v>
      </c>
      <c r="EL34"/>
      <c r="EZ34"/>
      <c r="FB34" s="1">
        <v>7.8194683504729596</v>
      </c>
      <c r="FC34" s="1">
        <v>4.4020995876202198</v>
      </c>
      <c r="FD34" s="1">
        <v>6.54017883846958</v>
      </c>
      <c r="FE34" s="98" t="e">
        <v>#N/A</v>
      </c>
      <c r="FF34" s="1">
        <v>9.7929276316750595</v>
      </c>
      <c r="FG34" s="1">
        <v>8.0839113284595197</v>
      </c>
      <c r="FH34" s="1">
        <v>-2.2027388691897598</v>
      </c>
      <c r="FI34" s="1">
        <v>15.8881274664625</v>
      </c>
      <c r="FJ34" s="1">
        <v>4.2164182567673496</v>
      </c>
      <c r="FK34" s="1">
        <v>0.64588182036423802</v>
      </c>
      <c r="FL34" s="1">
        <v>10.5740612928105</v>
      </c>
      <c r="FM34" s="1">
        <v>7.86637614145583</v>
      </c>
      <c r="FN34" s="1">
        <v>0.39018010991258001</v>
      </c>
      <c r="GB34"/>
      <c r="GP34"/>
      <c r="HR34"/>
    </row>
    <row r="35" spans="1:226" ht="21">
      <c r="A35" s="13">
        <f t="shared" si="0"/>
        <v>45471</v>
      </c>
      <c r="O35"/>
      <c r="AD35"/>
      <c r="AE35" s="4">
        <v>45471</v>
      </c>
      <c r="AF35" s="1">
        <v>18.166973722292902</v>
      </c>
      <c r="AG35" s="1">
        <v>5.7913744974826598</v>
      </c>
      <c r="AH35" s="1">
        <v>7.7045688632792197</v>
      </c>
      <c r="AI35" s="1">
        <v>8.3164145979666202</v>
      </c>
      <c r="AJ35" s="1">
        <v>10.011026620672499</v>
      </c>
      <c r="AK35" s="1">
        <v>10.0116276677879</v>
      </c>
      <c r="AL35" s="1">
        <v>-0.262202441729595</v>
      </c>
      <c r="AM35" s="1">
        <v>14.419423346788699</v>
      </c>
      <c r="AN35" s="1">
        <v>36.406623105937001</v>
      </c>
      <c r="AO35" s="1">
        <v>2.30664742434737</v>
      </c>
      <c r="AP35" s="1">
        <v>5.0431249087594097</v>
      </c>
      <c r="AQ35" s="1">
        <v>8.0034440662955397</v>
      </c>
      <c r="AR35" s="1">
        <v>3.09244841765645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T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DJ35"/>
      <c r="DL35" s="1">
        <v>1.12440207830275</v>
      </c>
      <c r="DM35" s="1">
        <v>3.9169357474200699</v>
      </c>
      <c r="DN35" s="1">
        <v>6.1024010184959998</v>
      </c>
      <c r="DO35" s="1">
        <v>2.9745283006241299</v>
      </c>
      <c r="DP35" s="1">
        <v>6.7772070510221898</v>
      </c>
      <c r="DQ35" s="1">
        <v>4.2869713623833698</v>
      </c>
      <c r="DR35" s="1">
        <v>-1.2668269567319199</v>
      </c>
      <c r="DS35" s="1">
        <v>8.0590758339287891</v>
      </c>
      <c r="DT35" s="1">
        <v>0.73717303812616697</v>
      </c>
      <c r="DU35" s="1">
        <v>-2.0724699809963001</v>
      </c>
      <c r="DV35" s="1">
        <v>9.6012083484832509</v>
      </c>
      <c r="DW35" s="1">
        <v>8.3381678140788598</v>
      </c>
      <c r="DX35" s="1">
        <v>2.47676815223284</v>
      </c>
      <c r="EL35"/>
      <c r="EZ35"/>
      <c r="FB35" s="1">
        <v>7.2170861940506796</v>
      </c>
      <c r="FC35" s="1">
        <v>4.5312144928122802</v>
      </c>
      <c r="FD35" s="1">
        <v>6.7225902800209303</v>
      </c>
      <c r="FE35" s="98" t="e">
        <v>#N/A</v>
      </c>
      <c r="FF35" s="1">
        <v>9.3462830518241393</v>
      </c>
      <c r="FG35" s="1">
        <v>6.9385018349257299</v>
      </c>
      <c r="FH35" s="1">
        <v>-2.3797484607287398</v>
      </c>
      <c r="FI35" s="1">
        <v>13.961839336094901</v>
      </c>
      <c r="FJ35" s="1">
        <v>4.6755503986931801</v>
      </c>
      <c r="FK35" s="1">
        <v>0.27567172837119303</v>
      </c>
      <c r="FL35" s="1">
        <v>12.458475170740099</v>
      </c>
      <c r="FM35" s="1">
        <v>8.4822083660702905</v>
      </c>
      <c r="FN35" s="1">
        <v>-0.95119350765157595</v>
      </c>
      <c r="GB35"/>
      <c r="GP35"/>
      <c r="HR35"/>
    </row>
    <row r="36" spans="1:226" ht="21">
      <c r="A36" s="13">
        <f t="shared" si="0"/>
        <v>45443</v>
      </c>
      <c r="O36"/>
      <c r="AD36"/>
      <c r="AE36" s="4">
        <v>45443</v>
      </c>
      <c r="AF36" s="1">
        <v>16.8933486164707</v>
      </c>
      <c r="AG36" s="1">
        <v>5.6508307616978204</v>
      </c>
      <c r="AH36" s="1">
        <v>7.5319595277231404</v>
      </c>
      <c r="AI36" s="1">
        <v>8.4827895786926106</v>
      </c>
      <c r="AJ36" s="1">
        <v>9.2602507313239197</v>
      </c>
      <c r="AK36" s="1">
        <v>10.417542392999</v>
      </c>
      <c r="AL36" s="1">
        <v>-0.99290234821706702</v>
      </c>
      <c r="AM36" s="1">
        <v>11.4350363437933</v>
      </c>
      <c r="AN36" s="1">
        <v>43.316646352052999</v>
      </c>
      <c r="AO36" s="1">
        <v>2.1131650103954902</v>
      </c>
      <c r="AP36" s="1">
        <v>3.3420092325563102</v>
      </c>
      <c r="AQ36" s="1">
        <v>7.5621281088675998</v>
      </c>
      <c r="AR36" s="1">
        <v>-0.878251564370504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T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DJ36"/>
      <c r="DL36" s="1">
        <v>-9.8077683422755094E-2</v>
      </c>
      <c r="DM36" s="1">
        <v>3.8813213692950299</v>
      </c>
      <c r="DN36" s="1">
        <v>6.0220301537478802</v>
      </c>
      <c r="DO36" s="1">
        <v>2.74600311736967</v>
      </c>
      <c r="DP36" s="1">
        <v>6.7959551034710897</v>
      </c>
      <c r="DQ36" s="1">
        <v>4.2627917338218504</v>
      </c>
      <c r="DR36" s="1">
        <v>-0.99718342697664397</v>
      </c>
      <c r="DS36" s="1">
        <v>7.0682015521870696</v>
      </c>
      <c r="DT36" s="1">
        <v>0.56919012727648099</v>
      </c>
      <c r="DU36" s="1">
        <v>-2.7998680241001601</v>
      </c>
      <c r="DV36" s="1">
        <v>9.7439569905160095</v>
      </c>
      <c r="DW36" s="1">
        <v>8.6031171256529007</v>
      </c>
      <c r="DX36" s="1">
        <v>2.2213290099443701</v>
      </c>
      <c r="EL36"/>
      <c r="EZ36"/>
      <c r="FB36" s="1">
        <v>5.8653981790098797</v>
      </c>
      <c r="FC36" s="1">
        <v>4.5501404658719604</v>
      </c>
      <c r="FD36" s="1">
        <v>6.7713812047256701</v>
      </c>
      <c r="FE36" s="98" t="e">
        <v>#N/A</v>
      </c>
      <c r="FF36" s="1">
        <v>9.0604766753611603</v>
      </c>
      <c r="FG36" s="1">
        <v>6.5479244179896199</v>
      </c>
      <c r="FH36" s="1">
        <v>-2.8811602435939401</v>
      </c>
      <c r="FI36" s="1">
        <v>11.9538660714858</v>
      </c>
      <c r="FJ36" s="1">
        <v>4.66862414165705</v>
      </c>
      <c r="FK36" s="1">
        <v>-0.22723965473888399</v>
      </c>
      <c r="FL36" s="1">
        <v>12.027441627274101</v>
      </c>
      <c r="FM36" s="1">
        <v>8.4184184666976005</v>
      </c>
      <c r="FN36" s="1">
        <v>-0.105510320924089</v>
      </c>
      <c r="GB36"/>
      <c r="GP36"/>
      <c r="HR36"/>
    </row>
    <row r="37" spans="1:226" ht="21">
      <c r="A37" s="13">
        <f t="shared" si="0"/>
        <v>45412</v>
      </c>
      <c r="O37"/>
      <c r="AD37"/>
      <c r="AE37" s="4">
        <v>45412</v>
      </c>
      <c r="AF37" s="1">
        <v>15.957814670976299</v>
      </c>
      <c r="AG37" s="1">
        <v>5.1612654517943799</v>
      </c>
      <c r="AH37" s="1">
        <v>6.9373247899600203</v>
      </c>
      <c r="AI37" s="1">
        <v>7.39453490087201</v>
      </c>
      <c r="AJ37" s="1">
        <v>8.3981785596852099</v>
      </c>
      <c r="AK37" s="1">
        <v>9.9413571890771806</v>
      </c>
      <c r="AL37" s="1">
        <v>-1.9810402726196501</v>
      </c>
      <c r="AM37" s="1">
        <v>8.8599101391708501</v>
      </c>
      <c r="AN37" s="1">
        <v>46.524376343875403</v>
      </c>
      <c r="AO37" s="1">
        <v>1.8593598039455901</v>
      </c>
      <c r="AP37" s="1">
        <v>0.51468547465141201</v>
      </c>
      <c r="AQ37" s="1">
        <v>7.1080539847119004</v>
      </c>
      <c r="AR37" s="1">
        <v>-0.57297635443017403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T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DJ37"/>
      <c r="DL37" s="1">
        <v>-0.117516301257687</v>
      </c>
      <c r="DM37" s="1">
        <v>3.69878266909588</v>
      </c>
      <c r="DN37" s="1">
        <v>5.9201841124567904</v>
      </c>
      <c r="DO37" s="1">
        <v>2.2566627453361798</v>
      </c>
      <c r="DP37" s="1">
        <v>6.6615982148398398</v>
      </c>
      <c r="DQ37" s="1">
        <v>4.1252737714772296</v>
      </c>
      <c r="DR37" s="1">
        <v>-0.98496270060090896</v>
      </c>
      <c r="DS37" s="1">
        <v>6.3871321339895903</v>
      </c>
      <c r="DT37" s="1">
        <v>-8.1534804949105998E-3</v>
      </c>
      <c r="DU37" s="1">
        <v>-2.70488806132213</v>
      </c>
      <c r="DV37" s="1">
        <v>9.9062163437074098</v>
      </c>
      <c r="DW37" s="1">
        <v>9.0683866322834294</v>
      </c>
      <c r="DX37" s="1">
        <v>2.1514358029309699</v>
      </c>
      <c r="EL37"/>
      <c r="EZ37"/>
      <c r="FB37" s="1">
        <v>5.0200976184741801</v>
      </c>
      <c r="FC37" s="1">
        <v>4.4315514238278499</v>
      </c>
      <c r="FD37" s="1">
        <v>6.4850229971885902</v>
      </c>
      <c r="FE37" s="98" t="e">
        <v>#N/A</v>
      </c>
      <c r="FF37" s="1">
        <v>8.6628887880112</v>
      </c>
      <c r="FG37" s="1">
        <v>6.2264629145311297</v>
      </c>
      <c r="FH37" s="1">
        <v>-3.72100669764056</v>
      </c>
      <c r="FI37" s="1">
        <v>9.8793001420036592</v>
      </c>
      <c r="FJ37" s="1">
        <v>4.7073906734886402</v>
      </c>
      <c r="FK37" s="1">
        <v>-0.67791501374475305</v>
      </c>
      <c r="FL37" s="1">
        <v>12.230541140295299</v>
      </c>
      <c r="FM37" s="1">
        <v>8.4875451580576904</v>
      </c>
      <c r="FN37" s="1">
        <v>-0.370217199019308</v>
      </c>
      <c r="GB37"/>
      <c r="GP37"/>
      <c r="HR37"/>
    </row>
    <row r="38" spans="1:226" ht="21">
      <c r="A38" s="13">
        <f t="shared" si="0"/>
        <v>45379</v>
      </c>
      <c r="O38"/>
      <c r="AD38"/>
      <c r="AE38" s="4">
        <v>45379</v>
      </c>
      <c r="AF38" s="1">
        <v>12.7900139511632</v>
      </c>
      <c r="AG38" s="1">
        <v>5.1290206160095604</v>
      </c>
      <c r="AH38" s="1">
        <v>7.6742691986599398</v>
      </c>
      <c r="AI38" s="1">
        <v>6.8748887954470197</v>
      </c>
      <c r="AJ38" s="1">
        <v>7.1159991052793998</v>
      </c>
      <c r="AK38" s="1">
        <v>9.4166823664724806</v>
      </c>
      <c r="AL38" s="1">
        <v>-2.9463106372749599</v>
      </c>
      <c r="AM38" s="1">
        <v>6.9837786437013403</v>
      </c>
      <c r="AN38" s="1">
        <v>52.943698888226002</v>
      </c>
      <c r="AO38" s="1">
        <v>2.0339318974145701</v>
      </c>
      <c r="AP38" s="1">
        <v>7.3601124358100796</v>
      </c>
      <c r="AQ38" s="1">
        <v>6.6162565916521299</v>
      </c>
      <c r="AR38" s="1">
        <v>-0.97571727238101202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T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DJ38"/>
      <c r="DL38" s="1">
        <v>0.70589550704798298</v>
      </c>
      <c r="DM38" s="1">
        <v>3.4643106902343201</v>
      </c>
      <c r="DN38" s="1">
        <v>5.81579447321253</v>
      </c>
      <c r="DO38" s="1">
        <v>1.81805256420195</v>
      </c>
      <c r="DP38" s="1">
        <v>6.3155748936904201</v>
      </c>
      <c r="DQ38" s="1">
        <v>3.8826544615667999</v>
      </c>
      <c r="DR38" s="1">
        <v>-1.0590677047408701</v>
      </c>
      <c r="DS38" s="1">
        <v>5.9003887280440104</v>
      </c>
      <c r="DT38" s="1">
        <v>0.81266402762757295</v>
      </c>
      <c r="DU38" s="1">
        <v>-2.1951179500082101</v>
      </c>
      <c r="DV38" s="1">
        <v>10.336305850119199</v>
      </c>
      <c r="DW38" s="1">
        <v>9.4413300069850905</v>
      </c>
      <c r="DX38" s="1">
        <v>1.9070033983825301</v>
      </c>
      <c r="EL38"/>
      <c r="EZ38"/>
      <c r="FB38" s="1">
        <v>4.1525978545277598</v>
      </c>
      <c r="FC38" s="1">
        <v>4.1675364536922697</v>
      </c>
      <c r="FD38" s="1">
        <v>6.5769456265474604</v>
      </c>
      <c r="FE38" s="98" t="e">
        <v>#N/A</v>
      </c>
      <c r="FF38" s="1">
        <v>7.52942749838535</v>
      </c>
      <c r="FG38" s="1">
        <v>5.6383732231001398</v>
      </c>
      <c r="FH38" s="1">
        <v>-5.3655901328694897</v>
      </c>
      <c r="FI38" s="1">
        <v>8.0407931372050694</v>
      </c>
      <c r="FJ38" s="1">
        <v>5.59410398231595</v>
      </c>
      <c r="FK38" s="1">
        <v>-0.89741081065323602</v>
      </c>
      <c r="FL38" s="1">
        <v>13.2803147889543</v>
      </c>
      <c r="FM38" s="1">
        <v>8.6128795367537698</v>
      </c>
      <c r="FN38" s="1">
        <v>-0.81011342122423002</v>
      </c>
      <c r="GB38"/>
      <c r="GP38"/>
      <c r="HR38"/>
    </row>
    <row r="39" spans="1:226" ht="21">
      <c r="A39" s="13">
        <f t="shared" si="0"/>
        <v>45351</v>
      </c>
      <c r="O39"/>
      <c r="AD39"/>
      <c r="AE39" s="4">
        <v>45351</v>
      </c>
      <c r="AF39" s="1">
        <v>14.187871787892799</v>
      </c>
      <c r="AG39" s="1">
        <v>4.8586343098406299</v>
      </c>
      <c r="AH39" s="1">
        <v>9.1879319572400302</v>
      </c>
      <c r="AI39" s="1">
        <v>8.2000598303686001</v>
      </c>
      <c r="AJ39" s="1">
        <v>7.6902815298173897</v>
      </c>
      <c r="AK39" s="1">
        <v>8.79252842278758</v>
      </c>
      <c r="AL39" s="1">
        <v>-4.0569626724357999</v>
      </c>
      <c r="AM39" s="1">
        <v>4.9466312769439797</v>
      </c>
      <c r="AN39" s="1">
        <v>55.726176583193897</v>
      </c>
      <c r="AO39" s="1">
        <v>-3.5310337880657201</v>
      </c>
      <c r="AP39" s="1">
        <v>4.7947599639256104</v>
      </c>
      <c r="AQ39" s="1">
        <v>7.11581655145004</v>
      </c>
      <c r="AR39" s="1">
        <v>-3.0331683132841398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T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DJ39"/>
      <c r="DL39" s="1">
        <v>0.55726428502998204</v>
      </c>
      <c r="DM39" s="1">
        <v>3.5447487961686202</v>
      </c>
      <c r="DN39" s="1">
        <v>5.8288830008788501</v>
      </c>
      <c r="DO39" s="1">
        <v>3.1486379208767801</v>
      </c>
      <c r="DP39" s="1">
        <v>6.2089360261071898</v>
      </c>
      <c r="DQ39" s="1">
        <v>3.5448764751010402</v>
      </c>
      <c r="DR39" s="1">
        <v>2.9928548072784899E-2</v>
      </c>
      <c r="DS39" s="1">
        <v>5.1926613055580697</v>
      </c>
      <c r="DT39" s="1">
        <v>1.1977350646907901</v>
      </c>
      <c r="DU39" s="1">
        <v>-3.3552859549093998</v>
      </c>
      <c r="DV39" s="1">
        <v>10.741826111340099</v>
      </c>
      <c r="DW39" s="1">
        <v>8.9341028222366408</v>
      </c>
      <c r="DX39" s="1">
        <v>1.56913802472908</v>
      </c>
      <c r="EL39"/>
      <c r="EZ39"/>
      <c r="FB39" s="1">
        <v>3.5207110012415801</v>
      </c>
      <c r="FC39" s="1">
        <v>4.0413022898488098</v>
      </c>
      <c r="FD39" s="1">
        <v>6.6906122825402399</v>
      </c>
      <c r="FE39" s="98" t="e">
        <v>#N/A</v>
      </c>
      <c r="FF39" s="1">
        <v>7.7803355809492398</v>
      </c>
      <c r="FG39" s="1">
        <v>5.4095619979113403</v>
      </c>
      <c r="FH39" s="1">
        <v>-4.8776576479099996</v>
      </c>
      <c r="FI39" s="1">
        <v>6.3226346918465897</v>
      </c>
      <c r="FJ39" s="1">
        <v>6.6003899338671896</v>
      </c>
      <c r="FK39" s="1">
        <v>-0.81542243616415</v>
      </c>
      <c r="FL39" s="1">
        <v>12.799551639637</v>
      </c>
      <c r="FM39" s="1">
        <v>8.5342761792931192</v>
      </c>
      <c r="FN39" s="1">
        <v>-1.92159661390001</v>
      </c>
      <c r="GB39"/>
      <c r="GP39"/>
      <c r="HR39"/>
    </row>
    <row r="40" spans="1:226" ht="21">
      <c r="A40" s="13">
        <f t="shared" si="0"/>
        <v>45322</v>
      </c>
      <c r="O40"/>
      <c r="AD40"/>
      <c r="AE40" s="4">
        <v>45322</v>
      </c>
      <c r="AF40" s="1">
        <v>10.2504251389354</v>
      </c>
      <c r="AG40" s="1">
        <v>6.1109450099724896</v>
      </c>
      <c r="AH40" s="1">
        <v>10.5922457433344</v>
      </c>
      <c r="AI40" s="1">
        <v>4.8506252142641797</v>
      </c>
      <c r="AJ40" s="1">
        <v>8.1008408415510402</v>
      </c>
      <c r="AK40" s="1">
        <v>8.4526937993838107</v>
      </c>
      <c r="AL40" s="1">
        <v>-0.27099572417082102</v>
      </c>
      <c r="AM40" s="1">
        <v>3.6899957706092201</v>
      </c>
      <c r="AN40" s="1">
        <v>32.085484301643802</v>
      </c>
      <c r="AO40" s="1">
        <v>-1.22528562929624</v>
      </c>
      <c r="AP40" s="1">
        <v>5.6838916522228402</v>
      </c>
      <c r="AQ40" s="1">
        <v>7.8957014436625901</v>
      </c>
      <c r="AR40" s="1">
        <v>-5.2596886614688101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T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DJ40"/>
      <c r="DL40" s="1">
        <v>0.71545031954826799</v>
      </c>
      <c r="DM40" s="1">
        <v>3.68611091025477</v>
      </c>
      <c r="DN40" s="1">
        <v>5.8305899187379904</v>
      </c>
      <c r="DO40" s="1">
        <v>3.82785997897094</v>
      </c>
      <c r="DP40" s="1">
        <v>5.4185003074459797</v>
      </c>
      <c r="DQ40" s="1">
        <v>3.2909718205127301</v>
      </c>
      <c r="DR40" s="1">
        <v>-1.26556868119636</v>
      </c>
      <c r="DS40" s="1">
        <v>4.9639860416657697</v>
      </c>
      <c r="DT40" s="1">
        <v>1.37049449756605</v>
      </c>
      <c r="DU40" s="1">
        <v>-5.1686206939675001</v>
      </c>
      <c r="DV40" s="1">
        <v>10.782728379082601</v>
      </c>
      <c r="DW40" s="1">
        <v>6.51532033350232</v>
      </c>
      <c r="DX40" s="1">
        <v>1.56350571948638</v>
      </c>
      <c r="EL40"/>
      <c r="EZ40"/>
      <c r="FB40" s="1">
        <v>6.2036547710878303</v>
      </c>
      <c r="FC40" s="1">
        <v>4.3893358197652503</v>
      </c>
      <c r="FD40" s="1">
        <v>7.1042855072989797</v>
      </c>
      <c r="FE40" s="98" t="e">
        <v>#N/A</v>
      </c>
      <c r="FF40" s="1">
        <v>8.1681070544432099</v>
      </c>
      <c r="FG40" s="1">
        <v>4.8440202890269397</v>
      </c>
      <c r="FH40" s="1">
        <v>-4.5963121373985096</v>
      </c>
      <c r="FI40" s="1">
        <v>5.4648129360205404</v>
      </c>
      <c r="FJ40" s="1">
        <v>4.5901878089499499</v>
      </c>
      <c r="FK40" s="1">
        <v>-0.25696270667461701</v>
      </c>
      <c r="FL40" s="1">
        <v>12.6501739893622</v>
      </c>
      <c r="FM40" s="1">
        <v>7.9587034709851201</v>
      </c>
      <c r="FN40" s="1">
        <v>-3.01075899886369</v>
      </c>
      <c r="GB40"/>
      <c r="GP40"/>
      <c r="HR40"/>
    </row>
    <row r="41" spans="1:226" ht="21">
      <c r="A41" s="13">
        <f t="shared" si="0"/>
        <v>45289</v>
      </c>
      <c r="O41"/>
      <c r="AD41"/>
      <c r="AE41" s="4">
        <v>45289</v>
      </c>
      <c r="AF41" s="1">
        <v>6.8339755559586397</v>
      </c>
      <c r="AG41" s="1">
        <v>6.7128907379483103</v>
      </c>
      <c r="AH41" s="1">
        <v>11.7224050023167</v>
      </c>
      <c r="AI41" s="1">
        <v>5.0977150999234704</v>
      </c>
      <c r="AJ41" s="1">
        <v>8.9785445333276606</v>
      </c>
      <c r="AK41" s="1">
        <v>6.3213380771199699</v>
      </c>
      <c r="AL41" s="1">
        <v>1.81160299066993</v>
      </c>
      <c r="AM41" s="1">
        <v>10.432519498865499</v>
      </c>
      <c r="AN41" s="1">
        <v>30.872757915488101</v>
      </c>
      <c r="AO41" s="1">
        <v>-0.65210692065720099</v>
      </c>
      <c r="AP41" s="1">
        <v>7.6510683559456201</v>
      </c>
      <c r="AQ41" s="1">
        <v>9.1094606421438709</v>
      </c>
      <c r="AR41" s="1">
        <v>-5.4059185835005303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T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DJ41"/>
      <c r="DL41" s="1">
        <v>0.28422404692795</v>
      </c>
      <c r="DM41" s="1">
        <v>4.0656937162614</v>
      </c>
      <c r="DN41" s="1">
        <v>7.1637140792048504</v>
      </c>
      <c r="DO41" s="1">
        <v>3.7418381537245899</v>
      </c>
      <c r="DP41" s="1">
        <v>5.7695107297570898</v>
      </c>
      <c r="DQ41" s="1">
        <v>3.22513692367973</v>
      </c>
      <c r="DR41" s="1">
        <v>1.12142801318616</v>
      </c>
      <c r="DS41" s="1">
        <v>5.1832557188033697</v>
      </c>
      <c r="DT41" s="1">
        <v>1.61192852871033</v>
      </c>
      <c r="DU41" s="1">
        <v>-5.2581262509137998</v>
      </c>
      <c r="DV41" s="1">
        <v>11.9824224874195</v>
      </c>
      <c r="DW41" s="1">
        <v>4.1912421725611297</v>
      </c>
      <c r="DX41" s="1">
        <v>1.8122228710513499</v>
      </c>
      <c r="EL41"/>
      <c r="EZ41"/>
      <c r="FB41" s="1">
        <v>4.4540812937145802</v>
      </c>
      <c r="FC41" s="1">
        <v>5.0469538507289</v>
      </c>
      <c r="FD41" s="1">
        <v>8.0563114634610393</v>
      </c>
      <c r="FE41" s="98" t="e">
        <v>#N/A</v>
      </c>
      <c r="FF41" s="1">
        <v>7.5580011550960799</v>
      </c>
      <c r="FG41" s="1">
        <v>4.6037198688546903</v>
      </c>
      <c r="FH41" s="1">
        <v>-2.7695966428462699</v>
      </c>
      <c r="FI41" s="1">
        <v>7.6352589923016003</v>
      </c>
      <c r="FJ41" s="1">
        <v>4.1512162789370501</v>
      </c>
      <c r="FK41" s="1">
        <v>-0.181025842170394</v>
      </c>
      <c r="FL41" s="1">
        <v>13.377381168950899</v>
      </c>
      <c r="FM41" s="1">
        <v>7.1370525107526603</v>
      </c>
      <c r="FN41" s="1">
        <v>-4.0161556876774904</v>
      </c>
      <c r="GB41"/>
      <c r="GP41"/>
      <c r="HR41"/>
    </row>
    <row r="42" spans="1:226" ht="21">
      <c r="A42" s="13">
        <f t="shared" si="0"/>
        <v>45260</v>
      </c>
      <c r="O42"/>
      <c r="AD42"/>
      <c r="AE42" s="4">
        <v>45260</v>
      </c>
      <c r="AF42" s="1">
        <v>3.6718405074309102</v>
      </c>
      <c r="AG42" s="1">
        <v>7.3971884582461698</v>
      </c>
      <c r="AH42" s="1">
        <v>12.1829767257346</v>
      </c>
      <c r="AI42" s="1">
        <v>6.7390692711423101</v>
      </c>
      <c r="AJ42" s="1">
        <v>8.8023009635340692</v>
      </c>
      <c r="AK42" s="1">
        <v>5.3486111123589302</v>
      </c>
      <c r="AL42" s="1">
        <v>-0.70772080654074299</v>
      </c>
      <c r="AM42" s="1">
        <v>11.3158804757008</v>
      </c>
      <c r="AN42" s="1">
        <v>28.821355373782001</v>
      </c>
      <c r="AO42" s="1">
        <v>0.43500085459257298</v>
      </c>
      <c r="AP42" s="1">
        <v>12.439051582164399</v>
      </c>
      <c r="AQ42" s="1">
        <v>9.2805565476582608</v>
      </c>
      <c r="AR42" s="1">
        <v>-4.5477770443119496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T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DJ42"/>
      <c r="DL42" s="1">
        <v>-1.0382435651004499E-2</v>
      </c>
      <c r="DM42" s="1">
        <v>4.2586810913259399</v>
      </c>
      <c r="DN42" s="1">
        <v>7.2675253271056999</v>
      </c>
      <c r="DO42" s="1">
        <v>3.8982740062696402</v>
      </c>
      <c r="DP42" s="1">
        <v>5.3149799716467898</v>
      </c>
      <c r="DQ42" s="1">
        <v>3.0824146966280299</v>
      </c>
      <c r="DR42" s="1">
        <v>1.5775831439169099</v>
      </c>
      <c r="DS42" s="1">
        <v>5.4578621437788604</v>
      </c>
      <c r="DT42" s="1">
        <v>1.4364264693015001</v>
      </c>
      <c r="DU42" s="1">
        <v>-5.3113881650499497</v>
      </c>
      <c r="DV42" s="1">
        <v>11.407061760879699</v>
      </c>
      <c r="DW42" s="1">
        <v>4.40143326450288</v>
      </c>
      <c r="DX42" s="1">
        <v>2.7732840083601702</v>
      </c>
      <c r="EL42"/>
      <c r="EZ42"/>
      <c r="FB42" s="1">
        <v>2.73838344301639</v>
      </c>
      <c r="FC42" s="1">
        <v>5.3959328187774496</v>
      </c>
      <c r="FD42" s="1">
        <v>8.5854594568278095</v>
      </c>
      <c r="FE42" s="98" t="e">
        <v>#N/A</v>
      </c>
      <c r="FF42" s="1">
        <v>7.2820122738753499</v>
      </c>
      <c r="FG42" s="1">
        <v>4.4051387745512196</v>
      </c>
      <c r="FH42" s="1">
        <v>-4.0656385834015003</v>
      </c>
      <c r="FI42" s="1">
        <v>8.8944316795567993</v>
      </c>
      <c r="FJ42" s="1">
        <v>4.2665387050839598</v>
      </c>
      <c r="FK42" s="1">
        <v>0.42445996621818399</v>
      </c>
      <c r="FL42" s="1">
        <v>13.763728377105</v>
      </c>
      <c r="FM42" s="1">
        <v>7.2790790260008702</v>
      </c>
      <c r="FN42" s="1">
        <v>-3.0033446755409101</v>
      </c>
      <c r="GB42"/>
      <c r="GP42"/>
      <c r="HR42"/>
    </row>
    <row r="43" spans="1:226" ht="21">
      <c r="A43" s="13">
        <f t="shared" si="0"/>
        <v>45230</v>
      </c>
      <c r="O43"/>
      <c r="AD43"/>
      <c r="AE43" s="4">
        <v>45230</v>
      </c>
      <c r="AF43" s="1">
        <v>0.72141154679501496</v>
      </c>
      <c r="AG43" s="1">
        <v>7.11306172534825</v>
      </c>
      <c r="AH43" s="1">
        <v>12.0281861922641</v>
      </c>
      <c r="AI43" s="1">
        <v>9.2790502754951607</v>
      </c>
      <c r="AJ43" s="1">
        <v>9.2848929203256905</v>
      </c>
      <c r="AK43" s="1">
        <v>4.06510860316435</v>
      </c>
      <c r="AL43" s="1">
        <v>-3.8181597920597201</v>
      </c>
      <c r="AM43" s="1">
        <v>12.0676637677347</v>
      </c>
      <c r="AN43" s="1">
        <v>25.131215209232298</v>
      </c>
      <c r="AO43" s="1">
        <v>-2.98140975442975</v>
      </c>
      <c r="AP43" s="1">
        <v>16.2889251067731</v>
      </c>
      <c r="AQ43" s="1">
        <v>9.6587675364879502</v>
      </c>
      <c r="AR43" s="1">
        <v>-3.2732136707052701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T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DJ43"/>
      <c r="DL43" s="1">
        <v>-0.83345206921738102</v>
      </c>
      <c r="DM43" s="1">
        <v>4.5082783910484698</v>
      </c>
      <c r="DN43" s="1">
        <v>7.2454061304616602</v>
      </c>
      <c r="DO43" s="1">
        <v>3.5965136825799702</v>
      </c>
      <c r="DP43" s="1">
        <v>5.0012052336227102</v>
      </c>
      <c r="DQ43" s="1">
        <v>2.97326859756912</v>
      </c>
      <c r="DR43" s="1">
        <v>-0.66705865755351301</v>
      </c>
      <c r="DS43" s="1">
        <v>6.2219652218685004</v>
      </c>
      <c r="DT43" s="1">
        <v>1.4021508326282199</v>
      </c>
      <c r="DU43" s="1">
        <v>-4.3637252918963103</v>
      </c>
      <c r="DV43" s="1">
        <v>10.331921600019699</v>
      </c>
      <c r="DW43" s="1">
        <v>4.6647994412420797</v>
      </c>
      <c r="DX43" s="1">
        <v>3.2169151209488498</v>
      </c>
      <c r="EL43"/>
      <c r="EZ43"/>
      <c r="FB43" s="1">
        <v>0.61649962368231903</v>
      </c>
      <c r="FC43" s="1">
        <v>5.4999924599763101</v>
      </c>
      <c r="FD43" s="1">
        <v>9.2941391093571504</v>
      </c>
      <c r="FE43" s="98" t="e">
        <v>#N/A</v>
      </c>
      <c r="FF43" s="1">
        <v>8.0407047162733001</v>
      </c>
      <c r="FG43" s="1">
        <v>4.0879588761308803</v>
      </c>
      <c r="FH43" s="1">
        <v>-5.1782466775584304</v>
      </c>
      <c r="FI43" s="1">
        <v>10.5418500108415</v>
      </c>
      <c r="FJ43" s="1">
        <v>4.1112136540286999</v>
      </c>
      <c r="FK43" s="1">
        <v>1.0845653101914901</v>
      </c>
      <c r="FL43" s="1">
        <v>15.589531360879301</v>
      </c>
      <c r="FM43" s="1">
        <v>7.0704767286424302</v>
      </c>
      <c r="FN43" s="1">
        <v>-1.59413782834901</v>
      </c>
      <c r="GB43"/>
      <c r="GP43"/>
      <c r="HR43"/>
    </row>
    <row r="44" spans="1:226" ht="21">
      <c r="A44" s="13">
        <f t="shared" si="0"/>
        <v>45198</v>
      </c>
      <c r="O44"/>
      <c r="AD44"/>
      <c r="AE44" s="4">
        <v>45198</v>
      </c>
      <c r="AF44" s="1">
        <v>-3.1846376790671602</v>
      </c>
      <c r="AG44" s="1">
        <v>7.1210037424813803</v>
      </c>
      <c r="AH44" s="1">
        <v>12.425366190849999</v>
      </c>
      <c r="AI44" s="1">
        <v>11.6203254861083</v>
      </c>
      <c r="AJ44" s="1">
        <v>9.5014392602575306</v>
      </c>
      <c r="AK44" s="1">
        <v>4.6444192195601302</v>
      </c>
      <c r="AL44" s="1">
        <v>-7.4150532409527701</v>
      </c>
      <c r="AM44" s="1">
        <v>15.1235224343213</v>
      </c>
      <c r="AN44" s="1">
        <v>10.1020454868643</v>
      </c>
      <c r="AO44" s="1">
        <v>-2.4634755794087</v>
      </c>
      <c r="AP44" s="1">
        <v>20.040004903799701</v>
      </c>
      <c r="AQ44" s="1">
        <v>9.1710806979358601</v>
      </c>
      <c r="AR44" s="1">
        <v>-2.54374995186518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T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DJ44"/>
      <c r="DL44" s="1">
        <v>-2.74645521414782</v>
      </c>
      <c r="DM44" s="1">
        <v>4.31946994065816</v>
      </c>
      <c r="DN44" s="1">
        <v>7.2258611324748099</v>
      </c>
      <c r="DO44" s="1">
        <v>4.3711642163409099</v>
      </c>
      <c r="DP44" s="1">
        <v>5.1601751970089502</v>
      </c>
      <c r="DQ44" s="1">
        <v>3.0060337344031298</v>
      </c>
      <c r="DR44" s="1">
        <v>-2.3319490349268799</v>
      </c>
      <c r="DS44" s="1">
        <v>7.3610907717699199</v>
      </c>
      <c r="DT44" s="1">
        <v>1.2438983859931301</v>
      </c>
      <c r="DU44" s="1">
        <v>-4.7548955044356704</v>
      </c>
      <c r="DV44" s="1">
        <v>10.2537709526719</v>
      </c>
      <c r="DW44" s="1">
        <v>4.2323179336094299</v>
      </c>
      <c r="DX44" s="1">
        <v>3.6744096127479202</v>
      </c>
      <c r="EL44"/>
      <c r="EZ44"/>
      <c r="FB44" s="1">
        <v>-2.7662706616576598</v>
      </c>
      <c r="FC44" s="1">
        <v>5.4670036524192396</v>
      </c>
      <c r="FD44" s="1">
        <v>10.103513999855799</v>
      </c>
      <c r="FE44" s="98" t="e">
        <v>#N/A</v>
      </c>
      <c r="FF44" s="1">
        <v>8.0680906703727899</v>
      </c>
      <c r="FG44" s="1">
        <v>4.3234331105905497</v>
      </c>
      <c r="FH44" s="1">
        <v>-8.6105933066849598</v>
      </c>
      <c r="FI44" s="1">
        <v>13.635679541135</v>
      </c>
      <c r="FJ44" s="1">
        <v>3.6219493788993899</v>
      </c>
      <c r="FK44" s="1">
        <v>1.5710416723175</v>
      </c>
      <c r="FL44" s="1">
        <v>17.343418815426801</v>
      </c>
      <c r="FM44" s="1">
        <v>6.7468080173335698</v>
      </c>
      <c r="FN44" s="1">
        <v>0.62210183935514196</v>
      </c>
      <c r="GB44"/>
      <c r="GP44"/>
      <c r="HR44"/>
    </row>
    <row r="45" spans="1:226" ht="21">
      <c r="A45" s="13">
        <f t="shared" si="0"/>
        <v>45169</v>
      </c>
      <c r="O45"/>
      <c r="AD45"/>
      <c r="AE45" s="4">
        <v>45169</v>
      </c>
      <c r="AF45" s="1">
        <v>-6.6947820195031502</v>
      </c>
      <c r="AG45" s="1">
        <v>6.7201860791039003</v>
      </c>
      <c r="AH45" s="1">
        <v>13.3430911130393</v>
      </c>
      <c r="AI45" s="1">
        <v>14.0035130685567</v>
      </c>
      <c r="AJ45" s="1">
        <v>8.9389427042342895</v>
      </c>
      <c r="AK45" s="1">
        <v>4.1246578830826799</v>
      </c>
      <c r="AL45" s="1">
        <v>-10.2618624070598</v>
      </c>
      <c r="AM45" s="1">
        <v>27.266190554860401</v>
      </c>
      <c r="AN45" s="1">
        <v>8.68759388301374</v>
      </c>
      <c r="AO45" s="1">
        <v>-1.9541809693666199</v>
      </c>
      <c r="AP45" s="1">
        <v>22.3542634027317</v>
      </c>
      <c r="AQ45" s="1">
        <v>8.96983430267146</v>
      </c>
      <c r="AR45" s="1">
        <v>-2.7275583162283001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T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DJ45"/>
      <c r="DL45" s="1">
        <v>-3.2556394704148102</v>
      </c>
      <c r="DM45" s="1">
        <v>4.4077762516591896</v>
      </c>
      <c r="DN45" s="1">
        <v>7.55619962762181</v>
      </c>
      <c r="DO45" s="1">
        <v>4.0269239052863002</v>
      </c>
      <c r="DP45" s="1">
        <v>4.6620333974520998</v>
      </c>
      <c r="DQ45" s="1">
        <v>2.8280811228277098</v>
      </c>
      <c r="DR45" s="1">
        <v>-3.6738941128951299</v>
      </c>
      <c r="DS45" s="1">
        <v>7.64873923922337</v>
      </c>
      <c r="DT45" s="1">
        <v>0.98648799159797596</v>
      </c>
      <c r="DU45" s="1">
        <v>-5.0372571465148699</v>
      </c>
      <c r="DV45" s="1">
        <v>10.6279734050859</v>
      </c>
      <c r="DW45" s="1">
        <v>3.9934151276971401</v>
      </c>
      <c r="DX45" s="1">
        <v>3.9825675774260101</v>
      </c>
      <c r="EL45"/>
      <c r="EZ45"/>
      <c r="FB45" s="1">
        <v>-5.0943305878893996</v>
      </c>
      <c r="FC45" s="1">
        <v>5.4269764870937696</v>
      </c>
      <c r="FD45" s="1">
        <v>10.7492048509871</v>
      </c>
      <c r="FE45" s="98" t="e">
        <v>#N/A</v>
      </c>
      <c r="FF45" s="1">
        <v>7.3373847596281996</v>
      </c>
      <c r="FG45" s="1">
        <v>4.2264978294917102</v>
      </c>
      <c r="FH45" s="1">
        <v>-10.148214858926099</v>
      </c>
      <c r="FI45" s="1">
        <v>15.183157211409499</v>
      </c>
      <c r="FJ45" s="1">
        <v>2.9404188730048899</v>
      </c>
      <c r="FK45" s="1">
        <v>2.0714057592051498</v>
      </c>
      <c r="FL45" s="1">
        <v>19.176804073340001</v>
      </c>
      <c r="FM45" s="1">
        <v>6.5916074965464704</v>
      </c>
      <c r="FN45" s="1">
        <v>1.0960085590755899</v>
      </c>
      <c r="GB45"/>
      <c r="GP45"/>
      <c r="HR45"/>
    </row>
    <row r="46" spans="1:226" ht="21">
      <c r="A46" s="13">
        <f t="shared" si="0"/>
        <v>45138</v>
      </c>
      <c r="O46"/>
      <c r="AD46"/>
      <c r="AE46" s="4">
        <v>45138</v>
      </c>
      <c r="AF46" s="1">
        <v>-11.415063233388301</v>
      </c>
      <c r="AG46" s="1">
        <v>6.2702468874303099</v>
      </c>
      <c r="AH46" s="1">
        <v>13.447581549362001</v>
      </c>
      <c r="AI46" s="1">
        <v>16.448089675973002</v>
      </c>
      <c r="AJ46" s="1">
        <v>8.3612040584191796</v>
      </c>
      <c r="AK46" s="1">
        <v>3.18367820672468</v>
      </c>
      <c r="AL46" s="1">
        <v>-14.717412350366001</v>
      </c>
      <c r="AM46" s="1">
        <v>30.572653540930801</v>
      </c>
      <c r="AN46" s="1">
        <v>8.3210586006441503</v>
      </c>
      <c r="AO46" s="1">
        <v>-1.3374400428158899</v>
      </c>
      <c r="AP46" s="1">
        <v>26.115250578179001</v>
      </c>
      <c r="AQ46" s="1">
        <v>9.1427862151815997</v>
      </c>
      <c r="AR46" s="1">
        <v>-2.0320833491281101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T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DJ46"/>
      <c r="DL46" s="1">
        <v>-4.1421383973089796</v>
      </c>
      <c r="DM46" s="1">
        <v>4.4655994674222397</v>
      </c>
      <c r="DN46" s="1">
        <v>7.5457658610713301</v>
      </c>
      <c r="DO46" s="1">
        <v>4.1459200274546602</v>
      </c>
      <c r="DP46" s="1">
        <v>4.2800739972757302</v>
      </c>
      <c r="DQ46" s="1">
        <v>2.6445791619668202</v>
      </c>
      <c r="DR46" s="1">
        <v>-5.1244430023043899</v>
      </c>
      <c r="DS46" s="1">
        <v>7.7139914434361101</v>
      </c>
      <c r="DT46" s="1">
        <v>0.71979107011008503</v>
      </c>
      <c r="DU46" s="1">
        <v>-6.3693232128607304</v>
      </c>
      <c r="DV46" s="1">
        <v>10.2468826152573</v>
      </c>
      <c r="DW46" s="1">
        <v>4.1861830262089903</v>
      </c>
      <c r="DX46" s="1">
        <v>4.2796566756907399</v>
      </c>
      <c r="EL46"/>
      <c r="EZ46"/>
      <c r="FB46" s="1">
        <v>-8.2829993235352006</v>
      </c>
      <c r="FC46" s="1">
        <v>5.33429889680641</v>
      </c>
      <c r="FD46" s="1">
        <v>10.082875532891</v>
      </c>
      <c r="FE46" s="98" t="e">
        <v>#N/A</v>
      </c>
      <c r="FF46" s="1">
        <v>6.8454420319533797</v>
      </c>
      <c r="FG46" s="1">
        <v>3.89419768703375</v>
      </c>
      <c r="FH46" s="1">
        <v>-11.754627714544499</v>
      </c>
      <c r="FI46" s="1">
        <v>15.706016787827201</v>
      </c>
      <c r="FJ46" s="1">
        <v>2.4430867817042499</v>
      </c>
      <c r="FK46" s="1">
        <v>2.6189863772851401</v>
      </c>
      <c r="FL46" s="1">
        <v>20.071361288610099</v>
      </c>
      <c r="FM46" s="1">
        <v>6.9348283148027603</v>
      </c>
      <c r="FN46" s="1">
        <v>2.50903117616099</v>
      </c>
      <c r="GB46"/>
      <c r="GP46"/>
      <c r="HR46"/>
    </row>
    <row r="47" spans="1:226" ht="21">
      <c r="A47" s="13">
        <f t="shared" si="0"/>
        <v>45107</v>
      </c>
      <c r="O47"/>
      <c r="AD47"/>
      <c r="AE47" s="4">
        <v>45107</v>
      </c>
      <c r="AF47" s="1">
        <v>-14.5596047152958</v>
      </c>
      <c r="AG47" s="1">
        <v>6.4369584605985901</v>
      </c>
      <c r="AH47" s="1">
        <v>13.334051411610499</v>
      </c>
      <c r="AI47" s="1">
        <v>18.147856303263499</v>
      </c>
      <c r="AJ47" s="1">
        <v>7.9303773680152698</v>
      </c>
      <c r="AK47" s="1">
        <v>1.88868541362852</v>
      </c>
      <c r="AL47" s="1">
        <v>-15.6896198686132</v>
      </c>
      <c r="AM47" s="1">
        <v>35.006255147946902</v>
      </c>
      <c r="AN47" s="1">
        <v>9.4906822222976999</v>
      </c>
      <c r="AO47" s="1">
        <v>-1.79155040863336</v>
      </c>
      <c r="AP47" s="1">
        <v>26.080065612509699</v>
      </c>
      <c r="AQ47" s="1">
        <v>8.9791784360437497</v>
      </c>
      <c r="AR47" s="1">
        <v>-2.3199387895546599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T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DJ47"/>
      <c r="DL47" s="1">
        <v>-4.3137675934237096</v>
      </c>
      <c r="DM47" s="1">
        <v>5.0423134078132597</v>
      </c>
      <c r="DN47" s="1">
        <v>7.4655036554962599</v>
      </c>
      <c r="DO47" s="1">
        <v>4.5793605612261397</v>
      </c>
      <c r="DP47" s="1">
        <v>4.2392821046620597</v>
      </c>
      <c r="DQ47" s="1">
        <v>2.3655429839103399</v>
      </c>
      <c r="DR47" s="1">
        <v>-5.6994641211308803</v>
      </c>
      <c r="DS47" s="1">
        <v>8.0233754891286697</v>
      </c>
      <c r="DT47" s="1">
        <v>0.77397976215236997</v>
      </c>
      <c r="DU47" s="1">
        <v>-6.2607700360993404</v>
      </c>
      <c r="DV47" s="1">
        <v>10.2754801948169</v>
      </c>
      <c r="DW47" s="1">
        <v>4.3170301202538504</v>
      </c>
      <c r="DX47" s="1">
        <v>4.4046074637905201</v>
      </c>
      <c r="EL47"/>
      <c r="EZ47"/>
      <c r="FB47" s="1">
        <v>-10.436563822980499</v>
      </c>
      <c r="FC47" s="1">
        <v>5.6464171161319499</v>
      </c>
      <c r="FD47" s="1">
        <v>9.6556300925568195</v>
      </c>
      <c r="FE47" s="98" t="e">
        <v>#N/A</v>
      </c>
      <c r="FF47" s="1">
        <v>6.2087532101875</v>
      </c>
      <c r="FG47" s="1">
        <v>3.33421797267874</v>
      </c>
      <c r="FH47" s="1">
        <v>-12.319443559831001</v>
      </c>
      <c r="FI47" s="1">
        <v>17.458511156385299</v>
      </c>
      <c r="FJ47" s="1">
        <v>2.2924069299969299</v>
      </c>
      <c r="FK47" s="1">
        <v>2.5926883461759398</v>
      </c>
      <c r="FL47" s="1">
        <v>19.934260925933199</v>
      </c>
      <c r="FM47" s="1">
        <v>7.1811469509665802</v>
      </c>
      <c r="FN47" s="1">
        <v>2.01970603638068</v>
      </c>
      <c r="GB47"/>
      <c r="GP47"/>
      <c r="HR47"/>
    </row>
    <row r="48" spans="1:226" ht="21">
      <c r="A48" s="13">
        <f t="shared" si="0"/>
        <v>45077</v>
      </c>
      <c r="O48"/>
      <c r="AD48"/>
      <c r="AE48" s="4">
        <v>45077</v>
      </c>
      <c r="AF48" s="1">
        <v>-15.976475964966401</v>
      </c>
      <c r="AG48" s="1">
        <v>6.1071616381318998</v>
      </c>
      <c r="AH48" s="1">
        <v>12.7717183354358</v>
      </c>
      <c r="AI48" s="1">
        <v>24.197392950798299</v>
      </c>
      <c r="AJ48" s="1">
        <v>7.4186606781314399</v>
      </c>
      <c r="AK48" s="1">
        <v>1.28502660146394</v>
      </c>
      <c r="AL48" s="1">
        <v>-16.629325212391802</v>
      </c>
      <c r="AM48" s="1">
        <v>37.288896178018597</v>
      </c>
      <c r="AN48" s="1">
        <v>9.7725781211756004</v>
      </c>
      <c r="AO48" s="1">
        <v>-2.90653746800302</v>
      </c>
      <c r="AP48" s="1">
        <v>24.3902980817582</v>
      </c>
      <c r="AQ48" s="1">
        <v>8.9217968417401394</v>
      </c>
      <c r="AR48" s="1">
        <v>-3.4624151164372199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T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DJ48"/>
      <c r="DL48" s="1">
        <v>-3.9115498904642498</v>
      </c>
      <c r="DM48" s="1">
        <v>5.3535891509165596</v>
      </c>
      <c r="DN48" s="1">
        <v>7.2797033851278803</v>
      </c>
      <c r="DO48" s="1">
        <v>5.2153487341924398</v>
      </c>
      <c r="DP48" s="1">
        <v>3.9890912006389398</v>
      </c>
      <c r="DQ48" s="1">
        <v>2.2333427428587398</v>
      </c>
      <c r="DR48" s="1">
        <v>-5.7378420630150497</v>
      </c>
      <c r="DS48" s="1">
        <v>8.5608046577650008</v>
      </c>
      <c r="DT48" s="1">
        <v>0.82337909910559504</v>
      </c>
      <c r="DU48" s="1">
        <v>-7.7964554673471502</v>
      </c>
      <c r="DV48" s="1">
        <v>10.9458074586883</v>
      </c>
      <c r="DW48" s="1">
        <v>4.3588667053164896</v>
      </c>
      <c r="DX48" s="1">
        <v>4.4650737418725104</v>
      </c>
      <c r="EL48"/>
      <c r="EZ48"/>
      <c r="FB48" s="1">
        <v>-11.118180067995301</v>
      </c>
      <c r="FC48" s="1">
        <v>5.8011687469126496</v>
      </c>
      <c r="FD48" s="1">
        <v>9.0890205880703103</v>
      </c>
      <c r="FE48" s="98" t="e">
        <v>#N/A</v>
      </c>
      <c r="FF48" s="1">
        <v>5.6165324115735897</v>
      </c>
      <c r="FG48" s="1">
        <v>2.4809413824722801</v>
      </c>
      <c r="FH48" s="1">
        <v>-13.083851648666499</v>
      </c>
      <c r="FI48" s="1">
        <v>17.992186277167502</v>
      </c>
      <c r="FJ48" s="1">
        <v>1.96052118219434</v>
      </c>
      <c r="FK48" s="1">
        <v>2.2793002965703701</v>
      </c>
      <c r="FL48" s="1">
        <v>20.425968702758599</v>
      </c>
      <c r="FM48" s="1">
        <v>7.0260490497062396</v>
      </c>
      <c r="FN48" s="1">
        <v>1.9086942081048699</v>
      </c>
      <c r="GB48"/>
      <c r="GP48"/>
      <c r="HR48"/>
    </row>
    <row r="49" spans="1:226" ht="21">
      <c r="A49" s="13">
        <f t="shared" si="0"/>
        <v>45044</v>
      </c>
      <c r="O49"/>
      <c r="AD49"/>
      <c r="AE49" s="4">
        <v>45044</v>
      </c>
      <c r="AF49" s="1">
        <v>-18.213225421298802</v>
      </c>
      <c r="AG49" s="1">
        <v>5.6809622173878198</v>
      </c>
      <c r="AH49" s="1">
        <v>11.781019348863699</v>
      </c>
      <c r="AI49" s="1">
        <v>26.2223705281822</v>
      </c>
      <c r="AJ49" s="1">
        <v>6.4155800716228297</v>
      </c>
      <c r="AK49" s="1">
        <v>-0.15952005064449001</v>
      </c>
      <c r="AL49" s="1">
        <v>-18.8760576286892</v>
      </c>
      <c r="AM49" s="1">
        <v>41.070442122729297</v>
      </c>
      <c r="AN49" s="1">
        <v>6.2036768153981798</v>
      </c>
      <c r="AO49" s="1">
        <v>-3.7790685857218702</v>
      </c>
      <c r="AP49" s="1">
        <v>22.187408163228199</v>
      </c>
      <c r="AQ49" s="1">
        <v>8.7361970029723199</v>
      </c>
      <c r="AR49" s="1">
        <v>-5.6778599469694901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T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DJ49"/>
      <c r="DL49" s="1">
        <v>-4.3948662244433399</v>
      </c>
      <c r="DM49" s="1">
        <v>5.6487344938586501</v>
      </c>
      <c r="DN49" s="1">
        <v>6.7231445380599704</v>
      </c>
      <c r="DO49" s="1">
        <v>5.0882979533187802</v>
      </c>
      <c r="DP49" s="1">
        <v>3.5145422254957102</v>
      </c>
      <c r="DQ49" s="1">
        <v>1.81694877761994</v>
      </c>
      <c r="DR49" s="1">
        <v>-6.2261359143211701</v>
      </c>
      <c r="DS49" s="1">
        <v>8.4715093095835208</v>
      </c>
      <c r="DT49" s="1">
        <v>1.31379781218478</v>
      </c>
      <c r="DU49" s="1">
        <v>-9.09433263597756</v>
      </c>
      <c r="DV49" s="1">
        <v>11.046368779447</v>
      </c>
      <c r="DW49" s="1">
        <v>4.2843247353031897</v>
      </c>
      <c r="DX49" s="1">
        <v>4.2695840721226697</v>
      </c>
      <c r="EL49"/>
      <c r="EZ49"/>
      <c r="FB49" s="1">
        <v>-12.5597532599957</v>
      </c>
      <c r="FC49" s="1">
        <v>6.10238609637734</v>
      </c>
      <c r="FD49" s="1">
        <v>8.2726895533475293</v>
      </c>
      <c r="FE49" s="98" t="e">
        <v>#N/A</v>
      </c>
      <c r="FF49" s="1">
        <v>4.9041763987694802</v>
      </c>
      <c r="FG49" s="1">
        <v>1.8554751061594199</v>
      </c>
      <c r="FH49" s="1">
        <v>-15.1022792519635</v>
      </c>
      <c r="FI49" s="1">
        <v>18.478349414376702</v>
      </c>
      <c r="FJ49" s="1">
        <v>2.5693249315586502</v>
      </c>
      <c r="FK49" s="1">
        <v>1.54381909728674</v>
      </c>
      <c r="FL49" s="1">
        <v>20.0072176226324</v>
      </c>
      <c r="FM49" s="1">
        <v>6.6455855780148303</v>
      </c>
      <c r="FN49" s="1">
        <v>0.594046233479819</v>
      </c>
      <c r="GB49"/>
      <c r="GP49"/>
      <c r="HR49"/>
    </row>
    <row r="50" spans="1:226" ht="21">
      <c r="A50" s="13">
        <f t="shared" si="0"/>
        <v>45016</v>
      </c>
      <c r="O50"/>
      <c r="AD50"/>
      <c r="AE50" s="4">
        <v>45016</v>
      </c>
      <c r="AF50" s="1">
        <v>-19.577795471775801</v>
      </c>
      <c r="AG50" s="1">
        <v>6.34265252450224</v>
      </c>
      <c r="AH50" s="1">
        <v>10.317748985308</v>
      </c>
      <c r="AI50" s="1">
        <v>27.800867731318402</v>
      </c>
      <c r="AJ50" s="1">
        <v>5.0648261273748396</v>
      </c>
      <c r="AK50" s="1">
        <v>-2.03976650019727</v>
      </c>
      <c r="AL50" s="1">
        <v>-18.5585898306873</v>
      </c>
      <c r="AM50" s="1">
        <v>43.181631718301198</v>
      </c>
      <c r="AN50" s="1">
        <v>6.3419384408070201</v>
      </c>
      <c r="AO50" s="1">
        <v>-4.59925516112314</v>
      </c>
      <c r="AP50" s="1">
        <v>20.456872064748101</v>
      </c>
      <c r="AQ50" s="1">
        <v>8.9025891115049092</v>
      </c>
      <c r="AR50" s="1">
        <v>-7.8133400413032703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T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DJ50"/>
      <c r="DL50" s="1">
        <v>-4.2428897290036804</v>
      </c>
      <c r="DM50" s="1">
        <v>5.2211425449557396</v>
      </c>
      <c r="DN50" s="1">
        <v>5.7748605339063097</v>
      </c>
      <c r="DO50" s="1">
        <v>5.06776134907801</v>
      </c>
      <c r="DP50" s="1">
        <v>3.1704298287061001</v>
      </c>
      <c r="DQ50" s="1">
        <v>1.5894378996630101</v>
      </c>
      <c r="DR50" s="1">
        <v>-6.6190881158422599</v>
      </c>
      <c r="DS50" s="1">
        <v>9.2691131204088695</v>
      </c>
      <c r="DT50" s="1">
        <v>1.5354374119976</v>
      </c>
      <c r="DU50" s="1">
        <v>-12.127143064710999</v>
      </c>
      <c r="DV50" s="1">
        <v>11.169912034576701</v>
      </c>
      <c r="DW50" s="1">
        <v>4.4962566206709802</v>
      </c>
      <c r="DX50" s="1">
        <v>3.9017735643084901</v>
      </c>
      <c r="EL50"/>
      <c r="EZ50"/>
      <c r="FB50" s="1">
        <v>-14.077833949910399</v>
      </c>
      <c r="FC50" s="1">
        <v>5.6064719319386302</v>
      </c>
      <c r="FD50" s="1">
        <v>6.2391119170664</v>
      </c>
      <c r="FE50" s="98" t="e">
        <v>#N/A</v>
      </c>
      <c r="FF50" s="1">
        <v>3.7650198440698599</v>
      </c>
      <c r="FG50" s="1">
        <v>0.28573503859107602</v>
      </c>
      <c r="FH50" s="1">
        <v>-15.032378270051</v>
      </c>
      <c r="FI50" s="1">
        <v>19.218127672292201</v>
      </c>
      <c r="FJ50" s="1">
        <v>2.8684073970133399</v>
      </c>
      <c r="FK50" s="1">
        <v>0.95071850549287296</v>
      </c>
      <c r="FL50" s="1">
        <v>19.444911467810702</v>
      </c>
      <c r="FM50" s="1">
        <v>7.1095252394633297</v>
      </c>
      <c r="FN50" s="1">
        <v>-2.392343558361</v>
      </c>
      <c r="GB50"/>
      <c r="GP50"/>
      <c r="HR50"/>
    </row>
    <row r="51" spans="1:226" ht="21">
      <c r="A51" s="13">
        <f t="shared" si="0"/>
        <v>44985</v>
      </c>
      <c r="O51"/>
      <c r="AD51"/>
      <c r="AE51" s="4">
        <v>44985</v>
      </c>
      <c r="AF51" s="1">
        <v>-21.685018432005101</v>
      </c>
      <c r="AG51" s="1">
        <v>6.3297740669043696</v>
      </c>
      <c r="AH51" s="1">
        <v>9.2549887720700905</v>
      </c>
      <c r="AI51" s="1">
        <v>28.248029080411101</v>
      </c>
      <c r="AJ51" s="1">
        <v>5.4854685713231897</v>
      </c>
      <c r="AK51" s="1">
        <v>-3.0811535076407099</v>
      </c>
      <c r="AL51" s="1">
        <v>-18.2950085320123</v>
      </c>
      <c r="AM51" s="1">
        <v>21.276235018215001</v>
      </c>
      <c r="AN51" s="1">
        <v>6.0517223457113101</v>
      </c>
      <c r="AO51" s="1">
        <v>-6.4071691322468398</v>
      </c>
      <c r="AP51" s="1">
        <v>25.7451268155809</v>
      </c>
      <c r="AQ51" s="1">
        <v>9.6941969751521206</v>
      </c>
      <c r="AR51" s="1">
        <v>-12.0795952763062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T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DJ51"/>
      <c r="DL51" s="1">
        <v>-4.2012089836923403</v>
      </c>
      <c r="DM51" s="1">
        <v>5.0962907657801901</v>
      </c>
      <c r="DN51" s="1">
        <v>5.2310392174319604</v>
      </c>
      <c r="DO51" s="1">
        <v>4.0190015676962201</v>
      </c>
      <c r="DP51" s="1">
        <v>2.9274213904007498</v>
      </c>
      <c r="DQ51" s="1">
        <v>1.0553040204647599</v>
      </c>
      <c r="DR51" s="1">
        <v>-6.8195885867678596</v>
      </c>
      <c r="DS51" s="1">
        <v>9.4737869008779398</v>
      </c>
      <c r="DT51" s="1">
        <v>1.6030647879320801</v>
      </c>
      <c r="DU51" s="1">
        <v>-4.9571021262082402</v>
      </c>
      <c r="DV51" s="1">
        <v>10.9461554190861</v>
      </c>
      <c r="DW51" s="1">
        <v>4.9168389150133196</v>
      </c>
      <c r="DX51" s="1">
        <v>2.9777607460606901</v>
      </c>
      <c r="EL51"/>
      <c r="EZ51"/>
      <c r="FB51" s="1">
        <v>-14.6449136265208</v>
      </c>
      <c r="FC51" s="1">
        <v>5.4450057913726901</v>
      </c>
      <c r="FD51" s="1">
        <v>4.83803519234473</v>
      </c>
      <c r="FE51" s="98" t="e">
        <v>#N/A</v>
      </c>
      <c r="FF51" s="1">
        <v>3.3827504307542902</v>
      </c>
      <c r="FG51" s="1">
        <v>-0.76889717049520201</v>
      </c>
      <c r="FH51" s="1">
        <v>-13.858048707727299</v>
      </c>
      <c r="FI51" s="1">
        <v>19.8205680852335</v>
      </c>
      <c r="FJ51" s="1">
        <v>2.88113051396649</v>
      </c>
      <c r="FK51" s="1">
        <v>1.5224296639085999</v>
      </c>
      <c r="FL51" s="1">
        <v>18.603902646109599</v>
      </c>
      <c r="FM51" s="1">
        <v>6.61552786145932</v>
      </c>
      <c r="FN51" s="1">
        <v>-2.9726307149178499</v>
      </c>
      <c r="GB51"/>
      <c r="GP51"/>
      <c r="HR51"/>
    </row>
    <row r="52" spans="1:226" ht="21">
      <c r="A52" s="13">
        <f t="shared" si="0"/>
        <v>44957</v>
      </c>
      <c r="O52"/>
      <c r="AD52"/>
      <c r="AE52" s="4">
        <v>44957</v>
      </c>
      <c r="AF52" s="1">
        <v>-23.163300328120702</v>
      </c>
      <c r="AG52" s="1">
        <v>7.6602954732104598</v>
      </c>
      <c r="AH52" s="1">
        <v>13.9447399200789</v>
      </c>
      <c r="AI52" s="1">
        <v>22.075925612413101</v>
      </c>
      <c r="AJ52" s="1">
        <v>6.1599912471850802</v>
      </c>
      <c r="AK52" s="1">
        <v>-2.91030206076235</v>
      </c>
      <c r="AL52" s="1">
        <v>-19.350186562800602</v>
      </c>
      <c r="AM52" s="1">
        <v>21.983902157261902</v>
      </c>
      <c r="AN52" s="1">
        <v>6.4631795510519199</v>
      </c>
      <c r="AO52" s="1">
        <v>-3.6821519187082301</v>
      </c>
      <c r="AP52" s="1">
        <v>25.768961270248901</v>
      </c>
      <c r="AQ52" s="1">
        <v>9.5157168559746292</v>
      </c>
      <c r="AR52" s="1">
        <v>-14.4933661289346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T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DJ52"/>
      <c r="DL52" s="1">
        <v>-5.44107685568724</v>
      </c>
      <c r="DM52" s="1">
        <v>5.1299764253167002</v>
      </c>
      <c r="DN52" s="1">
        <v>6.5167770272676604</v>
      </c>
      <c r="DO52" s="1">
        <v>4.55019080504582</v>
      </c>
      <c r="DP52" s="1">
        <v>3.1992814104732701</v>
      </c>
      <c r="DQ52" s="1">
        <v>0.75567195914210905</v>
      </c>
      <c r="DR52" s="1">
        <v>-6.8363850613025301</v>
      </c>
      <c r="DS52" s="1">
        <v>9.7727256125664397</v>
      </c>
      <c r="DT52" s="1">
        <v>1.8678628194442799</v>
      </c>
      <c r="DU52" s="1">
        <v>2.08830750010643</v>
      </c>
      <c r="DV52" s="1">
        <v>11.7375114552115</v>
      </c>
      <c r="DW52" s="1">
        <v>4.0080466736158504</v>
      </c>
      <c r="DX52" s="1">
        <v>2.7489303052079199</v>
      </c>
      <c r="EL52"/>
      <c r="EZ52"/>
      <c r="FB52" s="1">
        <v>-15.0627363140716</v>
      </c>
      <c r="FC52" s="1">
        <v>5.3607116143579301</v>
      </c>
      <c r="FD52" s="1">
        <v>7.6257281707087401</v>
      </c>
      <c r="FE52" s="98" t="e">
        <v>#N/A</v>
      </c>
      <c r="FF52" s="1">
        <v>4.7960763211043203</v>
      </c>
      <c r="FG52" s="1">
        <v>-1.5163141634327699</v>
      </c>
      <c r="FH52" s="1">
        <v>-14.124616581791299</v>
      </c>
      <c r="FI52" s="1">
        <v>17.6420214513793</v>
      </c>
      <c r="FJ52" s="1">
        <v>2.9127349830079501</v>
      </c>
      <c r="FK52" s="1">
        <v>3.3095593408464201</v>
      </c>
      <c r="FL52" s="1">
        <v>18.113567519051202</v>
      </c>
      <c r="FM52" s="1">
        <v>5.72551072169255</v>
      </c>
      <c r="FN52" s="1">
        <v>-4.2182473053818503</v>
      </c>
      <c r="GB52"/>
      <c r="GP52"/>
      <c r="HR52"/>
    </row>
    <row r="53" spans="1:226" ht="21">
      <c r="A53" s="13">
        <f t="shared" si="0"/>
        <v>44925</v>
      </c>
      <c r="O53"/>
      <c r="AD53"/>
      <c r="AE53" s="4">
        <v>44925</v>
      </c>
      <c r="AF53" s="1">
        <v>-26.209074192665799</v>
      </c>
      <c r="AG53" s="1">
        <v>7.8164629889179</v>
      </c>
      <c r="AH53" s="1">
        <v>12.125977989861999</v>
      </c>
      <c r="AI53" s="1">
        <v>16.904676399836202</v>
      </c>
      <c r="AJ53" s="1">
        <v>6.9796065402695397</v>
      </c>
      <c r="AK53" s="1">
        <v>-4.5079708892542403</v>
      </c>
      <c r="AL53" s="1">
        <v>-15.704628277645201</v>
      </c>
      <c r="AM53" s="1">
        <v>20.8640853426107</v>
      </c>
      <c r="AN53" s="1">
        <v>4.8346006434060396</v>
      </c>
      <c r="AO53" s="1">
        <v>8.12475242312121</v>
      </c>
      <c r="AP53" s="1">
        <v>27.934894246329499</v>
      </c>
      <c r="AQ53" s="1">
        <v>10.1327006696586</v>
      </c>
      <c r="AR53" s="1">
        <v>-15.679526627701399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T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DJ53"/>
      <c r="DL53" s="1">
        <v>-5.9816661354571403</v>
      </c>
      <c r="DM53" s="1">
        <v>5.6297028424139901</v>
      </c>
      <c r="DN53" s="1">
        <v>6.7130941265079098</v>
      </c>
      <c r="DO53" s="1">
        <v>4.2829619970384298</v>
      </c>
      <c r="DP53" s="1">
        <v>3.8916391575023201</v>
      </c>
      <c r="DQ53" s="1">
        <v>1.0388232016752501</v>
      </c>
      <c r="DR53" s="1">
        <v>-3.9842972548199498</v>
      </c>
      <c r="DS53" s="1">
        <v>9.3776334226347604</v>
      </c>
      <c r="DT53" s="1">
        <v>2.65204911362185</v>
      </c>
      <c r="DU53" s="1">
        <v>3.2244859406900299</v>
      </c>
      <c r="DV53" s="1">
        <v>11.201630024078099</v>
      </c>
      <c r="DW53" s="1">
        <v>4.4574610456455703</v>
      </c>
      <c r="DX53" s="1">
        <v>2.9801819995405201</v>
      </c>
      <c r="EL53"/>
      <c r="EZ53"/>
      <c r="FB53" s="1">
        <v>-16.4689815515699</v>
      </c>
      <c r="FC53" s="1">
        <v>5.7262320940263303</v>
      </c>
      <c r="FD53" s="1">
        <v>6.4244680556434597</v>
      </c>
      <c r="FE53" s="98" t="e">
        <v>#N/A</v>
      </c>
      <c r="FF53" s="1">
        <v>5.8273595591229199</v>
      </c>
      <c r="FG53" s="1">
        <v>-2.12378007336397</v>
      </c>
      <c r="FH53" s="1">
        <v>-11.052501888120799</v>
      </c>
      <c r="FI53" s="1">
        <v>12.9805427752803</v>
      </c>
      <c r="FJ53" s="1">
        <v>4.2505958583296204</v>
      </c>
      <c r="FK53" s="1">
        <v>7.8028189329772299</v>
      </c>
      <c r="FL53" s="1">
        <v>17.2654886396423</v>
      </c>
      <c r="FM53" s="1">
        <v>5.8270974874300299</v>
      </c>
      <c r="FN53" s="1">
        <v>-5.2879502438695702</v>
      </c>
      <c r="GB53"/>
      <c r="GP53"/>
      <c r="HR53"/>
    </row>
    <row r="54" spans="1:226" ht="21">
      <c r="A54" s="13">
        <f t="shared" si="0"/>
        <v>44895</v>
      </c>
      <c r="O54"/>
      <c r="AD54"/>
      <c r="AE54" s="4">
        <v>44895</v>
      </c>
      <c r="AF54" s="1">
        <v>-22.987589397410499</v>
      </c>
      <c r="AG54" s="1">
        <v>8.3799521363961205</v>
      </c>
      <c r="AH54" s="1">
        <v>13.1006538304327</v>
      </c>
      <c r="AI54" s="1">
        <v>13.3825513504638</v>
      </c>
      <c r="AJ54" s="1">
        <v>7.5919344211046296</v>
      </c>
      <c r="AK54" s="1">
        <v>-2.8747471893443102</v>
      </c>
      <c r="AL54" s="1">
        <v>-5.0525163169596796</v>
      </c>
      <c r="AM54" s="1">
        <v>19.304285361209701</v>
      </c>
      <c r="AN54" s="1">
        <v>11.542438781747199</v>
      </c>
      <c r="AO54" s="1">
        <v>12.8133375074342</v>
      </c>
      <c r="AP54" s="1">
        <v>52.232394363232899</v>
      </c>
      <c r="AQ54" s="1">
        <v>11.177858369895601</v>
      </c>
      <c r="AR54" s="1">
        <v>-11.4368794415539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T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DJ54"/>
      <c r="DL54" s="1">
        <v>-5.7878530812060598</v>
      </c>
      <c r="DM54" s="1">
        <v>6.2934660907627498</v>
      </c>
      <c r="DN54" s="1">
        <v>8.0202724300712394</v>
      </c>
      <c r="DO54" s="1">
        <v>4.2680161789532596</v>
      </c>
      <c r="DP54" s="1">
        <v>4.2634338189294798</v>
      </c>
      <c r="DQ54" s="1">
        <v>2.1652151245420699</v>
      </c>
      <c r="DR54" s="1">
        <v>-0.39655549111337501</v>
      </c>
      <c r="DS54" s="1">
        <v>9.8917411232508599</v>
      </c>
      <c r="DT54" s="1">
        <v>2.8551285206751298</v>
      </c>
      <c r="DU54" s="1">
        <v>3.0828436617532899</v>
      </c>
      <c r="DV54" s="1">
        <v>16.869113504024899</v>
      </c>
      <c r="DW54" s="1">
        <v>5.6059362657231402</v>
      </c>
      <c r="DX54" s="1">
        <v>3.9483307879805301</v>
      </c>
      <c r="EL54"/>
      <c r="EZ54"/>
      <c r="FB54" s="1">
        <v>-14.518387562518299</v>
      </c>
      <c r="FC54" s="1">
        <v>6.4548118724572401</v>
      </c>
      <c r="FD54" s="1">
        <v>7.7127490134051397</v>
      </c>
      <c r="FE54" s="98" t="e">
        <v>#N/A</v>
      </c>
      <c r="FF54" s="1">
        <v>6.2917220736939399</v>
      </c>
      <c r="FG54" s="1">
        <v>-0.437179278227324</v>
      </c>
      <c r="FH54" s="1">
        <v>-5.9303914905091801</v>
      </c>
      <c r="FI54" s="1">
        <v>13.018198059744</v>
      </c>
      <c r="FJ54" s="1">
        <v>3.3996326749041899</v>
      </c>
      <c r="FK54" s="1">
        <v>7.9345058362178396</v>
      </c>
      <c r="FL54" s="1">
        <v>29.624808936324399</v>
      </c>
      <c r="FM54" s="1">
        <v>6.8236028552529397</v>
      </c>
      <c r="FN54" s="1">
        <v>-3.5528543976739302</v>
      </c>
      <c r="GB54"/>
      <c r="GP54"/>
      <c r="HR54"/>
    </row>
    <row r="55" spans="1:226" ht="21">
      <c r="A55" s="13">
        <f t="shared" si="0"/>
        <v>44865</v>
      </c>
      <c r="O55"/>
      <c r="AD55"/>
      <c r="AE55" s="4">
        <v>44865</v>
      </c>
      <c r="AF55" s="1">
        <v>-20.684439473392601</v>
      </c>
      <c r="AG55" s="1">
        <v>8.7526819150875497</v>
      </c>
      <c r="AH55" s="1">
        <v>12.6875269928702</v>
      </c>
      <c r="AI55" s="1">
        <v>10.2952849304864</v>
      </c>
      <c r="AJ55" s="1">
        <v>8.2099753491682304</v>
      </c>
      <c r="AK55" s="1">
        <v>-1.38005702032081</v>
      </c>
      <c r="AL55" s="1">
        <v>6.63830216588069</v>
      </c>
      <c r="AM55" s="1">
        <v>16.847706562601399</v>
      </c>
      <c r="AN55" s="1">
        <v>19.564078753355801</v>
      </c>
      <c r="AO55" s="1">
        <v>17.466379754138199</v>
      </c>
      <c r="AP55" s="1">
        <v>75.179848669776703</v>
      </c>
      <c r="AQ55" s="1">
        <v>12.406707167536799</v>
      </c>
      <c r="AR55" s="1">
        <v>-7.99329152017369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T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DJ55"/>
      <c r="DL55" s="1">
        <v>-3.4882918998646599</v>
      </c>
      <c r="DM55" s="1">
        <v>6.7624591675559902</v>
      </c>
      <c r="DN55" s="1">
        <v>9.0947070719133194</v>
      </c>
      <c r="DO55" s="1">
        <v>4.1063721448399004</v>
      </c>
      <c r="DP55" s="1">
        <v>4.8293661051633796</v>
      </c>
      <c r="DQ55" s="1">
        <v>3.5003443934253302</v>
      </c>
      <c r="DR55" s="1">
        <v>3.5245243008773399</v>
      </c>
      <c r="DS55" s="1">
        <v>10.3251650051133</v>
      </c>
      <c r="DT55" s="1">
        <v>3.0450646429063202</v>
      </c>
      <c r="DU55" s="1">
        <v>-4.1081213002219696</v>
      </c>
      <c r="DV55" s="1">
        <v>20.798870830616199</v>
      </c>
      <c r="DW55" s="1">
        <v>7.0433132889771199</v>
      </c>
      <c r="DX55" s="1">
        <v>4.8837773443518797</v>
      </c>
      <c r="EL55"/>
      <c r="EZ55"/>
      <c r="FB55" s="1">
        <v>-13.838880653496499</v>
      </c>
      <c r="FC55" s="1">
        <v>6.6852417578872201</v>
      </c>
      <c r="FD55" s="1">
        <v>8.8049415528750501</v>
      </c>
      <c r="FE55" s="98" t="e">
        <v>#N/A</v>
      </c>
      <c r="FF55" s="1">
        <v>7.1523992000327796</v>
      </c>
      <c r="FG55" s="1">
        <v>1.4935787731563399</v>
      </c>
      <c r="FH55" s="1">
        <v>0.99951588394440305</v>
      </c>
      <c r="FI55" s="1">
        <v>13.228715120103001</v>
      </c>
      <c r="FJ55" s="1">
        <v>3.3174618828070899</v>
      </c>
      <c r="FK55" s="1">
        <v>9.5067424705926697</v>
      </c>
      <c r="FL55" s="1">
        <v>40.955511237667203</v>
      </c>
      <c r="FM55" s="1">
        <v>9.0224451076903502</v>
      </c>
      <c r="FN55" s="1">
        <v>-2.05508395975516</v>
      </c>
      <c r="GB55"/>
      <c r="GP55"/>
      <c r="HR55"/>
    </row>
    <row r="56" spans="1:226" ht="21">
      <c r="A56" s="13">
        <f t="shared" si="0"/>
        <v>44834</v>
      </c>
      <c r="O56"/>
      <c r="AD56"/>
      <c r="AE56" s="4">
        <v>44834</v>
      </c>
      <c r="AF56" s="1">
        <v>-17.048984277835899</v>
      </c>
      <c r="AG56" s="1">
        <v>9.2230450611445995</v>
      </c>
      <c r="AH56" s="1">
        <v>14.220561758887101</v>
      </c>
      <c r="AI56" s="1">
        <v>8.0683996864649803</v>
      </c>
      <c r="AJ56" s="1">
        <v>8.9101826130034798</v>
      </c>
      <c r="AK56" s="1">
        <v>1.0759691266649301</v>
      </c>
      <c r="AL56" s="1">
        <v>17.704840934099899</v>
      </c>
      <c r="AM56" s="1">
        <v>17.8605339065106</v>
      </c>
      <c r="AN56" s="1">
        <v>26.866907559185599</v>
      </c>
      <c r="AO56" s="1">
        <v>17.379665770400699</v>
      </c>
      <c r="AP56" s="1">
        <v>101.913754817813</v>
      </c>
      <c r="AQ56" s="1">
        <v>12.217290212576501</v>
      </c>
      <c r="AR56" s="1">
        <v>-3.0821268893854699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T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DJ56"/>
      <c r="DL56" s="1">
        <v>3.1000349278514201E-2</v>
      </c>
      <c r="DM56" s="1">
        <v>6.81881344098315</v>
      </c>
      <c r="DN56" s="1">
        <v>9.9528128784413692</v>
      </c>
      <c r="DO56" s="1">
        <v>3.6957889124627599</v>
      </c>
      <c r="DP56" s="1">
        <v>5.04010299617046</v>
      </c>
      <c r="DQ56" s="1">
        <v>5.1378087312030702</v>
      </c>
      <c r="DR56" s="1">
        <v>7.69918703080101</v>
      </c>
      <c r="DS56" s="1">
        <v>11.7653753360094</v>
      </c>
      <c r="DT56" s="1">
        <v>2.7748749772234</v>
      </c>
      <c r="DU56" s="1">
        <v>-2.97604238528882</v>
      </c>
      <c r="DV56" s="1">
        <v>24.8523744977565</v>
      </c>
      <c r="DW56" s="1">
        <v>7.3128641093894799</v>
      </c>
      <c r="DX56" s="1">
        <v>5.8277466155135098</v>
      </c>
      <c r="EL56"/>
      <c r="EZ56"/>
      <c r="FB56" s="1">
        <v>-11.381147586791499</v>
      </c>
      <c r="FC56" s="1">
        <v>6.7009570859377101</v>
      </c>
      <c r="FD56" s="1">
        <v>10.056433619441799</v>
      </c>
      <c r="FE56" s="98" t="e">
        <v>#N/A</v>
      </c>
      <c r="FF56" s="1">
        <v>7.6917235799516499</v>
      </c>
      <c r="FG56" s="1">
        <v>3.4164309985427899</v>
      </c>
      <c r="FH56" s="1">
        <v>6.7916361211309804</v>
      </c>
      <c r="FI56" s="1">
        <v>15.581801241957001</v>
      </c>
      <c r="FJ56" s="1">
        <v>2.32082810924111</v>
      </c>
      <c r="FK56" s="1">
        <v>8.9066582671297798</v>
      </c>
      <c r="FL56" s="1">
        <v>52.378401838787099</v>
      </c>
      <c r="FM56" s="1">
        <v>8.8587291773244807</v>
      </c>
      <c r="FN56" s="1">
        <v>0.22986790871117299</v>
      </c>
      <c r="GB56"/>
      <c r="GP56"/>
      <c r="HR56"/>
    </row>
    <row r="57" spans="1:226" ht="21">
      <c r="A57" s="13">
        <f t="shared" si="0"/>
        <v>44804</v>
      </c>
      <c r="O57"/>
      <c r="AD57"/>
      <c r="AE57" s="4">
        <v>44804</v>
      </c>
      <c r="AF57" s="1">
        <v>-13.0849246140302</v>
      </c>
      <c r="AG57" s="1">
        <v>8.7921386105267398</v>
      </c>
      <c r="AH57" s="1">
        <v>15.358117751232699</v>
      </c>
      <c r="AI57" s="1">
        <v>5.3811159835726903</v>
      </c>
      <c r="AJ57" s="1">
        <v>8.8854490880684196</v>
      </c>
      <c r="AK57" s="1">
        <v>3.8274530129333799</v>
      </c>
      <c r="AL57" s="1">
        <v>26.6462471401132</v>
      </c>
      <c r="AM57" s="1">
        <v>17.339036382104702</v>
      </c>
      <c r="AN57" s="1">
        <v>30.635049313213202</v>
      </c>
      <c r="AO57" s="1">
        <v>13.103313312454301</v>
      </c>
      <c r="AP57" s="1">
        <v>120.87054994129799</v>
      </c>
      <c r="AQ57" s="1">
        <v>11.6130054379481</v>
      </c>
      <c r="AR57" s="1">
        <v>-0.86479044436216401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T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DJ57"/>
      <c r="DL57" s="1">
        <v>1.6402022998202199</v>
      </c>
      <c r="DM57" s="1">
        <v>6.7870737681261799</v>
      </c>
      <c r="DN57" s="1">
        <v>10.866677238822099</v>
      </c>
      <c r="DO57" s="1">
        <v>3.5828138961837199</v>
      </c>
      <c r="DP57" s="1">
        <v>5.2601200423771299</v>
      </c>
      <c r="DQ57" s="1">
        <v>6.2693347024952102</v>
      </c>
      <c r="DR57" s="1">
        <v>11.669613004303599</v>
      </c>
      <c r="DS57" s="1">
        <v>10.8651559626769</v>
      </c>
      <c r="DT57" s="1">
        <v>2.9025610086137701</v>
      </c>
      <c r="DU57" s="1">
        <v>5.3785494154927598</v>
      </c>
      <c r="DV57" s="1">
        <v>27.397109621564301</v>
      </c>
      <c r="DW57" s="1">
        <v>7.5380895382903503</v>
      </c>
      <c r="DX57" s="1">
        <v>5.9579928515950797</v>
      </c>
      <c r="EL57"/>
      <c r="EZ57"/>
      <c r="FB57" s="1">
        <v>-9.1677864087866503</v>
      </c>
      <c r="FC57" s="1">
        <v>6.42601510609654</v>
      </c>
      <c r="FD57" s="1">
        <v>11.000328230151901</v>
      </c>
      <c r="FE57" s="98" t="e">
        <v>#N/A</v>
      </c>
      <c r="FF57" s="1">
        <v>7.7941280489575702</v>
      </c>
      <c r="FG57" s="1">
        <v>5.35655708539419</v>
      </c>
      <c r="FH57" s="1">
        <v>11.8528828954964</v>
      </c>
      <c r="FI57" s="1">
        <v>14.6644070001933</v>
      </c>
      <c r="FJ57" s="1">
        <v>2.0055304237409199</v>
      </c>
      <c r="FK57" s="1">
        <v>10.2900161895772</v>
      </c>
      <c r="FL57" s="1">
        <v>61.280984548944701</v>
      </c>
      <c r="FM57" s="1">
        <v>9.1246255775106295</v>
      </c>
      <c r="FN57" s="1">
        <v>0.56356683127867302</v>
      </c>
      <c r="GB57"/>
      <c r="GP57"/>
      <c r="HR57"/>
    </row>
    <row r="58" spans="1:226" ht="21">
      <c r="A58" s="13">
        <f t="shared" si="0"/>
        <v>44771</v>
      </c>
      <c r="O58"/>
      <c r="AD58"/>
      <c r="AE58" s="4">
        <v>44771</v>
      </c>
      <c r="AF58" s="1">
        <v>-9.0300869812922606</v>
      </c>
      <c r="AG58" s="1">
        <v>8.4374558706490994</v>
      </c>
      <c r="AH58" s="1">
        <v>15.8743048701705</v>
      </c>
      <c r="AI58" s="1">
        <v>3.3098301506869898</v>
      </c>
      <c r="AJ58" s="1">
        <v>8.8321265082408704</v>
      </c>
      <c r="AK58" s="1">
        <v>5.5596870107505403</v>
      </c>
      <c r="AL58" s="1">
        <v>37.070262390723599</v>
      </c>
      <c r="AM58" s="1">
        <v>16.049911311356801</v>
      </c>
      <c r="AN58" s="1">
        <v>36.281639725853601</v>
      </c>
      <c r="AO58" s="1">
        <v>10.96803153259</v>
      </c>
      <c r="AP58" s="1">
        <v>136.62564215217901</v>
      </c>
      <c r="AQ58" s="1">
        <v>11.4556248565274</v>
      </c>
      <c r="AR58" s="1">
        <v>1.83615508853723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T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DJ58"/>
      <c r="DL58" s="1">
        <v>3.9478656383100099</v>
      </c>
      <c r="DM58" s="1">
        <v>6.9594526832415999</v>
      </c>
      <c r="DN58" s="1">
        <v>11.4735456779297</v>
      </c>
      <c r="DO58" s="1">
        <v>3.1796653364196801</v>
      </c>
      <c r="DP58" s="1">
        <v>5.3280692266578198</v>
      </c>
      <c r="DQ58" s="1">
        <v>7.0706712782434797</v>
      </c>
      <c r="DR58" s="1">
        <v>15.093355112719699</v>
      </c>
      <c r="DS58" s="1">
        <v>11.2665568600301</v>
      </c>
      <c r="DT58" s="1">
        <v>2.7900150307850602</v>
      </c>
      <c r="DU58" s="1">
        <v>3.3201724807625901</v>
      </c>
      <c r="DV58" s="1">
        <v>30.038235343618801</v>
      </c>
      <c r="DW58" s="1">
        <v>8.0250450795462296</v>
      </c>
      <c r="DX58" s="1">
        <v>6.3506847343249699</v>
      </c>
      <c r="EL58"/>
      <c r="EZ58"/>
      <c r="FB58" s="1">
        <v>-6.8220554939386497</v>
      </c>
      <c r="FC58" s="1">
        <v>6.36997862083025</v>
      </c>
      <c r="FD58" s="1">
        <v>12.111110567017301</v>
      </c>
      <c r="FE58" s="98" t="e">
        <v>#N/A</v>
      </c>
      <c r="FF58" s="1">
        <v>8.4068387233393906</v>
      </c>
      <c r="FG58" s="1">
        <v>6.9740340453807397</v>
      </c>
      <c r="FH58" s="1">
        <v>17.340102011749401</v>
      </c>
      <c r="FI58" s="1">
        <v>14.6742225565319</v>
      </c>
      <c r="FJ58" s="1">
        <v>1.36663762253397</v>
      </c>
      <c r="FK58" s="1">
        <v>8.07502896434276</v>
      </c>
      <c r="FL58" s="1">
        <v>69.8055213254016</v>
      </c>
      <c r="FM58" s="1">
        <v>9.5890339605349801</v>
      </c>
      <c r="FN58" s="1">
        <v>1.10337951464058</v>
      </c>
      <c r="GB58"/>
      <c r="GP58"/>
      <c r="HR58"/>
    </row>
    <row r="59" spans="1:226" ht="21">
      <c r="A59" s="13">
        <f t="shared" si="0"/>
        <v>44742</v>
      </c>
      <c r="O59"/>
      <c r="AD59"/>
      <c r="AE59" s="4">
        <v>44742</v>
      </c>
      <c r="AF59" s="1">
        <v>-3.74920149399835</v>
      </c>
      <c r="AG59" s="1">
        <v>8.1054551855398191</v>
      </c>
      <c r="AH59" s="1">
        <v>16.634601529823701</v>
      </c>
      <c r="AI59" s="1">
        <v>1.1901372835207</v>
      </c>
      <c r="AJ59" s="1">
        <v>9.4939076717089694</v>
      </c>
      <c r="AK59" s="1">
        <v>7.1927999555130002</v>
      </c>
      <c r="AL59" s="1">
        <v>36.782090501121402</v>
      </c>
      <c r="AM59" s="1">
        <v>15.2322565886488</v>
      </c>
      <c r="AN59" s="1">
        <v>42.845968503298302</v>
      </c>
      <c r="AO59" s="1">
        <v>10.468778959806899</v>
      </c>
      <c r="AP59" s="1">
        <v>154.32211581252699</v>
      </c>
      <c r="AQ59" s="1">
        <v>11.0048364329253</v>
      </c>
      <c r="AR59" s="1">
        <v>2.7271020355447799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T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DJ59"/>
      <c r="DL59" s="1">
        <v>5.7895865030468103</v>
      </c>
      <c r="DM59" s="1">
        <v>6.8145268959371696</v>
      </c>
      <c r="DN59" s="1">
        <v>11.630026847105301</v>
      </c>
      <c r="DO59" s="1">
        <v>3.1140305752609101</v>
      </c>
      <c r="DP59" s="1">
        <v>6.6712066727456802</v>
      </c>
      <c r="DQ59" s="1">
        <v>7.76652994171919</v>
      </c>
      <c r="DR59" s="1">
        <v>14.5960349538252</v>
      </c>
      <c r="DS59" s="1">
        <v>11.876524619039101</v>
      </c>
      <c r="DT59" s="1">
        <v>2.54618832456178</v>
      </c>
      <c r="DU59" s="1">
        <v>2.3818119223770999</v>
      </c>
      <c r="DV59" s="1">
        <v>32.318673968223997</v>
      </c>
      <c r="DW59" s="1">
        <v>8.0539270200031705</v>
      </c>
      <c r="DX59" s="1">
        <v>6.0443222762564597</v>
      </c>
      <c r="EL59"/>
      <c r="EZ59"/>
      <c r="FB59" s="1">
        <v>-2.62487920260758</v>
      </c>
      <c r="FC59" s="1">
        <v>6.0965749642051703</v>
      </c>
      <c r="FD59" s="1">
        <v>12.1329499585647</v>
      </c>
      <c r="FE59" s="98" t="e">
        <v>#N/A</v>
      </c>
      <c r="FF59" s="1">
        <v>9.7641163832953701</v>
      </c>
      <c r="FG59" s="1">
        <v>8.6640591511564899</v>
      </c>
      <c r="FH59" s="1">
        <v>18.182064992347701</v>
      </c>
      <c r="FI59" s="1">
        <v>15.23964879967</v>
      </c>
      <c r="FJ59" s="1">
        <v>-0.14155814928267599</v>
      </c>
      <c r="FK59" s="1">
        <v>7.1611233724891203</v>
      </c>
      <c r="FL59" s="1">
        <v>79.336762330385497</v>
      </c>
      <c r="FM59" s="1">
        <v>9.5176677719658507</v>
      </c>
      <c r="FN59" s="1">
        <v>1.8536827278996499</v>
      </c>
      <c r="GB59"/>
      <c r="GP59"/>
      <c r="HR59"/>
    </row>
    <row r="60" spans="1:226" ht="21">
      <c r="A60" s="13">
        <f t="shared" si="0"/>
        <v>44712</v>
      </c>
      <c r="O60"/>
      <c r="AD60"/>
      <c r="AE60" s="4">
        <v>44712</v>
      </c>
      <c r="AF60" s="1">
        <v>-1.3008718070527701</v>
      </c>
      <c r="AG60" s="1">
        <v>8.0031678599516702</v>
      </c>
      <c r="AH60" s="1">
        <v>17.4925289729787</v>
      </c>
      <c r="AI60" s="1">
        <v>-1.3642739857820601</v>
      </c>
      <c r="AJ60" s="1">
        <v>9.2440977696645792</v>
      </c>
      <c r="AK60" s="1">
        <v>8.1850316585574507</v>
      </c>
      <c r="AL60" s="1">
        <v>40.334175297016202</v>
      </c>
      <c r="AM60" s="1">
        <v>13.3798432570206</v>
      </c>
      <c r="AN60" s="1">
        <v>48.546535974307702</v>
      </c>
      <c r="AO60" s="1">
        <v>10.029859361605</v>
      </c>
      <c r="AP60" s="1">
        <v>172.786697139566</v>
      </c>
      <c r="AQ60" s="1">
        <v>10.512046984918801</v>
      </c>
      <c r="AR60" s="1">
        <v>2.5263356425310701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T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DJ60"/>
      <c r="DL60" s="1">
        <v>7.1540307088396498</v>
      </c>
      <c r="DM60" s="1">
        <v>6.6812440729215501</v>
      </c>
      <c r="DN60" s="1">
        <v>12.240340474965199</v>
      </c>
      <c r="DO60" s="1">
        <v>2.91212340915621</v>
      </c>
      <c r="DP60" s="1">
        <v>6.9826136538997101</v>
      </c>
      <c r="DQ60" s="1">
        <v>8.1571969624264096</v>
      </c>
      <c r="DR60" s="1">
        <v>17.204333481942299</v>
      </c>
      <c r="DS60" s="1">
        <v>12.2217338980221</v>
      </c>
      <c r="DT60" s="1">
        <v>2.4901196092662699</v>
      </c>
      <c r="DU60" s="1">
        <v>1.57851936839036</v>
      </c>
      <c r="DV60" s="1">
        <v>34.340083037771201</v>
      </c>
      <c r="DW60" s="1">
        <v>8.0888939239095397</v>
      </c>
      <c r="DX60" s="1">
        <v>5.7787637350524799</v>
      </c>
      <c r="EL60"/>
      <c r="EZ60"/>
      <c r="FB60" s="1">
        <v>-1.07513065157622</v>
      </c>
      <c r="FC60" s="1">
        <v>5.8347915727190003</v>
      </c>
      <c r="FD60" s="1">
        <v>12.840882967944101</v>
      </c>
      <c r="FE60" s="98" t="e">
        <v>#N/A</v>
      </c>
      <c r="FF60" s="1">
        <v>9.91622677071617</v>
      </c>
      <c r="FG60" s="1">
        <v>9.5846165680902704</v>
      </c>
      <c r="FH60" s="1">
        <v>21.578786970981898</v>
      </c>
      <c r="FI60" s="1">
        <v>15.3194812702439</v>
      </c>
      <c r="FJ60" s="1">
        <v>-8.4983235868506105E-2</v>
      </c>
      <c r="FK60" s="1">
        <v>6.6823118919375499</v>
      </c>
      <c r="FL60" s="1">
        <v>86.543531764387694</v>
      </c>
      <c r="FM60" s="1">
        <v>9.7084551597279898</v>
      </c>
      <c r="FN60" s="1">
        <v>1.2020645725866399</v>
      </c>
      <c r="GB60"/>
      <c r="GP60"/>
      <c r="HR60"/>
    </row>
    <row r="61" spans="1:226" ht="21">
      <c r="A61" s="13">
        <f t="shared" si="0"/>
        <v>44680</v>
      </c>
      <c r="O61"/>
      <c r="AD61"/>
      <c r="AE61" s="4">
        <v>44680</v>
      </c>
      <c r="AF61" s="1">
        <v>0.46468544784986499</v>
      </c>
      <c r="AG61" s="1">
        <v>7.4464951835402902</v>
      </c>
      <c r="AH61" s="1">
        <v>16.918432702710099</v>
      </c>
      <c r="AI61" s="1">
        <v>0.18312644428139899</v>
      </c>
      <c r="AJ61" s="1">
        <v>8.6690884318842905</v>
      </c>
      <c r="AK61" s="1">
        <v>9.0197115778000807</v>
      </c>
      <c r="AL61" s="1">
        <v>36.425738888243103</v>
      </c>
      <c r="AM61" s="1">
        <v>13.6268875048117</v>
      </c>
      <c r="AN61" s="1">
        <v>53.806780314260202</v>
      </c>
      <c r="AO61" s="1">
        <v>9.6688346365226305</v>
      </c>
      <c r="AP61" s="1">
        <v>187.45436422090299</v>
      </c>
      <c r="AQ61" s="1">
        <v>10.3717154916431</v>
      </c>
      <c r="AR61" s="1">
        <v>1.65382655600866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T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DJ61"/>
      <c r="DL61" s="1">
        <v>7.8002953058214599</v>
      </c>
      <c r="DM61" s="1">
        <v>6.3056249764080397</v>
      </c>
      <c r="DN61" s="1">
        <v>12.5603144120783</v>
      </c>
      <c r="DO61" s="1">
        <v>2.2268415864618798</v>
      </c>
      <c r="DP61" s="1">
        <v>6.8807443123795098</v>
      </c>
      <c r="DQ61" s="1">
        <v>8.1236567634629395</v>
      </c>
      <c r="DR61" s="1">
        <v>22.325729070502401</v>
      </c>
      <c r="DS61" s="1">
        <v>12.6456826617178</v>
      </c>
      <c r="DT61" s="1">
        <v>2.19719782953395</v>
      </c>
      <c r="DU61" s="1">
        <v>-2.8658642627391</v>
      </c>
      <c r="DV61" s="1">
        <v>35.520805634368202</v>
      </c>
      <c r="DW61" s="1">
        <v>8.1123418369852196</v>
      </c>
      <c r="DX61" s="1">
        <v>5.2190579100457901</v>
      </c>
      <c r="EL61"/>
      <c r="EZ61"/>
      <c r="FB61" s="1">
        <v>0.22247774116278601</v>
      </c>
      <c r="FC61" s="1">
        <v>5.4601887320300202</v>
      </c>
      <c r="FD61" s="1">
        <v>13.1430218475329</v>
      </c>
      <c r="FE61" s="98" t="e">
        <v>#N/A</v>
      </c>
      <c r="FF61" s="1">
        <v>9.6440177749056399</v>
      </c>
      <c r="FG61" s="1">
        <v>9.4814425173002093</v>
      </c>
      <c r="FH61" s="1">
        <v>20.9883384916835</v>
      </c>
      <c r="FI61" s="1">
        <v>15.4202499663448</v>
      </c>
      <c r="FJ61" s="1">
        <v>-1.4566420187975699</v>
      </c>
      <c r="FK61" s="1">
        <v>7.0422319592430496</v>
      </c>
      <c r="FL61" s="1">
        <v>94.407653742817402</v>
      </c>
      <c r="FM61" s="1">
        <v>9.9612398135513001</v>
      </c>
      <c r="FN61" s="1">
        <v>-0.37631588694020601</v>
      </c>
      <c r="GB61"/>
      <c r="GP61"/>
      <c r="HR61"/>
    </row>
    <row r="62" spans="1:226" ht="21">
      <c r="A62" s="13">
        <f t="shared" si="0"/>
        <v>44651</v>
      </c>
      <c r="O62"/>
      <c r="AD62"/>
      <c r="AE62" s="4">
        <v>44651</v>
      </c>
      <c r="AF62" s="1">
        <v>6.3306493777950806E-2</v>
      </c>
      <c r="AG62" s="1">
        <v>6.8529620168495899</v>
      </c>
      <c r="AH62" s="1">
        <v>15.919629738881399</v>
      </c>
      <c r="AI62" s="1">
        <v>0.52928691800332095</v>
      </c>
      <c r="AJ62" s="1">
        <v>7.9562212077714696</v>
      </c>
      <c r="AK62" s="1">
        <v>9.54459006846389</v>
      </c>
      <c r="AL62" s="1">
        <v>30.670451952600999</v>
      </c>
      <c r="AM62" s="1">
        <v>13.625059437252199</v>
      </c>
      <c r="AN62" s="1">
        <v>57.890375621830898</v>
      </c>
      <c r="AO62" s="1">
        <v>9.9799146221713197</v>
      </c>
      <c r="AP62" s="1">
        <v>200.27899390402101</v>
      </c>
      <c r="AQ62" s="1">
        <v>10.2441445957319</v>
      </c>
      <c r="AR62" s="1">
        <v>0.53290117961924699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T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DJ62"/>
      <c r="DL62" s="1">
        <v>6.4678025445246696</v>
      </c>
      <c r="DM62" s="1">
        <v>5.2370868370790902</v>
      </c>
      <c r="DN62" s="1">
        <v>11.7662829594396</v>
      </c>
      <c r="DO62" s="1">
        <v>3.2967009644927701</v>
      </c>
      <c r="DP62" s="1">
        <v>6.5392193180996996</v>
      </c>
      <c r="DQ62" s="1">
        <v>7.8485686773891103</v>
      </c>
      <c r="DR62" s="1">
        <v>23.517221014582901</v>
      </c>
      <c r="DS62" s="1">
        <v>12.4251574714232</v>
      </c>
      <c r="DT62" s="1">
        <v>1.8079855281397701</v>
      </c>
      <c r="DU62" s="1">
        <v>-8.9173634611607593</v>
      </c>
      <c r="DV62" s="1">
        <v>36.919002524680899</v>
      </c>
      <c r="DW62" s="1">
        <v>7.7217126471268296</v>
      </c>
      <c r="DX62" s="1">
        <v>4.8507932938634699</v>
      </c>
      <c r="EL62"/>
      <c r="EZ62"/>
      <c r="FB62" s="1">
        <v>0.27399227031590601</v>
      </c>
      <c r="FC62" s="1">
        <v>5.08478240962007</v>
      </c>
      <c r="FD62" s="1">
        <v>12.7631313154446</v>
      </c>
      <c r="FE62" s="98" t="e">
        <v>#N/A</v>
      </c>
      <c r="FF62" s="1">
        <v>9.5324891228202908</v>
      </c>
      <c r="FG62" s="1">
        <v>9.8314079448652993</v>
      </c>
      <c r="FH62" s="1">
        <v>19.112590411805598</v>
      </c>
      <c r="FI62" s="1">
        <v>15.086780801377699</v>
      </c>
      <c r="FJ62" s="1">
        <v>-1.84181599924506</v>
      </c>
      <c r="FK62" s="1">
        <v>7.0406511429082101</v>
      </c>
      <c r="FL62" s="1">
        <v>106.773352030851</v>
      </c>
      <c r="FM62" s="1">
        <v>10.010782199916299</v>
      </c>
      <c r="FN62" s="1">
        <v>-1.5867895861842001</v>
      </c>
      <c r="GB62"/>
      <c r="GP62"/>
      <c r="HR62"/>
    </row>
    <row r="63" spans="1:226" ht="21">
      <c r="A63" s="13">
        <f t="shared" si="0"/>
        <v>44620</v>
      </c>
      <c r="O63"/>
      <c r="AD63"/>
      <c r="AE63" s="4">
        <v>44620</v>
      </c>
      <c r="AF63" s="1">
        <v>-10.079577382357799</v>
      </c>
      <c r="AG63" s="1">
        <v>7.7219322262203702</v>
      </c>
      <c r="AH63" s="1">
        <v>16.191433156773101</v>
      </c>
      <c r="AI63" s="1">
        <v>0.49940210857578399</v>
      </c>
      <c r="AJ63" s="1">
        <v>7.3773771130611099</v>
      </c>
      <c r="AK63" s="1">
        <v>12.0645878220488</v>
      </c>
      <c r="AL63" s="1">
        <v>18.313100852757401</v>
      </c>
      <c r="AM63" s="1">
        <v>11.9077582354863</v>
      </c>
      <c r="AN63" s="1">
        <v>17.1384526727287</v>
      </c>
      <c r="AO63" s="1">
        <v>3.5216911651416698</v>
      </c>
      <c r="AP63" s="1">
        <v>233.496411314933</v>
      </c>
      <c r="AQ63" s="1">
        <v>14.398749505156101</v>
      </c>
      <c r="AR63" s="1">
        <v>2.8357059027611702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T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DJ63"/>
      <c r="DL63" s="1">
        <v>4.4898240315442699</v>
      </c>
      <c r="DM63" s="1">
        <v>5.2317967437668402</v>
      </c>
      <c r="DN63" s="1">
        <v>11.8853738411003</v>
      </c>
      <c r="DO63" s="1">
        <v>2.8436872034827498</v>
      </c>
      <c r="DP63" s="1">
        <v>6.4973426173445601</v>
      </c>
      <c r="DQ63" s="1">
        <v>8.1029233750569993</v>
      </c>
      <c r="DR63" s="1">
        <v>17.319247202275601</v>
      </c>
      <c r="DS63" s="1">
        <v>12.426130901250399</v>
      </c>
      <c r="DT63" s="1">
        <v>1.3695026751275301</v>
      </c>
      <c r="DU63" s="1">
        <v>-2.4976222956902099</v>
      </c>
      <c r="DV63" s="1">
        <v>37.903356604729197</v>
      </c>
      <c r="DW63" s="1">
        <v>7.6141840310293896</v>
      </c>
      <c r="DX63" s="1">
        <v>3.2929397624029799</v>
      </c>
      <c r="EL63"/>
      <c r="EZ63"/>
      <c r="FB63" s="1">
        <v>-7.7377128310139902</v>
      </c>
      <c r="FC63" s="1">
        <v>5.5504218091300102</v>
      </c>
      <c r="FD63" s="1">
        <v>13.018156635841301</v>
      </c>
      <c r="FE63" s="98" t="e">
        <v>#N/A</v>
      </c>
      <c r="FF63" s="1">
        <v>10.7243517378354</v>
      </c>
      <c r="FG63" s="1">
        <v>11.023091389681699</v>
      </c>
      <c r="FH63" s="1">
        <v>10.3292841843706</v>
      </c>
      <c r="FI63" s="1">
        <v>15.726555167681401</v>
      </c>
      <c r="FJ63" s="1">
        <v>-1.6730326594690501</v>
      </c>
      <c r="FK63" s="1">
        <v>5.0700322037283199</v>
      </c>
      <c r="FL63" s="1">
        <v>105.763855426245</v>
      </c>
      <c r="FM63" s="1">
        <v>11.622136699979499</v>
      </c>
      <c r="FN63" s="1">
        <v>-4.9816590086130104</v>
      </c>
      <c r="GB63"/>
      <c r="GP63"/>
      <c r="HR63"/>
    </row>
    <row r="64" spans="1:226" ht="21">
      <c r="A64" s="13">
        <f t="shared" si="0"/>
        <v>44592</v>
      </c>
      <c r="O64"/>
      <c r="AD64"/>
      <c r="AE64" s="4">
        <v>44592</v>
      </c>
      <c r="AF64" s="1">
        <v>-13.3223689616473</v>
      </c>
      <c r="AG64" s="1">
        <v>9.0828103343919704</v>
      </c>
      <c r="AH64" s="1">
        <v>15.4131209573549</v>
      </c>
      <c r="AI64" s="1">
        <v>1.5599540015703801</v>
      </c>
      <c r="AJ64" s="1">
        <v>8.4821544431598408</v>
      </c>
      <c r="AK64" s="1">
        <v>14.310453818364399</v>
      </c>
      <c r="AL64" s="1">
        <v>18.0500498008257</v>
      </c>
      <c r="AM64" s="1">
        <v>12.5004540496844</v>
      </c>
      <c r="AN64" s="1">
        <v>-14.1381328741186</v>
      </c>
      <c r="AO64" s="1">
        <v>6.2147641632383204</v>
      </c>
      <c r="AP64" s="1">
        <v>251.49912094989699</v>
      </c>
      <c r="AQ64" s="1">
        <v>14.254546487989</v>
      </c>
      <c r="AR64" s="1">
        <v>7.3752276404674699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T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DJ64"/>
      <c r="DL64" s="1">
        <v>2.4687086170558401</v>
      </c>
      <c r="DM64" s="1">
        <v>5.0578246156985802</v>
      </c>
      <c r="DN64" s="1">
        <v>11.6189400462815</v>
      </c>
      <c r="DO64" s="1">
        <v>2.7232823388900802</v>
      </c>
      <c r="DP64" s="1">
        <v>6.2337586236711697</v>
      </c>
      <c r="DQ64" s="1">
        <v>7.1687092860360302</v>
      </c>
      <c r="DR64" s="1">
        <v>13.604352960327001</v>
      </c>
      <c r="DS64" s="1">
        <v>12.5953941967928</v>
      </c>
      <c r="DT64" s="1">
        <v>1.2575334765720501</v>
      </c>
      <c r="DU64" s="1">
        <v>5.4376449502379698</v>
      </c>
      <c r="DV64" s="1">
        <v>44.462590389140999</v>
      </c>
      <c r="DW64" s="1">
        <v>6.7085277475101996</v>
      </c>
      <c r="DX64" s="1">
        <v>3.3553176722126001</v>
      </c>
      <c r="EL64"/>
      <c r="EZ64"/>
      <c r="FB64" s="1">
        <v>-9.3326944425358302</v>
      </c>
      <c r="FC64" s="1">
        <v>6.1627853191140902</v>
      </c>
      <c r="FD64" s="1">
        <v>13.075041852262601</v>
      </c>
      <c r="FE64" s="98" t="e">
        <v>#N/A</v>
      </c>
      <c r="FF64" s="1">
        <v>9.5619243068108997</v>
      </c>
      <c r="FG64" s="1">
        <v>10.8896636058357</v>
      </c>
      <c r="FH64" s="1">
        <v>10.4443663470177</v>
      </c>
      <c r="FI64" s="1">
        <v>16.271611398418901</v>
      </c>
      <c r="FJ64" s="1">
        <v>-6.2810905679971398</v>
      </c>
      <c r="FK64" s="1">
        <v>5.7196044195119704</v>
      </c>
      <c r="FL64" s="1">
        <v>124.64592346343601</v>
      </c>
      <c r="FM64" s="1">
        <v>10.685855751951101</v>
      </c>
      <c r="FN64" s="1">
        <v>6.2044625539596403</v>
      </c>
      <c r="GB64"/>
      <c r="GP64"/>
      <c r="HR64"/>
    </row>
    <row r="65" spans="1:226" ht="21">
      <c r="A65" s="13">
        <f t="shared" si="0"/>
        <v>44561</v>
      </c>
      <c r="O65"/>
      <c r="AD65"/>
      <c r="AE65" s="4">
        <v>44561</v>
      </c>
      <c r="AF65" s="1">
        <v>-14.9089997063368</v>
      </c>
      <c r="AG65" s="1">
        <v>9.4157627309362493</v>
      </c>
      <c r="AH65" s="1">
        <v>16.873620095037101</v>
      </c>
      <c r="AI65" s="1">
        <v>-0.561440522181201</v>
      </c>
      <c r="AJ65" s="1">
        <v>7.7218090506797399</v>
      </c>
      <c r="AK65" s="1">
        <v>13.554956985995601</v>
      </c>
      <c r="AL65" s="1">
        <v>14.6310025012721</v>
      </c>
      <c r="AM65" s="1">
        <v>12.3658830560471</v>
      </c>
      <c r="AN65" s="1">
        <v>-15.5945988988687</v>
      </c>
      <c r="AO65" s="1">
        <v>6.5358842084653404</v>
      </c>
      <c r="AP65" s="1">
        <v>258.74222736677598</v>
      </c>
      <c r="AQ65" s="1">
        <v>14.1443052967751</v>
      </c>
      <c r="AR65" s="1">
        <v>8.9820722539881803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T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DJ65"/>
      <c r="DL65" s="1">
        <v>0.49779443175441601</v>
      </c>
      <c r="DM65" s="1">
        <v>4.7960781893232003</v>
      </c>
      <c r="DN65" s="1">
        <v>11.100318197041499</v>
      </c>
      <c r="DO65" s="1">
        <v>2.8659585997761901</v>
      </c>
      <c r="DP65" s="1">
        <v>6.1453912459164801</v>
      </c>
      <c r="DQ65" s="1">
        <v>7.4070311060904102</v>
      </c>
      <c r="DR65" s="1">
        <v>10.5848554339851</v>
      </c>
      <c r="DS65" s="1">
        <v>11.583913809971101</v>
      </c>
      <c r="DT65" s="1">
        <v>0.93383755548444303</v>
      </c>
      <c r="DU65" s="1">
        <v>3.89005795128779</v>
      </c>
      <c r="DV65" s="1">
        <v>45.331133890933401</v>
      </c>
      <c r="DW65" s="1">
        <v>7.1810220615969396</v>
      </c>
      <c r="DX65" s="1">
        <v>3.1640338476030201</v>
      </c>
      <c r="EL65"/>
      <c r="EZ65"/>
      <c r="FB65" s="1">
        <v>-11.080410522769199</v>
      </c>
      <c r="FC65" s="1">
        <v>6.0648827804550196</v>
      </c>
      <c r="FD65" s="1">
        <v>13.923474952382101</v>
      </c>
      <c r="FE65" s="98" t="e">
        <v>#N/A</v>
      </c>
      <c r="FF65" s="1">
        <v>9.3433224599825895</v>
      </c>
      <c r="FG65" s="1">
        <v>10.3655311856722</v>
      </c>
      <c r="FH65" s="1">
        <v>8.7189979832992197</v>
      </c>
      <c r="FI65" s="1">
        <v>15.1827467034013</v>
      </c>
      <c r="FJ65" s="1">
        <v>-6.31864817522845</v>
      </c>
      <c r="FK65" s="1">
        <v>6.9649808261121304</v>
      </c>
      <c r="FL65" s="1">
        <v>134.66607835456901</v>
      </c>
      <c r="FM65" s="1">
        <v>11.024325211635</v>
      </c>
      <c r="FN65" s="1">
        <v>3.52610690976352</v>
      </c>
      <c r="GB65"/>
      <c r="GP65"/>
      <c r="HR65"/>
    </row>
    <row r="66" spans="1:226" ht="21">
      <c r="A66" s="13">
        <f t="shared" si="0"/>
        <v>44530</v>
      </c>
      <c r="O66"/>
      <c r="AD66"/>
      <c r="AE66" s="4">
        <v>44530</v>
      </c>
      <c r="AF66" s="1">
        <v>-4.18882886728092</v>
      </c>
      <c r="AG66" s="1">
        <v>9.1247677758797892</v>
      </c>
      <c r="AH66" s="1">
        <v>23.3014884767179</v>
      </c>
      <c r="AI66" s="1">
        <v>1.5294710726979801</v>
      </c>
      <c r="AJ66" s="1">
        <v>8.8083122060435404</v>
      </c>
      <c r="AK66" s="1">
        <v>20.191213838232599</v>
      </c>
      <c r="AL66" s="1">
        <v>80.039559762221799</v>
      </c>
      <c r="AM66" s="1">
        <v>14.3493756511777</v>
      </c>
      <c r="AN66" s="1">
        <v>-17.3445016088065</v>
      </c>
      <c r="AO66" s="1">
        <v>7.9861105667232799</v>
      </c>
      <c r="AP66" s="1">
        <v>262.38007596645002</v>
      </c>
      <c r="AQ66" s="1">
        <v>13.694183378217399</v>
      </c>
      <c r="AR66" s="1">
        <v>46.976777968826603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T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DJ66"/>
      <c r="DL66" s="1">
        <v>2.7857679915101499</v>
      </c>
      <c r="DM66" s="1">
        <v>4.4739726880876702</v>
      </c>
      <c r="DN66" s="1">
        <v>12.0033925584528</v>
      </c>
      <c r="DO66" s="1">
        <v>3.67873575687265</v>
      </c>
      <c r="DP66" s="1">
        <v>6.3497659131839796</v>
      </c>
      <c r="DQ66" s="1">
        <v>7.4378327028830098</v>
      </c>
      <c r="DR66" s="1">
        <v>9.7956397451560608</v>
      </c>
      <c r="DS66" s="1">
        <v>11.911561976374699</v>
      </c>
      <c r="DT66" s="1">
        <v>0.83077605760280204</v>
      </c>
      <c r="DU66" s="1">
        <v>5.0354529275732398</v>
      </c>
      <c r="DV66" s="1">
        <v>41.689933598763602</v>
      </c>
      <c r="DW66" s="1">
        <v>6.0662611109895597</v>
      </c>
      <c r="DX66" s="1">
        <v>9.57040665299483</v>
      </c>
      <c r="EL66"/>
      <c r="EZ66"/>
      <c r="FB66" s="1">
        <v>-5.3989940167703203</v>
      </c>
      <c r="FC66" s="1">
        <v>5.9565224336654703</v>
      </c>
      <c r="FD66" s="1">
        <v>16.593042323231899</v>
      </c>
      <c r="FE66" s="98" t="e">
        <v>#N/A</v>
      </c>
      <c r="FF66" s="1">
        <v>9.5379868545626305</v>
      </c>
      <c r="FG66" s="1">
        <v>11.9911198024857</v>
      </c>
      <c r="FH66" s="1">
        <v>14.1802074879963</v>
      </c>
      <c r="FI66" s="1">
        <v>15.463140064885399</v>
      </c>
      <c r="FJ66" s="1">
        <v>-4.7766399890070996</v>
      </c>
      <c r="FK66" s="1">
        <v>7.3067193484467596</v>
      </c>
      <c r="FL66" s="1">
        <v>182.71334977034999</v>
      </c>
      <c r="FM66" s="1">
        <v>10.087020301488099</v>
      </c>
      <c r="FN66" s="1">
        <v>10.350390112273899</v>
      </c>
      <c r="GB66"/>
      <c r="GP66"/>
      <c r="HR66"/>
    </row>
    <row r="67" spans="1:226" ht="21">
      <c r="A67" s="13">
        <f t="shared" si="0"/>
        <v>44498</v>
      </c>
      <c r="O67"/>
      <c r="AD67"/>
      <c r="AE67" s="4">
        <v>44498</v>
      </c>
      <c r="AF67" s="1">
        <v>6.4510623136195901</v>
      </c>
      <c r="AG67" s="1">
        <v>8.9894941517289801</v>
      </c>
      <c r="AH67" s="1">
        <v>29.568621056853601</v>
      </c>
      <c r="AI67" s="1">
        <v>7.7435906788243196</v>
      </c>
      <c r="AJ67" s="1">
        <v>9.7314943325934902</v>
      </c>
      <c r="AK67" s="1">
        <v>26.803404282956699</v>
      </c>
      <c r="AL67" s="1">
        <v>141.90504543817099</v>
      </c>
      <c r="AM67" s="1">
        <v>16.220932787063699</v>
      </c>
      <c r="AN67" s="1">
        <v>-17.653298417978402</v>
      </c>
      <c r="AO67" s="1">
        <v>8.7684131200412896</v>
      </c>
      <c r="AP67" s="1">
        <v>255.017863597028</v>
      </c>
      <c r="AQ67" s="1">
        <v>14.3712572694957</v>
      </c>
      <c r="AR67" s="1">
        <v>84.178275615955201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T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DJ67"/>
      <c r="DL67" s="1">
        <v>4.4779662764996804</v>
      </c>
      <c r="DM67" s="1">
        <v>4.2468386614965299</v>
      </c>
      <c r="DN67" s="1">
        <v>12.859050366039</v>
      </c>
      <c r="DO67" s="1">
        <v>3.9806635388526801</v>
      </c>
      <c r="DP67" s="1">
        <v>6.5681887869722804</v>
      </c>
      <c r="DQ67" s="1">
        <v>7.2965270524852803</v>
      </c>
      <c r="DR67" s="1">
        <v>10.914906010506099</v>
      </c>
      <c r="DS67" s="1">
        <v>12.081272344229401</v>
      </c>
      <c r="DT67" s="1">
        <v>0.74005622414061001</v>
      </c>
      <c r="DU67" s="1">
        <v>4.9835581381232696</v>
      </c>
      <c r="DV67" s="1">
        <v>37.721038101544401</v>
      </c>
      <c r="DW67" s="1">
        <v>5.1279768763618803</v>
      </c>
      <c r="DX67" s="1">
        <v>9.9781545655055606</v>
      </c>
      <c r="EL67"/>
      <c r="EZ67"/>
      <c r="FB67" s="1">
        <v>0.64669404205793202</v>
      </c>
      <c r="FC67" s="1">
        <v>5.5422671042422698</v>
      </c>
      <c r="FD67" s="1">
        <v>20.025359739992201</v>
      </c>
      <c r="FE67" s="98" t="e">
        <v>#N/A</v>
      </c>
      <c r="FF67" s="1">
        <v>9.8269642859809494</v>
      </c>
      <c r="FG67" s="1">
        <v>13.3662740634248</v>
      </c>
      <c r="FH67" s="1">
        <v>20.3383765249941</v>
      </c>
      <c r="FI67" s="1">
        <v>15.194896892758001</v>
      </c>
      <c r="FJ67" s="1">
        <v>-2.1519753039184599</v>
      </c>
      <c r="FK67" s="1">
        <v>6.6313871075057804</v>
      </c>
      <c r="FL67" s="1">
        <v>215.589695778829</v>
      </c>
      <c r="FM67" s="1">
        <v>10.6742978290102</v>
      </c>
      <c r="FN67" s="1">
        <v>13.209037246397999</v>
      </c>
      <c r="GB67"/>
      <c r="GP67"/>
      <c r="HR67"/>
    </row>
    <row r="68" spans="1:226" ht="21">
      <c r="A68" s="13">
        <f t="shared" si="0"/>
        <v>44469</v>
      </c>
      <c r="O68"/>
      <c r="AD68"/>
      <c r="AE68" s="4">
        <v>44469</v>
      </c>
      <c r="AF68" s="1">
        <v>16.448180481244702</v>
      </c>
      <c r="AG68" s="1">
        <v>8.8139860003947206</v>
      </c>
      <c r="AH68" s="1">
        <v>33.837816996527899</v>
      </c>
      <c r="AI68" s="1">
        <v>12.4269071435653</v>
      </c>
      <c r="AJ68" s="1">
        <v>9.8177620077521102</v>
      </c>
      <c r="AK68" s="1">
        <v>31.778630526732101</v>
      </c>
      <c r="AL68" s="1">
        <v>188.42547151730301</v>
      </c>
      <c r="AM68" s="1">
        <v>18.431546260824</v>
      </c>
      <c r="AN68" s="1">
        <v>-19.782087224934301</v>
      </c>
      <c r="AO68" s="1">
        <v>8.4846680883599497</v>
      </c>
      <c r="AP68" s="1">
        <v>216.75974928384599</v>
      </c>
      <c r="AQ68" s="1">
        <v>13.6455629192385</v>
      </c>
      <c r="AR68" s="1">
        <v>116.100783270392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T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DJ68"/>
      <c r="DL68" s="1">
        <v>6.9912734042609301</v>
      </c>
      <c r="DM68" s="1">
        <v>3.8601968824120898</v>
      </c>
      <c r="DN68" s="1">
        <v>13.583442902352999</v>
      </c>
      <c r="DO68" s="1">
        <v>4.0939206675102398</v>
      </c>
      <c r="DP68" s="1">
        <v>6.3056997630393203</v>
      </c>
      <c r="DQ68" s="1">
        <v>7.1959343092678001</v>
      </c>
      <c r="DR68" s="1">
        <v>11.3606186264801</v>
      </c>
      <c r="DS68" s="1">
        <v>11.986264990089399</v>
      </c>
      <c r="DT68" s="1">
        <v>0.99363752544926898</v>
      </c>
      <c r="DU68" s="1">
        <v>4.0514255635822796</v>
      </c>
      <c r="DV68" s="1">
        <v>35.298271818359403</v>
      </c>
      <c r="DW68" s="1">
        <v>3.9585356790920301</v>
      </c>
      <c r="DX68" s="1">
        <v>10.1851904443274</v>
      </c>
      <c r="EL68"/>
      <c r="EZ68"/>
      <c r="FB68" s="1">
        <v>5.3067521537920896</v>
      </c>
      <c r="FC68" s="1">
        <v>5.77403301545713</v>
      </c>
      <c r="FD68" s="1">
        <v>21.767993301160399</v>
      </c>
      <c r="FE68" s="98" t="e">
        <v>#N/A</v>
      </c>
      <c r="FF68" s="1">
        <v>8.9448599245246498</v>
      </c>
      <c r="FG68" s="1">
        <v>14.4696661690545</v>
      </c>
      <c r="FH68" s="1">
        <v>22.892159583184</v>
      </c>
      <c r="FI68" s="1">
        <v>15.820432641339</v>
      </c>
      <c r="FJ68" s="1">
        <v>-0.41452488670780302</v>
      </c>
      <c r="FK68" s="1">
        <v>5.2081588155834604</v>
      </c>
      <c r="FL68" s="1">
        <v>248.57078070220399</v>
      </c>
      <c r="FM68" s="1">
        <v>9.5667141127287696</v>
      </c>
      <c r="FN68" s="1">
        <v>15.8180218310649</v>
      </c>
      <c r="GB68"/>
      <c r="GP68"/>
      <c r="HR68"/>
    </row>
    <row r="69" spans="1:226" ht="21">
      <c r="A69" s="13">
        <f t="shared" si="0"/>
        <v>44439</v>
      </c>
      <c r="O69"/>
      <c r="AD69"/>
      <c r="AE69" s="4">
        <v>44439</v>
      </c>
      <c r="AF69" s="1">
        <v>27.154514210536401</v>
      </c>
      <c r="AG69" s="1">
        <v>8.4554085769257306</v>
      </c>
      <c r="AH69" s="1">
        <v>39.5146870069917</v>
      </c>
      <c r="AI69" s="1">
        <v>16.401828422084101</v>
      </c>
      <c r="AJ69" s="1">
        <v>9.8188667807624093</v>
      </c>
      <c r="AK69" s="1">
        <v>36.517391367007697</v>
      </c>
      <c r="AL69" s="1">
        <v>225.87811034610999</v>
      </c>
      <c r="AM69" s="1">
        <v>19.170261446119699</v>
      </c>
      <c r="AN69" s="1">
        <v>-24.020623515149499</v>
      </c>
      <c r="AO69" s="1">
        <v>8.4710324197595792</v>
      </c>
      <c r="AP69" s="1">
        <v>250.73732678888001</v>
      </c>
      <c r="AQ69" s="1">
        <v>16.818905904654901</v>
      </c>
      <c r="AR69" s="1">
        <v>152.33347740998099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T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DJ69"/>
      <c r="DL69" s="1">
        <v>8.3993389214470593</v>
      </c>
      <c r="DM69" s="1">
        <v>3.6031621932361699</v>
      </c>
      <c r="DN69" s="1">
        <v>14.511459977023099</v>
      </c>
      <c r="DO69" s="1">
        <v>4.4554694359729901</v>
      </c>
      <c r="DP69" s="1">
        <v>6.1977834755688397</v>
      </c>
      <c r="DQ69" s="1">
        <v>7.2087426185735399</v>
      </c>
      <c r="DR69" s="1">
        <v>13.7409998583044</v>
      </c>
      <c r="DS69" s="1">
        <v>12.1685773153713</v>
      </c>
      <c r="DT69" s="1">
        <v>0.93884777948374099</v>
      </c>
      <c r="DU69" s="1">
        <v>3.6148913388180999</v>
      </c>
      <c r="DV69" s="1">
        <v>32.898751267277497</v>
      </c>
      <c r="DW69" s="1">
        <v>6.2842853975469097</v>
      </c>
      <c r="DX69" s="1">
        <v>11.578002461694</v>
      </c>
      <c r="EL69"/>
      <c r="EZ69"/>
      <c r="FB69" s="1">
        <v>11.140608754125999</v>
      </c>
      <c r="FC69" s="1">
        <v>5.3602724768404899</v>
      </c>
      <c r="FD69" s="1">
        <v>24.2438084653262</v>
      </c>
      <c r="FE69" s="98" t="e">
        <v>#N/A</v>
      </c>
      <c r="FF69" s="1">
        <v>8.4333114748965698</v>
      </c>
      <c r="FG69" s="1">
        <v>15.670692848197399</v>
      </c>
      <c r="FH69" s="1">
        <v>28.368578196618099</v>
      </c>
      <c r="FI69" s="1">
        <v>15.5547256136445</v>
      </c>
      <c r="FJ69" s="1">
        <v>1.22867125957336</v>
      </c>
      <c r="FK69" s="1">
        <v>5.7676824579878403</v>
      </c>
      <c r="FL69" s="1">
        <v>281.68976857382398</v>
      </c>
      <c r="FM69" s="1">
        <v>12.365292649676</v>
      </c>
      <c r="FN69" s="1">
        <v>18.838001566152201</v>
      </c>
      <c r="GB69"/>
      <c r="GP69"/>
      <c r="HR69"/>
    </row>
    <row r="70" spans="1:226" ht="21">
      <c r="A70" s="13">
        <f t="shared" si="0"/>
        <v>44407</v>
      </c>
      <c r="O70"/>
      <c r="AD70"/>
      <c r="AE70" s="4">
        <v>44407</v>
      </c>
      <c r="AF70" s="1">
        <v>36.4150286351381</v>
      </c>
      <c r="AG70" s="1">
        <v>8.1733973935913706</v>
      </c>
      <c r="AH70" s="1">
        <v>44.7441195069919</v>
      </c>
      <c r="AI70" s="1">
        <v>19.794602130320001</v>
      </c>
      <c r="AJ70" s="1">
        <v>9.5759750639232895</v>
      </c>
      <c r="AK70" s="1">
        <v>41.623858866096</v>
      </c>
      <c r="AL70" s="1">
        <v>273.04246440855502</v>
      </c>
      <c r="AM70" s="1">
        <v>19.133099285298101</v>
      </c>
      <c r="AN70" s="1">
        <v>-16.1627781322718</v>
      </c>
      <c r="AO70" s="1">
        <v>8.9303374393787092</v>
      </c>
      <c r="AP70" s="1">
        <v>282.023464720091</v>
      </c>
      <c r="AQ70" s="1">
        <v>16.7677658565683</v>
      </c>
      <c r="AR70" s="1">
        <v>172.74829393500301</v>
      </c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T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DJ70"/>
      <c r="DL70" s="1">
        <v>11.1721282400616</v>
      </c>
      <c r="DM70" s="1">
        <v>3.2234708333389599</v>
      </c>
      <c r="DN70" s="1">
        <v>15.2718827561418</v>
      </c>
      <c r="DO70" s="1">
        <v>4.3093551252840303</v>
      </c>
      <c r="DP70" s="1">
        <v>5.6622808821230599</v>
      </c>
      <c r="DQ70" s="1">
        <v>7.1584311633897304</v>
      </c>
      <c r="DR70" s="1">
        <v>16.5474914198379</v>
      </c>
      <c r="DS70" s="1">
        <v>12.372232175709</v>
      </c>
      <c r="DT70" s="1">
        <v>0.71864771217930901</v>
      </c>
      <c r="DU70" s="1">
        <v>3.6462589208798</v>
      </c>
      <c r="DV70" s="1">
        <v>29.339564637226601</v>
      </c>
      <c r="DW70" s="1">
        <v>6.1112706995288102</v>
      </c>
      <c r="DX70" s="1">
        <v>12.998760529326701</v>
      </c>
      <c r="EL70"/>
      <c r="EZ70"/>
      <c r="FB70" s="1">
        <v>16.761646447655501</v>
      </c>
      <c r="FC70" s="1">
        <v>5.09128962323053</v>
      </c>
      <c r="FD70" s="1">
        <v>26.296638385804101</v>
      </c>
      <c r="FE70" s="98" t="e">
        <v>#N/A</v>
      </c>
      <c r="FF70" s="1">
        <v>7.9555394573134803</v>
      </c>
      <c r="FG70" s="1">
        <v>16.415427366144101</v>
      </c>
      <c r="FH70" s="1">
        <v>33.882117014847502</v>
      </c>
      <c r="FI70" s="1">
        <v>15.5775609751255</v>
      </c>
      <c r="FJ70" s="1">
        <v>1.89478511883946</v>
      </c>
      <c r="FK70" s="1">
        <v>6.1712913935357996</v>
      </c>
      <c r="FL70" s="1">
        <v>293.26723327636699</v>
      </c>
      <c r="FM70" s="1">
        <v>12.1700439416684</v>
      </c>
      <c r="FN70" s="1">
        <v>22.405973613014901</v>
      </c>
      <c r="GB70"/>
      <c r="GP70"/>
      <c r="HR70"/>
    </row>
    <row r="71" spans="1:226" ht="21">
      <c r="A71" s="13">
        <f t="shared" si="0"/>
        <v>44377</v>
      </c>
      <c r="O71"/>
      <c r="AD71"/>
      <c r="AE71" s="4">
        <v>44377</v>
      </c>
      <c r="AF71" s="1">
        <v>38.557048842930698</v>
      </c>
      <c r="AG71" s="1">
        <v>7.8824110257382696</v>
      </c>
      <c r="AH71" s="1">
        <v>44.1175549483902</v>
      </c>
      <c r="AI71" s="1">
        <v>21.752075306230001</v>
      </c>
      <c r="AJ71" s="1">
        <v>8.1578824829995096</v>
      </c>
      <c r="AK71" s="1">
        <v>44.176526990572299</v>
      </c>
      <c r="AL71" s="1">
        <v>293.52590534134498</v>
      </c>
      <c r="AM71" s="1">
        <v>18.454541768654</v>
      </c>
      <c r="AN71" s="1">
        <v>-23.745140190189002</v>
      </c>
      <c r="AO71" s="1">
        <v>8.7056318006486997</v>
      </c>
      <c r="AP71" s="1">
        <v>302.05712875699101</v>
      </c>
      <c r="AQ71" s="1">
        <v>16.072125803423098</v>
      </c>
      <c r="AR71" s="1">
        <v>192.49913522313199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T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DJ71"/>
      <c r="DL71" s="1">
        <v>13.5822698095159</v>
      </c>
      <c r="DM71" s="1">
        <v>2.9070662569823398</v>
      </c>
      <c r="DN71" s="1">
        <v>14.720259971406</v>
      </c>
      <c r="DO71" s="1">
        <v>4.6322080692304004</v>
      </c>
      <c r="DP71" s="1">
        <v>4.8263825176186801</v>
      </c>
      <c r="DQ71" s="1">
        <v>6.8160251254880402</v>
      </c>
      <c r="DR71" s="1">
        <v>20.700978112558001</v>
      </c>
      <c r="DS71" s="1">
        <v>11.905167908609201</v>
      </c>
      <c r="DT71" s="1">
        <v>1.5444611169233</v>
      </c>
      <c r="DU71" s="1">
        <v>3.6740747347046798</v>
      </c>
      <c r="DV71" s="1">
        <v>27.550489538788302</v>
      </c>
      <c r="DW71" s="1">
        <v>5.6185714242839602</v>
      </c>
      <c r="DX71" s="1">
        <v>13.6831732529731</v>
      </c>
      <c r="EL71"/>
      <c r="EZ71"/>
      <c r="FB71" s="1">
        <v>17.238126133324698</v>
      </c>
      <c r="FC71" s="1">
        <v>5.0326557027345702</v>
      </c>
      <c r="FD71" s="1">
        <v>26.659898217230001</v>
      </c>
      <c r="FE71" s="98" t="e">
        <v>#N/A</v>
      </c>
      <c r="FF71" s="1">
        <v>6.6975595856561396</v>
      </c>
      <c r="FG71" s="1">
        <v>16.6750297341055</v>
      </c>
      <c r="FH71" s="1">
        <v>35.126535685470301</v>
      </c>
      <c r="FI71" s="1">
        <v>14.9595354859587</v>
      </c>
      <c r="FJ71" s="1">
        <v>3.2711928243769699</v>
      </c>
      <c r="FK71" s="1">
        <v>6.2341380898930296</v>
      </c>
      <c r="FL71" s="1">
        <v>320.35602499259198</v>
      </c>
      <c r="FM71" s="1">
        <v>11.610994975906999</v>
      </c>
      <c r="FN71" s="1">
        <v>24.424175335611402</v>
      </c>
      <c r="GB71"/>
      <c r="GP71"/>
      <c r="HR71"/>
    </row>
    <row r="72" spans="1:226" ht="21">
      <c r="A72" s="13">
        <f t="shared" ref="A72:A135" si="1">AE72</f>
        <v>44344</v>
      </c>
      <c r="O72"/>
      <c r="AD72"/>
      <c r="AE72" s="4">
        <v>44344</v>
      </c>
      <c r="AF72" s="1">
        <v>38.500824369298599</v>
      </c>
      <c r="AG72" s="1">
        <v>7.83179842141094</v>
      </c>
      <c r="AH72" s="1">
        <v>46.105333673725902</v>
      </c>
      <c r="AI72" s="1">
        <v>23.533174504416099</v>
      </c>
      <c r="AJ72" s="1">
        <v>7.4941846607731897</v>
      </c>
      <c r="AK72" s="1">
        <v>50.802508388423497</v>
      </c>
      <c r="AL72" s="1">
        <v>326.31949577345802</v>
      </c>
      <c r="AM72" s="1">
        <v>20.134851518837099</v>
      </c>
      <c r="AN72" s="1">
        <v>-9.8429799041417301</v>
      </c>
      <c r="AO72" s="1">
        <v>8.4594814869126491</v>
      </c>
      <c r="AP72" s="1">
        <v>295.63468170148798</v>
      </c>
      <c r="AQ72" s="1">
        <v>15.66112139977</v>
      </c>
      <c r="AR72" s="1">
        <v>218.13225621192899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T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DJ72"/>
      <c r="DL72" s="1">
        <v>14.0844319700377</v>
      </c>
      <c r="DM72" s="1">
        <v>2.5084845230289199</v>
      </c>
      <c r="DN72" s="1">
        <v>14.9222864875538</v>
      </c>
      <c r="DO72" s="1">
        <v>4.6091927443114002</v>
      </c>
      <c r="DP72" s="1">
        <v>4.6267651930744202</v>
      </c>
      <c r="DQ72" s="1">
        <v>6.6372559755958802</v>
      </c>
      <c r="DR72" s="1">
        <v>21.9763356072229</v>
      </c>
      <c r="DS72" s="1">
        <v>11.8338040041409</v>
      </c>
      <c r="DT72" s="1">
        <v>1.38940851788493</v>
      </c>
      <c r="DU72" s="1">
        <v>4.4311737707405703</v>
      </c>
      <c r="DV72" s="1">
        <v>25.108588845989502</v>
      </c>
      <c r="DW72" s="1">
        <v>5.2570518089330198</v>
      </c>
      <c r="DX72" s="1">
        <v>14.746166311029</v>
      </c>
      <c r="EL72"/>
      <c r="EZ72"/>
      <c r="FB72" s="1">
        <v>19.332402204499001</v>
      </c>
      <c r="FC72" s="1">
        <v>4.6744860673131603</v>
      </c>
      <c r="FD72" s="1">
        <v>27.816913448907599</v>
      </c>
      <c r="FE72" s="98" t="e">
        <v>#N/A</v>
      </c>
      <c r="FF72" s="1">
        <v>6.3105472601914601</v>
      </c>
      <c r="FG72" s="1">
        <v>17.318854810148999</v>
      </c>
      <c r="FH72" s="1">
        <v>39.272266354356198</v>
      </c>
      <c r="FI72" s="1">
        <v>15.2566086046234</v>
      </c>
      <c r="FJ72" s="1">
        <v>3.5499370255486098</v>
      </c>
      <c r="FK72" s="1">
        <v>6.0909496852874998</v>
      </c>
      <c r="FL72" s="1">
        <v>347.43615617783303</v>
      </c>
      <c r="FM72" s="1">
        <v>11.198170220708</v>
      </c>
      <c r="FN72" s="1">
        <v>26.350004970116299</v>
      </c>
      <c r="GB72"/>
      <c r="GP72"/>
      <c r="HR72"/>
    </row>
    <row r="73" spans="1:226" ht="21">
      <c r="A73" s="13">
        <f t="shared" si="1"/>
        <v>44316</v>
      </c>
      <c r="O73"/>
      <c r="AD73"/>
      <c r="AE73" s="4">
        <v>44316</v>
      </c>
      <c r="AF73" s="1">
        <v>42.228674181943603</v>
      </c>
      <c r="AG73" s="1">
        <v>7.3775042045245103</v>
      </c>
      <c r="AH73" s="1">
        <v>52.507806607525197</v>
      </c>
      <c r="AI73" s="1">
        <v>25.349050803341299</v>
      </c>
      <c r="AJ73" s="1">
        <v>6.7668374254014196</v>
      </c>
      <c r="AK73" s="1">
        <v>52.535611900816001</v>
      </c>
      <c r="AL73" s="1">
        <v>354.67284184093398</v>
      </c>
      <c r="AM73" s="1">
        <v>20.806896276571202</v>
      </c>
      <c r="AN73" s="1">
        <v>-1.3035113433391601</v>
      </c>
      <c r="AO73" s="1">
        <v>6.6200832115366897</v>
      </c>
      <c r="AP73" s="1">
        <v>368.49035415259402</v>
      </c>
      <c r="AQ73" s="1">
        <v>15.53000298357</v>
      </c>
      <c r="AR73" s="1">
        <v>234.76303199137399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T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DJ73"/>
      <c r="DL73" s="1">
        <v>13.8863538118493</v>
      </c>
      <c r="DM73" s="1">
        <v>2.0992926905699001</v>
      </c>
      <c r="DN73" s="1">
        <v>15.071816754110101</v>
      </c>
      <c r="DO73" s="1">
        <v>4.59971845798961</v>
      </c>
      <c r="DP73" s="1">
        <v>4.2758145913552204</v>
      </c>
      <c r="DQ73" s="1">
        <v>6.4304095615794798</v>
      </c>
      <c r="DR73" s="1">
        <v>26.927169182931301</v>
      </c>
      <c r="DS73" s="1">
        <v>12.2219322266505</v>
      </c>
      <c r="DT73" s="1">
        <v>1.3097247872862201</v>
      </c>
      <c r="DU73" s="1">
        <v>4.5942391731043397</v>
      </c>
      <c r="DV73" s="1">
        <v>24.5376436912697</v>
      </c>
      <c r="DW73" s="1">
        <v>5.0798515484907902</v>
      </c>
      <c r="DX73" s="1">
        <v>15.4627424745323</v>
      </c>
      <c r="EL73"/>
      <c r="EZ73"/>
      <c r="FB73" s="1">
        <v>21.2442656441306</v>
      </c>
      <c r="FC73" s="1">
        <v>4.1200374880154298</v>
      </c>
      <c r="FD73" s="1">
        <v>29.460767461097099</v>
      </c>
      <c r="FE73" s="98" t="e">
        <v>#N/A</v>
      </c>
      <c r="FF73" s="1">
        <v>5.7839857209088601</v>
      </c>
      <c r="FG73" s="1">
        <v>17.5271821674751</v>
      </c>
      <c r="FH73" s="1">
        <v>43.564627664118198</v>
      </c>
      <c r="FI73" s="1">
        <v>15.9756498316984</v>
      </c>
      <c r="FJ73" s="1">
        <v>3.7327785591738198</v>
      </c>
      <c r="FK73" s="1">
        <v>6.1951485541560896</v>
      </c>
      <c r="FL73" s="1">
        <v>371.721144280825</v>
      </c>
      <c r="FM73" s="1">
        <v>10.7313434051817</v>
      </c>
      <c r="FN73" s="1">
        <v>27.6877025446204</v>
      </c>
      <c r="GB73"/>
      <c r="GP73"/>
      <c r="HR73"/>
    </row>
    <row r="74" spans="1:226" ht="21">
      <c r="A74" s="13">
        <f t="shared" si="1"/>
        <v>44286</v>
      </c>
      <c r="O74"/>
      <c r="AD74"/>
      <c r="AE74" s="4">
        <v>44286</v>
      </c>
      <c r="AF74" s="1">
        <v>40.765263825569399</v>
      </c>
      <c r="AG74" s="1">
        <v>6.7794495696282704</v>
      </c>
      <c r="AH74" s="1">
        <v>50.750051932773403</v>
      </c>
      <c r="AI74" s="1">
        <v>19.210189209651901</v>
      </c>
      <c r="AJ74" s="1">
        <v>6.3834813226626599</v>
      </c>
      <c r="AK74" s="1">
        <v>52.545922804916799</v>
      </c>
      <c r="AL74" s="1">
        <v>339.26661282204401</v>
      </c>
      <c r="AM74" s="1">
        <v>16.695343171433301</v>
      </c>
      <c r="AN74" s="1">
        <v>-3.28548900264507</v>
      </c>
      <c r="AO74" s="1">
        <v>6.2222816298813504</v>
      </c>
      <c r="AP74" s="1">
        <v>533.34586542067404</v>
      </c>
      <c r="AQ74" s="1">
        <v>15.366174741348599</v>
      </c>
      <c r="AR74" s="1">
        <v>229.30734466584499</v>
      </c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T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DJ74"/>
      <c r="DL74" s="1">
        <v>13.786650515742799</v>
      </c>
      <c r="DM74" s="1">
        <v>1.69611588012592</v>
      </c>
      <c r="DN74" s="1">
        <v>13.7982479122721</v>
      </c>
      <c r="DO74" s="1">
        <v>4.57273335970471</v>
      </c>
      <c r="DP74" s="1">
        <v>4.4775245909853396</v>
      </c>
      <c r="DQ74" s="1">
        <v>5.96732217141912</v>
      </c>
      <c r="DR74" s="1">
        <v>25.846146600349002</v>
      </c>
      <c r="DS74" s="1">
        <v>10.5196111740562</v>
      </c>
      <c r="DT74" s="1">
        <v>1.28368663616598</v>
      </c>
      <c r="DU74" s="1">
        <v>5.4214334352922</v>
      </c>
      <c r="DV74" s="1">
        <v>24.131840957763799</v>
      </c>
      <c r="DW74" s="1">
        <v>4.6478106641087402</v>
      </c>
      <c r="DX74" s="1">
        <v>15.9110315566917</v>
      </c>
      <c r="EL74"/>
      <c r="EZ74"/>
      <c r="FB74" s="1">
        <v>21.2274632116305</v>
      </c>
      <c r="FC74" s="1">
        <v>3.29905319826937</v>
      </c>
      <c r="FD74" s="1">
        <v>27.185211660459299</v>
      </c>
      <c r="FE74" s="98" t="e">
        <v>#N/A</v>
      </c>
      <c r="FF74" s="1">
        <v>5.4260876364247697</v>
      </c>
      <c r="FG74" s="1">
        <v>16.344440054682401</v>
      </c>
      <c r="FH74" s="1">
        <v>43.1332933417115</v>
      </c>
      <c r="FI74" s="1">
        <v>13.918998992678199</v>
      </c>
      <c r="FJ74" s="1">
        <v>3.2726778858836898</v>
      </c>
      <c r="FK74" s="1">
        <v>6.2397363213370403</v>
      </c>
      <c r="FL74" s="1">
        <v>390.42441978951803</v>
      </c>
      <c r="FM74" s="1">
        <v>10.271313960633901</v>
      </c>
      <c r="FN74" s="1">
        <v>25.809556662751799</v>
      </c>
      <c r="GB74"/>
      <c r="GP74"/>
      <c r="HR74"/>
    </row>
    <row r="75" spans="1:226" ht="21">
      <c r="A75" s="13">
        <f t="shared" si="1"/>
        <v>44253</v>
      </c>
      <c r="O75"/>
      <c r="AD75"/>
      <c r="AE75" s="4">
        <v>44253</v>
      </c>
      <c r="AF75" s="1">
        <v>35.950888912947597</v>
      </c>
      <c r="AG75" s="1">
        <v>39.748492860584697</v>
      </c>
      <c r="AH75" s="1">
        <v>26.099981116262502</v>
      </c>
      <c r="AI75" s="1">
        <v>18.024176613679899</v>
      </c>
      <c r="AJ75" s="1">
        <v>6.2025500045455999</v>
      </c>
      <c r="AK75" s="1">
        <v>48.393645204282201</v>
      </c>
      <c r="AL75" s="1">
        <v>325.671285581061</v>
      </c>
      <c r="AM75" s="1">
        <v>10.8826224118316</v>
      </c>
      <c r="AN75" s="1">
        <v>-7.9156760903594998</v>
      </c>
      <c r="AO75" s="1">
        <v>12.3676176675881</v>
      </c>
      <c r="AP75" s="1">
        <v>176.76600026790101</v>
      </c>
      <c r="AQ75" s="1">
        <v>17.531915820076701</v>
      </c>
      <c r="AR75" s="1">
        <v>289.09800118346402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T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DJ75"/>
      <c r="DL75" s="1">
        <v>13.724596085729701</v>
      </c>
      <c r="DM75" s="1">
        <v>7.7016108981396698</v>
      </c>
      <c r="DN75" s="1">
        <v>9.1220457646014896</v>
      </c>
      <c r="DO75" s="1">
        <v>2.9922664795011702</v>
      </c>
      <c r="DP75" s="1">
        <v>4.3697190361299603</v>
      </c>
      <c r="DQ75" s="1">
        <v>6.0367616313196999</v>
      </c>
      <c r="DR75" s="1">
        <v>21.5567080271896</v>
      </c>
      <c r="DS75" s="1">
        <v>6.4974801307842203</v>
      </c>
      <c r="DT75" s="1">
        <v>1.2330442694894299</v>
      </c>
      <c r="DU75" s="1">
        <v>3.3234005479341202</v>
      </c>
      <c r="DV75" s="1">
        <v>19.232278226444802</v>
      </c>
      <c r="DW75" s="1">
        <v>5.1346210559422198</v>
      </c>
      <c r="DX75" s="1">
        <v>10.175789915285399</v>
      </c>
      <c r="EL75"/>
      <c r="EZ75"/>
      <c r="FB75" s="1">
        <v>18.575063661549599</v>
      </c>
      <c r="FC75" s="1">
        <v>15.6270563066963</v>
      </c>
      <c r="FD75" s="1">
        <v>16.217660763436701</v>
      </c>
      <c r="FE75" s="98" t="e">
        <v>#N/A</v>
      </c>
      <c r="FF75" s="1">
        <v>5.6031733296185298</v>
      </c>
      <c r="FG75" s="1">
        <v>17.484257595011002</v>
      </c>
      <c r="FH75" s="1">
        <v>40.2519180445763</v>
      </c>
      <c r="FI75" s="1">
        <v>10.678965207472</v>
      </c>
      <c r="FJ75" s="1">
        <v>2.4845079371157199</v>
      </c>
      <c r="FK75" s="1">
        <v>7.04021087181862</v>
      </c>
      <c r="FL75" s="1">
        <v>295.154482096957</v>
      </c>
      <c r="FM75" s="1">
        <v>11.5900191256765</v>
      </c>
      <c r="FN75" s="1">
        <v>30.161261766339301</v>
      </c>
      <c r="GB75"/>
      <c r="GP75"/>
      <c r="HR75"/>
    </row>
    <row r="76" spans="1:226" ht="21">
      <c r="A76" s="13">
        <f t="shared" si="1"/>
        <v>44225</v>
      </c>
      <c r="O76"/>
      <c r="AD76"/>
      <c r="AE76" s="4">
        <v>44225</v>
      </c>
      <c r="AF76" s="1">
        <v>44.522519080636201</v>
      </c>
      <c r="AG76" s="1">
        <v>41.763072970929699</v>
      </c>
      <c r="AH76" s="1">
        <v>29.559055173072601</v>
      </c>
      <c r="AI76" s="1">
        <v>20.168742004725502</v>
      </c>
      <c r="AJ76" s="1">
        <v>8.9903899059291792</v>
      </c>
      <c r="AK76" s="1">
        <v>50.463211307946302</v>
      </c>
      <c r="AL76" s="1">
        <v>299.132944341349</v>
      </c>
      <c r="AM76" s="1">
        <v>11.868800127882301</v>
      </c>
      <c r="AN76" s="1">
        <v>6.7167926815957504</v>
      </c>
      <c r="AO76" s="1">
        <v>10.5835785843833</v>
      </c>
      <c r="AP76" s="1">
        <v>202.37316291655199</v>
      </c>
      <c r="AQ76" s="1">
        <v>21.108362535622401</v>
      </c>
      <c r="AR76" s="1">
        <v>287.436178907601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T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DJ76"/>
      <c r="DL76" s="1">
        <v>11.7039651803933</v>
      </c>
      <c r="DM76" s="1">
        <v>8.1620992371136296</v>
      </c>
      <c r="DN76" s="1">
        <v>9.2873431380384908</v>
      </c>
      <c r="DO76" s="1">
        <v>3.7214759781607101</v>
      </c>
      <c r="DP76" s="1">
        <v>4.7493780271017103</v>
      </c>
      <c r="DQ76" s="1">
        <v>5.7277991071459997</v>
      </c>
      <c r="DR76" s="1">
        <v>21.361186322481899</v>
      </c>
      <c r="DS76" s="1">
        <v>6.3011382152742597</v>
      </c>
      <c r="DT76" s="1">
        <v>1.33494270834703</v>
      </c>
      <c r="DU76" s="1">
        <v>2.02140604112174</v>
      </c>
      <c r="DV76" s="1">
        <v>19.8439776722368</v>
      </c>
      <c r="DW76" s="1">
        <v>5.7626124111985897</v>
      </c>
      <c r="DX76" s="1">
        <v>10.6482676876612</v>
      </c>
      <c r="EL76"/>
      <c r="EZ76"/>
      <c r="FB76" s="1">
        <v>21.7986334920564</v>
      </c>
      <c r="FC76" s="1">
        <v>17.569516913637798</v>
      </c>
      <c r="FD76" s="1">
        <v>17.1362389018872</v>
      </c>
      <c r="FE76" s="98">
        <v>22.062337868587399</v>
      </c>
      <c r="FF76" s="1">
        <v>8.2211704573031295</v>
      </c>
      <c r="FG76" s="1">
        <v>19.0209797563456</v>
      </c>
      <c r="FH76" s="1">
        <v>34.717794018073903</v>
      </c>
      <c r="FI76" s="1">
        <v>9.3839425918817998</v>
      </c>
      <c r="FJ76" s="1">
        <v>4.7536155014607901</v>
      </c>
      <c r="FK76" s="1">
        <v>6.3443508258363401</v>
      </c>
      <c r="FL76" s="1">
        <v>321.19850475399602</v>
      </c>
      <c r="FM76" s="1">
        <v>13.4413481697918</v>
      </c>
      <c r="FN76" s="1">
        <v>34.293488015397401</v>
      </c>
      <c r="GB76"/>
      <c r="GP76"/>
      <c r="HR76"/>
    </row>
    <row r="77" spans="1:226" ht="21">
      <c r="A77" s="13">
        <f t="shared" si="1"/>
        <v>44196</v>
      </c>
      <c r="O77"/>
      <c r="AD77"/>
      <c r="AE77" s="4">
        <v>44196</v>
      </c>
      <c r="AF77" s="1">
        <v>32.743265570789397</v>
      </c>
      <c r="AG77" s="1">
        <v>48.9218479808046</v>
      </c>
      <c r="AH77" s="1">
        <v>32.423390360642799</v>
      </c>
      <c r="AI77" s="1">
        <v>20.6976304384633</v>
      </c>
      <c r="AJ77" s="1">
        <v>10.2607162866459</v>
      </c>
      <c r="AK77" s="1">
        <v>54.753202887201802</v>
      </c>
      <c r="AL77" s="1">
        <v>277.14570668321898</v>
      </c>
      <c r="AM77" s="1">
        <v>14.426560917718501</v>
      </c>
      <c r="AN77" s="1">
        <v>8.8728621423687102</v>
      </c>
      <c r="AO77" s="1">
        <v>11.7874347559593</v>
      </c>
      <c r="AP77" s="1">
        <v>112.74268256525301</v>
      </c>
      <c r="AQ77" s="1">
        <v>23.6062903142575</v>
      </c>
      <c r="AR77" s="1">
        <v>501.25567200950297</v>
      </c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T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DJ77"/>
      <c r="DL77" s="1">
        <v>10.355116808711101</v>
      </c>
      <c r="DM77" s="1">
        <v>8.6597172535153497</v>
      </c>
      <c r="DN77" s="1">
        <v>9.3380268229091907</v>
      </c>
      <c r="DO77" s="1">
        <v>3.6294376978112499</v>
      </c>
      <c r="DP77" s="1">
        <v>5.4898924423803397</v>
      </c>
      <c r="DQ77" s="1">
        <v>6.4265457486608897</v>
      </c>
      <c r="DR77" s="1">
        <v>19.061933415488699</v>
      </c>
      <c r="DS77" s="1">
        <v>6.1603397514784204</v>
      </c>
      <c r="DT77" s="1">
        <v>1.4686827605539099</v>
      </c>
      <c r="DU77" s="1">
        <v>2.3397531118067199</v>
      </c>
      <c r="DV77" s="1">
        <v>21.6465928868158</v>
      </c>
      <c r="DW77" s="1">
        <v>6.7209820701801499</v>
      </c>
      <c r="DX77" s="1">
        <v>11.193076733015699</v>
      </c>
      <c r="EL77"/>
      <c r="EZ77"/>
      <c r="FB77" s="1">
        <v>15.5192121689474</v>
      </c>
      <c r="FC77" s="1">
        <v>18.9369103388361</v>
      </c>
      <c r="FD77" s="1">
        <v>19.711371084154901</v>
      </c>
      <c r="FE77" s="98">
        <v>14.5795372151695</v>
      </c>
      <c r="FF77" s="1">
        <v>9.2328266601142701</v>
      </c>
      <c r="FG77" s="1">
        <v>20.5724547604819</v>
      </c>
      <c r="FH77" s="1">
        <v>30.9956176274878</v>
      </c>
      <c r="FI77" s="1">
        <v>11.5508945781426</v>
      </c>
      <c r="FJ77" s="1">
        <v>4.0688820543104898</v>
      </c>
      <c r="FK77" s="1">
        <v>7.0663812420797001</v>
      </c>
      <c r="FL77" s="1">
        <v>405.602103724892</v>
      </c>
      <c r="FM77" s="1">
        <v>15.9992632428816</v>
      </c>
      <c r="FN77" s="1">
        <v>36.254148588621497</v>
      </c>
      <c r="GB77"/>
      <c r="GP77"/>
      <c r="HR77"/>
    </row>
    <row r="78" spans="1:226" ht="21">
      <c r="A78" s="13">
        <f t="shared" si="1"/>
        <v>44165</v>
      </c>
      <c r="O78"/>
      <c r="AD78"/>
      <c r="AE78" s="4">
        <v>44165</v>
      </c>
      <c r="AF78" s="1">
        <v>21.996354911464199</v>
      </c>
      <c r="AG78" s="1">
        <v>43.695211987838803</v>
      </c>
      <c r="AH78" s="1">
        <v>28.313432469482901</v>
      </c>
      <c r="AI78" s="1">
        <v>15.221344995979999</v>
      </c>
      <c r="AJ78" s="1">
        <v>9.7550030213599204</v>
      </c>
      <c r="AK78" s="1">
        <v>47.542156176368898</v>
      </c>
      <c r="AL78" s="1">
        <v>237.50589316117399</v>
      </c>
      <c r="AM78" s="1">
        <v>14.110909317949799</v>
      </c>
      <c r="AN78" s="1">
        <v>8.6763053765372398</v>
      </c>
      <c r="AO78" s="1">
        <v>10.1874068226176</v>
      </c>
      <c r="AP78" s="1">
        <v>91.006264152003695</v>
      </c>
      <c r="AQ78" s="1">
        <v>20.783605396464399</v>
      </c>
      <c r="AR78" s="1">
        <v>558.570507668495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T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DJ78"/>
      <c r="DL78" s="1">
        <v>7.1434705954024302</v>
      </c>
      <c r="DM78" s="1">
        <v>6.9280309527744004</v>
      </c>
      <c r="DN78" s="1">
        <v>7.3869142987752099</v>
      </c>
      <c r="DO78" s="1">
        <v>1.8787784213560399</v>
      </c>
      <c r="DP78" s="1">
        <v>5.3262802229938204</v>
      </c>
      <c r="DQ78" s="1">
        <v>5.0326209026176301</v>
      </c>
      <c r="DR78" s="1">
        <v>13.7849713627749</v>
      </c>
      <c r="DS78" s="1">
        <v>5.9527575079054396</v>
      </c>
      <c r="DT78" s="1">
        <v>1.65454015249818</v>
      </c>
      <c r="DU78" s="1">
        <v>2.7630812567550902</v>
      </c>
      <c r="DV78" s="1">
        <v>17.291826732337199</v>
      </c>
      <c r="DW78" s="1">
        <v>5.1026188954727596</v>
      </c>
      <c r="DX78" s="1">
        <v>8.9697832344355906</v>
      </c>
      <c r="EL78"/>
      <c r="EZ78"/>
      <c r="FB78" s="1">
        <v>10.0380105146858</v>
      </c>
      <c r="FC78" s="1">
        <v>15.2792988741037</v>
      </c>
      <c r="FD78" s="1">
        <v>16.638131775047398</v>
      </c>
      <c r="FE78" s="98">
        <v>13.4800408602672</v>
      </c>
      <c r="FF78" s="1">
        <v>8.3205945758265205</v>
      </c>
      <c r="FG78" s="1">
        <v>16.8461706772752</v>
      </c>
      <c r="FH78" s="1">
        <v>23.7959917144053</v>
      </c>
      <c r="FI78" s="1">
        <v>11.948393704963101</v>
      </c>
      <c r="FJ78" s="1">
        <v>3.7932374015473398</v>
      </c>
      <c r="FK78" s="1">
        <v>6.2776303519410801</v>
      </c>
      <c r="FL78" s="1">
        <v>254.00130433543401</v>
      </c>
      <c r="FM78" s="1">
        <v>13.467823049226901</v>
      </c>
      <c r="FN78" s="1">
        <v>28.791644218372198</v>
      </c>
      <c r="GB78"/>
      <c r="GP78"/>
      <c r="HR78"/>
    </row>
    <row r="79" spans="1:226" ht="21">
      <c r="A79" s="13">
        <f t="shared" si="1"/>
        <v>44134</v>
      </c>
      <c r="O79"/>
      <c r="AD79"/>
      <c r="AE79" s="4">
        <v>44134</v>
      </c>
      <c r="AF79" s="1">
        <v>17.279242289594499</v>
      </c>
      <c r="AG79" s="1">
        <v>35.871984914176103</v>
      </c>
      <c r="AH79" s="1">
        <v>22.603336717333899</v>
      </c>
      <c r="AI79" s="1">
        <v>13.9916860364212</v>
      </c>
      <c r="AJ79" s="1">
        <v>8.8797173088392007</v>
      </c>
      <c r="AK79" s="1">
        <v>34.951237796768801</v>
      </c>
      <c r="AL79" s="1">
        <v>207.973551860426</v>
      </c>
      <c r="AM79" s="1">
        <v>14.143499483746799</v>
      </c>
      <c r="AN79" s="1">
        <v>6.1689212153962298</v>
      </c>
      <c r="AO79" s="1">
        <v>8.0138350258133304</v>
      </c>
      <c r="AP79" s="1">
        <v>70.596352877884499</v>
      </c>
      <c r="AQ79" s="1">
        <v>15.921139899077501</v>
      </c>
      <c r="AR79" s="1">
        <v>579.85790126209304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T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DJ79"/>
      <c r="DL79" s="1">
        <v>5.3314080568744204</v>
      </c>
      <c r="DM79" s="1">
        <v>5.2817384686375304</v>
      </c>
      <c r="DN79" s="1">
        <v>5.74292646350683</v>
      </c>
      <c r="DO79" s="1">
        <v>2.5822725448399</v>
      </c>
      <c r="DP79" s="1">
        <v>4.9239738124489598</v>
      </c>
      <c r="DQ79" s="1">
        <v>3.5060748107036401</v>
      </c>
      <c r="DR79" s="1">
        <v>9.2985084964112907</v>
      </c>
      <c r="DS79" s="1">
        <v>5.7203536889698698</v>
      </c>
      <c r="DT79" s="1">
        <v>1.97511413961038</v>
      </c>
      <c r="DU79" s="1">
        <v>3.1015741544018498</v>
      </c>
      <c r="DV79" s="1">
        <v>13.3926140877064</v>
      </c>
      <c r="DW79" s="1">
        <v>3.70741378206323</v>
      </c>
      <c r="DX79" s="1">
        <v>6.8203517420566797</v>
      </c>
      <c r="EL79"/>
      <c r="EZ79"/>
      <c r="FB79" s="1">
        <v>7.7781163066061998</v>
      </c>
      <c r="FC79" s="1">
        <v>12.8530738260063</v>
      </c>
      <c r="FD79" s="1">
        <v>13.950583663628199</v>
      </c>
      <c r="FE79" s="98">
        <v>12.9169495157965</v>
      </c>
      <c r="FF79" s="1">
        <v>7.50018882008131</v>
      </c>
      <c r="FG79" s="1">
        <v>13.3079337919326</v>
      </c>
      <c r="FH79" s="1">
        <v>18.217330567735502</v>
      </c>
      <c r="FI79" s="1">
        <v>11.9357312011633</v>
      </c>
      <c r="FJ79" s="1">
        <v>4.61553315280959</v>
      </c>
      <c r="FK79" s="1">
        <v>5.53062135774596</v>
      </c>
      <c r="FL79" s="1">
        <v>210.01694405941001</v>
      </c>
      <c r="FM79" s="1">
        <v>10.632282494728299</v>
      </c>
      <c r="FN79" s="1">
        <v>24.5390269312519</v>
      </c>
      <c r="GB79"/>
      <c r="GP79"/>
      <c r="HR79"/>
    </row>
    <row r="80" spans="1:226" ht="21">
      <c r="A80" s="13">
        <f t="shared" si="1"/>
        <v>44104</v>
      </c>
      <c r="O80"/>
      <c r="AD80"/>
      <c r="AE80" s="4">
        <v>44104</v>
      </c>
      <c r="AF80" s="1">
        <v>16.343034281885998</v>
      </c>
      <c r="AG80" s="1">
        <v>29.776398406545901</v>
      </c>
      <c r="AH80" s="1">
        <v>17.521276593873001</v>
      </c>
      <c r="AI80" s="1">
        <v>13.693903724499499</v>
      </c>
      <c r="AJ80" s="1">
        <v>9.5609260115196602</v>
      </c>
      <c r="AK80" s="1">
        <v>30.6801152515593</v>
      </c>
      <c r="AL80" s="1">
        <v>198.29743433995699</v>
      </c>
      <c r="AM80" s="1">
        <v>20.835384396294799</v>
      </c>
      <c r="AN80" s="1">
        <v>4.88406586721569</v>
      </c>
      <c r="AO80" s="1">
        <v>6.28068720297484</v>
      </c>
      <c r="AP80" s="1">
        <v>83.272602679227504</v>
      </c>
      <c r="AQ80" s="1">
        <v>11.539088447661801</v>
      </c>
      <c r="AR80" s="1">
        <v>1279.76062229995</v>
      </c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T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DJ80"/>
      <c r="DL80" s="1">
        <v>3.6379802035001201</v>
      </c>
      <c r="DM80" s="1">
        <v>3.7360039726354799</v>
      </c>
      <c r="DN80" s="1">
        <v>4.4051760921699898</v>
      </c>
      <c r="DO80" s="1">
        <v>2.4618786509330199</v>
      </c>
      <c r="DP80" s="1">
        <v>4.7265143195504304</v>
      </c>
      <c r="DQ80" s="1">
        <v>1.8472458072819899</v>
      </c>
      <c r="DR80" s="1">
        <v>6.0676838397271897</v>
      </c>
      <c r="DS80" s="1">
        <v>6.7737895757025202</v>
      </c>
      <c r="DT80" s="1">
        <v>2.0095914107725199</v>
      </c>
      <c r="DU80" s="1">
        <v>3.77044038846056</v>
      </c>
      <c r="DV80" s="1">
        <v>10.6277717923168</v>
      </c>
      <c r="DW80" s="1">
        <v>3.1283121054404099</v>
      </c>
      <c r="DX80" s="1">
        <v>4.7302550160537997</v>
      </c>
      <c r="EL80"/>
      <c r="EZ80"/>
      <c r="FB80" s="1">
        <v>6.22690054589519</v>
      </c>
      <c r="FC80" s="1">
        <v>10.7619513717014</v>
      </c>
      <c r="FD80" s="1">
        <v>11.2569658600307</v>
      </c>
      <c r="FE80" s="98">
        <v>12.6718598261685</v>
      </c>
      <c r="FF80" s="1">
        <v>7.8875084355651497</v>
      </c>
      <c r="FG80" s="1">
        <v>10.811059811831999</v>
      </c>
      <c r="FH80" s="1">
        <v>12.103305399912699</v>
      </c>
      <c r="FI80" s="1">
        <v>16.6839282197754</v>
      </c>
      <c r="FJ80" s="1">
        <v>4.6814515093496096</v>
      </c>
      <c r="FK80" s="1">
        <v>4.8098004924837703</v>
      </c>
      <c r="FL80" s="1">
        <v>160.30997852930599</v>
      </c>
      <c r="FM80" s="1">
        <v>8.0338605906134308</v>
      </c>
      <c r="FN80" s="1">
        <v>23.3217957184971</v>
      </c>
      <c r="GB80"/>
      <c r="GP80"/>
      <c r="HR80"/>
    </row>
    <row r="81" spans="1:226" ht="21">
      <c r="A81" s="13">
        <f t="shared" si="1"/>
        <v>44074</v>
      </c>
      <c r="O81"/>
      <c r="AD81"/>
      <c r="AE81" s="4">
        <v>44074</v>
      </c>
      <c r="AF81" s="1">
        <v>11.166915026645301</v>
      </c>
      <c r="AG81" s="1">
        <v>23.2892205148048</v>
      </c>
      <c r="AH81" s="1">
        <v>13.5002537380311</v>
      </c>
      <c r="AI81" s="1">
        <v>8.1418197081962305</v>
      </c>
      <c r="AJ81" s="1">
        <v>8.3943342859090606</v>
      </c>
      <c r="AK81" s="1">
        <v>21.1223762149212</v>
      </c>
      <c r="AL81" s="1">
        <v>166.03509434881701</v>
      </c>
      <c r="AM81" s="1">
        <v>17.695046598978099</v>
      </c>
      <c r="AN81" s="1">
        <v>3.6942210702050402</v>
      </c>
      <c r="AO81" s="1">
        <v>5.2314995266093103</v>
      </c>
      <c r="AP81" s="1">
        <v>19.450954399216201</v>
      </c>
      <c r="AQ81" s="1">
        <v>7.0917177449231996</v>
      </c>
      <c r="AR81" s="1">
        <v>2499.7122929930802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T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DJ81"/>
      <c r="DL81" s="1">
        <v>1.1128964088866</v>
      </c>
      <c r="DM81" s="1">
        <v>2.1818646973922902</v>
      </c>
      <c r="DN81" s="1">
        <v>3.20776900494586</v>
      </c>
      <c r="DO81" s="1">
        <v>1.5629676947025799</v>
      </c>
      <c r="DP81" s="1">
        <v>4.4060790956781899</v>
      </c>
      <c r="DQ81" s="1">
        <v>0.392791098021123</v>
      </c>
      <c r="DR81" s="1">
        <v>2.39320503437584</v>
      </c>
      <c r="DS81" s="1">
        <v>5.7929810851560699</v>
      </c>
      <c r="DT81" s="1">
        <v>2.53473143343802</v>
      </c>
      <c r="DU81" s="1">
        <v>4.5569436608686296</v>
      </c>
      <c r="DV81" s="1">
        <v>8.3908458488236306</v>
      </c>
      <c r="DW81" s="1">
        <v>2.1315443348048699</v>
      </c>
      <c r="DX81" s="1">
        <v>2.6631217548492701</v>
      </c>
      <c r="EL81"/>
      <c r="EZ81"/>
      <c r="FB81" s="1">
        <v>3.56916343231202</v>
      </c>
      <c r="FC81" s="1">
        <v>7.3696398847848101</v>
      </c>
      <c r="FD81" s="1">
        <v>8.2326264909840603</v>
      </c>
      <c r="FE81" s="98">
        <v>11.8627508783552</v>
      </c>
      <c r="FF81" s="1">
        <v>6.8807789358618203</v>
      </c>
      <c r="FG81" s="1">
        <v>6.9748323403267998</v>
      </c>
      <c r="FH81" s="1">
        <v>12.5553584802662</v>
      </c>
      <c r="FI81" s="1">
        <v>14.515231725984799</v>
      </c>
      <c r="FJ81" s="1">
        <v>4.5899876203872703</v>
      </c>
      <c r="FK81" s="1">
        <v>4.3257157838279099</v>
      </c>
      <c r="FL81" s="1">
        <v>212.180450137701</v>
      </c>
      <c r="FM81" s="1">
        <v>4.9250233722402399</v>
      </c>
      <c r="FN81" s="1">
        <v>16.558504822120302</v>
      </c>
      <c r="GB81"/>
      <c r="GP81"/>
      <c r="HR81"/>
    </row>
    <row r="82" spans="1:226" ht="21">
      <c r="A82" s="13">
        <f t="shared" si="1"/>
        <v>44043</v>
      </c>
      <c r="O82"/>
      <c r="AD82"/>
      <c r="AE82" s="4">
        <v>44043</v>
      </c>
      <c r="AF82" s="1">
        <v>7.4905002783041503</v>
      </c>
      <c r="AG82" s="1">
        <v>14.7910034108844</v>
      </c>
      <c r="AH82" s="1">
        <v>7.6900601187163398</v>
      </c>
      <c r="AI82" s="1">
        <v>2.5184445640023698</v>
      </c>
      <c r="AJ82" s="1">
        <v>7.5720329232534702</v>
      </c>
      <c r="AK82" s="1">
        <v>11.754476639533801</v>
      </c>
      <c r="AL82" s="1">
        <v>59.347038670531902</v>
      </c>
      <c r="AM82" s="1">
        <v>15.4841639298168</v>
      </c>
      <c r="AN82" s="1">
        <v>2.4885522448512898</v>
      </c>
      <c r="AO82" s="1">
        <v>3.8747774783270299</v>
      </c>
      <c r="AP82" s="1">
        <v>9.1591234150947507</v>
      </c>
      <c r="AQ82" s="1">
        <v>3.2229775777213701</v>
      </c>
      <c r="AR82" s="1">
        <v>1789.92903966012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T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DJ82"/>
      <c r="DL82" s="1">
        <v>-1.0504265485226301</v>
      </c>
      <c r="DM82" s="1">
        <v>0.54594103113616599</v>
      </c>
      <c r="DN82" s="1">
        <v>1.84257294354645</v>
      </c>
      <c r="DO82" s="1">
        <v>0.56908886156440297</v>
      </c>
      <c r="DP82" s="1">
        <v>4.3525602226369697</v>
      </c>
      <c r="DQ82" s="1">
        <v>-1.0837563119868201</v>
      </c>
      <c r="DR82" s="1">
        <v>-0.82989123821183597</v>
      </c>
      <c r="DS82" s="1">
        <v>5.2225237829545801</v>
      </c>
      <c r="DT82" s="1">
        <v>2.54981865949284</v>
      </c>
      <c r="DU82" s="1">
        <v>5.8734767745110696</v>
      </c>
      <c r="DV82" s="1">
        <v>5.2129541108020501</v>
      </c>
      <c r="DW82" s="1">
        <v>1.1431274318079001</v>
      </c>
      <c r="DX82" s="1">
        <v>0.28332979797809799</v>
      </c>
      <c r="EL82"/>
      <c r="EZ82"/>
      <c r="FB82" s="1">
        <v>0.73478218397448003</v>
      </c>
      <c r="FC82" s="1">
        <v>4.6444734263973597</v>
      </c>
      <c r="FD82" s="1">
        <v>5.2568194733039801</v>
      </c>
      <c r="FE82" s="98">
        <v>8.9136921377926708</v>
      </c>
      <c r="FF82" s="1">
        <v>6.60760705301327</v>
      </c>
      <c r="FG82" s="1">
        <v>3.3109998351722401</v>
      </c>
      <c r="FH82" s="1">
        <v>3.31443760976632</v>
      </c>
      <c r="FI82" s="1">
        <v>13.3706844215674</v>
      </c>
      <c r="FJ82" s="1">
        <v>4.6000197160151401</v>
      </c>
      <c r="FK82" s="1">
        <v>3.8125050898720798</v>
      </c>
      <c r="FL82" s="1">
        <v>136.74607520120901</v>
      </c>
      <c r="FM82" s="1">
        <v>2.8380870113892902</v>
      </c>
      <c r="FN82" s="1">
        <v>11.577921324177501</v>
      </c>
      <c r="GB82"/>
      <c r="GP82"/>
      <c r="HR82"/>
    </row>
    <row r="83" spans="1:226" ht="21">
      <c r="A83" s="13">
        <f t="shared" si="1"/>
        <v>44012</v>
      </c>
      <c r="O83"/>
      <c r="AD83"/>
      <c r="AE83" s="4">
        <v>44012</v>
      </c>
      <c r="AF83" s="1">
        <v>2.3796611743757601</v>
      </c>
      <c r="AG83" s="1">
        <v>5.0808832923532696</v>
      </c>
      <c r="AH83" s="1">
        <v>3.3263836214028202</v>
      </c>
      <c r="AI83" s="1">
        <v>-2.8675545228783199</v>
      </c>
      <c r="AJ83" s="1">
        <v>6.8708194944154499</v>
      </c>
      <c r="AK83" s="1">
        <v>4.4037770366361899</v>
      </c>
      <c r="AL83" s="1">
        <v>40.168688107088201</v>
      </c>
      <c r="AM83" s="1">
        <v>12.740014079800201</v>
      </c>
      <c r="AN83" s="1">
        <v>2.6195624942042999</v>
      </c>
      <c r="AO83" s="1">
        <v>2.7354443873460901</v>
      </c>
      <c r="AP83" s="1">
        <v>1.6218123927922099</v>
      </c>
      <c r="AQ83" s="1">
        <v>-8.6671148225173397E-2</v>
      </c>
      <c r="AR83" s="1">
        <v>106.56920073628299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T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DJ83"/>
      <c r="DL83" s="1">
        <v>-2.8859981112812298</v>
      </c>
      <c r="DM83" s="1">
        <v>-1.02996694412604</v>
      </c>
      <c r="DN83" s="1">
        <v>0.87876324430196395</v>
      </c>
      <c r="DO83" s="1">
        <v>-6.2676046879945393E-2</v>
      </c>
      <c r="DP83" s="1">
        <v>4.3825401013047998</v>
      </c>
      <c r="DQ83" s="1">
        <v>-2.65454489072917</v>
      </c>
      <c r="DR83" s="1">
        <v>-4.8234669506458898</v>
      </c>
      <c r="DS83" s="1">
        <v>4.4780778111183297</v>
      </c>
      <c r="DT83" s="1">
        <v>-3.4320882415568597E-2</v>
      </c>
      <c r="DU83" s="1">
        <v>7.7297986064407</v>
      </c>
      <c r="DV83" s="1">
        <v>0.67968211142342705</v>
      </c>
      <c r="DW83" s="1">
        <v>0.11791950487764601</v>
      </c>
      <c r="DX83" s="1">
        <v>-2.0191278775800301</v>
      </c>
      <c r="EL83"/>
      <c r="EZ83"/>
      <c r="FB83" s="1">
        <v>-2.0665639048112299</v>
      </c>
      <c r="FC83" s="1">
        <v>1.7850589726109001</v>
      </c>
      <c r="FD83" s="1">
        <v>2.1162832506790101</v>
      </c>
      <c r="FE83" s="98">
        <v>5.4419281394237897</v>
      </c>
      <c r="FF83" s="1">
        <v>6.0095179375441301</v>
      </c>
      <c r="FG83" s="1">
        <v>-0.42951845280638401</v>
      </c>
      <c r="FH83" s="1">
        <v>-2.3007050522756498</v>
      </c>
      <c r="FI83" s="1">
        <v>11.430042968537901</v>
      </c>
      <c r="FJ83" s="1">
        <v>4.0021504057401502</v>
      </c>
      <c r="FK83" s="1">
        <v>3.6464089305935001</v>
      </c>
      <c r="FL83" s="1">
        <v>100.890842205872</v>
      </c>
      <c r="FM83" s="1">
        <v>0.53778314988362297</v>
      </c>
      <c r="FN83" s="1">
        <v>6.6014483591835997</v>
      </c>
      <c r="GB83"/>
      <c r="GP83"/>
      <c r="HR83"/>
    </row>
    <row r="84" spans="1:226" ht="21">
      <c r="A84" s="13">
        <f t="shared" si="1"/>
        <v>43980</v>
      </c>
      <c r="O84"/>
      <c r="AD84"/>
      <c r="AE84" s="4">
        <v>43980</v>
      </c>
      <c r="AF84" s="1">
        <v>-2.1012533489618699</v>
      </c>
      <c r="AG84" s="1">
        <v>-0.74772755093875898</v>
      </c>
      <c r="AH84" s="1">
        <v>1.76470644131221E-2</v>
      </c>
      <c r="AI84" s="1">
        <v>-10.1112009648367</v>
      </c>
      <c r="AJ84" s="1">
        <v>6.2175112383693802</v>
      </c>
      <c r="AK84" s="1">
        <v>-2.34775775551029</v>
      </c>
      <c r="AL84" s="1">
        <v>27.764345033986</v>
      </c>
      <c r="AM84" s="1">
        <v>10.3866873358288</v>
      </c>
      <c r="AN84" s="1">
        <v>2.1531606528162799</v>
      </c>
      <c r="AO84" s="1">
        <v>1.64851803464293</v>
      </c>
      <c r="AP84" s="1">
        <v>16.737806174455201</v>
      </c>
      <c r="AQ84" s="1">
        <v>-4.3588559847728501</v>
      </c>
      <c r="AR84" s="1">
        <v>30.028344425427399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T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DJ84"/>
      <c r="DL84" s="1">
        <v>-4.5093687912028599</v>
      </c>
      <c r="DM84" s="1">
        <v>-2.7413449203420401</v>
      </c>
      <c r="DN84" s="1">
        <v>-0.20518969771358</v>
      </c>
      <c r="DO84" s="1">
        <v>-0.25572460429227001</v>
      </c>
      <c r="DP84" s="1">
        <v>4.22831561412558</v>
      </c>
      <c r="DQ84" s="1">
        <v>-4.2636005594094399</v>
      </c>
      <c r="DR84" s="1">
        <v>-9.6505812810993206</v>
      </c>
      <c r="DS84" s="1">
        <v>3.9055920139045099</v>
      </c>
      <c r="DT84" s="1">
        <v>-0.24343969614049399</v>
      </c>
      <c r="DU84" s="1">
        <v>7.8676649563942904</v>
      </c>
      <c r="DV84" s="1">
        <v>-3.7671205785211601</v>
      </c>
      <c r="DW84" s="1">
        <v>-0.93413367441545703</v>
      </c>
      <c r="DX84" s="1">
        <v>-4.5558490418483304</v>
      </c>
      <c r="EL84"/>
      <c r="EZ84"/>
      <c r="FB84" s="1">
        <v>-4.5187242404097701</v>
      </c>
      <c r="FC84" s="1">
        <v>-1.08434026094846</v>
      </c>
      <c r="FD84" s="1">
        <v>-0.18267468078707999</v>
      </c>
      <c r="FE84" s="98">
        <v>2.9543101222020098</v>
      </c>
      <c r="FF84" s="1">
        <v>5.26079522212458</v>
      </c>
      <c r="FG84" s="1">
        <v>-3.8921315781246602</v>
      </c>
      <c r="FH84" s="1">
        <v>-8.1335624442766594</v>
      </c>
      <c r="FI84" s="1">
        <v>9.8097154931329094</v>
      </c>
      <c r="FJ84" s="1">
        <v>4.0446125589340003</v>
      </c>
      <c r="FK84" s="1">
        <v>3.1438184344497699</v>
      </c>
      <c r="FL84" s="1">
        <v>40.7431974188287</v>
      </c>
      <c r="FM84" s="1">
        <v>-2.0438959996378299</v>
      </c>
      <c r="FN84" s="1">
        <v>0.314432369347315</v>
      </c>
      <c r="GB84"/>
      <c r="GP84"/>
      <c r="HR84"/>
    </row>
    <row r="85" spans="1:226" ht="21">
      <c r="A85" s="13">
        <f t="shared" si="1"/>
        <v>43951</v>
      </c>
      <c r="O85"/>
      <c r="AD85"/>
      <c r="AE85" s="4">
        <v>43951</v>
      </c>
      <c r="AF85" s="1">
        <v>-4.8746180669861303</v>
      </c>
      <c r="AG85" s="1">
        <v>-3.46389574420248</v>
      </c>
      <c r="AH85" s="1">
        <v>-2.4419710158327099</v>
      </c>
      <c r="AI85" s="1">
        <v>-13.528100600859601</v>
      </c>
      <c r="AJ85" s="1">
        <v>5.8643621410402398</v>
      </c>
      <c r="AK85" s="1">
        <v>-6.4131389368185499</v>
      </c>
      <c r="AL85" s="1">
        <v>-0.26366709682816503</v>
      </c>
      <c r="AM85" s="1">
        <v>8.8125029159995698</v>
      </c>
      <c r="AN85" s="1">
        <v>4.2150786525768904</v>
      </c>
      <c r="AO85" s="1">
        <v>-0.30707129379414499</v>
      </c>
      <c r="AP85" s="1">
        <v>2096.53336995781</v>
      </c>
      <c r="AQ85" s="1">
        <v>-6.7823968244628201</v>
      </c>
      <c r="AR85" s="1">
        <v>1.7902631373342399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T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DJ85"/>
      <c r="DL85" s="1">
        <v>-5.65050865479237</v>
      </c>
      <c r="DM85" s="1">
        <v>-3.5850387088174598</v>
      </c>
      <c r="DN85" s="1">
        <v>-0.937816904853362</v>
      </c>
      <c r="DO85" s="1">
        <v>-0.59024157866347604</v>
      </c>
      <c r="DP85" s="1">
        <v>4.1833539294721698</v>
      </c>
      <c r="DQ85" s="1">
        <v>-3.49019803729903</v>
      </c>
      <c r="DR85" s="1">
        <v>-13.220469251366</v>
      </c>
      <c r="DS85" s="1">
        <v>3.17365673810589</v>
      </c>
      <c r="DT85" s="1">
        <v>9.1988429366374802E-2</v>
      </c>
      <c r="DU85" s="1">
        <v>9.2653049911723908</v>
      </c>
      <c r="DV85" s="1">
        <v>-5.1124283633141898</v>
      </c>
      <c r="DW85" s="1">
        <v>-1.3660605938141299</v>
      </c>
      <c r="DX85" s="1">
        <v>-5.8447499874648496</v>
      </c>
      <c r="EL85"/>
      <c r="EZ85"/>
      <c r="FB85" s="1">
        <v>-6.1166465862777502</v>
      </c>
      <c r="FC85" s="1">
        <v>-2.6824935741707399</v>
      </c>
      <c r="FD85" s="1">
        <v>-2.0483260237960099</v>
      </c>
      <c r="FE85" s="98">
        <v>2.8769367564651298</v>
      </c>
      <c r="FF85" s="1">
        <v>4.8470119593623799</v>
      </c>
      <c r="FG85" s="1">
        <v>-4.9561124583164604</v>
      </c>
      <c r="FH85" s="1">
        <v>-12.800081618492699</v>
      </c>
      <c r="FI85" s="1">
        <v>8.8740681165136692</v>
      </c>
      <c r="FJ85" s="1">
        <v>4.0790033970872903</v>
      </c>
      <c r="FK85" s="1">
        <v>3.15410268747338</v>
      </c>
      <c r="FL85" s="1">
        <v>-1.49782630228535</v>
      </c>
      <c r="FM85" s="1">
        <v>-3.3760716892214702</v>
      </c>
      <c r="FN85" s="1">
        <v>-4.2425370615369999</v>
      </c>
      <c r="GB85"/>
      <c r="GP85"/>
      <c r="HR85"/>
    </row>
    <row r="86" spans="1:226" ht="21">
      <c r="A86" s="13">
        <f t="shared" si="1"/>
        <v>43921</v>
      </c>
      <c r="O86"/>
      <c r="AD86"/>
      <c r="AE86" s="4">
        <v>43921</v>
      </c>
      <c r="AF86" s="1">
        <v>-1.05366255176555</v>
      </c>
      <c r="AG86" s="1">
        <v>1.03045218016719</v>
      </c>
      <c r="AH86" s="1">
        <v>2.78667415433326</v>
      </c>
      <c r="AI86" s="1">
        <v>-5.7371900494377002</v>
      </c>
      <c r="AJ86" s="1">
        <v>6.7839235891804499</v>
      </c>
      <c r="AK86" s="1">
        <v>0.88298046633710103</v>
      </c>
      <c r="AL86" s="1">
        <v>-22.607608906674901</v>
      </c>
      <c r="AM86" s="1">
        <v>13.908254933335201</v>
      </c>
      <c r="AN86" s="1">
        <v>8.4614014760956202</v>
      </c>
      <c r="AO86" s="1">
        <v>2.7892075620777601</v>
      </c>
      <c r="AP86" s="1">
        <v>-6.2660928628620596</v>
      </c>
      <c r="AQ86" s="1">
        <v>-1.5022335056609699</v>
      </c>
      <c r="AR86" s="1">
        <v>-2.2820970682519701</v>
      </c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T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DJ86"/>
      <c r="DL86" s="1">
        <v>-2.8527362834175101</v>
      </c>
      <c r="DM86" s="1">
        <v>-1.20957709401904</v>
      </c>
      <c r="DN86" s="1">
        <v>2.05259344927169</v>
      </c>
      <c r="DO86" s="1">
        <v>0.85338798471753596</v>
      </c>
      <c r="DP86" s="1">
        <v>4.72438774170468</v>
      </c>
      <c r="DQ86" s="1">
        <v>-9.8520345669478301E-2</v>
      </c>
      <c r="DR86" s="1">
        <v>-14.6083951538567</v>
      </c>
      <c r="DS86" s="1">
        <v>4.7978434787880699</v>
      </c>
      <c r="DT86" s="1">
        <v>0.84053303548721503</v>
      </c>
      <c r="DU86" s="1">
        <v>11.6622236180246</v>
      </c>
      <c r="DV86" s="1">
        <v>-1.67373618793767</v>
      </c>
      <c r="DW86" s="1">
        <v>1.4385234953452</v>
      </c>
      <c r="DX86" s="1">
        <v>-3.4060503666944602</v>
      </c>
      <c r="EL86"/>
      <c r="EZ86"/>
      <c r="FB86" s="1">
        <v>-3.2980460990940998</v>
      </c>
      <c r="FC86" s="1">
        <v>0.93026990371041995</v>
      </c>
      <c r="FD86" s="1">
        <v>1.9607352791825601</v>
      </c>
      <c r="FE86" s="98">
        <v>0.45980514636047498</v>
      </c>
      <c r="FF86" s="1">
        <v>5.5782334643353204</v>
      </c>
      <c r="FG86" s="1">
        <v>-0.725601186277963</v>
      </c>
      <c r="FH86" s="1">
        <v>-13.304601384292001</v>
      </c>
      <c r="FI86" s="1">
        <v>11.8997570424462</v>
      </c>
      <c r="FJ86" s="1">
        <v>5.4873711419528002</v>
      </c>
      <c r="FK86" s="1">
        <v>4.8900944472922001</v>
      </c>
      <c r="FL86" s="1">
        <v>-4.0208361508514097</v>
      </c>
      <c r="FM86" s="1">
        <v>0.466477143960635</v>
      </c>
      <c r="FN86" s="1">
        <v>-0.334070747895368</v>
      </c>
      <c r="GB86"/>
      <c r="GP86"/>
      <c r="HR86"/>
    </row>
    <row r="87" spans="1:226" ht="21">
      <c r="A87" s="13">
        <f t="shared" si="1"/>
        <v>43889</v>
      </c>
      <c r="O87"/>
      <c r="AD87"/>
      <c r="AE87" s="4">
        <v>43889</v>
      </c>
      <c r="AF87" s="1">
        <v>10.540360963962501</v>
      </c>
      <c r="AG87" s="1">
        <v>9.1033388078860398</v>
      </c>
      <c r="AH87" s="1">
        <v>9.6289907603133909</v>
      </c>
      <c r="AI87" s="1">
        <v>-0.82750666964554898</v>
      </c>
      <c r="AJ87" s="1">
        <v>7.3411009526300797</v>
      </c>
      <c r="AK87" s="1">
        <v>8.7600615203897707</v>
      </c>
      <c r="AL87" s="1">
        <v>12.417520661007201</v>
      </c>
      <c r="AM87" s="1">
        <v>18.171378177834399</v>
      </c>
      <c r="AN87" s="1">
        <v>9.4675410843770091</v>
      </c>
      <c r="AO87" s="1">
        <v>4.1020113074917903</v>
      </c>
      <c r="AP87" s="1">
        <v>12.026892107261199</v>
      </c>
      <c r="AQ87" s="1">
        <v>3.8186495124581898</v>
      </c>
      <c r="AR87" s="1">
        <v>17.430440663700299</v>
      </c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T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DJ87"/>
      <c r="DL87" s="1">
        <v>0.70438084709327098</v>
      </c>
      <c r="DM87" s="1">
        <v>2.1396959224754202</v>
      </c>
      <c r="DN87" s="1">
        <v>5.2607858814432404</v>
      </c>
      <c r="DO87" s="1">
        <v>0.66342249211955395</v>
      </c>
      <c r="DP87" s="1">
        <v>5.0096388664367204</v>
      </c>
      <c r="DQ87" s="1">
        <v>2.7635382107189299</v>
      </c>
      <c r="DR87" s="1">
        <v>0.97841926206283403</v>
      </c>
      <c r="DS87" s="1">
        <v>5.7727920379240896</v>
      </c>
      <c r="DT87" s="1">
        <v>1.34066626935832</v>
      </c>
      <c r="DU87" s="1">
        <v>15.347743353135</v>
      </c>
      <c r="DV87" s="1">
        <v>4.5738215670670899</v>
      </c>
      <c r="DW87" s="1">
        <v>3.3039760297667602</v>
      </c>
      <c r="DX87" s="1">
        <v>1.1850787086495</v>
      </c>
      <c r="EL87"/>
      <c r="EZ87"/>
      <c r="FB87" s="1">
        <v>0.85539530923487395</v>
      </c>
      <c r="FC87" s="1">
        <v>5.4598182069579204</v>
      </c>
      <c r="FD87" s="1">
        <v>5.6402821715667404</v>
      </c>
      <c r="FE87" s="98" t="e">
        <v>#N/A</v>
      </c>
      <c r="FF87" s="1">
        <v>5.9088687421076997</v>
      </c>
      <c r="FG87" s="1">
        <v>5.0334111536595101</v>
      </c>
      <c r="FH87" s="1">
        <v>5.8293156438093998</v>
      </c>
      <c r="FI87" s="1">
        <v>15.738751261037899</v>
      </c>
      <c r="FJ87" s="1">
        <v>4.3871320571638597</v>
      </c>
      <c r="FK87" s="1">
        <v>6.8507550702189599</v>
      </c>
      <c r="FL87" s="1">
        <v>6.1607955740570599</v>
      </c>
      <c r="FM87" s="1">
        <v>3.6067300670848801</v>
      </c>
      <c r="FN87" s="1">
        <v>8.1714053946805496</v>
      </c>
      <c r="GB87"/>
      <c r="GP87"/>
      <c r="HR87"/>
    </row>
    <row r="88" spans="1:226" ht="21">
      <c r="A88" s="13">
        <f t="shared" si="1"/>
        <v>43861</v>
      </c>
      <c r="O88"/>
      <c r="AD88"/>
      <c r="AE88" s="4">
        <v>43861</v>
      </c>
      <c r="AF88" s="1">
        <v>5.7813371977940804</v>
      </c>
      <c r="AG88" s="1">
        <v>7.1873867885818301</v>
      </c>
      <c r="AH88" s="1">
        <v>9.7331554454509401</v>
      </c>
      <c r="AI88" s="1">
        <v>0.232857911188742</v>
      </c>
      <c r="AJ88" s="1">
        <v>7.1923912860966297</v>
      </c>
      <c r="AK88" s="1">
        <v>9.6031769357430008</v>
      </c>
      <c r="AL88" s="1">
        <v>17.322028398989001</v>
      </c>
      <c r="AM88" s="1">
        <v>20.1409443985476</v>
      </c>
      <c r="AN88" s="1">
        <v>15.2891673138729</v>
      </c>
      <c r="AO88" s="1">
        <v>6.5860717017324104</v>
      </c>
      <c r="AP88" s="1">
        <v>13.3840720632663</v>
      </c>
      <c r="AQ88" s="1">
        <v>4.1360070837184901</v>
      </c>
      <c r="AR88" s="1">
        <v>7.1908594572950202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T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DJ88"/>
      <c r="DL88" s="1">
        <v>-0.16047226720345001</v>
      </c>
      <c r="DM88" s="1">
        <v>2.7758361347673399</v>
      </c>
      <c r="DN88" s="1">
        <v>5.7455573173145096</v>
      </c>
      <c r="DO88" s="1">
        <v>1.5565985284191</v>
      </c>
      <c r="DP88" s="1">
        <v>4.8571110673691997</v>
      </c>
      <c r="DQ88" s="1">
        <v>2.5953347352260998</v>
      </c>
      <c r="DR88" s="1">
        <v>2.0303726215142999</v>
      </c>
      <c r="DS88" s="1">
        <v>5.9694176866651398</v>
      </c>
      <c r="DT88" s="1">
        <v>1.7513790785246699</v>
      </c>
      <c r="DU88" s="1">
        <v>17.828599293527301</v>
      </c>
      <c r="DV88" s="1">
        <v>4.8653451457942101</v>
      </c>
      <c r="DW88" s="1">
        <v>0.54047987771184203</v>
      </c>
      <c r="DX88" s="1">
        <v>1.8928523692596499</v>
      </c>
      <c r="EL88"/>
      <c r="EZ88"/>
      <c r="FB88" s="1">
        <v>1.8055152997497601</v>
      </c>
      <c r="FC88" s="1">
        <v>5.6576465845900303</v>
      </c>
      <c r="FD88" s="1">
        <v>7.0853818394777601</v>
      </c>
      <c r="FE88" s="98" t="e">
        <v>#N/A</v>
      </c>
      <c r="FF88" s="1">
        <v>7.3498447961191404</v>
      </c>
      <c r="FG88" s="1">
        <v>5.9544101004751004</v>
      </c>
      <c r="FH88" s="1">
        <v>11.136161076217199</v>
      </c>
      <c r="FI88" s="1">
        <v>16.6458818214115</v>
      </c>
      <c r="FJ88" s="1">
        <v>1.70839754129405</v>
      </c>
      <c r="FK88" s="1">
        <v>8.5601516099020198</v>
      </c>
      <c r="FL88" s="1">
        <v>7.3734553666066303</v>
      </c>
      <c r="FM88" s="1">
        <v>2.5261075203727601</v>
      </c>
      <c r="FN88" s="1">
        <v>6.3361683440980796</v>
      </c>
      <c r="GB88"/>
      <c r="GP88"/>
      <c r="HR88"/>
    </row>
    <row r="89" spans="1:226" ht="21">
      <c r="A89" s="13">
        <f t="shared" si="1"/>
        <v>43830</v>
      </c>
      <c r="O89"/>
      <c r="AD89"/>
      <c r="AE89" s="4">
        <v>43830</v>
      </c>
      <c r="AF89" s="1">
        <v>8.7864413015546905</v>
      </c>
      <c r="AG89" s="1">
        <v>7.6709558521126304</v>
      </c>
      <c r="AH89" s="1">
        <v>9.7008156524755904</v>
      </c>
      <c r="AI89" s="1">
        <v>4.00713561266</v>
      </c>
      <c r="AJ89" s="1">
        <v>7.0670235578851797</v>
      </c>
      <c r="AK89" s="1">
        <v>9.4554696116170902</v>
      </c>
      <c r="AL89" s="1">
        <v>15.1652843794754</v>
      </c>
      <c r="AM89" s="1">
        <v>16.523040681492599</v>
      </c>
      <c r="AN89" s="1">
        <v>15.1183588183948</v>
      </c>
      <c r="AO89" s="1">
        <v>7.0273207870474499</v>
      </c>
      <c r="AP89" s="1">
        <v>15.1232023691328</v>
      </c>
      <c r="AQ89" s="1">
        <v>4.4589825013659397</v>
      </c>
      <c r="AR89" s="1">
        <v>8.3843515517988596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T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DJ89"/>
      <c r="DL89" s="1">
        <v>0.21576734443061099</v>
      </c>
      <c r="DM89" s="1">
        <v>2.8215234539730001</v>
      </c>
      <c r="DN89" s="1">
        <v>5.7641694185461301</v>
      </c>
      <c r="DO89" s="1">
        <v>1.7228956898433101</v>
      </c>
      <c r="DP89" s="1">
        <v>5.03282997364661</v>
      </c>
      <c r="DQ89" s="1">
        <v>2.67836533284897</v>
      </c>
      <c r="DR89" s="1">
        <v>1.5278375181566901</v>
      </c>
      <c r="DS89" s="1">
        <v>5.6652042669052696</v>
      </c>
      <c r="DT89" s="1">
        <v>1.64568491948176</v>
      </c>
      <c r="DU89" s="1">
        <v>10.6559936698744</v>
      </c>
      <c r="DV89" s="1">
        <v>4.6746403559932004</v>
      </c>
      <c r="DW89" s="1">
        <v>1.09979238608953</v>
      </c>
      <c r="DX89" s="1">
        <v>1.8818353448738501</v>
      </c>
      <c r="EL89"/>
      <c r="EZ89"/>
      <c r="FB89" s="1">
        <v>2.4231243396723299</v>
      </c>
      <c r="FC89" s="1">
        <v>5.9688806246742603</v>
      </c>
      <c r="FD89" s="1">
        <v>7.3559194586999697</v>
      </c>
      <c r="FE89" s="98" t="e">
        <v>#N/A</v>
      </c>
      <c r="FF89" s="1">
        <v>7.4616230636521301</v>
      </c>
      <c r="FG89" s="1">
        <v>6.1736812886769998</v>
      </c>
      <c r="FH89" s="1">
        <v>7.5130877135670699</v>
      </c>
      <c r="FI89" s="1">
        <v>13.4910965523342</v>
      </c>
      <c r="FJ89" s="1">
        <v>1.4103930272502201</v>
      </c>
      <c r="FK89" s="1">
        <v>9.3302798612202498</v>
      </c>
      <c r="FL89" s="1">
        <v>7.5682252623535904</v>
      </c>
      <c r="FM89" s="1">
        <v>4.0520059226646401</v>
      </c>
      <c r="FN89" s="1">
        <v>6.38957680841943</v>
      </c>
      <c r="GB89"/>
      <c r="GP89"/>
      <c r="HR89"/>
    </row>
    <row r="90" spans="1:226" ht="21">
      <c r="A90" s="13">
        <f t="shared" si="1"/>
        <v>43798</v>
      </c>
      <c r="O90"/>
      <c r="AD90"/>
      <c r="AE90" s="4">
        <v>43798</v>
      </c>
      <c r="AF90" s="1">
        <v>6.3190694488576504</v>
      </c>
      <c r="AG90" s="1">
        <v>7.71421959815767</v>
      </c>
      <c r="AH90" s="1">
        <v>9.7944181069084202</v>
      </c>
      <c r="AI90" s="1">
        <v>3.65967819454124</v>
      </c>
      <c r="AJ90" s="1">
        <v>7.2848931691387202</v>
      </c>
      <c r="AK90" s="1">
        <v>10.0014275886188</v>
      </c>
      <c r="AL90" s="1">
        <v>13.4983032253344</v>
      </c>
      <c r="AM90" s="1">
        <v>16.209011805322501</v>
      </c>
      <c r="AN90" s="1">
        <v>10.8592637397368</v>
      </c>
      <c r="AO90" s="1">
        <v>8.31630319952116</v>
      </c>
      <c r="AP90" s="1">
        <v>12.157185556929599</v>
      </c>
      <c r="AQ90" s="1">
        <v>4.3767368589580604</v>
      </c>
      <c r="AR90" s="1">
        <v>8.2723459288141505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T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DJ90"/>
      <c r="DL90" s="1">
        <v>-4.0578697758740102E-2</v>
      </c>
      <c r="DM90" s="1">
        <v>2.90343366117082</v>
      </c>
      <c r="DN90" s="1">
        <v>6.1450749606168404</v>
      </c>
      <c r="DO90" s="1">
        <v>1.6786343316700101</v>
      </c>
      <c r="DP90" s="1">
        <v>5.3286691390958003</v>
      </c>
      <c r="DQ90" s="1">
        <v>3.0864067029841999</v>
      </c>
      <c r="DR90" s="1">
        <v>1.3778470977492301</v>
      </c>
      <c r="DS90" s="1">
        <v>5.6374325979512099</v>
      </c>
      <c r="DT90" s="1">
        <v>1.6158211350302201</v>
      </c>
      <c r="DU90" s="1">
        <v>9.7585412545689802</v>
      </c>
      <c r="DV90" s="1">
        <v>4.4629302747957897</v>
      </c>
      <c r="DW90" s="1">
        <v>1.8541837750763299</v>
      </c>
      <c r="DX90" s="1">
        <v>1.8452874126127801</v>
      </c>
      <c r="EL90"/>
      <c r="EZ90"/>
      <c r="FB90" s="1">
        <v>2.1524406387730499</v>
      </c>
      <c r="FC90" s="1">
        <v>5.9310459568031799</v>
      </c>
      <c r="FD90" s="1">
        <v>8.0394874970599695</v>
      </c>
      <c r="FE90" s="98" t="e">
        <v>#N/A</v>
      </c>
      <c r="FF90" s="1">
        <v>7.5336345437980601</v>
      </c>
      <c r="FG90" s="1">
        <v>6.9578078929808003</v>
      </c>
      <c r="FH90" s="1">
        <v>6.4365505251644404</v>
      </c>
      <c r="FI90" s="1">
        <v>13.1324718091631</v>
      </c>
      <c r="FJ90" s="1">
        <v>1.84657419770285</v>
      </c>
      <c r="FK90" s="1">
        <v>9.1848072204582092</v>
      </c>
      <c r="FL90" s="1">
        <v>7.6822431511867304</v>
      </c>
      <c r="FM90" s="1">
        <v>4.2421710331803304</v>
      </c>
      <c r="FN90" s="1">
        <v>5.4095496285934797</v>
      </c>
      <c r="GB90"/>
      <c r="GP90"/>
      <c r="HR90"/>
    </row>
    <row r="91" spans="1:226" ht="21">
      <c r="A91" s="13">
        <f t="shared" si="1"/>
        <v>43769</v>
      </c>
      <c r="O91"/>
      <c r="AD91"/>
      <c r="AE91" s="4">
        <v>43769</v>
      </c>
      <c r="AF91" s="1">
        <v>5.4212753696611804</v>
      </c>
      <c r="AG91" s="1">
        <v>8.8841834166326805</v>
      </c>
      <c r="AH91" s="1">
        <v>9.4305338652246302</v>
      </c>
      <c r="AI91" s="1">
        <v>4.9690607398365696</v>
      </c>
      <c r="AJ91" s="1">
        <v>7.6703260439128798</v>
      </c>
      <c r="AK91" s="1">
        <v>10.181859402079001</v>
      </c>
      <c r="AL91" s="1">
        <v>13.116414343739001</v>
      </c>
      <c r="AM91" s="1">
        <v>15.9354531756565</v>
      </c>
      <c r="AN91" s="1">
        <v>9.8558172256159402</v>
      </c>
      <c r="AO91" s="1">
        <v>10.1660748111773</v>
      </c>
      <c r="AP91" s="1">
        <v>11.5090973797983</v>
      </c>
      <c r="AQ91" s="1">
        <v>4.6536319211669497</v>
      </c>
      <c r="AR91" s="1">
        <v>12.0328691184259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T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DJ91"/>
      <c r="DL91" s="1">
        <v>0.20075676493554001</v>
      </c>
      <c r="DM91" s="1">
        <v>3.19317460768035</v>
      </c>
      <c r="DN91" s="1">
        <v>6.22962817314344</v>
      </c>
      <c r="DO91" s="1">
        <v>1.9332442777344101</v>
      </c>
      <c r="DP91" s="1">
        <v>5.3131522410239302</v>
      </c>
      <c r="DQ91" s="1">
        <v>3.48350423494175</v>
      </c>
      <c r="DR91" s="1">
        <v>-0.18726666651093801</v>
      </c>
      <c r="DS91" s="1">
        <v>5.7744554788606104</v>
      </c>
      <c r="DT91" s="1">
        <v>1.5326320341100499</v>
      </c>
      <c r="DU91" s="1">
        <v>8.8886350301105495</v>
      </c>
      <c r="DV91" s="1">
        <v>4.9408602736047502</v>
      </c>
      <c r="DW91" s="1">
        <v>1.95063838217271</v>
      </c>
      <c r="DX91" s="1">
        <v>2.2107964654372698</v>
      </c>
      <c r="EL91"/>
      <c r="EZ91"/>
      <c r="FB91" s="1">
        <v>1.64885935377424</v>
      </c>
      <c r="FC91" s="1">
        <v>6.3214389147323402</v>
      </c>
      <c r="FD91" s="1">
        <v>8.9376731388086501</v>
      </c>
      <c r="FE91" s="98" t="e">
        <v>#N/A</v>
      </c>
      <c r="FF91" s="1">
        <v>7.62522560043484</v>
      </c>
      <c r="FG91" s="1">
        <v>8.3023507405938197</v>
      </c>
      <c r="FH91" s="1">
        <v>6.1249085214560202</v>
      </c>
      <c r="FI91" s="1">
        <v>12.8505731037566</v>
      </c>
      <c r="FJ91" s="1">
        <v>3.83845455834919</v>
      </c>
      <c r="FK91" s="1">
        <v>9.2055662052874805</v>
      </c>
      <c r="FL91" s="1">
        <v>8.1109489628730707</v>
      </c>
      <c r="FM91" s="1">
        <v>4.6387254528967903</v>
      </c>
      <c r="FN91" s="1">
        <v>6.0697214215753803</v>
      </c>
      <c r="GB91"/>
      <c r="GP91"/>
      <c r="HR91"/>
    </row>
    <row r="92" spans="1:226" ht="21">
      <c r="A92" s="13">
        <f t="shared" si="1"/>
        <v>43738</v>
      </c>
      <c r="O92"/>
      <c r="AD92"/>
      <c r="AE92" s="4">
        <v>43738</v>
      </c>
      <c r="AF92" s="1">
        <v>3.8398823904726598</v>
      </c>
      <c r="AG92" s="1">
        <v>8.7652959699344706</v>
      </c>
      <c r="AH92" s="1">
        <v>9.2147406839516304</v>
      </c>
      <c r="AI92" s="1">
        <v>5.78376481716702</v>
      </c>
      <c r="AJ92" s="1">
        <v>8.1350211479725694</v>
      </c>
      <c r="AK92" s="1">
        <v>10.880742374445401</v>
      </c>
      <c r="AL92" s="1">
        <v>13.240536392886201</v>
      </c>
      <c r="AM92" s="1">
        <v>17.672311452993998</v>
      </c>
      <c r="AN92" s="1">
        <v>8.0754759219816599</v>
      </c>
      <c r="AO92" s="1">
        <v>11.4746386796665</v>
      </c>
      <c r="AP92" s="1">
        <v>9.9064320715396601</v>
      </c>
      <c r="AQ92" s="1">
        <v>5.6807336799492196</v>
      </c>
      <c r="AR92" s="1">
        <v>10.6342623680338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T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DJ92"/>
      <c r="DL92" s="1">
        <v>0.85821378024970796</v>
      </c>
      <c r="DM92" s="1">
        <v>3.33035767707231</v>
      </c>
      <c r="DN92" s="1">
        <v>6.1125182250240497</v>
      </c>
      <c r="DO92" s="1">
        <v>2.6410419534661602</v>
      </c>
      <c r="DP92" s="1">
        <v>5.6250808840313002</v>
      </c>
      <c r="DQ92" s="1">
        <v>4.0496917106924997</v>
      </c>
      <c r="DR92" s="1">
        <v>-0.67718845601335298</v>
      </c>
      <c r="DS92" s="1">
        <v>5.5298465694532499</v>
      </c>
      <c r="DT92" s="1">
        <v>1.3169374008080501</v>
      </c>
      <c r="DU92" s="1">
        <v>8.1686013523754006</v>
      </c>
      <c r="DV92" s="1">
        <v>5.0964848573230297</v>
      </c>
      <c r="DW92" s="1">
        <v>4.0142265453619999</v>
      </c>
      <c r="DX92" s="1">
        <v>2.2802360295665101</v>
      </c>
      <c r="EL92"/>
      <c r="EZ92"/>
      <c r="FB92" s="1">
        <v>1.8737766693378499</v>
      </c>
      <c r="FC92" s="1">
        <v>6.4330600803926199</v>
      </c>
      <c r="FD92" s="1">
        <v>9.0318572693097998</v>
      </c>
      <c r="FE92" s="98" t="e">
        <v>#N/A</v>
      </c>
      <c r="FF92" s="1">
        <v>8.0685578115095105</v>
      </c>
      <c r="FG92" s="1">
        <v>9.0391347004553904</v>
      </c>
      <c r="FH92" s="1">
        <v>6.8278029793047903</v>
      </c>
      <c r="FI92" s="1">
        <v>13.5303951718005</v>
      </c>
      <c r="FJ92" s="1">
        <v>3.2850972514405399</v>
      </c>
      <c r="FK92" s="1">
        <v>8.3098832237440394</v>
      </c>
      <c r="FL92" s="1">
        <v>7.7599139483028399</v>
      </c>
      <c r="FM92" s="1">
        <v>5.15602078178072</v>
      </c>
      <c r="FN92" s="1">
        <v>5.9636675310802598</v>
      </c>
      <c r="GB92"/>
      <c r="GP92"/>
      <c r="HR92"/>
    </row>
    <row r="93" spans="1:226" ht="21">
      <c r="A93" s="13">
        <f t="shared" si="1"/>
        <v>43707</v>
      </c>
      <c r="O93"/>
      <c r="AD93"/>
      <c r="AE93" s="4">
        <v>43707</v>
      </c>
      <c r="AF93" s="1">
        <v>3.2643326253051499</v>
      </c>
      <c r="AG93" s="1">
        <v>8.3230919398005305</v>
      </c>
      <c r="AH93" s="1">
        <v>9.2362282640940094</v>
      </c>
      <c r="AI93" s="1">
        <v>6.1638756709660898</v>
      </c>
      <c r="AJ93" s="1">
        <v>7.8684965060266503</v>
      </c>
      <c r="AK93" s="1">
        <v>11.0886263115773</v>
      </c>
      <c r="AL93" s="1">
        <v>11.113400274012699</v>
      </c>
      <c r="AM93" s="1">
        <v>16.580605170644301</v>
      </c>
      <c r="AN93" s="1">
        <v>7.2224691525695199</v>
      </c>
      <c r="AO93" s="1">
        <v>12.0010537563046</v>
      </c>
      <c r="AP93" s="1">
        <v>8.9618492956252904</v>
      </c>
      <c r="AQ93" s="1">
        <v>5.8302980247971901</v>
      </c>
      <c r="AR93" s="1">
        <v>8.3935931864476707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T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DJ93"/>
      <c r="DL93" s="1">
        <v>1.1858624245421401</v>
      </c>
      <c r="DM93" s="1">
        <v>3.3693797697054801</v>
      </c>
      <c r="DN93" s="1">
        <v>6.1327322240881896</v>
      </c>
      <c r="DO93" s="1">
        <v>2.72203972949921</v>
      </c>
      <c r="DP93" s="1">
        <v>5.7301567949736096</v>
      </c>
      <c r="DQ93" s="1">
        <v>4.4270582587009599</v>
      </c>
      <c r="DR93" s="1">
        <v>-9.8318739733966893E-3</v>
      </c>
      <c r="DS93" s="1">
        <v>5.6478495404288802</v>
      </c>
      <c r="DT93" s="1">
        <v>1.23323239163621</v>
      </c>
      <c r="DU93" s="1">
        <v>7.6016576683628303</v>
      </c>
      <c r="DV93" s="1">
        <v>5.3518790410133601</v>
      </c>
      <c r="DW93" s="1">
        <v>4.2919427583497098</v>
      </c>
      <c r="DX93" s="1">
        <v>2.27638814280655</v>
      </c>
      <c r="EL93"/>
      <c r="EZ93"/>
      <c r="FB93" s="1">
        <v>1.86462928869832</v>
      </c>
      <c r="FC93" s="1">
        <v>6.25331980613357</v>
      </c>
      <c r="FD93" s="1">
        <v>9.1177304247055293</v>
      </c>
      <c r="FE93" s="98" t="e">
        <v>#N/A</v>
      </c>
      <c r="FF93" s="1">
        <v>8.0517824662717796</v>
      </c>
      <c r="FG93" s="1">
        <v>9.5056527831234394</v>
      </c>
      <c r="FH93" s="1">
        <v>7.0540926427912796</v>
      </c>
      <c r="FI93" s="1">
        <v>13.194778535831</v>
      </c>
      <c r="FJ93" s="1">
        <v>3.35452676425309</v>
      </c>
      <c r="FK93" s="1">
        <v>7.9110806227352599</v>
      </c>
      <c r="FL93" s="1">
        <v>7.5227064834919899</v>
      </c>
      <c r="FM93" s="1">
        <v>5.5748772551443899</v>
      </c>
      <c r="FN93" s="1">
        <v>5.1326498476712397</v>
      </c>
      <c r="GB93"/>
      <c r="GP93"/>
      <c r="HR93"/>
    </row>
    <row r="94" spans="1:226" ht="21">
      <c r="A94" s="13">
        <f t="shared" si="1"/>
        <v>43677</v>
      </c>
      <c r="O94"/>
      <c r="AD94"/>
      <c r="AE94" s="4">
        <v>43677</v>
      </c>
      <c r="AF94" s="1">
        <v>2.70957933589193</v>
      </c>
      <c r="AG94" s="1">
        <v>7.9868804263343298</v>
      </c>
      <c r="AH94" s="1">
        <v>9.1231629691643406</v>
      </c>
      <c r="AI94" s="1">
        <v>7.2513786049182496</v>
      </c>
      <c r="AJ94" s="1">
        <v>7.3054367673741201</v>
      </c>
      <c r="AK94" s="1">
        <v>11.2698481722942</v>
      </c>
      <c r="AL94" s="1">
        <v>8.7400338306627994</v>
      </c>
      <c r="AM94" s="1">
        <v>16.098326490569399</v>
      </c>
      <c r="AN94" s="1">
        <v>6.1481517561950998</v>
      </c>
      <c r="AO94" s="1">
        <v>12.7213066447133</v>
      </c>
      <c r="AP94" s="1">
        <v>8.1068145157170601</v>
      </c>
      <c r="AQ94" s="1">
        <v>5.3286897477848996</v>
      </c>
      <c r="AR94" s="1">
        <v>7.4577140960600401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T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DJ94"/>
      <c r="DL94" s="1">
        <v>1.0873319030697699</v>
      </c>
      <c r="DM94" s="1">
        <v>3.3649030857588702</v>
      </c>
      <c r="DN94" s="1">
        <v>6.2882801963462303</v>
      </c>
      <c r="DO94" s="1">
        <v>2.9730275334463698</v>
      </c>
      <c r="DP94" s="1">
        <v>5.7294801001840101</v>
      </c>
      <c r="DQ94" s="1">
        <v>4.7159208257427103</v>
      </c>
      <c r="DR94" s="1">
        <v>-0.39488756694104099</v>
      </c>
      <c r="DS94" s="1">
        <v>5.7143176484073903</v>
      </c>
      <c r="DT94" s="1">
        <v>1.31366633519272</v>
      </c>
      <c r="DU94" s="1">
        <v>6.9534654792113697</v>
      </c>
      <c r="DV94" s="1">
        <v>5.4336978233007898</v>
      </c>
      <c r="DW94" s="1">
        <v>4.4455942578304501</v>
      </c>
      <c r="DX94" s="1">
        <v>2.2350486535328402</v>
      </c>
      <c r="EL94"/>
      <c r="EZ94"/>
      <c r="FB94" s="1">
        <v>2.2802920047630599</v>
      </c>
      <c r="FC94" s="1">
        <v>6.06546666311261</v>
      </c>
      <c r="FD94" s="1">
        <v>9.14549053684987</v>
      </c>
      <c r="FE94" s="98" t="e">
        <v>#N/A</v>
      </c>
      <c r="FF94" s="1">
        <v>7.2635598086386901</v>
      </c>
      <c r="FG94" s="1">
        <v>10.0326459297378</v>
      </c>
      <c r="FH94" s="1">
        <v>6.6789160342193803</v>
      </c>
      <c r="FI94" s="1">
        <v>12.6849001559412</v>
      </c>
      <c r="FJ94" s="1">
        <v>3.0366498630887699</v>
      </c>
      <c r="FK94" s="1">
        <v>7.7253604026603604</v>
      </c>
      <c r="FL94" s="1">
        <v>7.1087998875225002</v>
      </c>
      <c r="FM94" s="1">
        <v>5.7069238153828801</v>
      </c>
      <c r="FN94" s="1">
        <v>4.7583484840193702</v>
      </c>
      <c r="GB94"/>
      <c r="GP94"/>
      <c r="HR94"/>
    </row>
    <row r="95" spans="1:226" ht="21">
      <c r="A95" s="13">
        <f t="shared" si="1"/>
        <v>43644</v>
      </c>
      <c r="O95"/>
      <c r="AD95"/>
      <c r="AE95" s="4">
        <v>43644</v>
      </c>
      <c r="AF95" s="1">
        <v>3.2246092469029199</v>
      </c>
      <c r="AG95" s="1">
        <v>8.4282078351399896</v>
      </c>
      <c r="AH95" s="1">
        <v>10.1274381204594</v>
      </c>
      <c r="AI95" s="1">
        <v>7.9181393018167698</v>
      </c>
      <c r="AJ95" s="1">
        <v>6.3447504013175298</v>
      </c>
      <c r="AK95" s="1">
        <v>11.6180409598051</v>
      </c>
      <c r="AL95" s="1">
        <v>8.6517770101302602</v>
      </c>
      <c r="AM95" s="1">
        <v>15.7343973094637</v>
      </c>
      <c r="AN95" s="1">
        <v>5.6284582615646102</v>
      </c>
      <c r="AO95" s="1">
        <v>13.2829251930146</v>
      </c>
      <c r="AP95" s="1">
        <v>7.6936488110476997</v>
      </c>
      <c r="AQ95" s="1">
        <v>4.5697064962073002</v>
      </c>
      <c r="AR95" s="1">
        <v>8.1997683636423702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T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DJ95"/>
      <c r="DL95" s="1">
        <v>1.48875909635965</v>
      </c>
      <c r="DM95" s="1">
        <v>3.5622703847959598</v>
      </c>
      <c r="DN95" s="1">
        <v>6.21909334897137</v>
      </c>
      <c r="DO95" s="1">
        <v>3.8418210097487799</v>
      </c>
      <c r="DP95" s="1">
        <v>5.4482845203189001</v>
      </c>
      <c r="DQ95" s="1">
        <v>4.9041014644771899</v>
      </c>
      <c r="DR95" s="1">
        <v>-0.47920172756285501</v>
      </c>
      <c r="DS95" s="1">
        <v>5.5005175586412101</v>
      </c>
      <c r="DT95" s="1">
        <v>1.3168318280737701</v>
      </c>
      <c r="DU95" s="1">
        <v>6.5282087938097204</v>
      </c>
      <c r="DV95" s="1">
        <v>5.4407123843364804</v>
      </c>
      <c r="DW95" s="1">
        <v>3.7240098219119999</v>
      </c>
      <c r="DX95" s="1">
        <v>2.4045360098689899</v>
      </c>
      <c r="EL95"/>
      <c r="EZ95"/>
      <c r="FB95" s="1">
        <v>1.9329719092106901</v>
      </c>
      <c r="FC95" s="1">
        <v>5.8171828727467298</v>
      </c>
      <c r="FD95" s="1">
        <v>9.1421509633068698</v>
      </c>
      <c r="FE95" s="98" t="e">
        <v>#N/A</v>
      </c>
      <c r="FF95" s="1">
        <v>6.8513872453955997</v>
      </c>
      <c r="FG95" s="1">
        <v>10.072479208715601</v>
      </c>
      <c r="FH95" s="1">
        <v>6.6058253305525598</v>
      </c>
      <c r="FI95" s="1">
        <v>11.785398163434801</v>
      </c>
      <c r="FJ95" s="1">
        <v>2.5529109900520499</v>
      </c>
      <c r="FK95" s="1">
        <v>7.3392315683523899</v>
      </c>
      <c r="FL95" s="1">
        <v>6.5790364772908898</v>
      </c>
      <c r="FM95" s="1">
        <v>4.5993245501390003</v>
      </c>
      <c r="FN95" s="1">
        <v>4.2548973909344499</v>
      </c>
      <c r="GB95"/>
      <c r="GP95"/>
      <c r="HR95"/>
    </row>
    <row r="96" spans="1:226" ht="21">
      <c r="A96" s="13">
        <f t="shared" si="1"/>
        <v>43616</v>
      </c>
      <c r="O96"/>
      <c r="AD96"/>
      <c r="AE96" s="4">
        <v>43616</v>
      </c>
      <c r="AF96" s="1">
        <v>3.86320830608354</v>
      </c>
      <c r="AG96" s="1">
        <v>8.8513200592168992</v>
      </c>
      <c r="AH96" s="1">
        <v>10.1873229400504</v>
      </c>
      <c r="AI96" s="1">
        <v>8.2212969729815892</v>
      </c>
      <c r="AJ96" s="1">
        <v>5.8836484071611403</v>
      </c>
      <c r="AK96" s="1">
        <v>11.6466951258212</v>
      </c>
      <c r="AL96" s="1">
        <v>7.8264123297670096</v>
      </c>
      <c r="AM96" s="1">
        <v>14.6110218507709</v>
      </c>
      <c r="AN96" s="1">
        <v>5.8507494668481703</v>
      </c>
      <c r="AO96" s="1">
        <v>14.307197558954501</v>
      </c>
      <c r="AP96" s="1">
        <v>7.61262618627996</v>
      </c>
      <c r="AQ96" s="1">
        <v>4.0132058576124399</v>
      </c>
      <c r="AR96" s="1">
        <v>9.0309135736215893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T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DJ96"/>
      <c r="DL96" s="1">
        <v>1.7649327178202201</v>
      </c>
      <c r="DM96" s="1">
        <v>3.6021129741025901</v>
      </c>
      <c r="DN96" s="1">
        <v>6.2001831737607898</v>
      </c>
      <c r="DO96" s="1">
        <v>3.30553656713814</v>
      </c>
      <c r="DP96" s="1">
        <v>5.46991089511571</v>
      </c>
      <c r="DQ96" s="1">
        <v>5.0493205215325601</v>
      </c>
      <c r="DR96" s="1">
        <v>-1.28840431001332</v>
      </c>
      <c r="DS96" s="1">
        <v>5.47099152694003</v>
      </c>
      <c r="DT96" s="1">
        <v>1.31937572358293</v>
      </c>
      <c r="DU96" s="1">
        <v>8.5087076580214607</v>
      </c>
      <c r="DV96" s="1">
        <v>5.6199597714774203</v>
      </c>
      <c r="DW96" s="1">
        <v>3.5740731496467002</v>
      </c>
      <c r="DX96" s="1">
        <v>2.4955952558900401</v>
      </c>
      <c r="EL96"/>
      <c r="EZ96"/>
      <c r="FB96" s="1">
        <v>2.0745924692040401</v>
      </c>
      <c r="FC96" s="1">
        <v>5.8358387282859203</v>
      </c>
      <c r="FD96" s="1">
        <v>9.1574495007597996</v>
      </c>
      <c r="FE96" s="98" t="e">
        <v>#N/A</v>
      </c>
      <c r="FF96" s="1">
        <v>6.5711493614108996</v>
      </c>
      <c r="FG96" s="1">
        <v>10.384129650062301</v>
      </c>
      <c r="FH96" s="1">
        <v>6.8688588877535599</v>
      </c>
      <c r="FI96" s="1">
        <v>11.2005582836661</v>
      </c>
      <c r="FJ96" s="1">
        <v>2.2376068903654098</v>
      </c>
      <c r="FK96" s="1">
        <v>6.8005193638669503</v>
      </c>
      <c r="FL96" s="1">
        <v>6.75038274314511</v>
      </c>
      <c r="FM96" s="1">
        <v>4.4623998089642001</v>
      </c>
      <c r="FN96" s="1">
        <v>4.5123269386122304</v>
      </c>
      <c r="GB96"/>
      <c r="GP96"/>
      <c r="HR96"/>
    </row>
    <row r="97" spans="1:226" ht="21">
      <c r="A97" s="13">
        <f t="shared" si="1"/>
        <v>43585</v>
      </c>
      <c r="O97"/>
      <c r="AD97"/>
      <c r="AE97" s="4">
        <v>43585</v>
      </c>
      <c r="AF97" s="1">
        <v>3.8419737697865299</v>
      </c>
      <c r="AG97" s="1">
        <v>9.3766500639440196</v>
      </c>
      <c r="AH97" s="1">
        <v>9.7952883409879394</v>
      </c>
      <c r="AI97" s="1">
        <v>8.3096458888201497</v>
      </c>
      <c r="AJ97" s="1">
        <v>5.3954405159935899</v>
      </c>
      <c r="AK97" s="1">
        <v>11.7632646761695</v>
      </c>
      <c r="AL97" s="1">
        <v>5.8211661455084398</v>
      </c>
      <c r="AM97" s="1">
        <v>13.7901231790136</v>
      </c>
      <c r="AN97" s="1">
        <v>3.5762767631494299</v>
      </c>
      <c r="AO97" s="1">
        <v>15.0069786620599</v>
      </c>
      <c r="AP97" s="1">
        <v>7.7740480085117696</v>
      </c>
      <c r="AQ97" s="1">
        <v>3.36306938223268</v>
      </c>
      <c r="AR97" s="1">
        <v>11.277549847392599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T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DJ97"/>
      <c r="DL97" s="1">
        <v>1.35364646969821</v>
      </c>
      <c r="DM97" s="1">
        <v>3.63252379966185</v>
      </c>
      <c r="DN97" s="1">
        <v>6.0819141994046202</v>
      </c>
      <c r="DO97" s="1">
        <v>3.6989791842619102</v>
      </c>
      <c r="DP97" s="1">
        <v>5.3320290407503999</v>
      </c>
      <c r="DQ97" s="1">
        <v>4.8827690558437702</v>
      </c>
      <c r="DR97" s="1">
        <v>-0.68933728580841303</v>
      </c>
      <c r="DS97" s="1">
        <v>6.3273437924135596</v>
      </c>
      <c r="DT97" s="1">
        <v>1.1958898965918101</v>
      </c>
      <c r="DU97" s="1">
        <v>5.5339853317257903</v>
      </c>
      <c r="DV97" s="1">
        <v>5.7394281819008404</v>
      </c>
      <c r="DW97" s="1">
        <v>3.4219843406456798</v>
      </c>
      <c r="DX97" s="1">
        <v>2.6000846738946599</v>
      </c>
      <c r="EL97"/>
      <c r="EZ97"/>
      <c r="FB97" s="1">
        <v>1.36867537971551</v>
      </c>
      <c r="FC97" s="1">
        <v>5.5505786162538104</v>
      </c>
      <c r="FD97" s="1">
        <v>8.6490554302541192</v>
      </c>
      <c r="FE97" s="98" t="e">
        <v>#N/A</v>
      </c>
      <c r="FF97" s="1">
        <v>6.6883253333830197</v>
      </c>
      <c r="FG97" s="1">
        <v>10.227997388963299</v>
      </c>
      <c r="FH97" s="1">
        <v>4.4864362105005497</v>
      </c>
      <c r="FI97" s="1">
        <v>10.9205645697169</v>
      </c>
      <c r="FJ97" s="1">
        <v>2.10093449768465</v>
      </c>
      <c r="FK97" s="1">
        <v>6.4017515459346601</v>
      </c>
      <c r="FL97" s="1">
        <v>5.1731184462882798</v>
      </c>
      <c r="FM97" s="1">
        <v>4.3810334922061998</v>
      </c>
      <c r="FN97" s="1">
        <v>4.1516852456634297</v>
      </c>
      <c r="GB97"/>
      <c r="GP97"/>
      <c r="HR97"/>
    </row>
    <row r="98" spans="1:226" ht="21">
      <c r="A98" s="13">
        <f t="shared" si="1"/>
        <v>43553</v>
      </c>
      <c r="O98"/>
      <c r="AD98"/>
      <c r="AE98" s="4">
        <v>43553</v>
      </c>
      <c r="AF98" s="1">
        <v>3.76319326036753</v>
      </c>
      <c r="AG98" s="1">
        <v>10.070071800971901</v>
      </c>
      <c r="AH98" s="1">
        <v>9.2723807031279204</v>
      </c>
      <c r="AI98" s="1">
        <v>10.191566080764</v>
      </c>
      <c r="AJ98" s="1">
        <v>5.6735777012725004</v>
      </c>
      <c r="AK98" s="1">
        <v>11.606510635099999</v>
      </c>
      <c r="AL98" s="1">
        <v>4.1470598396901401</v>
      </c>
      <c r="AM98" s="1">
        <v>14.2439786545334</v>
      </c>
      <c r="AN98" s="1">
        <v>3.6414643021817499</v>
      </c>
      <c r="AO98" s="1">
        <v>15.638458983392701</v>
      </c>
      <c r="AP98" s="1">
        <v>8.0721215964053599</v>
      </c>
      <c r="AQ98" s="1">
        <v>3.0752818171299698</v>
      </c>
      <c r="AR98" s="1">
        <v>14.0978038143822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T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DJ98"/>
      <c r="DL98" s="1">
        <v>0.65062012068425101</v>
      </c>
      <c r="DM98" s="1">
        <v>3.6167508867204901</v>
      </c>
      <c r="DN98" s="1">
        <v>5.6292556442559398</v>
      </c>
      <c r="DO98" s="1">
        <v>3.68069772563413</v>
      </c>
      <c r="DP98" s="1">
        <v>6.2695096386615798</v>
      </c>
      <c r="DQ98" s="1">
        <v>5.1384588930717996</v>
      </c>
      <c r="DR98" s="1">
        <v>-2.1749266991377501</v>
      </c>
      <c r="DS98" s="1">
        <v>6.0631823922100896</v>
      </c>
      <c r="DT98" s="1">
        <v>1.19808484729981</v>
      </c>
      <c r="DU98" s="1">
        <v>5.7086873934114104</v>
      </c>
      <c r="DV98" s="1">
        <v>5.9757184796419303</v>
      </c>
      <c r="DW98" s="1">
        <v>3.20154258361003</v>
      </c>
      <c r="DX98" s="1">
        <v>2.7345719322148798</v>
      </c>
      <c r="EL98"/>
      <c r="EZ98"/>
      <c r="FB98" s="1">
        <v>0.751338289332523</v>
      </c>
      <c r="FC98" s="1">
        <v>5.8650257897874702</v>
      </c>
      <c r="FD98" s="1">
        <v>8.0777111396795203</v>
      </c>
      <c r="FE98" s="98" t="e">
        <v>#N/A</v>
      </c>
      <c r="FF98" s="1">
        <v>6.6322852822216296</v>
      </c>
      <c r="FG98" s="1">
        <v>10.0640735421062</v>
      </c>
      <c r="FH98" s="1">
        <v>2.1908192818688002</v>
      </c>
      <c r="FI98" s="1">
        <v>10.808128658736701</v>
      </c>
      <c r="FJ98" s="1">
        <v>2.0581702888569602</v>
      </c>
      <c r="FK98" s="1">
        <v>5.5786491434149301</v>
      </c>
      <c r="FL98" s="1">
        <v>4.69886054037352</v>
      </c>
      <c r="FM98" s="1">
        <v>4.4386413267556799</v>
      </c>
      <c r="FN98" s="1">
        <v>5.4411140740590502</v>
      </c>
      <c r="GB98"/>
      <c r="GP98"/>
      <c r="HR98"/>
    </row>
    <row r="99" spans="1:226" ht="21">
      <c r="A99" s="13">
        <f t="shared" si="1"/>
        <v>43524</v>
      </c>
      <c r="O99"/>
      <c r="AD99"/>
      <c r="AE99" s="4">
        <v>43524</v>
      </c>
      <c r="AF99" s="1">
        <v>2.1172229751924601</v>
      </c>
      <c r="AG99" s="1">
        <v>8.3866398282144701</v>
      </c>
      <c r="AH99" s="1">
        <v>9.1533809032002296</v>
      </c>
      <c r="AI99" s="1">
        <v>10.904727278782101</v>
      </c>
      <c r="AJ99" s="1">
        <v>5.5932517550516998</v>
      </c>
      <c r="AK99" s="1">
        <v>11.011403429292001</v>
      </c>
      <c r="AL99" s="1">
        <v>3.4845056774554402</v>
      </c>
      <c r="AM99" s="1">
        <v>15.1705466740553</v>
      </c>
      <c r="AN99" s="1">
        <v>5.6997647663468998</v>
      </c>
      <c r="AO99" s="1">
        <v>14.0115756587803</v>
      </c>
      <c r="AP99" s="1">
        <v>9.3871369796922899</v>
      </c>
      <c r="AQ99" s="1">
        <v>4.0959321960292598</v>
      </c>
      <c r="AR99" s="1">
        <v>8.3250302124826003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T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DJ99"/>
      <c r="DL99" s="1">
        <v>0.35300835318545598</v>
      </c>
      <c r="DM99" s="1">
        <v>3.6835380875108501</v>
      </c>
      <c r="DN99" s="1">
        <v>5.6223849276329698</v>
      </c>
      <c r="DO99" s="1">
        <v>2.5144067256378002</v>
      </c>
      <c r="DP99" s="1">
        <v>6.31934669744762</v>
      </c>
      <c r="DQ99" s="1">
        <v>5.1077548639149102</v>
      </c>
      <c r="DR99" s="1">
        <v>-2.8726295163435802</v>
      </c>
      <c r="DS99" s="1">
        <v>6.3010631292061099</v>
      </c>
      <c r="DT99" s="1">
        <v>1.07740524406745</v>
      </c>
      <c r="DU99" s="1">
        <v>3.4177998734031401</v>
      </c>
      <c r="DV99" s="1">
        <v>7.2111436271968401</v>
      </c>
      <c r="DW99" s="1">
        <v>3.5307674780401901</v>
      </c>
      <c r="DX99" s="1">
        <v>2.83216181434672</v>
      </c>
      <c r="EL99"/>
      <c r="EZ99"/>
      <c r="FB99" s="1">
        <v>-0.41968048205194097</v>
      </c>
      <c r="FC99" s="1">
        <v>5.9506863671025299</v>
      </c>
      <c r="FD99" s="1">
        <v>7.7870507539481597</v>
      </c>
      <c r="FE99" s="98" t="e">
        <v>#N/A</v>
      </c>
      <c r="FF99" s="1">
        <v>7.7177189539319802</v>
      </c>
      <c r="FG99" s="1">
        <v>9.8530568248163508</v>
      </c>
      <c r="FH99" s="1">
        <v>1.0644691497780601</v>
      </c>
      <c r="FI99" s="1">
        <v>10.879283462407299</v>
      </c>
      <c r="FJ99" s="1">
        <v>1.8101082130903501</v>
      </c>
      <c r="FK99" s="1">
        <v>4.8427772229751298</v>
      </c>
      <c r="FL99" s="1">
        <v>4.7210261111121001</v>
      </c>
      <c r="FM99" s="1">
        <v>4.5001153308307797</v>
      </c>
      <c r="FN99" s="1">
        <v>5.6719853458490697</v>
      </c>
      <c r="GB99"/>
      <c r="GP99"/>
      <c r="HR99"/>
    </row>
    <row r="100" spans="1:226" ht="21">
      <c r="A100" s="13">
        <f t="shared" si="1"/>
        <v>43496</v>
      </c>
      <c r="O100"/>
      <c r="AD100"/>
      <c r="AE100" s="4">
        <v>43496</v>
      </c>
      <c r="AF100" s="1">
        <v>-2.0145957971187398</v>
      </c>
      <c r="AG100" s="1">
        <v>8.5534129311992899</v>
      </c>
      <c r="AH100" s="1">
        <v>9.2075240636942404</v>
      </c>
      <c r="AI100" s="1">
        <v>8.7473280532522395</v>
      </c>
      <c r="AJ100" s="1">
        <v>6.1097664718072604</v>
      </c>
      <c r="AK100" s="1">
        <v>12.727280355213599</v>
      </c>
      <c r="AL100" s="1">
        <v>3.2724757329811802</v>
      </c>
      <c r="AM100" s="1">
        <v>14.8102553102862</v>
      </c>
      <c r="AN100" s="1">
        <v>8.0593885334107895</v>
      </c>
      <c r="AO100" s="1">
        <v>12.1956113040718</v>
      </c>
      <c r="AP100" s="1">
        <v>6.2618990694911396</v>
      </c>
      <c r="AQ100" s="1">
        <v>5.02111663568291</v>
      </c>
      <c r="AR100" s="1">
        <v>8.8845676630043808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T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DJ100"/>
      <c r="DL100" s="1">
        <v>0.52179963075663705</v>
      </c>
      <c r="DM100" s="1">
        <v>3.6617099798764401</v>
      </c>
      <c r="DN100" s="1">
        <v>5.35791753001293</v>
      </c>
      <c r="DO100" s="1">
        <v>2.7697373776274001</v>
      </c>
      <c r="DP100" s="1">
        <v>6.1181405526580397</v>
      </c>
      <c r="DQ100" s="1">
        <v>5.0628502087325904</v>
      </c>
      <c r="DR100" s="1">
        <v>-4.27633815100645</v>
      </c>
      <c r="DS100" s="1">
        <v>6.1174128944939001</v>
      </c>
      <c r="DT100" s="1">
        <v>1.2350517339138101</v>
      </c>
      <c r="DU100" s="1">
        <v>2.5395801169615702</v>
      </c>
      <c r="DV100" s="1">
        <v>7.1239608931924003</v>
      </c>
      <c r="DW100" s="1">
        <v>4.2854578801922001</v>
      </c>
      <c r="DX100" s="1">
        <v>3.1933993820970601</v>
      </c>
      <c r="EL100"/>
      <c r="EZ100"/>
      <c r="FB100" s="1">
        <v>-1.71395752854858</v>
      </c>
      <c r="FC100" s="1">
        <v>6.22378972554045</v>
      </c>
      <c r="FD100" s="1">
        <v>7.7282848666343904</v>
      </c>
      <c r="FE100" s="98" t="e">
        <v>#N/A</v>
      </c>
      <c r="FF100" s="1">
        <v>7.4358932168443799</v>
      </c>
      <c r="FG100" s="1">
        <v>10.3736186986758</v>
      </c>
      <c r="FH100" s="1">
        <v>3.4584153566125502</v>
      </c>
      <c r="FI100" s="1">
        <v>10.6712537194625</v>
      </c>
      <c r="FJ100" s="1">
        <v>1.4355086258738501</v>
      </c>
      <c r="FK100" s="1">
        <v>4.7036458843769804</v>
      </c>
      <c r="FL100" s="1">
        <v>4.2367905172498403</v>
      </c>
      <c r="FM100" s="1">
        <v>5.0228140426592001</v>
      </c>
      <c r="FN100" s="1">
        <v>6.5464685509572904</v>
      </c>
      <c r="GB100"/>
      <c r="GP100"/>
      <c r="HR100"/>
    </row>
    <row r="101" spans="1:226" ht="21">
      <c r="A101" s="13">
        <f t="shared" si="1"/>
        <v>43465</v>
      </c>
      <c r="O101"/>
      <c r="AD101"/>
      <c r="AE101" s="4">
        <v>43465</v>
      </c>
      <c r="AF101" s="1">
        <v>-3.1611238992296301E-2</v>
      </c>
      <c r="AG101" s="1">
        <v>9.3182573750706101</v>
      </c>
      <c r="AH101" s="1">
        <v>10.4092090251818</v>
      </c>
      <c r="AI101" s="1">
        <v>6.5272808352639604</v>
      </c>
      <c r="AJ101" s="1">
        <v>7.1941016750575297</v>
      </c>
      <c r="AK101" s="1">
        <v>14.6660528751106</v>
      </c>
      <c r="AL101" s="1">
        <v>8.7788680422858807</v>
      </c>
      <c r="AM101" s="1">
        <v>16.455992067805902</v>
      </c>
      <c r="AN101" s="1">
        <v>7.9566184227674599</v>
      </c>
      <c r="AO101" s="1">
        <v>5.6481503350645097</v>
      </c>
      <c r="AP101" s="1">
        <v>6.0538961321869298</v>
      </c>
      <c r="AQ101" s="1">
        <v>5.2699600874905101</v>
      </c>
      <c r="AR101" s="1">
        <v>10.312527800808899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T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DJ101"/>
      <c r="DL101" s="1">
        <v>0.49130811706216099</v>
      </c>
      <c r="DM101" s="1">
        <v>3.8139338113178098</v>
      </c>
      <c r="DN101" s="1">
        <v>4.9586217299959401</v>
      </c>
      <c r="DO101" s="1">
        <v>2.8379965597378098</v>
      </c>
      <c r="DP101" s="1">
        <v>6.0189058685640102</v>
      </c>
      <c r="DQ101" s="1">
        <v>5.3559389800314801</v>
      </c>
      <c r="DR101" s="1">
        <v>1.4099559102019401</v>
      </c>
      <c r="DS101" s="1">
        <v>6.2231038313738498</v>
      </c>
      <c r="DT101" s="1">
        <v>1.1803667806854601</v>
      </c>
      <c r="DU101" s="1">
        <v>1.67341636155906</v>
      </c>
      <c r="DV101" s="1">
        <v>6.0736593918583504</v>
      </c>
      <c r="DW101" s="1">
        <v>4.2417888495474703</v>
      </c>
      <c r="DX101" s="1">
        <v>3.5421475265695199</v>
      </c>
      <c r="EL101"/>
      <c r="EZ101"/>
      <c r="FB101" s="1">
        <v>-0.48994030946011302</v>
      </c>
      <c r="FC101" s="1">
        <v>6.5651184943334702</v>
      </c>
      <c r="FD101" s="1">
        <v>7.7075545089409898</v>
      </c>
      <c r="FE101" s="98" t="e">
        <v>#N/A</v>
      </c>
      <c r="FF101" s="1">
        <v>7.2640070582201401</v>
      </c>
      <c r="FG101" s="1">
        <v>10.992144298800399</v>
      </c>
      <c r="FH101" s="1">
        <v>7.2561321604857802</v>
      </c>
      <c r="FI101" s="1">
        <v>13.3696303652693</v>
      </c>
      <c r="FJ101" s="1">
        <v>1.4926738441596901</v>
      </c>
      <c r="FK101" s="1">
        <v>4.0112479365923503</v>
      </c>
      <c r="FL101" s="1">
        <v>4.4269448938081597</v>
      </c>
      <c r="FM101" s="1">
        <v>4.8847876844172999</v>
      </c>
      <c r="FN101" s="1">
        <v>7.57637319925339</v>
      </c>
      <c r="GB101"/>
      <c r="GP101"/>
      <c r="HR101"/>
    </row>
    <row r="102" spans="1:226" ht="21">
      <c r="A102" s="13">
        <f t="shared" si="1"/>
        <v>43434</v>
      </c>
      <c r="O102"/>
      <c r="AD102"/>
      <c r="AE102" s="4">
        <v>43434</v>
      </c>
      <c r="AF102" s="1">
        <v>2.66353612472553</v>
      </c>
      <c r="AG102" s="1">
        <v>8.6593186011218801</v>
      </c>
      <c r="AH102" s="1">
        <v>10.3803051360995</v>
      </c>
      <c r="AI102" s="1">
        <v>7.4696924637152904</v>
      </c>
      <c r="AJ102" s="1">
        <v>7.6584170019557503</v>
      </c>
      <c r="AK102" s="1">
        <v>14.1002269462364</v>
      </c>
      <c r="AL102" s="1">
        <v>15.4945735464519</v>
      </c>
      <c r="AM102" s="1">
        <v>16.010852177396298</v>
      </c>
      <c r="AN102" s="1">
        <v>7.32549633560052</v>
      </c>
      <c r="AO102" s="1">
        <v>5.1506884870057004</v>
      </c>
      <c r="AP102" s="1">
        <v>7.2581737570426101</v>
      </c>
      <c r="AQ102" s="1">
        <v>6.0423836591115698</v>
      </c>
      <c r="AR102" s="1">
        <v>8.7987458706682897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T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DJ102"/>
      <c r="DL102" s="1">
        <v>2.7389725663550499</v>
      </c>
      <c r="DM102" s="1">
        <v>3.75551060065089</v>
      </c>
      <c r="DN102" s="1">
        <v>4.6842899553917503</v>
      </c>
      <c r="DO102" s="1">
        <v>3.2010289045648901</v>
      </c>
      <c r="DP102" s="1">
        <v>5.7746788215603102</v>
      </c>
      <c r="DQ102" s="1">
        <v>5.4527572956151698</v>
      </c>
      <c r="DR102" s="1">
        <v>4.5630806791359397</v>
      </c>
      <c r="DS102" s="1">
        <v>6.1759250888801498</v>
      </c>
      <c r="DT102" s="1">
        <v>0.74349113455179805</v>
      </c>
      <c r="DU102" s="1">
        <v>1.0140259582780999</v>
      </c>
      <c r="DV102" s="1">
        <v>6.5355757103923899</v>
      </c>
      <c r="DW102" s="1">
        <v>3.6176537424788902</v>
      </c>
      <c r="DX102" s="1">
        <v>3.4692818810950699</v>
      </c>
      <c r="EL102"/>
      <c r="EZ102"/>
      <c r="FB102" s="1">
        <v>1.05952576387549</v>
      </c>
      <c r="FC102" s="1">
        <v>6.8653592153321004</v>
      </c>
      <c r="FD102" s="1">
        <v>7.5038528577862698</v>
      </c>
      <c r="FE102" s="98" t="e">
        <v>#N/A</v>
      </c>
      <c r="FF102" s="1">
        <v>6.6743171833602002</v>
      </c>
      <c r="FG102" s="1">
        <v>10.991578921559199</v>
      </c>
      <c r="FH102" s="1">
        <v>11.713834179201701</v>
      </c>
      <c r="FI102" s="1">
        <v>13.5754477381141</v>
      </c>
      <c r="FJ102" s="1">
        <v>1.2208457482517301</v>
      </c>
      <c r="FK102" s="1">
        <v>3.2933161430178401</v>
      </c>
      <c r="FL102" s="1">
        <v>5.5809343102236797</v>
      </c>
      <c r="FM102" s="1">
        <v>4.7749650918797402</v>
      </c>
      <c r="FN102" s="1">
        <v>7.8460889795167796</v>
      </c>
      <c r="GB102"/>
      <c r="GP102"/>
      <c r="HR102"/>
    </row>
    <row r="103" spans="1:226" ht="21">
      <c r="A103" s="13">
        <f t="shared" si="1"/>
        <v>43404</v>
      </c>
      <c r="O103"/>
      <c r="AD103"/>
      <c r="AE103" s="4">
        <v>43404</v>
      </c>
      <c r="AF103" s="1">
        <v>3.66328374171992</v>
      </c>
      <c r="AG103" s="1">
        <v>8.1912389883539891</v>
      </c>
      <c r="AH103" s="1">
        <v>10.4085554423022</v>
      </c>
      <c r="AI103" s="1">
        <v>8.51584408579191</v>
      </c>
      <c r="AJ103" s="1">
        <v>7.6058987511739202</v>
      </c>
      <c r="AK103" s="1">
        <v>13.149856234696401</v>
      </c>
      <c r="AL103" s="1">
        <v>20.997536718821099</v>
      </c>
      <c r="AM103" s="1">
        <v>16.443343683545699</v>
      </c>
      <c r="AN103" s="1">
        <v>5.1354187704282301</v>
      </c>
      <c r="AO103" s="1">
        <v>3.7856395229308202</v>
      </c>
      <c r="AP103" s="1">
        <v>7.2040954399246102</v>
      </c>
      <c r="AQ103" s="1">
        <v>8.17133582663865</v>
      </c>
      <c r="AR103" s="1">
        <v>7.8834138341641697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T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DJ103"/>
      <c r="DL103" s="1">
        <v>3.0818193697626701</v>
      </c>
      <c r="DM103" s="1">
        <v>3.7715701975078999</v>
      </c>
      <c r="DN103" s="1">
        <v>4.6861417282898099</v>
      </c>
      <c r="DO103" s="1">
        <v>3.8848900892629401</v>
      </c>
      <c r="DP103" s="1">
        <v>5.6292100212298797</v>
      </c>
      <c r="DQ103" s="1">
        <v>5.2870995917515096</v>
      </c>
      <c r="DR103" s="1">
        <v>7.03138196553446</v>
      </c>
      <c r="DS103" s="1">
        <v>5.9847936161479698</v>
      </c>
      <c r="DT103" s="1">
        <v>0.247803987892973</v>
      </c>
      <c r="DU103" s="1">
        <v>0.51933076209450202</v>
      </c>
      <c r="DV103" s="1">
        <v>6.4785155824616396</v>
      </c>
      <c r="DW103" s="1">
        <v>3.4793711956259901</v>
      </c>
      <c r="DX103" s="1">
        <v>3.51288096168203</v>
      </c>
      <c r="EL103"/>
      <c r="EZ103"/>
      <c r="FB103" s="1">
        <v>1.6942453082525</v>
      </c>
      <c r="FC103" s="1">
        <v>6.8881580466405596</v>
      </c>
      <c r="FD103" s="1">
        <v>7.4279474053943604</v>
      </c>
      <c r="FE103" s="98" t="e">
        <v>#N/A</v>
      </c>
      <c r="FF103" s="1">
        <v>7.04370659623953</v>
      </c>
      <c r="FG103" s="1">
        <v>9.7739672201088403</v>
      </c>
      <c r="FH103" s="1">
        <v>14.4936121139701</v>
      </c>
      <c r="FI103" s="1">
        <v>13.8855450499406</v>
      </c>
      <c r="FJ103" s="1">
        <v>0.98233332642482596</v>
      </c>
      <c r="FK103" s="1">
        <v>2.5098768656902601</v>
      </c>
      <c r="FL103" s="1">
        <v>6.5124352312880296</v>
      </c>
      <c r="FM103" s="1">
        <v>5.4418055950937303</v>
      </c>
      <c r="FN103" s="1">
        <v>7.9854916915330003</v>
      </c>
      <c r="GB103"/>
      <c r="GP103"/>
      <c r="HR103"/>
    </row>
    <row r="104" spans="1:226" ht="21">
      <c r="A104" s="13">
        <f t="shared" si="1"/>
        <v>43371</v>
      </c>
      <c r="O104"/>
      <c r="AD104"/>
      <c r="AE104" s="4">
        <v>43371</v>
      </c>
      <c r="AF104" s="1">
        <v>4.6428445017071001</v>
      </c>
      <c r="AG104" s="1">
        <v>7.9191463321770801</v>
      </c>
      <c r="AH104" s="1">
        <v>10.5219854313714</v>
      </c>
      <c r="AI104" s="1">
        <v>9.6718877496159905</v>
      </c>
      <c r="AJ104" s="1">
        <v>7.3789869269868698</v>
      </c>
      <c r="AK104" s="1">
        <v>13.1501293894142</v>
      </c>
      <c r="AL104" s="1">
        <v>20.438946656290799</v>
      </c>
      <c r="AM104" s="1">
        <v>17.0447098050149</v>
      </c>
      <c r="AN104" s="1">
        <v>3.0260372442624899</v>
      </c>
      <c r="AO104" s="1">
        <v>3.8333780548336902</v>
      </c>
      <c r="AP104" s="1">
        <v>8.6889106681067396</v>
      </c>
      <c r="AQ104" s="1">
        <v>9.0216783044880504</v>
      </c>
      <c r="AR104" s="1">
        <v>7.1466183375450703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T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DJ104"/>
      <c r="DL104" s="1">
        <v>2.8427132061239799</v>
      </c>
      <c r="DM104" s="1">
        <v>3.9044093969715901</v>
      </c>
      <c r="DN104" s="1">
        <v>4.6522555007586899</v>
      </c>
      <c r="DO104" s="1">
        <v>3.7482691779350801</v>
      </c>
      <c r="DP104" s="1">
        <v>5.5586319501992296</v>
      </c>
      <c r="DQ104" s="1">
        <v>5.2224975585152302</v>
      </c>
      <c r="DR104" s="1">
        <v>8.3385325368058094</v>
      </c>
      <c r="DS104" s="1">
        <v>5.69158928097632</v>
      </c>
      <c r="DT104" s="1">
        <v>-0.26889273834259098</v>
      </c>
      <c r="DU104" s="1">
        <v>2.51124148292323E-2</v>
      </c>
      <c r="DV104" s="1">
        <v>7.02015648856616</v>
      </c>
      <c r="DW104" s="1">
        <v>3.6865882935310799</v>
      </c>
      <c r="DX104" s="1">
        <v>3.66148147199829</v>
      </c>
      <c r="EL104"/>
      <c r="EZ104"/>
      <c r="FB104" s="1">
        <v>2.6642485535231</v>
      </c>
      <c r="FC104" s="1">
        <v>6.5664628404537497</v>
      </c>
      <c r="FD104" s="1">
        <v>7.7091402943633698</v>
      </c>
      <c r="FE104" s="98" t="e">
        <v>#N/A</v>
      </c>
      <c r="FF104" s="1">
        <v>6.69585494423053</v>
      </c>
      <c r="FG104" s="1">
        <v>9.7700432007063096</v>
      </c>
      <c r="FH104" s="1">
        <v>13.405309851130101</v>
      </c>
      <c r="FI104" s="1">
        <v>14.337969381925699</v>
      </c>
      <c r="FJ104" s="1">
        <v>0.49439907422697899</v>
      </c>
      <c r="FK104" s="1">
        <v>2.4264013228741601</v>
      </c>
      <c r="FL104" s="1">
        <v>8.6420730354178001</v>
      </c>
      <c r="FM104" s="1">
        <v>5.9477585938907298</v>
      </c>
      <c r="FN104" s="1">
        <v>5.6314412909694997</v>
      </c>
      <c r="GB104"/>
      <c r="GP104"/>
      <c r="HR104"/>
    </row>
    <row r="105" spans="1:226" ht="21">
      <c r="A105" s="13">
        <f t="shared" si="1"/>
        <v>43343</v>
      </c>
      <c r="O105"/>
      <c r="AD105"/>
      <c r="AE105" s="4">
        <v>43343</v>
      </c>
      <c r="AF105" s="1">
        <v>4.6674029665244197</v>
      </c>
      <c r="AG105" s="1">
        <v>7.7774328869842</v>
      </c>
      <c r="AH105" s="1">
        <v>10.740455574221199</v>
      </c>
      <c r="AI105" s="1">
        <v>10.276203276511801</v>
      </c>
      <c r="AJ105" s="1">
        <v>6.8293889715016602</v>
      </c>
      <c r="AK105" s="1">
        <v>12.7203641768783</v>
      </c>
      <c r="AL105" s="1">
        <v>21.911828287958901</v>
      </c>
      <c r="AM105" s="1">
        <v>15.912579056522601</v>
      </c>
      <c r="AN105" s="1">
        <v>2.7953997000052202</v>
      </c>
      <c r="AO105" s="1">
        <v>3.4849864605739902</v>
      </c>
      <c r="AP105" s="1">
        <v>7.3710545540355099</v>
      </c>
      <c r="AQ105" s="1">
        <v>6.4454757613039897</v>
      </c>
      <c r="AR105" s="1">
        <v>6.4660900095729401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T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DJ105"/>
      <c r="DL105" s="1">
        <v>4.1006313602933604</v>
      </c>
      <c r="DM105" s="1">
        <v>4.0374116687011803</v>
      </c>
      <c r="DN105" s="1">
        <v>4.70013217645994</v>
      </c>
      <c r="DO105" s="1">
        <v>3.5934960653982899</v>
      </c>
      <c r="DP105" s="1">
        <v>5.2856384258169804</v>
      </c>
      <c r="DQ105" s="1">
        <v>5.1355215482285299</v>
      </c>
      <c r="DR105" s="1">
        <v>9.9126425541454406</v>
      </c>
      <c r="DS105" s="1">
        <v>5.5894746418210799</v>
      </c>
      <c r="DT105" s="1">
        <v>-0.41764310503892099</v>
      </c>
      <c r="DU105" s="1">
        <v>-0.89518667142604602</v>
      </c>
      <c r="DV105" s="1">
        <v>5.4997605827731597</v>
      </c>
      <c r="DW105" s="1">
        <v>3.6512015219052998</v>
      </c>
      <c r="DX105" s="1">
        <v>3.8615803536853601</v>
      </c>
      <c r="EL105"/>
      <c r="EZ105"/>
      <c r="FB105" s="1">
        <v>2.64766232091285</v>
      </c>
      <c r="FC105" s="1">
        <v>6.4996335249888899</v>
      </c>
      <c r="FD105" s="1">
        <v>7.8444135932663599</v>
      </c>
      <c r="FE105" s="98" t="e">
        <v>#N/A</v>
      </c>
      <c r="FF105" s="1">
        <v>5.9747172521444103</v>
      </c>
      <c r="FG105" s="1">
        <v>9.4200569007234094</v>
      </c>
      <c r="FH105" s="1">
        <v>14.576318315649299</v>
      </c>
      <c r="FI105" s="1">
        <v>14.420631320929299</v>
      </c>
      <c r="FJ105" s="1">
        <v>0.44174413050890898</v>
      </c>
      <c r="FK105" s="1">
        <v>1.88731791958421</v>
      </c>
      <c r="FL105" s="1">
        <v>6.7762042398762397</v>
      </c>
      <c r="FM105" s="1">
        <v>5.4610994006116202</v>
      </c>
      <c r="FN105" s="1">
        <v>5.3032619937285297</v>
      </c>
      <c r="GB105"/>
      <c r="GP105"/>
      <c r="HR105"/>
    </row>
    <row r="106" spans="1:226" ht="21">
      <c r="A106" s="13">
        <f t="shared" si="1"/>
        <v>43312</v>
      </c>
      <c r="O106"/>
      <c r="AD106"/>
      <c r="AE106" s="4">
        <v>43312</v>
      </c>
      <c r="AF106" s="1">
        <v>4.9435749207277802</v>
      </c>
      <c r="AG106" s="1">
        <v>7.3835684591616904</v>
      </c>
      <c r="AH106" s="1">
        <v>11.157552144869101</v>
      </c>
      <c r="AI106" s="1">
        <v>10.655338044993499</v>
      </c>
      <c r="AJ106" s="1">
        <v>6.0965738285845701</v>
      </c>
      <c r="AK106" s="1">
        <v>11.995925119984699</v>
      </c>
      <c r="AL106" s="1">
        <v>23.3939484167669</v>
      </c>
      <c r="AM106" s="1">
        <v>15.277951808216001</v>
      </c>
      <c r="AN106" s="1">
        <v>1.7334277909835201</v>
      </c>
      <c r="AO106" s="1">
        <v>2.5136568384804998</v>
      </c>
      <c r="AP106" s="1">
        <v>7.4061317896534797</v>
      </c>
      <c r="AQ106" s="1">
        <v>5.8399671701830203</v>
      </c>
      <c r="AR106" s="1">
        <v>5.4948885396101703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T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DJ106"/>
      <c r="DL106" s="1">
        <v>4.1539896975549198</v>
      </c>
      <c r="DM106" s="1">
        <v>4.1279416770508703</v>
      </c>
      <c r="DN106" s="1">
        <v>4.5278084721632599</v>
      </c>
      <c r="DO106" s="1">
        <v>3.33697448884709</v>
      </c>
      <c r="DP106" s="1">
        <v>5.2524515538988696</v>
      </c>
      <c r="DQ106" s="1">
        <v>5.04279668329466</v>
      </c>
      <c r="DR106" s="1">
        <v>10.1509678897282</v>
      </c>
      <c r="DS106" s="1">
        <v>5.2221140171556604</v>
      </c>
      <c r="DT106" s="1">
        <v>-0.70928128080361597</v>
      </c>
      <c r="DU106" s="1">
        <v>1.15523636052306</v>
      </c>
      <c r="DV106" s="1">
        <v>5.5667790561595298</v>
      </c>
      <c r="DW106" s="1">
        <v>3.3203172990186398</v>
      </c>
      <c r="DX106" s="1">
        <v>4.1088531027558597</v>
      </c>
      <c r="EL106"/>
      <c r="EZ106"/>
      <c r="FB106" s="1">
        <v>3.29500192193579</v>
      </c>
      <c r="FC106" s="1">
        <v>6.6614362159394798</v>
      </c>
      <c r="FD106" s="1">
        <v>7.7675074595220996</v>
      </c>
      <c r="FE106" s="98" t="e">
        <v>#N/A</v>
      </c>
      <c r="FF106" s="1">
        <v>5.35435460214181</v>
      </c>
      <c r="FG106" s="1">
        <v>9.2021296134952202</v>
      </c>
      <c r="FH106" s="1">
        <v>15.279817877561801</v>
      </c>
      <c r="FI106" s="1">
        <v>14.702260681201899</v>
      </c>
      <c r="FJ106" s="1">
        <v>0.16988506112468099</v>
      </c>
      <c r="FK106" s="1">
        <v>3.3714987020534299</v>
      </c>
      <c r="FL106" s="1">
        <v>6.7218539799303398</v>
      </c>
      <c r="FM106" s="1">
        <v>5.1599047464218701</v>
      </c>
      <c r="FN106" s="1">
        <v>5.23065961516419</v>
      </c>
      <c r="GB106"/>
      <c r="GP106"/>
      <c r="HR106"/>
    </row>
    <row r="107" spans="1:226" ht="21">
      <c r="A107" s="13">
        <f t="shared" si="1"/>
        <v>43280</v>
      </c>
      <c r="O107"/>
      <c r="AD107"/>
      <c r="AE107" s="4">
        <v>43280</v>
      </c>
      <c r="AF107" s="1">
        <v>4.6586343350291797</v>
      </c>
      <c r="AG107" s="1">
        <v>7.1297632430236497</v>
      </c>
      <c r="AH107" s="1">
        <v>10.553816804519199</v>
      </c>
      <c r="AI107" s="1">
        <v>11.2486880687128</v>
      </c>
      <c r="AJ107" s="1">
        <v>5.6977098336951997</v>
      </c>
      <c r="AK107" s="1">
        <v>11.4588177196537</v>
      </c>
      <c r="AL107" s="1">
        <v>23.353052200924999</v>
      </c>
      <c r="AM107" s="1">
        <v>13.921520780217699</v>
      </c>
      <c r="AN107" s="1">
        <v>1.3227640176814399</v>
      </c>
      <c r="AO107" s="1">
        <v>2.1596538476019198</v>
      </c>
      <c r="AP107" s="1">
        <v>6.6917363906037899</v>
      </c>
      <c r="AQ107" s="1">
        <v>5.2835052138340899</v>
      </c>
      <c r="AR107" s="1">
        <v>5.3037637908964497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T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DJ107"/>
      <c r="DL107" s="1">
        <v>4.2838634054626699</v>
      </c>
      <c r="DM107" s="1">
        <v>4.1010933246790602</v>
      </c>
      <c r="DN107" s="1">
        <v>4.29548534547743</v>
      </c>
      <c r="DO107" s="1">
        <v>3.25645085385508</v>
      </c>
      <c r="DP107" s="1">
        <v>5.0183097178444598</v>
      </c>
      <c r="DQ107" s="1">
        <v>4.8527200906935004</v>
      </c>
      <c r="DR107" s="1">
        <v>10.1321295703189</v>
      </c>
      <c r="DS107" s="1">
        <v>4.5673443399484404</v>
      </c>
      <c r="DT107" s="1">
        <v>-0.97464185879069298</v>
      </c>
      <c r="DU107" s="1">
        <v>1.0318723413797199</v>
      </c>
      <c r="DV107" s="1">
        <v>5.1579081961895499</v>
      </c>
      <c r="DW107" s="1">
        <v>3.0634383783710999</v>
      </c>
      <c r="DX107" s="1">
        <v>4.1416267485966003</v>
      </c>
      <c r="EL107"/>
      <c r="EZ107"/>
      <c r="FB107" s="1">
        <v>4.2592612762736497</v>
      </c>
      <c r="FC107" s="1">
        <v>6.5238907558538104</v>
      </c>
      <c r="FD107" s="1">
        <v>7.2495903723877504</v>
      </c>
      <c r="FE107" s="98" t="e">
        <v>#N/A</v>
      </c>
      <c r="FF107" s="1">
        <v>4.6274282403778404</v>
      </c>
      <c r="FG107" s="1">
        <v>9.1523835559995206</v>
      </c>
      <c r="FH107" s="1">
        <v>15.636173933635</v>
      </c>
      <c r="FI107" s="1">
        <v>14.4769705020797</v>
      </c>
      <c r="FJ107" s="1">
        <v>3.6911993144183697E-2</v>
      </c>
      <c r="FK107" s="1">
        <v>3.2547240551855698</v>
      </c>
      <c r="FL107" s="1">
        <v>6.3678304160895101</v>
      </c>
      <c r="FM107" s="1">
        <v>4.7571680098461204</v>
      </c>
      <c r="FN107" s="1">
        <v>4.82330900450141</v>
      </c>
      <c r="GB107"/>
      <c r="GP107"/>
      <c r="HR107"/>
    </row>
    <row r="108" spans="1:226" ht="21">
      <c r="A108" s="13">
        <f t="shared" si="1"/>
        <v>43251</v>
      </c>
      <c r="O108"/>
      <c r="AD108"/>
      <c r="AE108" s="4">
        <v>43251</v>
      </c>
      <c r="AF108" s="1">
        <v>4.68227570071058</v>
      </c>
      <c r="AG108" s="1">
        <v>6.9746743246214598</v>
      </c>
      <c r="AH108" s="1">
        <v>10.543645704582801</v>
      </c>
      <c r="AI108" s="1">
        <v>11.6106426743561</v>
      </c>
      <c r="AJ108" s="1">
        <v>4.6659921599806102</v>
      </c>
      <c r="AK108" s="1">
        <v>11.629503660454899</v>
      </c>
      <c r="AL108" s="1">
        <v>23.030398844332399</v>
      </c>
      <c r="AM108" s="1">
        <v>14.1842615220274</v>
      </c>
      <c r="AN108" s="1">
        <v>0.94615496833534196</v>
      </c>
      <c r="AO108" s="1">
        <v>1.5878420860696201</v>
      </c>
      <c r="AP108" s="1">
        <v>6.6941704127301804</v>
      </c>
      <c r="AQ108" s="1">
        <v>3.3832035668767499</v>
      </c>
      <c r="AR108" s="1">
        <v>4.9547957397255704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T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DJ108"/>
      <c r="DL108" s="1">
        <v>4.3494438083898004</v>
      </c>
      <c r="DM108" s="1">
        <v>4.0060375057845903</v>
      </c>
      <c r="DN108" s="1">
        <v>3.5447222982114499</v>
      </c>
      <c r="DO108" s="1">
        <v>3.0954939860996702</v>
      </c>
      <c r="DP108" s="1">
        <v>3.22567674085054</v>
      </c>
      <c r="DQ108" s="1">
        <v>4.6154013458726899</v>
      </c>
      <c r="DR108" s="1">
        <v>9.2026521221444799</v>
      </c>
      <c r="DS108" s="1">
        <v>3.8540821584858098</v>
      </c>
      <c r="DT108" s="1">
        <v>-1.08918789916514</v>
      </c>
      <c r="DU108" s="1">
        <v>0.72234476123051905</v>
      </c>
      <c r="DV108" s="1">
        <v>4.6976576336795501</v>
      </c>
      <c r="DW108" s="1">
        <v>2.1288048504194199</v>
      </c>
      <c r="DX108" s="1">
        <v>4.0889081336775499</v>
      </c>
      <c r="EL108"/>
      <c r="EZ108"/>
      <c r="FB108" s="1">
        <v>4.3407206917125496</v>
      </c>
      <c r="FC108" s="1">
        <v>6.6415746268667304</v>
      </c>
      <c r="FD108" s="1">
        <v>7.0331225648472504</v>
      </c>
      <c r="FE108" s="98" t="e">
        <v>#N/A</v>
      </c>
      <c r="FF108" s="1">
        <v>2.6114693531133599</v>
      </c>
      <c r="FG108" s="1">
        <v>9.1591880390728893</v>
      </c>
      <c r="FH108" s="1">
        <v>16.019355023905</v>
      </c>
      <c r="FI108" s="1">
        <v>14.986605994943099</v>
      </c>
      <c r="FJ108" s="1">
        <v>2.4801083272470902E-2</v>
      </c>
      <c r="FK108" s="1">
        <v>3.12957475975819</v>
      </c>
      <c r="FL108" s="1">
        <v>5.8270253237174101</v>
      </c>
      <c r="FM108" s="1">
        <v>3.6932775625874199</v>
      </c>
      <c r="FN108" s="1">
        <v>4.9771517046411198</v>
      </c>
      <c r="GB108"/>
      <c r="GP108"/>
      <c r="HR108"/>
    </row>
    <row r="109" spans="1:226" ht="21">
      <c r="A109" s="13">
        <f t="shared" si="1"/>
        <v>43220</v>
      </c>
      <c r="O109"/>
      <c r="AD109"/>
      <c r="AE109" s="4">
        <v>43220</v>
      </c>
      <c r="AF109" s="1">
        <v>4.9196034497041099</v>
      </c>
      <c r="AG109" s="1">
        <v>6.5964488689888503</v>
      </c>
      <c r="AH109" s="1">
        <v>9.1110060023471799</v>
      </c>
      <c r="AI109" s="1">
        <v>12.1095563346507</v>
      </c>
      <c r="AJ109" s="1">
        <v>4.2975027059162398</v>
      </c>
      <c r="AK109" s="1">
        <v>11.924975373226401</v>
      </c>
      <c r="AL109" s="1">
        <v>17.456294690735</v>
      </c>
      <c r="AM109" s="1">
        <v>13.468686011727399</v>
      </c>
      <c r="AN109" s="1">
        <v>3.6943650449949601</v>
      </c>
      <c r="AO109" s="1">
        <v>1.01722213326385</v>
      </c>
      <c r="AP109" s="1">
        <v>7.0687694604773004</v>
      </c>
      <c r="AQ109" s="1">
        <v>2.63965042084007</v>
      </c>
      <c r="AR109" s="1">
        <v>4.6573157108571097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T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DJ109"/>
      <c r="DL109" s="1">
        <v>4.3489076547096399</v>
      </c>
      <c r="DM109" s="1">
        <v>3.9690771763050199</v>
      </c>
      <c r="DN109" s="1">
        <v>3.0202274814909198</v>
      </c>
      <c r="DO109" s="1">
        <v>3.3496339979314098</v>
      </c>
      <c r="DP109" s="1">
        <v>3.073702651179</v>
      </c>
      <c r="DQ109" s="1">
        <v>4.4964826624408101</v>
      </c>
      <c r="DR109" s="1">
        <v>7.11596415269186</v>
      </c>
      <c r="DS109" s="1">
        <v>3.6550546660363001</v>
      </c>
      <c r="DT109" s="1">
        <v>-0.343456276275175</v>
      </c>
      <c r="DU109" s="1">
        <v>1.20311545106885</v>
      </c>
      <c r="DV109" s="1">
        <v>4.5324436118175502</v>
      </c>
      <c r="DW109" s="1">
        <v>2.0142168628595098</v>
      </c>
      <c r="DX109" s="1">
        <v>4.1799316526379302</v>
      </c>
      <c r="EL109"/>
      <c r="EZ109"/>
      <c r="FB109" s="1">
        <v>4.6253055973863297</v>
      </c>
      <c r="FC109" s="1">
        <v>6.6456089776946197</v>
      </c>
      <c r="FD109" s="1">
        <v>6.1786543397503699</v>
      </c>
      <c r="FE109" s="98" t="e">
        <v>#N/A</v>
      </c>
      <c r="FF109" s="1">
        <v>1.83220733431198</v>
      </c>
      <c r="FG109" s="1">
        <v>9.4213036951377607</v>
      </c>
      <c r="FH109" s="1">
        <v>13.962151830827899</v>
      </c>
      <c r="FI109" s="1">
        <v>14.967243346207001</v>
      </c>
      <c r="FJ109" s="1">
        <v>1.6190820748638299</v>
      </c>
      <c r="FK109" s="1">
        <v>2.9511422122097901</v>
      </c>
      <c r="FL109" s="1">
        <v>4.91254116049135</v>
      </c>
      <c r="FM109" s="1">
        <v>3.5386546235370901</v>
      </c>
      <c r="FN109" s="1">
        <v>4.9338928742787997</v>
      </c>
      <c r="GB109"/>
      <c r="GP109"/>
      <c r="HR109"/>
    </row>
    <row r="110" spans="1:226" ht="21">
      <c r="A110" s="13">
        <f t="shared" si="1"/>
        <v>43188</v>
      </c>
      <c r="O110"/>
      <c r="AD110"/>
      <c r="AE110" s="4">
        <v>43188</v>
      </c>
      <c r="AF110" s="1">
        <v>6.3048265529201899</v>
      </c>
      <c r="AG110" s="1">
        <v>6.5456726372193996</v>
      </c>
      <c r="AH110" s="1">
        <v>9.0172156000163408</v>
      </c>
      <c r="AI110" s="1">
        <v>12.722703962278599</v>
      </c>
      <c r="AJ110" s="1">
        <v>4.0593051043559596</v>
      </c>
      <c r="AK110" s="1">
        <v>10.9617105068731</v>
      </c>
      <c r="AL110" s="1">
        <v>14.673307545104199</v>
      </c>
      <c r="AM110" s="1">
        <v>12.8189391603216</v>
      </c>
      <c r="AN110" s="1">
        <v>3.4076413120918798</v>
      </c>
      <c r="AO110" s="1">
        <v>0.61882487017099996</v>
      </c>
      <c r="AP110" s="1">
        <v>8.0422616563571694</v>
      </c>
      <c r="AQ110" s="1">
        <v>2.2930453091708398</v>
      </c>
      <c r="AR110" s="1">
        <v>4.3849925852654303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T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DJ110"/>
      <c r="DL110" s="1">
        <v>4.1625642643732403</v>
      </c>
      <c r="DM110" s="1">
        <v>4.0880115759296203</v>
      </c>
      <c r="DN110" s="1">
        <v>2.9010885075564299</v>
      </c>
      <c r="DO110" s="1">
        <v>3.8663119899291498</v>
      </c>
      <c r="DP110" s="1">
        <v>3.18392580375752</v>
      </c>
      <c r="DQ110" s="1">
        <v>3.92055640884859</v>
      </c>
      <c r="DR110" s="1">
        <v>6.72680360769212</v>
      </c>
      <c r="DS110" s="1">
        <v>3.3971373055126399</v>
      </c>
      <c r="DT110" s="1">
        <v>-2.74450772737472E-2</v>
      </c>
      <c r="DU110" s="1">
        <v>0.90261169619349901</v>
      </c>
      <c r="DV110" s="1">
        <v>4.9039688813985496</v>
      </c>
      <c r="DW110" s="1">
        <v>2.0693169277302599</v>
      </c>
      <c r="DX110" s="1">
        <v>4.4365930150194499</v>
      </c>
      <c r="EL110"/>
      <c r="EZ110"/>
      <c r="FB110" s="1">
        <v>4.5166447106832104</v>
      </c>
      <c r="FC110" s="1">
        <v>6.7659558613772797</v>
      </c>
      <c r="FD110" s="1">
        <v>5.93873819887314</v>
      </c>
      <c r="FE110" s="98" t="e">
        <v>#N/A</v>
      </c>
      <c r="FF110" s="1">
        <v>1.8976565766334801</v>
      </c>
      <c r="FG110" s="1">
        <v>8.2320049026350208</v>
      </c>
      <c r="FH110" s="1">
        <v>10.5904666505193</v>
      </c>
      <c r="FI110" s="1">
        <v>14.426083132378601</v>
      </c>
      <c r="FJ110" s="1">
        <v>2.1785220267813301</v>
      </c>
      <c r="FK110" s="1">
        <v>3.1168202591924898</v>
      </c>
      <c r="FL110" s="1">
        <v>5.4978376720679503</v>
      </c>
      <c r="FM110" s="1">
        <v>3.3848758535292802</v>
      </c>
      <c r="FN110" s="1">
        <v>5.1841666734934204</v>
      </c>
      <c r="GB110"/>
      <c r="GP110"/>
      <c r="HR110"/>
    </row>
    <row r="111" spans="1:226" ht="21">
      <c r="A111" s="13">
        <f t="shared" si="1"/>
        <v>43159</v>
      </c>
      <c r="O111"/>
      <c r="AD111"/>
      <c r="AE111" s="4">
        <v>43159</v>
      </c>
      <c r="AF111" s="1">
        <v>4.2659311821402897</v>
      </c>
      <c r="AG111" s="1">
        <v>6.6831770109009998</v>
      </c>
      <c r="AH111" s="1">
        <v>8.2388632959116794</v>
      </c>
      <c r="AI111" s="1">
        <v>13.7036389104014</v>
      </c>
      <c r="AJ111" s="1">
        <v>4.09255403459081</v>
      </c>
      <c r="AK111" s="1">
        <v>10.6730071577201</v>
      </c>
      <c r="AL111" s="1">
        <v>14.3229276534862</v>
      </c>
      <c r="AM111" s="1">
        <v>12.8117157817997</v>
      </c>
      <c r="AN111" s="1">
        <v>4.2779905469475104</v>
      </c>
      <c r="AO111" s="1">
        <v>1.15740827678138</v>
      </c>
      <c r="AP111" s="1">
        <v>9.7264228552123999</v>
      </c>
      <c r="AQ111" s="1">
        <v>2.1784094862395298</v>
      </c>
      <c r="AR111" s="1">
        <v>5.0078193453504003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T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DJ111"/>
      <c r="DL111" s="1">
        <v>4.94597442775851</v>
      </c>
      <c r="DM111" s="1">
        <v>4.22640840392447</v>
      </c>
      <c r="DN111" s="1">
        <v>2.9985934169033999</v>
      </c>
      <c r="DO111" s="1">
        <v>2.4755249943906401</v>
      </c>
      <c r="DP111" s="1">
        <v>3.3635348706604402</v>
      </c>
      <c r="DQ111" s="1">
        <v>4.0550369730590496</v>
      </c>
      <c r="DR111" s="1">
        <v>7.5041024016525704</v>
      </c>
      <c r="DS111" s="1">
        <v>2.4586745078677898</v>
      </c>
      <c r="DT111" s="1">
        <v>5.4226566304843002E-2</v>
      </c>
      <c r="DU111" s="1">
        <v>1.22220652896159</v>
      </c>
      <c r="DV111" s="1">
        <v>4.9363093051703304</v>
      </c>
      <c r="DW111" s="1">
        <v>2.1424307725726801</v>
      </c>
      <c r="DX111" s="1">
        <v>4.6150739938344998</v>
      </c>
      <c r="EL111"/>
      <c r="EZ111"/>
      <c r="FB111" s="1">
        <v>4.0823096105845904</v>
      </c>
      <c r="FC111" s="1">
        <v>7.0051389018289703</v>
      </c>
      <c r="FD111" s="1">
        <v>6.0117848526467297</v>
      </c>
      <c r="FE111" s="98" t="e">
        <v>#N/A</v>
      </c>
      <c r="FF111" s="1">
        <v>2.1878940185530702</v>
      </c>
      <c r="FG111" s="1">
        <v>8.0943477041184497</v>
      </c>
      <c r="FH111" s="1">
        <v>11.8361631117615</v>
      </c>
      <c r="FI111" s="1">
        <v>14.0651418726159</v>
      </c>
      <c r="FJ111" s="1">
        <v>1.82604795671951</v>
      </c>
      <c r="FK111" s="1">
        <v>3.6669471636579001</v>
      </c>
      <c r="FL111" s="1">
        <v>6.4730037515860097</v>
      </c>
      <c r="FM111" s="1">
        <v>3.4519496442779398</v>
      </c>
      <c r="FN111" s="1">
        <v>5.5801848433596204</v>
      </c>
      <c r="GB111"/>
      <c r="GP111"/>
      <c r="HR111"/>
    </row>
    <row r="112" spans="1:226" ht="21">
      <c r="A112" s="13">
        <f t="shared" si="1"/>
        <v>43131</v>
      </c>
      <c r="O112"/>
      <c r="AD112"/>
      <c r="AE112" s="4">
        <v>43131</v>
      </c>
      <c r="AF112" s="1">
        <v>4.1504327750520797</v>
      </c>
      <c r="AG112" s="1">
        <v>8.0925551940397291</v>
      </c>
      <c r="AH112" s="1">
        <v>9.3157319627524195</v>
      </c>
      <c r="AI112" s="1">
        <v>13.388821766897999</v>
      </c>
      <c r="AJ112" s="1">
        <v>5.8470642025963997</v>
      </c>
      <c r="AK112" s="1">
        <v>12.1576173422037</v>
      </c>
      <c r="AL112" s="1">
        <v>13.9534574714123</v>
      </c>
      <c r="AM112" s="1">
        <v>15.684789865977001</v>
      </c>
      <c r="AN112" s="1">
        <v>9.6237282275745493</v>
      </c>
      <c r="AO112" s="1">
        <v>2.5804294494009099</v>
      </c>
      <c r="AP112" s="1">
        <v>8.8315278623961504</v>
      </c>
      <c r="AQ112" s="1">
        <v>6.2758904671298001</v>
      </c>
      <c r="AR112" s="1">
        <v>7.4757441013786998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T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DJ112"/>
      <c r="DL112" s="1">
        <v>3.70153078138839</v>
      </c>
      <c r="DM112" s="1">
        <v>4.7823986504370497</v>
      </c>
      <c r="DN112" s="1">
        <v>3.47651712095593</v>
      </c>
      <c r="DO112" s="1">
        <v>3.24279847816846</v>
      </c>
      <c r="DP112" s="1">
        <v>3.91908053343314</v>
      </c>
      <c r="DQ112" s="1">
        <v>4.3864321652982801</v>
      </c>
      <c r="DR112" s="1">
        <v>9.0767053725096591</v>
      </c>
      <c r="DS112" s="1">
        <v>3.1603081879912498</v>
      </c>
      <c r="DT112" s="1">
        <v>0.171201691479136</v>
      </c>
      <c r="DU112" s="1">
        <v>1.90539629962415</v>
      </c>
      <c r="DV112" s="1">
        <v>4.9021322070765496</v>
      </c>
      <c r="DW112" s="1">
        <v>2.7891394307167898</v>
      </c>
      <c r="DX112" s="1">
        <v>4.6966396325533504</v>
      </c>
      <c r="EL112"/>
      <c r="EZ112"/>
      <c r="FB112" s="1">
        <v>3.2699105885281501</v>
      </c>
      <c r="FC112" s="1">
        <v>7.8386303809127504</v>
      </c>
      <c r="FD112" s="1">
        <v>6.3960437691558401</v>
      </c>
      <c r="FE112" s="98" t="e">
        <v>#N/A</v>
      </c>
      <c r="FF112" s="1">
        <v>4.7541780172109798</v>
      </c>
      <c r="FG112" s="1">
        <v>8.3983770857522906</v>
      </c>
      <c r="FH112" s="1">
        <v>13.5156010188217</v>
      </c>
      <c r="FI112" s="1">
        <v>16.725052844894599</v>
      </c>
      <c r="FJ112" s="1">
        <v>1.50806417331387</v>
      </c>
      <c r="FK112" s="1">
        <v>2.85154761705587</v>
      </c>
      <c r="FL112" s="1">
        <v>6.46778268485361</v>
      </c>
      <c r="FM112" s="1">
        <v>4.2768395107970703</v>
      </c>
      <c r="FN112" s="1">
        <v>6.2652456866769404</v>
      </c>
      <c r="GB112"/>
      <c r="GP112"/>
      <c r="HR112"/>
    </row>
    <row r="113" spans="1:226" ht="21">
      <c r="A113" s="13">
        <f t="shared" si="1"/>
        <v>43098</v>
      </c>
      <c r="O113"/>
      <c r="AD113"/>
      <c r="AE113" s="4">
        <v>43098</v>
      </c>
      <c r="AF113" s="1">
        <v>1.6573682050196401</v>
      </c>
      <c r="AG113" s="1">
        <v>8.3815318812964996</v>
      </c>
      <c r="AH113" s="1">
        <v>11.356976858058401</v>
      </c>
      <c r="AI113" s="1">
        <v>10.638895396970099</v>
      </c>
      <c r="AJ113" s="1">
        <v>5.82315822634712</v>
      </c>
      <c r="AK113" s="1">
        <v>11.962843603889</v>
      </c>
      <c r="AL113" s="1">
        <v>9.4348931537532295</v>
      </c>
      <c r="AM113" s="1">
        <v>16.725202851074201</v>
      </c>
      <c r="AN113" s="1">
        <v>10.396792700386699</v>
      </c>
      <c r="AO113" s="1">
        <v>3.0925910975077899</v>
      </c>
      <c r="AP113" s="1">
        <v>8.3263193757890797</v>
      </c>
      <c r="AQ113" s="1">
        <v>7.2755991457364102</v>
      </c>
      <c r="AR113" s="1">
        <v>7.1883122504549801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T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DJ113"/>
      <c r="DL113" s="1">
        <v>3.3365238173985001</v>
      </c>
      <c r="DM113" s="1">
        <v>5.1584961211024298</v>
      </c>
      <c r="DN113" s="1">
        <v>4.5034088333083204</v>
      </c>
      <c r="DO113" s="1">
        <v>3.07788149265027</v>
      </c>
      <c r="DP113" s="1">
        <v>3.9235887967010399</v>
      </c>
      <c r="DQ113" s="1">
        <v>4.5057213395687201</v>
      </c>
      <c r="DR113" s="1">
        <v>7.4869506649097302</v>
      </c>
      <c r="DS113" s="1">
        <v>4.5455161995469302</v>
      </c>
      <c r="DT113" s="1">
        <v>0.17107911147048699</v>
      </c>
      <c r="DU113" s="1">
        <v>2.0967289320268101</v>
      </c>
      <c r="DV113" s="1">
        <v>4.9478371551286804</v>
      </c>
      <c r="DW113" s="1">
        <v>3.6686763200995398</v>
      </c>
      <c r="DX113" s="1">
        <v>4.7050086643465301</v>
      </c>
      <c r="EL113"/>
      <c r="EZ113"/>
      <c r="FB113" s="1">
        <v>2.1486388436888699</v>
      </c>
      <c r="FC113" s="1">
        <v>8.5779777806251403</v>
      </c>
      <c r="FD113" s="1">
        <v>7.6589436603150602</v>
      </c>
      <c r="FE113" s="98" t="e">
        <v>#N/A</v>
      </c>
      <c r="FF113" s="1">
        <v>5.2972505467433804</v>
      </c>
      <c r="FG113" s="1">
        <v>8.2942232066179997</v>
      </c>
      <c r="FH113" s="1">
        <v>8.5847835511468507</v>
      </c>
      <c r="FI113" s="1">
        <v>20.8049382897381</v>
      </c>
      <c r="FJ113" s="1">
        <v>1.6146682265771799</v>
      </c>
      <c r="FK113" s="1">
        <v>3.2124698303137702</v>
      </c>
      <c r="FL113" s="1">
        <v>6.5666746911711904</v>
      </c>
      <c r="FM113" s="1">
        <v>5.2238842312129199</v>
      </c>
      <c r="FN113" s="1">
        <v>6.6503654319468799</v>
      </c>
      <c r="GB113"/>
      <c r="GP113"/>
      <c r="HR113"/>
    </row>
    <row r="114" spans="1:226" ht="21">
      <c r="A114" s="13">
        <f t="shared" si="1"/>
        <v>43069</v>
      </c>
      <c r="O114"/>
      <c r="AD114"/>
      <c r="AE114" s="4">
        <v>43069</v>
      </c>
      <c r="AF114" s="1">
        <v>6.3549215655827798</v>
      </c>
      <c r="AG114" s="1">
        <v>9.3645530968742907</v>
      </c>
      <c r="AH114" s="1">
        <v>11.5731117541113</v>
      </c>
      <c r="AI114" s="1">
        <v>12.8063994168043</v>
      </c>
      <c r="AJ114" s="1">
        <v>5.1364934259703103</v>
      </c>
      <c r="AK114" s="1">
        <v>12.026753351682</v>
      </c>
      <c r="AL114" s="1">
        <v>13.3060749649794</v>
      </c>
      <c r="AM114" s="1">
        <v>15.499020458968699</v>
      </c>
      <c r="AN114" s="1">
        <v>11.2334446999531</v>
      </c>
      <c r="AO114" s="1">
        <v>4.1035705862810499</v>
      </c>
      <c r="AP114" s="1">
        <v>9.2749331910117192</v>
      </c>
      <c r="AQ114" s="1">
        <v>7.1804621681090399</v>
      </c>
      <c r="AR114" s="1">
        <v>9.03656837449482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T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DJ114"/>
      <c r="DL114" s="1">
        <v>3.74181479119994</v>
      </c>
      <c r="DM114" s="1">
        <v>5.4296024272280903</v>
      </c>
      <c r="DN114" s="1">
        <v>4.7106355537009801</v>
      </c>
      <c r="DO114" s="1">
        <v>3.0301501602316701</v>
      </c>
      <c r="DP114" s="1">
        <v>3.9383704990892001</v>
      </c>
      <c r="DQ114" s="1">
        <v>4.5190065905637002</v>
      </c>
      <c r="DR114" s="1">
        <v>5.7359702091708602</v>
      </c>
      <c r="DS114" s="1">
        <v>4.6309325157588503</v>
      </c>
      <c r="DT114" s="1">
        <v>0.45692247082478599</v>
      </c>
      <c r="DU114" s="1">
        <v>2.0793711116711799</v>
      </c>
      <c r="DV114" s="1">
        <v>4.8345370072031102</v>
      </c>
      <c r="DW114" s="1">
        <v>3.5447825143397802</v>
      </c>
      <c r="DX114" s="1">
        <v>5.07619720541389</v>
      </c>
      <c r="EL114"/>
      <c r="EZ114"/>
      <c r="FB114" s="1">
        <v>3.3901810747433201</v>
      </c>
      <c r="FC114" s="1">
        <v>8.8545362297081205</v>
      </c>
      <c r="FD114" s="1">
        <v>8.0168715830224109</v>
      </c>
      <c r="FE114" s="98" t="e">
        <v>#N/A</v>
      </c>
      <c r="FF114" s="1">
        <v>4.7821545488305999</v>
      </c>
      <c r="FG114" s="1">
        <v>8.1454817657430407</v>
      </c>
      <c r="FH114" s="1">
        <v>10.8791766369943</v>
      </c>
      <c r="FI114" s="1">
        <v>19.195537639420898</v>
      </c>
      <c r="FJ114" s="1">
        <v>1.93356516677747</v>
      </c>
      <c r="FK114" s="1">
        <v>3.18423519177838</v>
      </c>
      <c r="FL114" s="1">
        <v>7.0977784396671799</v>
      </c>
      <c r="FM114" s="1">
        <v>5.3528484471415201</v>
      </c>
      <c r="FN114" s="1">
        <v>6.5860113299967598</v>
      </c>
      <c r="GB114"/>
      <c r="GP114"/>
      <c r="HR114"/>
    </row>
    <row r="115" spans="1:226" ht="21">
      <c r="A115" s="13">
        <f t="shared" si="1"/>
        <v>43039</v>
      </c>
      <c r="O115"/>
      <c r="AD115"/>
      <c r="AE115" s="4">
        <v>43039</v>
      </c>
      <c r="AF115" s="1">
        <v>8.4324295029745304</v>
      </c>
      <c r="AG115" s="1">
        <v>10.178881663161</v>
      </c>
      <c r="AH115" s="1">
        <v>11.9629127266072</v>
      </c>
      <c r="AI115" s="1">
        <v>14.5605061019487</v>
      </c>
      <c r="AJ115" s="1">
        <v>5.8996895757323102</v>
      </c>
      <c r="AK115" s="1">
        <v>12.1430838497533</v>
      </c>
      <c r="AL115" s="1">
        <v>17.913690495811299</v>
      </c>
      <c r="AM115" s="1">
        <v>13.750401370906101</v>
      </c>
      <c r="AN115" s="1">
        <v>11.598103231928199</v>
      </c>
      <c r="AO115" s="1">
        <v>3.4567375708116699</v>
      </c>
      <c r="AP115" s="1">
        <v>9.6653406312052201</v>
      </c>
      <c r="AQ115" s="1">
        <v>6.9572013485562803</v>
      </c>
      <c r="AR115" s="1">
        <v>10.0870257939168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T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DJ115"/>
      <c r="DL115" s="1">
        <v>3.6033128353534698</v>
      </c>
      <c r="DM115" s="1">
        <v>5.6984724168421899</v>
      </c>
      <c r="DN115" s="1">
        <v>4.9470490804931204</v>
      </c>
      <c r="DO115" s="1">
        <v>3.1367351311679101</v>
      </c>
      <c r="DP115" s="1">
        <v>4.0205043544667198</v>
      </c>
      <c r="DQ115" s="1">
        <v>4.1522824818731303</v>
      </c>
      <c r="DR115" s="1">
        <v>6.9420984727893602</v>
      </c>
      <c r="DS115" s="1">
        <v>3.7804463929758398</v>
      </c>
      <c r="DT115" s="1">
        <v>0.59234033051999102</v>
      </c>
      <c r="DU115" s="1">
        <v>1.89193926304146</v>
      </c>
      <c r="DV115" s="1">
        <v>4.6893893194737704</v>
      </c>
      <c r="DW115" s="1">
        <v>3.50878522836262</v>
      </c>
      <c r="DX115" s="1">
        <v>5.4225690324291698</v>
      </c>
      <c r="EL115"/>
      <c r="EZ115"/>
      <c r="FB115" s="1">
        <v>3.9865087807129602</v>
      </c>
      <c r="FC115" s="1">
        <v>9.0383751539085804</v>
      </c>
      <c r="FD115" s="1">
        <v>8.5333229917786504</v>
      </c>
      <c r="FE115" s="98" t="e">
        <v>#N/A</v>
      </c>
      <c r="FF115" s="1">
        <v>5.3407661192762701</v>
      </c>
      <c r="FG115" s="1">
        <v>7.6140990573785396</v>
      </c>
      <c r="FH115" s="1">
        <v>14.4567170704026</v>
      </c>
      <c r="FI115" s="1">
        <v>15.526819023267601</v>
      </c>
      <c r="FJ115" s="1">
        <v>2.5434207548851702</v>
      </c>
      <c r="FK115" s="1">
        <v>2.5412466543582402</v>
      </c>
      <c r="FL115" s="1">
        <v>7.3296734597637299</v>
      </c>
      <c r="FM115" s="1">
        <v>5.7206087160055299</v>
      </c>
      <c r="FN115" s="1">
        <v>6.4081697346092703</v>
      </c>
      <c r="GB115"/>
      <c r="GP115"/>
      <c r="HR115"/>
    </row>
    <row r="116" spans="1:226" ht="21">
      <c r="A116" s="13">
        <f t="shared" si="1"/>
        <v>43007</v>
      </c>
      <c r="O116"/>
      <c r="AD116"/>
      <c r="AE116" s="4">
        <v>43007</v>
      </c>
      <c r="AF116" s="1">
        <v>10.769777329286599</v>
      </c>
      <c r="AG116" s="1">
        <v>10.9744641875741</v>
      </c>
      <c r="AH116" s="1">
        <v>12.8195157790585</v>
      </c>
      <c r="AI116" s="1">
        <v>15.442933480446699</v>
      </c>
      <c r="AJ116" s="1">
        <v>6.14500233192339</v>
      </c>
      <c r="AK116" s="1">
        <v>12.54676464724</v>
      </c>
      <c r="AL116" s="1">
        <v>22.340395609438101</v>
      </c>
      <c r="AM116" s="1">
        <v>13.8849181456532</v>
      </c>
      <c r="AN116" s="1">
        <v>13.026040488530199</v>
      </c>
      <c r="AO116" s="1">
        <v>4.0065148727934403</v>
      </c>
      <c r="AP116" s="1">
        <v>10.126962017415099</v>
      </c>
      <c r="AQ116" s="1">
        <v>8.0325448517403792</v>
      </c>
      <c r="AR116" s="1">
        <v>11.389326579832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T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DJ116"/>
      <c r="DL116" s="1">
        <v>4.9102969338313001</v>
      </c>
      <c r="DM116" s="1">
        <v>5.7099319335376002</v>
      </c>
      <c r="DN116" s="1">
        <v>5.2554696233888798</v>
      </c>
      <c r="DO116" s="1">
        <v>3.1600948954482799</v>
      </c>
      <c r="DP116" s="1">
        <v>4.2519556507345104</v>
      </c>
      <c r="DQ116" s="1">
        <v>4.2243549296180101</v>
      </c>
      <c r="DR116" s="1">
        <v>7.3864521303999604</v>
      </c>
      <c r="DS116" s="1">
        <v>4.2250015509035999</v>
      </c>
      <c r="DT116" s="1">
        <v>0.65811223749246395</v>
      </c>
      <c r="DU116" s="1">
        <v>1.34622021316896</v>
      </c>
      <c r="DV116" s="1">
        <v>4.7462487555600896</v>
      </c>
      <c r="DW116" s="1">
        <v>3.5596008745227099</v>
      </c>
      <c r="DX116" s="1">
        <v>5.0823258771270501</v>
      </c>
      <c r="EL116"/>
      <c r="EZ116"/>
      <c r="FB116" s="1">
        <v>5.1852229650369299</v>
      </c>
      <c r="FC116" s="1">
        <v>9.3461225258401708</v>
      </c>
      <c r="FD116" s="1">
        <v>9.3670587408338708</v>
      </c>
      <c r="FE116" s="98" t="e">
        <v>#N/A</v>
      </c>
      <c r="FF116" s="1">
        <v>5.8193704481436699</v>
      </c>
      <c r="FG116" s="1">
        <v>7.4981368010827696</v>
      </c>
      <c r="FH116" s="1">
        <v>14.8300440248588</v>
      </c>
      <c r="FI116" s="1">
        <v>10.8465760562238</v>
      </c>
      <c r="FJ116" s="1">
        <v>2.6988335234923202</v>
      </c>
      <c r="FK116" s="1">
        <v>2.28074411105157</v>
      </c>
      <c r="FL116" s="1">
        <v>7.8825332752045698</v>
      </c>
      <c r="FM116" s="1">
        <v>6.1432673176274504</v>
      </c>
      <c r="FN116" s="1">
        <v>6.4110511154626302</v>
      </c>
      <c r="GB116"/>
      <c r="GP116"/>
      <c r="HR116"/>
    </row>
    <row r="117" spans="1:226" ht="21">
      <c r="A117" s="13">
        <f t="shared" si="1"/>
        <v>42978</v>
      </c>
      <c r="O117"/>
      <c r="AD117"/>
      <c r="AE117" s="4">
        <v>42978</v>
      </c>
      <c r="AF117" s="1">
        <v>13.4759855821572</v>
      </c>
      <c r="AG117" s="1">
        <v>11.9993905813631</v>
      </c>
      <c r="AH117" s="1">
        <v>13.530100867082799</v>
      </c>
      <c r="AI117" s="1">
        <v>16.8580365259883</v>
      </c>
      <c r="AJ117" s="1">
        <v>6.20584741656159</v>
      </c>
      <c r="AK117" s="1">
        <v>12.7329879338673</v>
      </c>
      <c r="AL117" s="1">
        <v>26.850575349227501</v>
      </c>
      <c r="AM117" s="1">
        <v>13.018105175344701</v>
      </c>
      <c r="AN117" s="1">
        <v>13.5390679431286</v>
      </c>
      <c r="AO117" s="1">
        <v>4.1730795539616796</v>
      </c>
      <c r="AP117" s="1">
        <v>10.0285344734452</v>
      </c>
      <c r="AQ117" s="1">
        <v>7.7120963760429104</v>
      </c>
      <c r="AR117" s="1">
        <v>12.9614333867969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T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DJ117"/>
      <c r="DL117" s="1">
        <v>5.5706574724520701</v>
      </c>
      <c r="DM117" s="1">
        <v>5.6906516327465004</v>
      </c>
      <c r="DN117" s="1">
        <v>5.6146240813357604</v>
      </c>
      <c r="DO117" s="1">
        <v>3.1973011591849598</v>
      </c>
      <c r="DP117" s="1">
        <v>4.1167912695566704</v>
      </c>
      <c r="DQ117" s="1">
        <v>4.3703951384154998</v>
      </c>
      <c r="DR117" s="1">
        <v>9.0669888378299408</v>
      </c>
      <c r="DS117" s="1">
        <v>3.5715071354426602</v>
      </c>
      <c r="DT117" s="1">
        <v>0.78746749551525697</v>
      </c>
      <c r="DU117" s="1">
        <v>1.0395890179132199</v>
      </c>
      <c r="DV117" s="1">
        <v>4.9726821760279201</v>
      </c>
      <c r="DW117" s="1">
        <v>2.6998169105143099</v>
      </c>
      <c r="DX117" s="1">
        <v>4.8825821549466504</v>
      </c>
      <c r="EL117"/>
      <c r="EZ117"/>
      <c r="FB117" s="1">
        <v>6.23766543939165</v>
      </c>
      <c r="FC117" s="1">
        <v>9.4801206461896594</v>
      </c>
      <c r="FD117" s="1">
        <v>9.79776356857829</v>
      </c>
      <c r="FE117" s="98" t="e">
        <v>#N/A</v>
      </c>
      <c r="FF117" s="1">
        <v>5.8072336072312298</v>
      </c>
      <c r="FG117" s="1">
        <v>7.5599048637981703</v>
      </c>
      <c r="FH117" s="1">
        <v>17.769337373822701</v>
      </c>
      <c r="FI117" s="1">
        <v>9.3005203566776498</v>
      </c>
      <c r="FJ117" s="1">
        <v>2.8105065053646401</v>
      </c>
      <c r="FK117" s="1">
        <v>1.7976309869567599</v>
      </c>
      <c r="FL117" s="1">
        <v>7.8368281977269501</v>
      </c>
      <c r="FM117" s="1">
        <v>5.60502649154233</v>
      </c>
      <c r="FN117" s="1">
        <v>6.6228256560747303</v>
      </c>
      <c r="GB117"/>
      <c r="GP117"/>
      <c r="HR117"/>
    </row>
    <row r="118" spans="1:226" ht="21">
      <c r="A118" s="13">
        <f t="shared" si="1"/>
        <v>42947</v>
      </c>
      <c r="O118"/>
      <c r="AD118"/>
      <c r="AE118" s="4">
        <v>42947</v>
      </c>
      <c r="AF118" s="1">
        <v>15.955899948263401</v>
      </c>
      <c r="AG118" s="1">
        <v>12.9976702839705</v>
      </c>
      <c r="AH118" s="1">
        <v>13.8709724983916</v>
      </c>
      <c r="AI118" s="1">
        <v>18.5859052920833</v>
      </c>
      <c r="AJ118" s="1">
        <v>6.1015731759010103</v>
      </c>
      <c r="AK118" s="1">
        <v>13.1269145643448</v>
      </c>
      <c r="AL118" s="1">
        <v>32.858053372527799</v>
      </c>
      <c r="AM118" s="1">
        <v>13.120312362750401</v>
      </c>
      <c r="AN118" s="1">
        <v>13.9894480403713</v>
      </c>
      <c r="AO118" s="1">
        <v>4.2119299143723596</v>
      </c>
      <c r="AP118" s="1">
        <v>8.9360875738064198</v>
      </c>
      <c r="AQ118" s="1">
        <v>8.4485127561254494</v>
      </c>
      <c r="AR118" s="1">
        <v>15.0085625686059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T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DJ118"/>
      <c r="DL118" s="1">
        <v>6.0954536582861003</v>
      </c>
      <c r="DM118" s="1">
        <v>5.9655983731009696</v>
      </c>
      <c r="DN118" s="1">
        <v>6.0880679913721103</v>
      </c>
      <c r="DO118" s="1">
        <v>3.1873577770102899</v>
      </c>
      <c r="DP118" s="1">
        <v>4.1874647047370903</v>
      </c>
      <c r="DQ118" s="1">
        <v>4.6762212443413498</v>
      </c>
      <c r="DR118" s="1">
        <v>11.8439341201379</v>
      </c>
      <c r="DS118" s="1">
        <v>3.7046222153611801</v>
      </c>
      <c r="DT118" s="1">
        <v>0.93000288805047204</v>
      </c>
      <c r="DU118" s="1">
        <v>1.0050601190055799</v>
      </c>
      <c r="DV118" s="1">
        <v>4.9277372023583599</v>
      </c>
      <c r="DW118" s="1">
        <v>3.0069025192829701</v>
      </c>
      <c r="DX118" s="1">
        <v>4.9994213104950402</v>
      </c>
      <c r="EL118"/>
      <c r="EZ118"/>
      <c r="FB118" s="1">
        <v>7.2546301906316604</v>
      </c>
      <c r="FC118" s="1">
        <v>9.9117258848631806</v>
      </c>
      <c r="FD118" s="1">
        <v>10.246445844679799</v>
      </c>
      <c r="FE118" s="98" t="e">
        <v>#N/A</v>
      </c>
      <c r="FF118" s="1">
        <v>5.96496219107516</v>
      </c>
      <c r="FG118" s="1">
        <v>8.0580734162632197</v>
      </c>
      <c r="FH118" s="1">
        <v>20.4038393182297</v>
      </c>
      <c r="FI118" s="1">
        <v>9.3566276580626209</v>
      </c>
      <c r="FJ118" s="1">
        <v>3.0007453653945499</v>
      </c>
      <c r="FK118" s="1">
        <v>0.92994521819717701</v>
      </c>
      <c r="FL118" s="1">
        <v>7.6239432763361101</v>
      </c>
      <c r="FM118" s="1">
        <v>6.1179927072969003</v>
      </c>
      <c r="FN118" s="1">
        <v>7.1464279759372804</v>
      </c>
      <c r="GB118"/>
      <c r="GP118"/>
      <c r="HR118"/>
    </row>
    <row r="119" spans="1:226" ht="21">
      <c r="A119" s="13">
        <f t="shared" si="1"/>
        <v>42916</v>
      </c>
      <c r="O119"/>
      <c r="AD119"/>
      <c r="AE119" s="4">
        <v>42916</v>
      </c>
      <c r="AF119" s="1">
        <v>19.502886139613199</v>
      </c>
      <c r="AG119" s="1">
        <v>12.9417237847344</v>
      </c>
      <c r="AH119" s="1">
        <v>13.8490874820102</v>
      </c>
      <c r="AI119" s="1">
        <v>19.9617060254409</v>
      </c>
      <c r="AJ119" s="1">
        <v>5.9979213956239397</v>
      </c>
      <c r="AK119" s="1">
        <v>13.506215789174099</v>
      </c>
      <c r="AL119" s="1">
        <v>41.986049202157901</v>
      </c>
      <c r="AM119" s="1">
        <v>13.9059287271632</v>
      </c>
      <c r="AN119" s="1">
        <v>14.6882384144188</v>
      </c>
      <c r="AO119" s="1">
        <v>4.1972120999610203</v>
      </c>
      <c r="AP119" s="1">
        <v>8.0477573634875199</v>
      </c>
      <c r="AQ119" s="1">
        <v>8.9541612422778396</v>
      </c>
      <c r="AR119" s="1">
        <v>16.643428359315401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T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DJ119"/>
      <c r="DL119" s="1">
        <v>6.8929233704654598</v>
      </c>
      <c r="DM119" s="1">
        <v>6.5023366521673802</v>
      </c>
      <c r="DN119" s="1">
        <v>8.0218225688289504</v>
      </c>
      <c r="DO119" s="1">
        <v>3.3451420388264199</v>
      </c>
      <c r="DP119" s="1">
        <v>5.4649544112995798</v>
      </c>
      <c r="DQ119" s="1">
        <v>4.8177962848116396</v>
      </c>
      <c r="DR119" s="1">
        <v>14.303221011933299</v>
      </c>
      <c r="DS119" s="1">
        <v>4.0942457365412697</v>
      </c>
      <c r="DT119" s="1">
        <v>1.26095087674044</v>
      </c>
      <c r="DU119" s="1">
        <v>1.2559691624802301</v>
      </c>
      <c r="DV119" s="1">
        <v>6.0143690831638903</v>
      </c>
      <c r="DW119" s="1">
        <v>3.36028176210033</v>
      </c>
      <c r="DX119" s="1">
        <v>5.0914212257939004</v>
      </c>
      <c r="EL119"/>
      <c r="EZ119"/>
      <c r="FB119" s="1">
        <v>8.7991862391798108</v>
      </c>
      <c r="FC119" s="1">
        <v>10.043621806826</v>
      </c>
      <c r="FD119" s="1">
        <v>10.2048680373645</v>
      </c>
      <c r="FE119" s="98" t="e">
        <v>#N/A</v>
      </c>
      <c r="FF119" s="1">
        <v>6.5230593708863198</v>
      </c>
      <c r="FG119" s="1">
        <v>8.1863074899135704</v>
      </c>
      <c r="FH119" s="1">
        <v>24.725024399154002</v>
      </c>
      <c r="FI119" s="1">
        <v>10.409916011301901</v>
      </c>
      <c r="FJ119" s="1">
        <v>3.23582521451159</v>
      </c>
      <c r="FK119" s="1">
        <v>0.86467709040744301</v>
      </c>
      <c r="FL119" s="1">
        <v>7.8702960900068497</v>
      </c>
      <c r="FM119" s="1">
        <v>6.8520371644882596</v>
      </c>
      <c r="FN119" s="1">
        <v>7.0488117228781801</v>
      </c>
      <c r="GB119"/>
      <c r="GP119"/>
      <c r="HR119"/>
    </row>
    <row r="120" spans="1:226" ht="21">
      <c r="A120" s="13">
        <f t="shared" si="1"/>
        <v>42886</v>
      </c>
      <c r="O120"/>
      <c r="AD120"/>
      <c r="AE120" s="4">
        <v>42886</v>
      </c>
      <c r="AF120" s="1">
        <v>24.290283917457302</v>
      </c>
      <c r="AG120" s="1">
        <v>13.458196872706999</v>
      </c>
      <c r="AH120" s="1">
        <v>13.790312547129</v>
      </c>
      <c r="AI120" s="1">
        <v>23.211067502004699</v>
      </c>
      <c r="AJ120" s="1">
        <v>5.8052397109360196</v>
      </c>
      <c r="AK120" s="1">
        <v>13.8385760358006</v>
      </c>
      <c r="AL120" s="1">
        <v>46.911583627101898</v>
      </c>
      <c r="AM120" s="1">
        <v>13.7836467476442</v>
      </c>
      <c r="AN120" s="1">
        <v>13.6766007460411</v>
      </c>
      <c r="AO120" s="1">
        <v>4.0064810132897701</v>
      </c>
      <c r="AP120" s="1">
        <v>7.9350835442166003</v>
      </c>
      <c r="AQ120" s="1">
        <v>8.9244388826774106</v>
      </c>
      <c r="AR120" s="1">
        <v>17.900997854537401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T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DJ120"/>
      <c r="DL120" s="1">
        <v>7.9529080829057897</v>
      </c>
      <c r="DM120" s="1">
        <v>6.1472871606227004</v>
      </c>
      <c r="DN120" s="1">
        <v>8.8833022242029909</v>
      </c>
      <c r="DO120" s="1">
        <v>3.24420766292292</v>
      </c>
      <c r="DP120" s="1">
        <v>6.0999203534899902</v>
      </c>
      <c r="DQ120" s="1">
        <v>4.8831120618914197</v>
      </c>
      <c r="DR120" s="1">
        <v>16.451518518324601</v>
      </c>
      <c r="DS120" s="1">
        <v>4.1949329073587904</v>
      </c>
      <c r="DT120" s="1">
        <v>1.4269287309419001</v>
      </c>
      <c r="DU120" s="1">
        <v>1.0432283519240599</v>
      </c>
      <c r="DV120" s="1">
        <v>6.0426531786525501</v>
      </c>
      <c r="DW120" s="1">
        <v>3.3507076067646002</v>
      </c>
      <c r="DX120" s="1">
        <v>5.2657093270694304</v>
      </c>
      <c r="EL120"/>
      <c r="EZ120"/>
      <c r="FB120" s="1">
        <v>11.3126777527273</v>
      </c>
      <c r="FC120" s="1">
        <v>8.4173341198931109</v>
      </c>
      <c r="FD120" s="1">
        <v>10.256233798344599</v>
      </c>
      <c r="FE120" s="98" t="e">
        <v>#N/A</v>
      </c>
      <c r="FF120" s="1">
        <v>6.8026404178572699</v>
      </c>
      <c r="FG120" s="1">
        <v>8.3092980468958508</v>
      </c>
      <c r="FH120" s="1">
        <v>27.843445338341699</v>
      </c>
      <c r="FI120" s="1">
        <v>10.6637177382706</v>
      </c>
      <c r="FJ120" s="1">
        <v>3.4231109562162998</v>
      </c>
      <c r="FK120" s="1">
        <v>0.60356675385234904</v>
      </c>
      <c r="FL120" s="1">
        <v>7.3229128573361102</v>
      </c>
      <c r="FM120" s="1">
        <v>6.7007475181446701</v>
      </c>
      <c r="FN120" s="1">
        <v>7.4115067166334097</v>
      </c>
      <c r="GB120"/>
      <c r="GP120"/>
      <c r="HR120"/>
    </row>
    <row r="121" spans="1:226" ht="21">
      <c r="A121" s="13">
        <f t="shared" si="1"/>
        <v>42853</v>
      </c>
      <c r="O121"/>
      <c r="AD121"/>
      <c r="AE121" s="4">
        <v>42853</v>
      </c>
      <c r="AF121" s="1">
        <v>26.715456309941501</v>
      </c>
      <c r="AG121" s="1">
        <v>13.778006090290001</v>
      </c>
      <c r="AH121" s="1">
        <v>13.644669077127199</v>
      </c>
      <c r="AI121" s="1">
        <v>24.7091529211995</v>
      </c>
      <c r="AJ121" s="1">
        <v>5.3702276859745801</v>
      </c>
      <c r="AK121" s="1">
        <v>13.8326198941374</v>
      </c>
      <c r="AL121" s="1">
        <v>51.912629872553602</v>
      </c>
      <c r="AM121" s="1">
        <v>13.2049726192507</v>
      </c>
      <c r="AN121" s="1">
        <v>15.5546318477146</v>
      </c>
      <c r="AO121" s="1">
        <v>5.2651105776804101</v>
      </c>
      <c r="AP121" s="1">
        <v>6.7968912536831096</v>
      </c>
      <c r="AQ121" s="1">
        <v>9.0807844846160997</v>
      </c>
      <c r="AR121" s="1">
        <v>18.260232554024199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T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DJ121"/>
      <c r="DL121" s="1">
        <v>8.3159098417677892</v>
      </c>
      <c r="DM121" s="1">
        <v>6.1451128759725897</v>
      </c>
      <c r="DN121" s="1">
        <v>9.3554298203019002</v>
      </c>
      <c r="DO121" s="1">
        <v>2.89654897321694</v>
      </c>
      <c r="DP121" s="1">
        <v>6.2364366330088998</v>
      </c>
      <c r="DQ121" s="1">
        <v>4.7642185831910897</v>
      </c>
      <c r="DR121" s="1">
        <v>17.7415244343712</v>
      </c>
      <c r="DS121" s="1">
        <v>4.1764828771283504</v>
      </c>
      <c r="DT121" s="1">
        <v>1.6376360269610299</v>
      </c>
      <c r="DU121" s="1">
        <v>1.5196402701476801</v>
      </c>
      <c r="DV121" s="1">
        <v>6.4040417431138401</v>
      </c>
      <c r="DW121" s="1">
        <v>3.5487355143311898</v>
      </c>
      <c r="DX121" s="1">
        <v>4.9083630935904496</v>
      </c>
      <c r="EL121"/>
      <c r="EZ121"/>
      <c r="FB121" s="1">
        <v>12.7516289551673</v>
      </c>
      <c r="FC121" s="1">
        <v>9.5677079924141601</v>
      </c>
      <c r="FD121" s="1">
        <v>10.432138970367401</v>
      </c>
      <c r="FE121" s="98" t="e">
        <v>#N/A</v>
      </c>
      <c r="FF121" s="1">
        <v>6.7743974533011002</v>
      </c>
      <c r="FG121" s="1">
        <v>8.3639847326138899</v>
      </c>
      <c r="FH121" s="1">
        <v>30.891881064583998</v>
      </c>
      <c r="FI121" s="1">
        <v>10.6006644912955</v>
      </c>
      <c r="FJ121" s="1">
        <v>3.5395968855958202</v>
      </c>
      <c r="FK121" s="1">
        <v>0.54183724804387601</v>
      </c>
      <c r="FL121" s="1">
        <v>6.9834619705446901</v>
      </c>
      <c r="FM121" s="1">
        <v>6.9274756553694701</v>
      </c>
      <c r="FN121" s="1">
        <v>9.6060707729221093</v>
      </c>
      <c r="GB121"/>
      <c r="GP121"/>
      <c r="HR121"/>
    </row>
    <row r="122" spans="1:226" ht="21">
      <c r="A122" s="13">
        <f t="shared" si="1"/>
        <v>42825</v>
      </c>
      <c r="O122"/>
      <c r="AD122"/>
      <c r="AE122" s="4">
        <v>42825</v>
      </c>
      <c r="AF122" s="1">
        <v>29.213788469741701</v>
      </c>
      <c r="AG122" s="1">
        <v>13.5235016493881</v>
      </c>
      <c r="AH122" s="1">
        <v>12.2655197833702</v>
      </c>
      <c r="AI122" s="1">
        <v>25.0374814643199</v>
      </c>
      <c r="AJ122" s="1">
        <v>5.0029559322972998</v>
      </c>
      <c r="AK122" s="1">
        <v>13.177653978523299</v>
      </c>
      <c r="AL122" s="1">
        <v>56.703600734644098</v>
      </c>
      <c r="AM122" s="1">
        <v>13.0347025611487</v>
      </c>
      <c r="AN122" s="1">
        <v>17.353112779693699</v>
      </c>
      <c r="AO122" s="1">
        <v>6.3660181647838101</v>
      </c>
      <c r="AP122" s="1">
        <v>6.0559517397055096</v>
      </c>
      <c r="AQ122" s="1">
        <v>8.3754711165111608</v>
      </c>
      <c r="AR122" s="1">
        <v>17.75339536325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T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DJ122"/>
      <c r="DL122" s="1">
        <v>8.6703806875760296</v>
      </c>
      <c r="DM122" s="1">
        <v>5.8934911247802297</v>
      </c>
      <c r="DN122" s="1">
        <v>9.1024488874208203</v>
      </c>
      <c r="DO122" s="1">
        <v>2.4147083418735602</v>
      </c>
      <c r="DP122" s="1">
        <v>6.1882888634704196</v>
      </c>
      <c r="DQ122" s="1">
        <v>4.7051085763745002</v>
      </c>
      <c r="DR122" s="1">
        <v>19.718698545170898</v>
      </c>
      <c r="DS122" s="1">
        <v>3.9453954293355902</v>
      </c>
      <c r="DT122" s="1">
        <v>1.90472942930901</v>
      </c>
      <c r="DU122" s="1">
        <v>1.5342739085780901</v>
      </c>
      <c r="DV122" s="1">
        <v>6.4403298997028804</v>
      </c>
      <c r="DW122" s="1">
        <v>3.82888547866163</v>
      </c>
      <c r="DX122" s="1">
        <v>4.4091255955099999</v>
      </c>
      <c r="EL122"/>
      <c r="EZ122"/>
      <c r="FB122" s="1">
        <v>13.4716666096302</v>
      </c>
      <c r="FC122" s="1">
        <v>9.4050605092770301</v>
      </c>
      <c r="FD122" s="1">
        <v>9.6479713774991591</v>
      </c>
      <c r="FE122" s="98" t="e">
        <v>#N/A</v>
      </c>
      <c r="FF122" s="1">
        <v>6.5911733105381298</v>
      </c>
      <c r="FG122" s="1">
        <v>8.0101189227626506</v>
      </c>
      <c r="FH122" s="1">
        <v>33.927768045047401</v>
      </c>
      <c r="FI122" s="1">
        <v>9.6409560320496706</v>
      </c>
      <c r="FJ122" s="1">
        <v>3.7821663061197199</v>
      </c>
      <c r="FK122" s="1">
        <v>0.46917662208619298</v>
      </c>
      <c r="FL122" s="1">
        <v>6.5621863253836201</v>
      </c>
      <c r="FM122" s="1">
        <v>6.9299892035691899</v>
      </c>
      <c r="FN122" s="1">
        <v>9.2463376778112103</v>
      </c>
      <c r="GB122"/>
      <c r="GP122"/>
      <c r="HR122"/>
    </row>
    <row r="123" spans="1:226" ht="21">
      <c r="A123" s="13">
        <f t="shared" si="1"/>
        <v>42794</v>
      </c>
      <c r="O123"/>
      <c r="AD123"/>
      <c r="AE123" s="4">
        <v>42794</v>
      </c>
      <c r="AF123" s="1">
        <v>26.6921099196712</v>
      </c>
      <c r="AG123" s="1">
        <v>10.796646669206501</v>
      </c>
      <c r="AH123" s="1">
        <v>11.428483072188699</v>
      </c>
      <c r="AI123" s="1">
        <v>24.600422787615301</v>
      </c>
      <c r="AJ123" s="1">
        <v>4.5074465920391802</v>
      </c>
      <c r="AK123" s="1">
        <v>12.9686300623181</v>
      </c>
      <c r="AL123" s="1">
        <v>60.269055931121002</v>
      </c>
      <c r="AM123" s="1">
        <v>12.329511818142199</v>
      </c>
      <c r="AN123" s="1">
        <v>18.392145877433599</v>
      </c>
      <c r="AO123" s="1">
        <v>3.0503264090280102</v>
      </c>
      <c r="AP123" s="1">
        <v>9.0076936101569096</v>
      </c>
      <c r="AQ123" s="1">
        <v>9.5616511059557698</v>
      </c>
      <c r="AR123" s="1">
        <v>10.5376539315952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T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DJ123"/>
      <c r="DL123" s="1">
        <v>8.5562855689998791</v>
      </c>
      <c r="DM123" s="1">
        <v>5.7696661402065299</v>
      </c>
      <c r="DN123" s="1">
        <v>8.9775840713669197</v>
      </c>
      <c r="DO123" s="1">
        <v>1.9089383950271499</v>
      </c>
      <c r="DP123" s="1">
        <v>6.13950675691573</v>
      </c>
      <c r="DQ123" s="1">
        <v>4.4612150863200304</v>
      </c>
      <c r="DR123" s="1">
        <v>20.827977463687599</v>
      </c>
      <c r="DS123" s="1">
        <v>3.9275502232320898</v>
      </c>
      <c r="DT123" s="1">
        <v>1.73056822803295</v>
      </c>
      <c r="DU123" s="1">
        <v>1.0972568812997501</v>
      </c>
      <c r="DV123" s="1">
        <v>6.3139807577225904</v>
      </c>
      <c r="DW123" s="1">
        <v>5.5443479423775903</v>
      </c>
      <c r="DX123" s="1">
        <v>4.07128522313515</v>
      </c>
      <c r="EL123"/>
      <c r="EZ123"/>
      <c r="FB123" s="1">
        <v>13.6122474664501</v>
      </c>
      <c r="FC123" s="1">
        <v>9.8783819292540205</v>
      </c>
      <c r="FD123" s="1">
        <v>8.7929417632492193</v>
      </c>
      <c r="FE123" s="98" t="e">
        <v>#N/A</v>
      </c>
      <c r="FF123" s="1">
        <v>6.2205406969219998</v>
      </c>
      <c r="FG123" s="1">
        <v>7.65409575970234</v>
      </c>
      <c r="FH123" s="1">
        <v>33.785856981312897</v>
      </c>
      <c r="FI123" s="1">
        <v>9.6840617094512993</v>
      </c>
      <c r="FJ123" s="1">
        <v>3.6282588099085298</v>
      </c>
      <c r="FK123" s="1">
        <v>0.92293546341519606</v>
      </c>
      <c r="FL123" s="1">
        <v>5.7864189766564902</v>
      </c>
      <c r="FM123" s="1">
        <v>7.4287220593848904</v>
      </c>
      <c r="FN123" s="1">
        <v>10.4661252518315</v>
      </c>
      <c r="GB123"/>
      <c r="GP123"/>
      <c r="HR123"/>
    </row>
    <row r="124" spans="1:226" ht="21">
      <c r="A124" s="13">
        <f t="shared" si="1"/>
        <v>42766</v>
      </c>
      <c r="O124"/>
      <c r="AD124"/>
      <c r="AE124" s="4">
        <v>42766</v>
      </c>
      <c r="AF124" s="1">
        <v>21.818718329081001</v>
      </c>
      <c r="AG124" s="1">
        <v>11.2111424304452</v>
      </c>
      <c r="AH124" s="1">
        <v>10.6969393418797</v>
      </c>
      <c r="AI124" s="1">
        <v>12.604904210450499</v>
      </c>
      <c r="AJ124" s="1">
        <v>5.1021955711792497</v>
      </c>
      <c r="AK124" s="1">
        <v>11.320961744248899</v>
      </c>
      <c r="AL124" s="1">
        <v>59.931574772239003</v>
      </c>
      <c r="AM124" s="1">
        <v>14.2728300821733</v>
      </c>
      <c r="AN124" s="1">
        <v>12.403806540211599</v>
      </c>
      <c r="AO124" s="1">
        <v>2.71303905382966</v>
      </c>
      <c r="AP124" s="1">
        <v>10.0230630864235</v>
      </c>
      <c r="AQ124" s="1">
        <v>9.8169394297520292</v>
      </c>
      <c r="AR124" s="1">
        <v>10.898430777149301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T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DJ124"/>
      <c r="DL124" s="1">
        <v>6.5755300572961302</v>
      </c>
      <c r="DM124" s="1">
        <v>5.9398530078910001</v>
      </c>
      <c r="DN124" s="1">
        <v>8.8817803331433502</v>
      </c>
      <c r="DO124" s="1">
        <v>1.60221166995111</v>
      </c>
      <c r="DP124" s="1">
        <v>5.5090373341949697</v>
      </c>
      <c r="DQ124" s="1">
        <v>4.4451054159867702</v>
      </c>
      <c r="DR124" s="1">
        <v>21.506813780965199</v>
      </c>
      <c r="DS124" s="1">
        <v>3.4414265347000099</v>
      </c>
      <c r="DT124" s="1">
        <v>1.65077542122846</v>
      </c>
      <c r="DU124" s="1">
        <v>0.90149211110275995</v>
      </c>
      <c r="DV124" s="1">
        <v>6.2511565652093202</v>
      </c>
      <c r="DW124" s="1">
        <v>5.8651650771670099</v>
      </c>
      <c r="DX124" s="1">
        <v>4.2218529536302603</v>
      </c>
      <c r="EL124"/>
      <c r="EZ124"/>
      <c r="FB124" s="1">
        <v>14.7499080451054</v>
      </c>
      <c r="FC124" s="1">
        <v>8.8117437737649205</v>
      </c>
      <c r="FD124" s="1">
        <v>7.6977368504301698</v>
      </c>
      <c r="FE124" s="98" t="e">
        <v>#N/A</v>
      </c>
      <c r="FF124" s="1">
        <v>6.3245954377791698</v>
      </c>
      <c r="FG124" s="1">
        <v>8.0544352270957198</v>
      </c>
      <c r="FH124" s="1">
        <v>33.445149983272103</v>
      </c>
      <c r="FI124" s="1">
        <v>10.1542542072608</v>
      </c>
      <c r="FJ124" s="1">
        <v>2.7056772130137299</v>
      </c>
      <c r="FK124" s="1">
        <v>0.98269499633295698</v>
      </c>
      <c r="FL124" s="1">
        <v>6.4800301916656098</v>
      </c>
      <c r="FM124" s="1">
        <v>7.5615257754158396</v>
      </c>
      <c r="FN124" s="1">
        <v>7.7431711442970403</v>
      </c>
      <c r="GB124"/>
      <c r="GP124"/>
      <c r="HR124"/>
    </row>
    <row r="125" spans="1:226" ht="21">
      <c r="A125" s="13">
        <f t="shared" si="1"/>
        <v>42734</v>
      </c>
      <c r="O125"/>
      <c r="AD125"/>
      <c r="AE125" s="4">
        <v>42734</v>
      </c>
      <c r="AF125" s="1">
        <v>19.925142764069399</v>
      </c>
      <c r="AG125" s="1">
        <v>10.9064778504278</v>
      </c>
      <c r="AH125" s="1">
        <v>11.148784980133099</v>
      </c>
      <c r="AI125" s="1">
        <v>15.6321496728916</v>
      </c>
      <c r="AJ125" s="1">
        <v>5.5432633761692296</v>
      </c>
      <c r="AK125" s="1">
        <v>11.3162839021532</v>
      </c>
      <c r="AL125" s="1">
        <v>62.330778425389802</v>
      </c>
      <c r="AM125" s="1">
        <v>17.355502814648698</v>
      </c>
      <c r="AN125" s="1">
        <v>12.461005084693401</v>
      </c>
      <c r="AO125" s="1">
        <v>2.66931578027424</v>
      </c>
      <c r="AP125" s="1">
        <v>11.450545683321</v>
      </c>
      <c r="AQ125" s="1">
        <v>10.755645281336699</v>
      </c>
      <c r="AR125" s="1">
        <v>10.027451027303201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T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DJ125"/>
      <c r="DL125" s="1">
        <v>5.3406848227628902</v>
      </c>
      <c r="DM125" s="1">
        <v>5.5773695898710098</v>
      </c>
      <c r="DN125" s="1">
        <v>8.8902559807016104</v>
      </c>
      <c r="DO125" s="1">
        <v>1.1539912254331901</v>
      </c>
      <c r="DP125" s="1">
        <v>5.5481015339077597</v>
      </c>
      <c r="DQ125" s="1">
        <v>4.1918142375763203</v>
      </c>
      <c r="DR125" s="1">
        <v>22.990465810853401</v>
      </c>
      <c r="DS125" s="1">
        <v>3.4349519142155698</v>
      </c>
      <c r="DT125" s="1">
        <v>1.9956484680820401</v>
      </c>
      <c r="DU125" s="1">
        <v>0.87133490588819196</v>
      </c>
      <c r="DV125" s="1">
        <v>5.82202527969973</v>
      </c>
      <c r="DW125" s="1">
        <v>5.6626550779540903</v>
      </c>
      <c r="DX125" s="1">
        <v>3.5910210902617399</v>
      </c>
      <c r="EL125"/>
      <c r="EZ125"/>
      <c r="FB125" s="1">
        <v>12.480693181493599</v>
      </c>
      <c r="FC125" s="1">
        <v>9.2177670224044199</v>
      </c>
      <c r="FD125" s="1">
        <v>12.1499358208512</v>
      </c>
      <c r="FE125" s="98" t="e">
        <v>#N/A</v>
      </c>
      <c r="FF125" s="1">
        <v>7.01090697951454</v>
      </c>
      <c r="FG125" s="1">
        <v>7.6085512906666404</v>
      </c>
      <c r="FH125" s="1">
        <v>34.007128695079999</v>
      </c>
      <c r="FI125" s="1">
        <v>11.2656839713217</v>
      </c>
      <c r="FJ125" s="1">
        <v>3.6461986346378201</v>
      </c>
      <c r="FK125" s="1">
        <v>1.33255796782104</v>
      </c>
      <c r="FL125" s="1">
        <v>7.4807064768215099</v>
      </c>
      <c r="FM125" s="1">
        <v>7.9569525697516896</v>
      </c>
      <c r="FN125" s="1">
        <v>6.7460009245424901</v>
      </c>
      <c r="GB125"/>
      <c r="GP125"/>
      <c r="HR125"/>
    </row>
    <row r="126" spans="1:226" ht="21">
      <c r="A126" s="13">
        <f t="shared" si="1"/>
        <v>42704</v>
      </c>
      <c r="O126"/>
      <c r="AD126"/>
      <c r="AE126" s="4">
        <v>42704</v>
      </c>
      <c r="AF126" s="1">
        <v>15.7393754427139</v>
      </c>
      <c r="AG126" s="1">
        <v>11.5873535625668</v>
      </c>
      <c r="AH126" s="1">
        <v>10.659166992272301</v>
      </c>
      <c r="AI126" s="1">
        <v>9.6198690600565993</v>
      </c>
      <c r="AJ126" s="1">
        <v>5.6611293817643702</v>
      </c>
      <c r="AK126" s="1">
        <v>10.582120526583701</v>
      </c>
      <c r="AL126" s="1">
        <v>53.841678218529402</v>
      </c>
      <c r="AM126" s="1">
        <v>15.036047133802599</v>
      </c>
      <c r="AN126" s="1">
        <v>11.183270413268</v>
      </c>
      <c r="AO126" s="1">
        <v>2.08855192679572</v>
      </c>
      <c r="AP126" s="1">
        <v>9.4894403209989004</v>
      </c>
      <c r="AQ126" s="1">
        <v>10.7146268162896</v>
      </c>
      <c r="AR126" s="1">
        <v>13.0813332290672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T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DJ126"/>
      <c r="DL126" s="1">
        <v>4.9447049830679699</v>
      </c>
      <c r="DM126" s="1">
        <v>5.4515023759847496</v>
      </c>
      <c r="DN126" s="1">
        <v>8.1751592123218799</v>
      </c>
      <c r="DO126" s="1">
        <v>1.5781122877245599</v>
      </c>
      <c r="DP126" s="1">
        <v>5.6221096930726597</v>
      </c>
      <c r="DQ126" s="1">
        <v>3.8974584754725199</v>
      </c>
      <c r="DR126" s="1">
        <v>18.204258658465001</v>
      </c>
      <c r="DS126" s="1">
        <v>4.1577231390232496</v>
      </c>
      <c r="DT126" s="1">
        <v>2.12596604401655</v>
      </c>
      <c r="DU126" s="1">
        <v>-0.68847530925911005</v>
      </c>
      <c r="DV126" s="1">
        <v>5.7129075566136196</v>
      </c>
      <c r="DW126" s="1">
        <v>5.3443816108028699</v>
      </c>
      <c r="DX126" s="1">
        <v>3.3810428236555499</v>
      </c>
      <c r="EL126"/>
      <c r="EZ126"/>
      <c r="FB126" s="1">
        <v>9.2893821402434096</v>
      </c>
      <c r="FC126" s="1">
        <v>9.6151715955803194</v>
      </c>
      <c r="FD126" s="1">
        <v>10.994849536466999</v>
      </c>
      <c r="FE126" s="98" t="e">
        <v>#N/A</v>
      </c>
      <c r="FF126" s="1">
        <v>6.8959188401676101</v>
      </c>
      <c r="FG126" s="1">
        <v>7.4299552108773304</v>
      </c>
      <c r="FH126" s="1">
        <v>31.8638526554336</v>
      </c>
      <c r="FI126" s="1">
        <v>10.7804576918961</v>
      </c>
      <c r="FJ126" s="1">
        <v>4.35127375665793</v>
      </c>
      <c r="FK126" s="1">
        <v>1.5250527102998199</v>
      </c>
      <c r="FL126" s="1">
        <v>8.1870720234644594</v>
      </c>
      <c r="FM126" s="1">
        <v>7.8141900416251104</v>
      </c>
      <c r="FN126" s="1">
        <v>7.2488247210286199</v>
      </c>
      <c r="GB126"/>
      <c r="GP126"/>
      <c r="HR126"/>
    </row>
    <row r="127" spans="1:226" ht="21">
      <c r="A127" s="13">
        <f t="shared" si="1"/>
        <v>42674</v>
      </c>
      <c r="O127"/>
      <c r="AD127"/>
      <c r="AE127" s="4">
        <v>42674</v>
      </c>
      <c r="AF127" s="1">
        <v>14.2998120305627</v>
      </c>
      <c r="AG127" s="1">
        <v>12.0940756736608</v>
      </c>
      <c r="AH127" s="1">
        <v>9.9455909116983801</v>
      </c>
      <c r="AI127" s="1">
        <v>9.4084530087240594</v>
      </c>
      <c r="AJ127" s="1">
        <v>6.4157653632528699</v>
      </c>
      <c r="AK127" s="1">
        <v>10.7635826764621</v>
      </c>
      <c r="AL127" s="1">
        <v>48.167466210393002</v>
      </c>
      <c r="AM127" s="1">
        <v>14.0607801611892</v>
      </c>
      <c r="AN127" s="1">
        <v>11.2302087729192</v>
      </c>
      <c r="AO127" s="1">
        <v>1.69042064145978</v>
      </c>
      <c r="AP127" s="1">
        <v>9.1516395617322406</v>
      </c>
      <c r="AQ127" s="1">
        <v>10.019658827453499</v>
      </c>
      <c r="AR127" s="1">
        <v>16.22147431322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T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DJ127"/>
      <c r="DL127" s="1">
        <v>2.7950917846406602</v>
      </c>
      <c r="DM127" s="1">
        <v>4.9753520121790098</v>
      </c>
      <c r="DN127" s="1">
        <v>7.4802758991771903</v>
      </c>
      <c r="DO127" s="1">
        <v>1.62564562906157</v>
      </c>
      <c r="DP127" s="1">
        <v>5.7896282506638004</v>
      </c>
      <c r="DQ127" s="1">
        <v>3.39467733646865</v>
      </c>
      <c r="DR127" s="1">
        <v>14.9378250085487</v>
      </c>
      <c r="DS127" s="1">
        <v>5.2069295520979404</v>
      </c>
      <c r="DT127" s="1">
        <v>2.3379493721906401</v>
      </c>
      <c r="DU127" s="1">
        <v>-2.4188266302848298</v>
      </c>
      <c r="DV127" s="1">
        <v>4.8880200665080702</v>
      </c>
      <c r="DW127" s="1">
        <v>4.7113570457661096</v>
      </c>
      <c r="DX127" s="1">
        <v>3.18613663531616</v>
      </c>
      <c r="EL127"/>
      <c r="EZ127"/>
      <c r="FB127" s="1">
        <v>7.04828155968125</v>
      </c>
      <c r="FC127" s="1">
        <v>9.5395064710868294</v>
      </c>
      <c r="FD127" s="1">
        <v>9.9952532163296706</v>
      </c>
      <c r="FE127" s="98" t="e">
        <v>#N/A</v>
      </c>
      <c r="FF127" s="1">
        <v>7.1907113031909997</v>
      </c>
      <c r="FG127" s="1">
        <v>7.4836500860212301</v>
      </c>
      <c r="FH127" s="1">
        <v>29.2187175922564</v>
      </c>
      <c r="FI127" s="1">
        <v>10.5698819347968</v>
      </c>
      <c r="FJ127" s="1">
        <v>5.0054770906683297</v>
      </c>
      <c r="FK127" s="1">
        <v>0.34437718509815901</v>
      </c>
      <c r="FL127" s="1">
        <v>8.3038010736647703</v>
      </c>
      <c r="FM127" s="1">
        <v>6.6798216414134703</v>
      </c>
      <c r="FN127" s="1">
        <v>8.5708101348723904</v>
      </c>
      <c r="GB127"/>
      <c r="GP127"/>
      <c r="HR127"/>
    </row>
    <row r="128" spans="1:226" ht="21">
      <c r="A128" s="13">
        <f t="shared" si="1"/>
        <v>42643</v>
      </c>
      <c r="O128"/>
      <c r="AD128"/>
      <c r="AE128" s="4">
        <v>42643</v>
      </c>
      <c r="AF128" s="1">
        <v>13.0387912992775</v>
      </c>
      <c r="AG128" s="1">
        <v>11.4254642677615</v>
      </c>
      <c r="AH128" s="1">
        <v>8.5624972363683902</v>
      </c>
      <c r="AI128" s="1">
        <v>8.7069819235060493</v>
      </c>
      <c r="AJ128" s="1">
        <v>7.3158917362568099</v>
      </c>
      <c r="AK128" s="1">
        <v>10.1646736354417</v>
      </c>
      <c r="AL128" s="1">
        <v>41.553751327529703</v>
      </c>
      <c r="AM128" s="1">
        <v>14.190913847410201</v>
      </c>
      <c r="AN128" s="1">
        <v>11.3295727336181</v>
      </c>
      <c r="AO128" s="1">
        <v>0.116872294362329</v>
      </c>
      <c r="AP128" s="1">
        <v>8.2810459216648997</v>
      </c>
      <c r="AQ128" s="1">
        <v>8.8926422544842296</v>
      </c>
      <c r="AR128" s="1">
        <v>18.123825925157298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T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DJ128"/>
      <c r="DL128" s="1">
        <v>1.35155821294491</v>
      </c>
      <c r="DM128" s="1">
        <v>4.7198482879312298</v>
      </c>
      <c r="DN128" s="1">
        <v>6.5299644715624003</v>
      </c>
      <c r="DO128" s="1">
        <v>1.41892782077027</v>
      </c>
      <c r="DP128" s="1">
        <v>5.6363669305887596</v>
      </c>
      <c r="DQ128" s="1">
        <v>3.17141401160311</v>
      </c>
      <c r="DR128" s="1">
        <v>12.933795672152399</v>
      </c>
      <c r="DS128" s="1">
        <v>6.8619907654596801</v>
      </c>
      <c r="DT128" s="1">
        <v>2.6231720374610399</v>
      </c>
      <c r="DU128" s="1">
        <v>-3.8764469449033401</v>
      </c>
      <c r="DV128" s="1">
        <v>4.85157428219373</v>
      </c>
      <c r="DW128" s="1">
        <v>4.5441874650984797</v>
      </c>
      <c r="DX128" s="1">
        <v>3.15027947304463</v>
      </c>
      <c r="EL128"/>
      <c r="EZ128"/>
      <c r="FB128" s="1">
        <v>4.8888256442043598</v>
      </c>
      <c r="FC128" s="1">
        <v>9.4952569327255993</v>
      </c>
      <c r="FD128" s="1">
        <v>8.6281962979178495</v>
      </c>
      <c r="FE128" s="98" t="e">
        <v>#N/A</v>
      </c>
      <c r="FF128" s="1">
        <v>6.9168936664156302</v>
      </c>
      <c r="FG128" s="1">
        <v>7.0562404395037301</v>
      </c>
      <c r="FH128" s="1">
        <v>25.938950679688599</v>
      </c>
      <c r="FI128" s="1">
        <v>11.7781126170413</v>
      </c>
      <c r="FJ128" s="1">
        <v>5.5826749659532</v>
      </c>
      <c r="FK128" s="1">
        <v>-0.32473498685846802</v>
      </c>
      <c r="FL128" s="1">
        <v>8.3752028433002597</v>
      </c>
      <c r="FM128" s="1">
        <v>6.4256524786017399</v>
      </c>
      <c r="FN128" s="1">
        <v>10.153785381396499</v>
      </c>
      <c r="GB128"/>
      <c r="GP128"/>
      <c r="HR128"/>
    </row>
    <row r="129" spans="1:226" ht="21">
      <c r="A129" s="13">
        <f t="shared" si="1"/>
        <v>42613</v>
      </c>
      <c r="O129"/>
      <c r="AD129"/>
      <c r="AE129" s="4">
        <v>42613</v>
      </c>
      <c r="AF129" s="1">
        <v>13.0219476465833</v>
      </c>
      <c r="AG129" s="1">
        <v>11.6284751417842</v>
      </c>
      <c r="AH129" s="1">
        <v>7.7984996228080101</v>
      </c>
      <c r="AI129" s="1">
        <v>8.2828563901495897</v>
      </c>
      <c r="AJ129" s="1">
        <v>7.1901088921555401</v>
      </c>
      <c r="AK129" s="1">
        <v>9.8629120779356008</v>
      </c>
      <c r="AL129" s="1">
        <v>33.591190212220198</v>
      </c>
      <c r="AM129" s="1">
        <v>11.7212518882898</v>
      </c>
      <c r="AN129" s="1">
        <v>10.7467968296524</v>
      </c>
      <c r="AO129" s="1">
        <v>-7.1994085150165102E-2</v>
      </c>
      <c r="AP129" s="1">
        <v>7.4644307715688401</v>
      </c>
      <c r="AQ129" s="1">
        <v>8.3981876225695906</v>
      </c>
      <c r="AR129" s="1">
        <v>20.378232339947701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T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DJ129"/>
      <c r="DL129" s="1">
        <v>1.4432899862023301</v>
      </c>
      <c r="DM129" s="1">
        <v>4.39603164598382</v>
      </c>
      <c r="DN129" s="1">
        <v>5.9278407846361398</v>
      </c>
      <c r="DO129" s="1">
        <v>1.45437061786914</v>
      </c>
      <c r="DP129" s="1">
        <v>5.4524756845431996</v>
      </c>
      <c r="DQ129" s="1">
        <v>3.1987705069143102</v>
      </c>
      <c r="DR129" s="1">
        <v>10.577097656731301</v>
      </c>
      <c r="DS129" s="1">
        <v>7.6800088137132496</v>
      </c>
      <c r="DT129" s="1">
        <v>2.8290188641113301</v>
      </c>
      <c r="DU129" s="1">
        <v>-0.33782630009817299</v>
      </c>
      <c r="DV129" s="1">
        <v>4.9702982051969098</v>
      </c>
      <c r="DW129" s="1">
        <v>4.3855943640503501</v>
      </c>
      <c r="DX129" s="1">
        <v>2.94496986774553</v>
      </c>
      <c r="EL129"/>
      <c r="EZ129"/>
      <c r="FB129" s="1">
        <v>4.1954060155752897</v>
      </c>
      <c r="FC129" s="1">
        <v>9.5525959087584305</v>
      </c>
      <c r="FD129" s="1">
        <v>7.7889074826205</v>
      </c>
      <c r="FE129" s="98" t="e">
        <v>#N/A</v>
      </c>
      <c r="FF129" s="1">
        <v>7.0947036754804698</v>
      </c>
      <c r="FG129" s="1">
        <v>7.2003805998208801</v>
      </c>
      <c r="FH129" s="1">
        <v>21.4850806653569</v>
      </c>
      <c r="FI129" s="1">
        <v>11.407579420015599</v>
      </c>
      <c r="FJ129" s="1">
        <v>6.0175427874382503</v>
      </c>
      <c r="FK129" s="1">
        <v>-0.26314555302854298</v>
      </c>
      <c r="FL129" s="1">
        <v>8.3601156525072309</v>
      </c>
      <c r="FM129" s="1">
        <v>6.4152541403605996</v>
      </c>
      <c r="FN129" s="1">
        <v>10.988481423110001</v>
      </c>
      <c r="GB129"/>
      <c r="GP129"/>
      <c r="HR129"/>
    </row>
    <row r="130" spans="1:226" ht="21">
      <c r="A130" s="13">
        <f t="shared" si="1"/>
        <v>42580</v>
      </c>
      <c r="O130"/>
      <c r="AD130"/>
      <c r="AE130" s="4">
        <v>42580</v>
      </c>
      <c r="AF130" s="1">
        <v>13.2924025716593</v>
      </c>
      <c r="AG130" s="1">
        <v>11.903349354187601</v>
      </c>
      <c r="AH130" s="1">
        <v>7.2431990609014996</v>
      </c>
      <c r="AI130" s="1">
        <v>7.2105774405959204</v>
      </c>
      <c r="AJ130" s="1">
        <v>7.2948738849961297</v>
      </c>
      <c r="AK130" s="1">
        <v>9.2455366777885999</v>
      </c>
      <c r="AL130" s="1">
        <v>23.860612629892302</v>
      </c>
      <c r="AM130" s="1">
        <v>9.5398593950692092</v>
      </c>
      <c r="AN130" s="1">
        <v>10.9165128892684</v>
      </c>
      <c r="AO130" s="1">
        <v>-0.63766583306853497</v>
      </c>
      <c r="AP130" s="1">
        <v>6.9866714838339998</v>
      </c>
      <c r="AQ130" s="1">
        <v>7.1116696481809996</v>
      </c>
      <c r="AR130" s="1">
        <v>22.904681584357601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T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DJ130"/>
      <c r="DL130" s="1">
        <v>0.78295933661803097</v>
      </c>
      <c r="DM130" s="1">
        <v>4.1839196126395501</v>
      </c>
      <c r="DN130" s="1">
        <v>5.2757064129738502</v>
      </c>
      <c r="DO130" s="1">
        <v>1.55704580114433</v>
      </c>
      <c r="DP130" s="1">
        <v>5.6181315092066599</v>
      </c>
      <c r="DQ130" s="1">
        <v>2.8888103967408498</v>
      </c>
      <c r="DR130" s="1">
        <v>7.20146179057169</v>
      </c>
      <c r="DS130" s="1">
        <v>8.7622954752284006</v>
      </c>
      <c r="DT130" s="1">
        <v>3.0673439289951698</v>
      </c>
      <c r="DU130" s="1">
        <v>-0.403531614621158</v>
      </c>
      <c r="DV130" s="1">
        <v>5.2779733455964903</v>
      </c>
      <c r="DW130" s="1">
        <v>4.1716716593869902</v>
      </c>
      <c r="DX130" s="1">
        <v>2.8882910785529399</v>
      </c>
      <c r="EL130"/>
      <c r="EZ130"/>
      <c r="FB130" s="1">
        <v>3.6000630894566998</v>
      </c>
      <c r="FC130" s="1">
        <v>9.3957352025236993</v>
      </c>
      <c r="FD130" s="1">
        <v>6.7450821278184199</v>
      </c>
      <c r="FE130" s="98" t="e">
        <v>#N/A</v>
      </c>
      <c r="FF130" s="1">
        <v>7.0166722106464796</v>
      </c>
      <c r="FG130" s="1">
        <v>6.7719502204233804</v>
      </c>
      <c r="FH130" s="1">
        <v>17.307185495946701</v>
      </c>
      <c r="FI130" s="1">
        <v>11.1135281175152</v>
      </c>
      <c r="FJ130" s="1">
        <v>6.5264456824607802</v>
      </c>
      <c r="FK130" s="1">
        <v>-0.75570622477038896</v>
      </c>
      <c r="FL130" s="1">
        <v>8.3198343552753595</v>
      </c>
      <c r="FM130" s="1">
        <v>6.1444158526306403</v>
      </c>
      <c r="FN130" s="1">
        <v>11.779841764792099</v>
      </c>
      <c r="GB130"/>
      <c r="GP130"/>
      <c r="HR130"/>
    </row>
    <row r="131" spans="1:226" ht="21">
      <c r="A131" s="13">
        <f t="shared" si="1"/>
        <v>42551</v>
      </c>
      <c r="O131"/>
      <c r="AD131"/>
      <c r="AE131" s="4">
        <v>42551</v>
      </c>
      <c r="AF131" s="1">
        <v>11.844878111722799</v>
      </c>
      <c r="AG131" s="1">
        <v>12.039395451431799</v>
      </c>
      <c r="AH131" s="1">
        <v>7.5175975754867803</v>
      </c>
      <c r="AI131" s="1">
        <v>7.9384612367759404</v>
      </c>
      <c r="AJ131" s="1">
        <v>6.8994643424761</v>
      </c>
      <c r="AK131" s="1">
        <v>8.8488713957032505</v>
      </c>
      <c r="AL131" s="1">
        <v>15.281602122164299</v>
      </c>
      <c r="AM131" s="1">
        <v>7.8611996519122203</v>
      </c>
      <c r="AN131" s="1">
        <v>11.033969838732</v>
      </c>
      <c r="AO131" s="1">
        <v>-1.1354687127508101</v>
      </c>
      <c r="AP131" s="1">
        <v>7.7034692447427302</v>
      </c>
      <c r="AQ131" s="1">
        <v>6.6024072402730098</v>
      </c>
      <c r="AR131" s="1">
        <v>25.510105551790499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T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DJ131"/>
      <c r="DL131" s="1">
        <v>-1.7959576419470701E-3</v>
      </c>
      <c r="DM131" s="1">
        <v>3.5258006711198702</v>
      </c>
      <c r="DN131" s="1">
        <v>4.7468331702631898</v>
      </c>
      <c r="DO131" s="1">
        <v>2.2950486332785101</v>
      </c>
      <c r="DP131" s="1">
        <v>5.3550091676000404</v>
      </c>
      <c r="DQ131" s="1">
        <v>2.8728455725059399</v>
      </c>
      <c r="DR131" s="1">
        <v>3.5656902715346099</v>
      </c>
      <c r="DS131" s="1">
        <v>9.7553630678829801</v>
      </c>
      <c r="DT131" s="1">
        <v>2.1029929729693499</v>
      </c>
      <c r="DU131" s="1">
        <v>-0.58918203772137501</v>
      </c>
      <c r="DV131" s="1">
        <v>4.8345440101241</v>
      </c>
      <c r="DW131" s="1">
        <v>3.64158401378694</v>
      </c>
      <c r="DX131" s="1">
        <v>2.8513947747919102</v>
      </c>
      <c r="EL131"/>
      <c r="EZ131"/>
      <c r="FB131" s="1">
        <v>1.9052051023662899</v>
      </c>
      <c r="FC131" s="1">
        <v>8.2222022958651397</v>
      </c>
      <c r="FD131" s="1">
        <v>6.3857073217354703</v>
      </c>
      <c r="FE131" s="98" t="e">
        <v>#N/A</v>
      </c>
      <c r="FF131" s="1">
        <v>6.7025609199555296</v>
      </c>
      <c r="FG131" s="1">
        <v>6.4742987700983603</v>
      </c>
      <c r="FH131" s="1">
        <v>13.041646306297499</v>
      </c>
      <c r="FI131" s="1">
        <v>10.8186138142887</v>
      </c>
      <c r="FJ131" s="1">
        <v>6.8469904667193502</v>
      </c>
      <c r="FK131" s="1">
        <v>-1.3646241719456</v>
      </c>
      <c r="FL131" s="1">
        <v>9.6272424880561793</v>
      </c>
      <c r="FM131" s="1">
        <v>5.66106834512013</v>
      </c>
      <c r="FN131" s="1">
        <v>11.641312237155701</v>
      </c>
      <c r="GB131"/>
      <c r="GP131"/>
      <c r="HR131"/>
    </row>
    <row r="132" spans="1:226" ht="21">
      <c r="A132" s="13">
        <f t="shared" si="1"/>
        <v>42521</v>
      </c>
      <c r="O132"/>
      <c r="AD132"/>
      <c r="AE132" s="4">
        <v>42521</v>
      </c>
      <c r="AF132" s="1">
        <v>11.098825495226199</v>
      </c>
      <c r="AG132" s="1">
        <v>12.6589663009114</v>
      </c>
      <c r="AH132" s="1">
        <v>7.3136019123588696</v>
      </c>
      <c r="AI132" s="1">
        <v>7.8944845670555797</v>
      </c>
      <c r="AJ132" s="1">
        <v>5.2511783085409203</v>
      </c>
      <c r="AK132" s="1">
        <v>8.3822851677752208</v>
      </c>
      <c r="AL132" s="1">
        <v>8.3276756683398201</v>
      </c>
      <c r="AM132" s="1">
        <v>6.1727825165653103</v>
      </c>
      <c r="AN132" s="1">
        <v>10.0016120010348</v>
      </c>
      <c r="AO132" s="1">
        <v>-1.4095886328355101</v>
      </c>
      <c r="AP132" s="1">
        <v>9.3446354237539797</v>
      </c>
      <c r="AQ132" s="1">
        <v>6.8469712303695598</v>
      </c>
      <c r="AR132" s="1">
        <v>28.138779570167799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T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DJ132"/>
      <c r="DL132" s="1">
        <v>-1.0101855423108701</v>
      </c>
      <c r="DM132" s="1">
        <v>3.37285487381773</v>
      </c>
      <c r="DN132" s="1">
        <v>4.3159348088882297</v>
      </c>
      <c r="DO132" s="1">
        <v>2.6338648609108599</v>
      </c>
      <c r="DP132" s="1">
        <v>4.2316474591054201</v>
      </c>
      <c r="DQ132" s="1">
        <v>2.7029014254058201</v>
      </c>
      <c r="DR132" s="1">
        <v>0.75699682954167902</v>
      </c>
      <c r="DS132" s="1">
        <v>10.5610983489353</v>
      </c>
      <c r="DT132" s="1">
        <v>2.3234723611839501</v>
      </c>
      <c r="DU132" s="1">
        <v>-0.71968885924972203</v>
      </c>
      <c r="DV132" s="1">
        <v>5.18164468072594</v>
      </c>
      <c r="DW132" s="1">
        <v>3.7994677254804698</v>
      </c>
      <c r="DX132" s="1">
        <v>2.7333244170367301</v>
      </c>
      <c r="EL132"/>
      <c r="EZ132"/>
      <c r="FB132" s="1">
        <v>0.84257206923751304</v>
      </c>
      <c r="FC132" s="1">
        <v>8.3909136846668702</v>
      </c>
      <c r="FD132" s="1">
        <v>5.9151076856197999</v>
      </c>
      <c r="FE132" s="98" t="e">
        <v>#N/A</v>
      </c>
      <c r="FF132" s="1">
        <v>5.1128122922618902</v>
      </c>
      <c r="FG132" s="1">
        <v>6.2624427107662104</v>
      </c>
      <c r="FH132" s="1">
        <v>9.8751734553082109</v>
      </c>
      <c r="FI132" s="1">
        <v>10.7726236738183</v>
      </c>
      <c r="FJ132" s="1">
        <v>6.9758631914101104</v>
      </c>
      <c r="FK132" s="1">
        <v>-1.87693020685806</v>
      </c>
      <c r="FL132" s="1">
        <v>11.1723752826446</v>
      </c>
      <c r="FM132" s="1">
        <v>5.5762062888327</v>
      </c>
      <c r="FN132" s="1">
        <v>12.426066118158801</v>
      </c>
      <c r="GB132"/>
      <c r="GP132"/>
      <c r="HR132"/>
    </row>
    <row r="133" spans="1:226" ht="21">
      <c r="A133" s="13">
        <f t="shared" si="1"/>
        <v>42489</v>
      </c>
      <c r="O133"/>
      <c r="AD133"/>
      <c r="AE133" s="4">
        <v>42489</v>
      </c>
      <c r="AF133" s="1">
        <v>9.5888764373477198</v>
      </c>
      <c r="AG133" s="1">
        <v>13.449062986543799</v>
      </c>
      <c r="AH133" s="1">
        <v>7.87336195267455</v>
      </c>
      <c r="AI133" s="1">
        <v>7.96003502619262</v>
      </c>
      <c r="AJ133" s="1">
        <v>5.4886672292248004</v>
      </c>
      <c r="AK133" s="1">
        <v>7.9772235070969799</v>
      </c>
      <c r="AL133" s="1">
        <v>-0.37776132709054999</v>
      </c>
      <c r="AM133" s="1">
        <v>7.2095479585192299</v>
      </c>
      <c r="AN133" s="1">
        <v>11.053989699924101</v>
      </c>
      <c r="AO133" s="1">
        <v>-2.2328652877128801</v>
      </c>
      <c r="AP133" s="1">
        <v>10.115946477496401</v>
      </c>
      <c r="AQ133" s="1">
        <v>6.8861531430590697</v>
      </c>
      <c r="AR133" s="1">
        <v>30.8993873045135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T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DJ133"/>
      <c r="DL133" s="1">
        <v>-2.3629371895417099</v>
      </c>
      <c r="DM133" s="1">
        <v>3.2731286154957999</v>
      </c>
      <c r="DN133" s="1">
        <v>4.0785846702639601</v>
      </c>
      <c r="DO133" s="1">
        <v>3.0843527752784299</v>
      </c>
      <c r="DP133" s="1">
        <v>4.4533174856909596</v>
      </c>
      <c r="DQ133" s="1">
        <v>2.67283624575182</v>
      </c>
      <c r="DR133" s="1">
        <v>-2.5714421452468401</v>
      </c>
      <c r="DS133" s="1">
        <v>12.543412960822801</v>
      </c>
      <c r="DT133" s="1">
        <v>2.1324049289859999</v>
      </c>
      <c r="DU133" s="1">
        <v>-0.73835895157674203</v>
      </c>
      <c r="DV133" s="1">
        <v>5.1837539745574004</v>
      </c>
      <c r="DW133" s="1">
        <v>4.0831559160996704</v>
      </c>
      <c r="DX133" s="1">
        <v>2.6734652286360898</v>
      </c>
      <c r="EL133"/>
      <c r="EZ133"/>
      <c r="FB133" s="1">
        <v>-0.91812512153620396</v>
      </c>
      <c r="FC133" s="1">
        <v>9.2658288259572608</v>
      </c>
      <c r="FD133" s="1">
        <v>5.7093795839708097</v>
      </c>
      <c r="FE133" s="98" t="e">
        <v>#N/A</v>
      </c>
      <c r="FF133" s="1">
        <v>5.0753458928042603</v>
      </c>
      <c r="FG133" s="1">
        <v>6.0407793474364899</v>
      </c>
      <c r="FH133" s="1">
        <v>4.4619583390283397</v>
      </c>
      <c r="FI133" s="1">
        <v>12.0056726149596</v>
      </c>
      <c r="FJ133" s="1">
        <v>6.8547288068260404</v>
      </c>
      <c r="FK133" s="1">
        <v>-2.5398069389322799</v>
      </c>
      <c r="FL133" s="1">
        <v>11.736783078298901</v>
      </c>
      <c r="FM133" s="1">
        <v>5.8841308587619903</v>
      </c>
      <c r="FN133" s="1">
        <v>15.160226722015601</v>
      </c>
      <c r="GB133"/>
      <c r="GP133"/>
      <c r="HR133"/>
    </row>
    <row r="134" spans="1:226" ht="21">
      <c r="A134" s="13">
        <f t="shared" si="1"/>
        <v>42460</v>
      </c>
      <c r="O134"/>
      <c r="AD134"/>
      <c r="AE134" s="4">
        <v>42460</v>
      </c>
      <c r="AF134" s="1">
        <v>4.4337541298697296</v>
      </c>
      <c r="AG134" s="1">
        <v>8.9512086904584898</v>
      </c>
      <c r="AH134" s="1">
        <v>8.2560984247321905</v>
      </c>
      <c r="AI134" s="1">
        <v>9.2675796057803304</v>
      </c>
      <c r="AJ134" s="1">
        <v>5.8131320582953796</v>
      </c>
      <c r="AK134" s="1">
        <v>7.6289510295346901</v>
      </c>
      <c r="AL134" s="1">
        <v>-7.5760440200941197</v>
      </c>
      <c r="AM134" s="1">
        <v>8.00024512023416</v>
      </c>
      <c r="AN134" s="1">
        <v>10.0912449157242</v>
      </c>
      <c r="AO134" s="1">
        <v>-3.7640935338752</v>
      </c>
      <c r="AP134" s="1">
        <v>10.4980030053538</v>
      </c>
      <c r="AQ134" s="1">
        <v>6.8450384784554297</v>
      </c>
      <c r="AR134" s="1">
        <v>13.332059655548999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T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DJ134"/>
      <c r="DL134" s="1">
        <v>-3.1831868169381301</v>
      </c>
      <c r="DM134" s="1">
        <v>3.30996186316623</v>
      </c>
      <c r="DN134" s="1">
        <v>3.9225999029250298</v>
      </c>
      <c r="DO134" s="1">
        <v>3.3142867859996201</v>
      </c>
      <c r="DP134" s="1">
        <v>4.5627435485810404</v>
      </c>
      <c r="DQ134" s="1">
        <v>2.8394301303796601</v>
      </c>
      <c r="DR134" s="1">
        <v>-5.3492259668975199</v>
      </c>
      <c r="DS134" s="1">
        <v>14.5636054623067</v>
      </c>
      <c r="DT134" s="1">
        <v>2.1827016322616601</v>
      </c>
      <c r="DU134" s="1">
        <v>-0.78055791473060299</v>
      </c>
      <c r="DV134" s="1">
        <v>5.5496910776123496</v>
      </c>
      <c r="DW134" s="1">
        <v>3.33237490713491</v>
      </c>
      <c r="DX134" s="1">
        <v>2.8334845110825602</v>
      </c>
      <c r="EL134"/>
      <c r="EZ134"/>
      <c r="FB134" s="1">
        <v>-2.3348612178460701</v>
      </c>
      <c r="FC134" s="1">
        <v>6.6493876837671504</v>
      </c>
      <c r="FD134" s="1">
        <v>5.5630352168488999</v>
      </c>
      <c r="FE134" s="98" t="e">
        <v>#N/A</v>
      </c>
      <c r="FF134" s="1">
        <v>5.4133993701566299</v>
      </c>
      <c r="FG134" s="1">
        <v>5.8361677996413004</v>
      </c>
      <c r="FH134" s="1">
        <v>1.23504227625665</v>
      </c>
      <c r="FI134" s="1">
        <v>13.743574927435599</v>
      </c>
      <c r="FJ134" s="1">
        <v>7.1853277925950403</v>
      </c>
      <c r="FK134" s="1">
        <v>-2.8143791559392901</v>
      </c>
      <c r="FL134" s="1">
        <v>12.545471569521499</v>
      </c>
      <c r="FM134" s="1">
        <v>5.7700011079812699</v>
      </c>
      <c r="FN134" s="1">
        <v>7.7399289267141897</v>
      </c>
      <c r="GB134"/>
      <c r="GP134"/>
      <c r="HR134"/>
    </row>
    <row r="135" spans="1:226" ht="21">
      <c r="A135" s="13">
        <f t="shared" si="1"/>
        <v>42429</v>
      </c>
      <c r="O135"/>
      <c r="AD135"/>
      <c r="AE135" s="4">
        <v>42429</v>
      </c>
      <c r="AF135" s="1">
        <v>4.0755468904462404</v>
      </c>
      <c r="AG135" s="1">
        <v>9.0488498210943202</v>
      </c>
      <c r="AH135" s="1">
        <v>8.2387661218974007</v>
      </c>
      <c r="AI135" s="1">
        <v>9.8859828260725493</v>
      </c>
      <c r="AJ135" s="1">
        <v>5.3728568558996397</v>
      </c>
      <c r="AK135" s="1">
        <v>7.4677933862342298</v>
      </c>
      <c r="AL135" s="1">
        <v>-15.8141841214905</v>
      </c>
      <c r="AM135" s="1">
        <v>7.0399884266925303</v>
      </c>
      <c r="AN135" s="1">
        <v>11.580038020852699</v>
      </c>
      <c r="AO135" s="1">
        <v>-3.14243963407724</v>
      </c>
      <c r="AP135" s="1">
        <v>11.7926033801887</v>
      </c>
      <c r="AQ135" s="1">
        <v>6.8704904807447003</v>
      </c>
      <c r="AR135" s="1">
        <v>14.3523972880473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T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DJ135"/>
      <c r="DL135" s="1">
        <v>-3.35903105216881</v>
      </c>
      <c r="DM135" s="1">
        <v>3.0386697018050999</v>
      </c>
      <c r="DN135" s="1">
        <v>3.3906041616817499</v>
      </c>
      <c r="DO135" s="1">
        <v>3.2860936896158801</v>
      </c>
      <c r="DP135" s="1">
        <v>4.4708525323215698</v>
      </c>
      <c r="DQ135" s="1">
        <v>2.8974587131561398</v>
      </c>
      <c r="DR135" s="1">
        <v>-8.0079255195491594</v>
      </c>
      <c r="DS135" s="1">
        <v>15.4552263174752</v>
      </c>
      <c r="DT135" s="1">
        <v>2.8045049693244901</v>
      </c>
      <c r="DU135" s="1">
        <v>6.1450062477324E-2</v>
      </c>
      <c r="DV135" s="1">
        <v>4.9981972783301103</v>
      </c>
      <c r="DW135" s="1">
        <v>5.0872470796090301</v>
      </c>
      <c r="DX135" s="1">
        <v>2.6895610932016201</v>
      </c>
      <c r="EL135"/>
      <c r="EZ135"/>
      <c r="FB135" s="1">
        <v>-3.9005713338433399</v>
      </c>
      <c r="FC135" s="1">
        <v>6.3552423287628397</v>
      </c>
      <c r="FD135" s="1">
        <v>4.5457123942267801</v>
      </c>
      <c r="FE135" s="98" t="e">
        <v>#N/A</v>
      </c>
      <c r="FF135" s="1">
        <v>5.41913450904838</v>
      </c>
      <c r="FG135" s="1">
        <v>5.6422218480886501</v>
      </c>
      <c r="FH135" s="1">
        <v>-2.40048514112038</v>
      </c>
      <c r="FI135" s="1">
        <v>13.6444643466657</v>
      </c>
      <c r="FJ135" s="1">
        <v>7.6633632992660701</v>
      </c>
      <c r="FK135" s="1">
        <v>-1.25187952296183</v>
      </c>
      <c r="FL135" s="1">
        <v>12.144143317741699</v>
      </c>
      <c r="FM135" s="1">
        <v>5.8316765951779601</v>
      </c>
      <c r="FN135" s="1">
        <v>7.6629619422001802</v>
      </c>
      <c r="GB135"/>
      <c r="GP135"/>
      <c r="HR135"/>
    </row>
    <row r="136" spans="1:226" ht="21">
      <c r="A136" s="13">
        <f t="shared" ref="A136:A199" si="2">AE136</f>
        <v>42398</v>
      </c>
      <c r="O136"/>
      <c r="AD136"/>
      <c r="AE136" s="4">
        <v>42398</v>
      </c>
      <c r="AF136" s="1">
        <v>-5.5195292822692501</v>
      </c>
      <c r="AG136" s="1">
        <v>9.5474905953497</v>
      </c>
      <c r="AH136" s="1">
        <v>8.0553353310856703</v>
      </c>
      <c r="AI136" s="1">
        <v>10.6271933566751</v>
      </c>
      <c r="AJ136" s="1">
        <v>6.6274502884571103</v>
      </c>
      <c r="AK136" s="1">
        <v>8.9050875204202509</v>
      </c>
      <c r="AL136" s="1">
        <v>-22.0040008068699</v>
      </c>
      <c r="AM136" s="1">
        <v>10.0095679842818</v>
      </c>
      <c r="AN136" s="1">
        <v>6.3929338311703798</v>
      </c>
      <c r="AO136" s="1">
        <v>-2.2207936955038998</v>
      </c>
      <c r="AP136" s="1">
        <v>11.416323499456301</v>
      </c>
      <c r="AQ136" s="1">
        <v>7.7425500202020503</v>
      </c>
      <c r="AR136" s="1">
        <v>13.8688440929342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T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DJ136"/>
      <c r="DL136" s="1">
        <v>-2.85450467052816</v>
      </c>
      <c r="DM136" s="1">
        <v>3.4187079279658801</v>
      </c>
      <c r="DN136" s="1">
        <v>3.01468828980083</v>
      </c>
      <c r="DO136" s="1">
        <v>1.6934963683864099</v>
      </c>
      <c r="DP136" s="1">
        <v>3.8791902814438202</v>
      </c>
      <c r="DQ136" s="1">
        <v>2.9641455114910098</v>
      </c>
      <c r="DR136" s="1">
        <v>-5.9946129511564497</v>
      </c>
      <c r="DS136" s="1">
        <v>4.44308410749644</v>
      </c>
      <c r="DT136" s="1">
        <v>3.54969818599815</v>
      </c>
      <c r="DU136" s="1">
        <v>0.63268385002465499</v>
      </c>
      <c r="DV136" s="1">
        <v>5.1875203130259697</v>
      </c>
      <c r="DW136" s="1">
        <v>4.0374928526890299</v>
      </c>
      <c r="DX136" s="1">
        <v>3.3725631835235599</v>
      </c>
      <c r="EL136"/>
      <c r="EZ136"/>
      <c r="FB136" s="1">
        <v>-4.1012660905844998</v>
      </c>
      <c r="FC136" s="1">
        <v>6.8098993218641901</v>
      </c>
      <c r="FD136" s="1">
        <v>4.4573736364701597</v>
      </c>
      <c r="FE136" s="98" t="e">
        <v>#N/A</v>
      </c>
      <c r="FF136" s="1">
        <v>6.5107214735068899</v>
      </c>
      <c r="FG136" s="1">
        <v>6.0836900764357598</v>
      </c>
      <c r="FH136" s="1">
        <v>-1.48230294110128</v>
      </c>
      <c r="FI136" s="1">
        <v>9.7356805278828293</v>
      </c>
      <c r="FJ136" s="1">
        <v>5.7652298920414902</v>
      </c>
      <c r="FK136" s="1">
        <v>-0.99663265616482799</v>
      </c>
      <c r="FL136" s="1">
        <v>12.181237259427199</v>
      </c>
      <c r="FM136" s="1">
        <v>5.6722070571879897</v>
      </c>
      <c r="FN136" s="1">
        <v>8.9836203930072696</v>
      </c>
      <c r="GB136"/>
      <c r="GP136"/>
      <c r="HR136"/>
    </row>
    <row r="137" spans="1:226" ht="21">
      <c r="A137" s="13">
        <f t="shared" si="2"/>
        <v>42369</v>
      </c>
      <c r="O137"/>
      <c r="AD137"/>
      <c r="AE137" s="4">
        <v>42369</v>
      </c>
      <c r="AF137" s="1">
        <v>0.458673822295945</v>
      </c>
      <c r="AG137" s="1">
        <v>10.3825143190767</v>
      </c>
      <c r="AH137" s="1">
        <v>9.0047741366071694</v>
      </c>
      <c r="AI137" s="1">
        <v>10.658306127717999</v>
      </c>
      <c r="AJ137" s="1">
        <v>7.2466873548994997</v>
      </c>
      <c r="AK137" s="1">
        <v>9.7768758115651995</v>
      </c>
      <c r="AL137" s="1">
        <v>-2.0223212968726001</v>
      </c>
      <c r="AM137" s="1">
        <v>15.8656009290942</v>
      </c>
      <c r="AN137" s="1">
        <v>4.8913538855407204</v>
      </c>
      <c r="AO137" s="1">
        <v>-1.8533569983221201</v>
      </c>
      <c r="AP137" s="1">
        <v>10.4508271889718</v>
      </c>
      <c r="AQ137" s="1">
        <v>8.1753513168205405</v>
      </c>
      <c r="AR137" s="1">
        <v>15.8421503051041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T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DJ137"/>
      <c r="DL137" s="1">
        <v>-0.44188513958002601</v>
      </c>
      <c r="DM137" s="1">
        <v>3.57233893393478</v>
      </c>
      <c r="DN137" s="1">
        <v>2.9383520090567101</v>
      </c>
      <c r="DO137" s="1">
        <v>1.93333482110318</v>
      </c>
      <c r="DP137" s="1">
        <v>3.9755142132826</v>
      </c>
      <c r="DQ137" s="1">
        <v>3.2197674019623399</v>
      </c>
      <c r="DR137" s="1">
        <v>4.4111349170089804</v>
      </c>
      <c r="DS137" s="1">
        <v>4.7206376496836997</v>
      </c>
      <c r="DT137" s="1">
        <v>4.6181363778684101</v>
      </c>
      <c r="DU137" s="1">
        <v>0.20332095887944901</v>
      </c>
      <c r="DV137" s="1">
        <v>5.0819946972385104</v>
      </c>
      <c r="DW137" s="1">
        <v>4.1906792586713699</v>
      </c>
      <c r="DX137" s="1">
        <v>3.5046902857337399</v>
      </c>
      <c r="EL137"/>
      <c r="EZ137"/>
      <c r="FB137" s="1">
        <v>-1.15774166413026</v>
      </c>
      <c r="FC137" s="1">
        <v>6.3167650756255798</v>
      </c>
      <c r="FD137" s="1">
        <v>4.7264540220289701</v>
      </c>
      <c r="FE137" s="98" t="e">
        <v>#N/A</v>
      </c>
      <c r="FF137" s="1">
        <v>6.7121811481792397</v>
      </c>
      <c r="FG137" s="1">
        <v>6.8559109589846399</v>
      </c>
      <c r="FH137" s="1">
        <v>7.0573298159695499</v>
      </c>
      <c r="FI137" s="1">
        <v>11.242584381567299</v>
      </c>
      <c r="FJ137" s="1">
        <v>6.5352788041165502</v>
      </c>
      <c r="FK137" s="1">
        <v>-0.72651239996748795</v>
      </c>
      <c r="FL137" s="1">
        <v>11.160944570401099</v>
      </c>
      <c r="FM137" s="1">
        <v>6.0995790344159602</v>
      </c>
      <c r="FN137" s="1">
        <v>7.5380034980228796</v>
      </c>
      <c r="GB137"/>
      <c r="GP137"/>
      <c r="HR137"/>
    </row>
    <row r="138" spans="1:226" ht="21">
      <c r="A138" s="13">
        <f t="shared" si="2"/>
        <v>42338</v>
      </c>
      <c r="O138"/>
      <c r="AD138"/>
      <c r="AE138" s="4">
        <v>42338</v>
      </c>
      <c r="AF138" s="1">
        <v>1.65810457010907</v>
      </c>
      <c r="AG138" s="1">
        <v>10.034245573726899</v>
      </c>
      <c r="AH138" s="1">
        <v>9.5376656240876994</v>
      </c>
      <c r="AI138" s="1">
        <v>5.4727185846033199</v>
      </c>
      <c r="AJ138" s="1">
        <v>7.0437626087171497</v>
      </c>
      <c r="AK138" s="1">
        <v>9.38208269736411</v>
      </c>
      <c r="AL138" s="1">
        <v>-0.49090233716113102</v>
      </c>
      <c r="AM138" s="1">
        <v>16.222339090755799</v>
      </c>
      <c r="AN138" s="1">
        <v>5.4861356672773596</v>
      </c>
      <c r="AO138" s="1">
        <v>-1.85182766286237</v>
      </c>
      <c r="AP138" s="1">
        <v>13.1900247553952</v>
      </c>
      <c r="AQ138" s="1">
        <v>8.8003033076531807</v>
      </c>
      <c r="AR138" s="1">
        <v>15.362759137783801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T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DJ138"/>
      <c r="DL138" s="1">
        <v>-0.34712159528173298</v>
      </c>
      <c r="DM138" s="1">
        <v>3.9869862175530399</v>
      </c>
      <c r="DN138" s="1">
        <v>4.1960724450187499</v>
      </c>
      <c r="DO138" s="1">
        <v>2.0661311914216798</v>
      </c>
      <c r="DP138" s="1">
        <v>4.0008449310967897</v>
      </c>
      <c r="DQ138" s="1">
        <v>3.3484629321926098</v>
      </c>
      <c r="DR138" s="1">
        <v>0.785290986006147</v>
      </c>
      <c r="DS138" s="1">
        <v>5.2926715469020804</v>
      </c>
      <c r="DT138" s="1">
        <v>4.5662370695679897</v>
      </c>
      <c r="DU138" s="1">
        <v>0.437290021407505</v>
      </c>
      <c r="DV138" s="1">
        <v>5.4451430545077297</v>
      </c>
      <c r="DW138" s="1">
        <v>4.8892760827567097</v>
      </c>
      <c r="DX138" s="1">
        <v>4.1344713897508303</v>
      </c>
      <c r="EL138"/>
      <c r="EZ138"/>
      <c r="FB138" s="1">
        <v>-7.3387232230558999E-2</v>
      </c>
      <c r="FC138" s="1">
        <v>6.6895978425145497</v>
      </c>
      <c r="FD138" s="1">
        <v>5.4276308842198304</v>
      </c>
      <c r="FE138" s="98" t="e">
        <v>#N/A</v>
      </c>
      <c r="FF138" s="1">
        <v>6.4549112325120497</v>
      </c>
      <c r="FG138" s="1">
        <v>6.3490334908684902</v>
      </c>
      <c r="FH138" s="1">
        <v>4.3180219884709601</v>
      </c>
      <c r="FI138" s="1">
        <v>12.077672315342801</v>
      </c>
      <c r="FJ138" s="1">
        <v>6.1163629791791401</v>
      </c>
      <c r="FK138" s="1">
        <v>-0.74683558837345398</v>
      </c>
      <c r="FL138" s="1">
        <v>11.9367025773844</v>
      </c>
      <c r="FM138" s="1">
        <v>6.5495410834326</v>
      </c>
      <c r="FN138" s="1">
        <v>8.8601574222225992</v>
      </c>
      <c r="GB138"/>
      <c r="GP138"/>
      <c r="HR138"/>
    </row>
    <row r="139" spans="1:226" ht="21">
      <c r="A139" s="13">
        <f t="shared" si="2"/>
        <v>42307</v>
      </c>
      <c r="O139"/>
      <c r="AD139"/>
      <c r="AE139" s="4">
        <v>42307</v>
      </c>
      <c r="AF139" s="1">
        <v>2.4485129848296099</v>
      </c>
      <c r="AG139" s="1">
        <v>9.7989768340877905</v>
      </c>
      <c r="AH139" s="1">
        <v>9.8657523368736904</v>
      </c>
      <c r="AI139" s="1">
        <v>8.1909201896292494</v>
      </c>
      <c r="AJ139" s="1">
        <v>6.8490666854636499</v>
      </c>
      <c r="AK139" s="1">
        <v>9.5306996833569393</v>
      </c>
      <c r="AL139" s="1">
        <v>-4.0777847823354101</v>
      </c>
      <c r="AM139" s="1">
        <v>15.7190920683723</v>
      </c>
      <c r="AN139" s="1">
        <v>7.40368318801581</v>
      </c>
      <c r="AO139" s="1">
        <v>-1.35669564496093</v>
      </c>
      <c r="AP139" s="1">
        <v>14.3884471160834</v>
      </c>
      <c r="AQ139" s="1">
        <v>9.9414794695083994</v>
      </c>
      <c r="AR139" s="1">
        <v>15.1266019176261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T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DJ139"/>
      <c r="DL139" s="1">
        <v>-1.0669451380274999</v>
      </c>
      <c r="DM139" s="1">
        <v>4.2092692024117504</v>
      </c>
      <c r="DN139" s="1">
        <v>4.4725237681082</v>
      </c>
      <c r="DO139" s="1">
        <v>2.5407389390678499</v>
      </c>
      <c r="DP139" s="1">
        <v>3.9621101386540198</v>
      </c>
      <c r="DQ139" s="1">
        <v>3.4061850062285202</v>
      </c>
      <c r="DR139" s="1">
        <v>-1.68677574225812</v>
      </c>
      <c r="DS139" s="1">
        <v>5.6676169786323598</v>
      </c>
      <c r="DT139" s="1">
        <v>4.4823922910933902</v>
      </c>
      <c r="DU139" s="1">
        <v>0.55482905627595103</v>
      </c>
      <c r="DV139" s="1">
        <v>5.9342401909995104</v>
      </c>
      <c r="DW139" s="1">
        <v>5.2668257985335796</v>
      </c>
      <c r="DX139" s="1">
        <v>4.8083230556449301</v>
      </c>
      <c r="EL139"/>
      <c r="EZ139"/>
      <c r="FB139" s="1">
        <v>-2.1607386139693301E-2</v>
      </c>
      <c r="FC139" s="1">
        <v>6.4859000042674104</v>
      </c>
      <c r="FD139" s="1">
        <v>5.6856941087382502</v>
      </c>
      <c r="FE139" s="98" t="e">
        <v>#N/A</v>
      </c>
      <c r="FF139" s="1">
        <v>6.3261506554985099</v>
      </c>
      <c r="FG139" s="1">
        <v>6.3033738655312597</v>
      </c>
      <c r="FH139" s="1">
        <v>0.85697774892200096</v>
      </c>
      <c r="FI139" s="1">
        <v>11.459541429642</v>
      </c>
      <c r="FJ139" s="1">
        <v>5.7180475669122099</v>
      </c>
      <c r="FK139" s="1">
        <v>-0.31020061618003703</v>
      </c>
      <c r="FL139" s="1">
        <v>12.1186899380957</v>
      </c>
      <c r="FM139" s="1">
        <v>7.6102184108543902</v>
      </c>
      <c r="FN139" s="1">
        <v>8.8453866445612395</v>
      </c>
      <c r="GB139"/>
      <c r="GP139"/>
      <c r="HR139"/>
    </row>
    <row r="140" spans="1:226" ht="21">
      <c r="A140" s="13">
        <f t="shared" si="2"/>
        <v>42277</v>
      </c>
      <c r="O140"/>
      <c r="AD140"/>
      <c r="AE140" s="4">
        <v>42277</v>
      </c>
      <c r="AF140" s="1">
        <v>3.0034632845153202</v>
      </c>
      <c r="AG140" s="1">
        <v>10.284626068076699</v>
      </c>
      <c r="AH140" s="1">
        <v>11.251241572188899</v>
      </c>
      <c r="AI140" s="1">
        <v>11.102182123038601</v>
      </c>
      <c r="AJ140" s="1">
        <v>6.9781448325566098</v>
      </c>
      <c r="AK140" s="1">
        <v>10.202617041366301</v>
      </c>
      <c r="AL140" s="1">
        <v>-5.2882101677137596</v>
      </c>
      <c r="AM140" s="1">
        <v>16.693512206875301</v>
      </c>
      <c r="AN140" s="1">
        <v>10.254170757695499</v>
      </c>
      <c r="AO140" s="1">
        <v>-0.89656770867290403</v>
      </c>
      <c r="AP140" s="1">
        <v>16.559056177489101</v>
      </c>
      <c r="AQ140" s="1">
        <v>10.8104582514993</v>
      </c>
      <c r="AR140" s="1">
        <v>16.840041202671699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T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DJ140"/>
      <c r="DL140" s="1">
        <v>0.25722095996087901</v>
      </c>
      <c r="DM140" s="1">
        <v>5.0145144863084701</v>
      </c>
      <c r="DN140" s="1">
        <v>5.9586898678768296</v>
      </c>
      <c r="DO140" s="1">
        <v>3.2360995922996501</v>
      </c>
      <c r="DP140" s="1">
        <v>4.3396009073122501</v>
      </c>
      <c r="DQ140" s="1">
        <v>3.9375821671691802</v>
      </c>
      <c r="DR140" s="1">
        <v>-2.6514643219431102</v>
      </c>
      <c r="DS140" s="1">
        <v>7.2076126142344403</v>
      </c>
      <c r="DT140" s="1">
        <v>4.0931963010781898</v>
      </c>
      <c r="DU140" s="1">
        <v>0.72388440654741804</v>
      </c>
      <c r="DV140" s="1">
        <v>5.6880144820629601</v>
      </c>
      <c r="DW140" s="1">
        <v>5.9916679662629004</v>
      </c>
      <c r="DX140" s="1">
        <v>5.78333544716667</v>
      </c>
      <c r="EL140"/>
      <c r="EZ140"/>
      <c r="FB140" s="1">
        <v>1.06316811211677</v>
      </c>
      <c r="FC140" s="1">
        <v>6.7113279067729597</v>
      </c>
      <c r="FD140" s="1">
        <v>6.4524761350453597</v>
      </c>
      <c r="FE140" s="98" t="e">
        <v>#N/A</v>
      </c>
      <c r="FF140" s="1">
        <v>6.30241745086966</v>
      </c>
      <c r="FG140" s="1">
        <v>7.0764801394428396</v>
      </c>
      <c r="FH140" s="1">
        <v>-2.0047894396844601</v>
      </c>
      <c r="FI140" s="1">
        <v>12.9582944541455</v>
      </c>
      <c r="FJ140" s="1">
        <v>5.6205514196784199</v>
      </c>
      <c r="FK140" s="1">
        <v>-0.57128093937143798</v>
      </c>
      <c r="FL140" s="1">
        <v>11.8913554006719</v>
      </c>
      <c r="FM140" s="1">
        <v>8.5190341933989497</v>
      </c>
      <c r="FN140" s="1">
        <v>8.9643496240550302</v>
      </c>
      <c r="GB140"/>
      <c r="GP140"/>
      <c r="HR140"/>
    </row>
    <row r="141" spans="1:226" ht="21">
      <c r="A141" s="13">
        <f t="shared" si="2"/>
        <v>42247</v>
      </c>
      <c r="O141"/>
      <c r="AD141"/>
      <c r="AE141" s="4">
        <v>42247</v>
      </c>
      <c r="AF141" s="1">
        <v>5.5580954552888802</v>
      </c>
      <c r="AG141" s="1">
        <v>10.3491197351123</v>
      </c>
      <c r="AH141" s="1">
        <v>12.568594780086499</v>
      </c>
      <c r="AI141" s="1">
        <v>12.8568906206002</v>
      </c>
      <c r="AJ141" s="1">
        <v>6.2404089812253298</v>
      </c>
      <c r="AK141" s="1">
        <v>10.512833542062801</v>
      </c>
      <c r="AL141" s="1">
        <v>-3.1272102420657499</v>
      </c>
      <c r="AM141" s="1">
        <v>16.7409122003288</v>
      </c>
      <c r="AN141" s="1">
        <v>10.4119680728868</v>
      </c>
      <c r="AO141" s="1">
        <v>-0.50783931723384401</v>
      </c>
      <c r="AP141" s="1">
        <v>20.957263730769299</v>
      </c>
      <c r="AQ141" s="1">
        <v>11.442709178448499</v>
      </c>
      <c r="AR141" s="1">
        <v>16.934399678261201</v>
      </c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T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DJ141"/>
      <c r="DL141" s="1">
        <v>0.83600341200483697</v>
      </c>
      <c r="DM141" s="1">
        <v>5.5528137711357299</v>
      </c>
      <c r="DN141" s="1">
        <v>6.9545812916145104</v>
      </c>
      <c r="DO141" s="1">
        <v>3.6396117538477801</v>
      </c>
      <c r="DP141" s="1">
        <v>4.2758162198714302</v>
      </c>
      <c r="DQ141" s="1">
        <v>4.0793717426551996</v>
      </c>
      <c r="DR141" s="1">
        <v>-0.75341991653427898</v>
      </c>
      <c r="DS141" s="1">
        <v>7.9195098822596401</v>
      </c>
      <c r="DT141" s="1">
        <v>4.2784693235967497</v>
      </c>
      <c r="DU141" s="1">
        <v>1.02853748200441</v>
      </c>
      <c r="DV141" s="1">
        <v>5.4776339526248803</v>
      </c>
      <c r="DW141" s="1">
        <v>6.5606891291369998</v>
      </c>
      <c r="DX141" s="1">
        <v>6.6409881107617803</v>
      </c>
      <c r="EL141"/>
      <c r="EZ141"/>
      <c r="FB141" s="1">
        <v>2.3342748499826498</v>
      </c>
      <c r="FC141" s="1">
        <v>7.4831167590805396</v>
      </c>
      <c r="FD141" s="1">
        <v>7.6178184377539298</v>
      </c>
      <c r="FE141" s="98" t="e">
        <v>#N/A</v>
      </c>
      <c r="FF141" s="1">
        <v>5.7814802994727303</v>
      </c>
      <c r="FG141" s="1">
        <v>7.1669584157441504</v>
      </c>
      <c r="FH141" s="1">
        <v>2.0828226328694801</v>
      </c>
      <c r="FI141" s="1">
        <v>13.815986502236401</v>
      </c>
      <c r="FJ141" s="1">
        <v>5.5441613840433499</v>
      </c>
      <c r="FK141" s="1">
        <v>-0.360982842542797</v>
      </c>
      <c r="FL141" s="1">
        <v>12.4812162713412</v>
      </c>
      <c r="FM141" s="1">
        <v>9.2416168490977793</v>
      </c>
      <c r="FN141" s="1">
        <v>10.8376935919114</v>
      </c>
      <c r="GB141"/>
      <c r="GP141"/>
      <c r="HR141"/>
    </row>
    <row r="142" spans="1:226" ht="21">
      <c r="A142" s="13">
        <f t="shared" si="2"/>
        <v>42216</v>
      </c>
      <c r="O142"/>
      <c r="AD142"/>
      <c r="AE142" s="4">
        <v>42216</v>
      </c>
      <c r="AF142" s="1">
        <v>3.2091126769133802</v>
      </c>
      <c r="AG142" s="1">
        <v>10.7359391261851</v>
      </c>
      <c r="AH142" s="1">
        <v>13.0187527397952</v>
      </c>
      <c r="AI142" s="1">
        <v>14.716961299600801</v>
      </c>
      <c r="AJ142" s="1">
        <v>5.5002313139110104</v>
      </c>
      <c r="AK142" s="1">
        <v>10.185185994576401</v>
      </c>
      <c r="AL142" s="1">
        <v>-3.6152195963698399</v>
      </c>
      <c r="AM142" s="1">
        <v>17.018901305247802</v>
      </c>
      <c r="AN142" s="1">
        <v>11.433155677211399</v>
      </c>
      <c r="AO142" s="1">
        <v>-0.18865381870772999</v>
      </c>
      <c r="AP142" s="1">
        <v>22.191815820663599</v>
      </c>
      <c r="AQ142" s="1">
        <v>12.277150087848501</v>
      </c>
      <c r="AR142" s="1">
        <v>18.235276329018301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T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DJ142"/>
      <c r="DL142" s="1">
        <v>0.2218389428017</v>
      </c>
      <c r="DM142" s="1">
        <v>5.8483199922181601</v>
      </c>
      <c r="DN142" s="1">
        <v>7.4871533784401203</v>
      </c>
      <c r="DO142" s="1">
        <v>3.82447445061598</v>
      </c>
      <c r="DP142" s="1">
        <v>4.0173586596292497</v>
      </c>
      <c r="DQ142" s="1">
        <v>4.0036556189921901</v>
      </c>
      <c r="DR142" s="1">
        <v>-3.5149992043583098</v>
      </c>
      <c r="DS142" s="1">
        <v>8.4349746812220694</v>
      </c>
      <c r="DT142" s="1">
        <v>2.90447548302379</v>
      </c>
      <c r="DU142" s="1">
        <v>1.03566899647265</v>
      </c>
      <c r="DV142" s="1">
        <v>5.5162133300012899</v>
      </c>
      <c r="DW142" s="1">
        <v>7.2230664127706898</v>
      </c>
      <c r="DX142" s="1">
        <v>7.0358118662083102</v>
      </c>
      <c r="EL142"/>
      <c r="EZ142"/>
      <c r="FB142" s="1">
        <v>1.3287833891690799</v>
      </c>
      <c r="FC142" s="1">
        <v>7.4819352584301004</v>
      </c>
      <c r="FD142" s="1">
        <v>8.0975471445753495</v>
      </c>
      <c r="FE142" s="98" t="e">
        <v>#N/A</v>
      </c>
      <c r="FF142" s="1">
        <v>5.7006012899426697</v>
      </c>
      <c r="FG142" s="1">
        <v>6.7148071249770398</v>
      </c>
      <c r="FH142" s="1">
        <v>-0.47058928573473202</v>
      </c>
      <c r="FI142" s="1">
        <v>14.088214302195199</v>
      </c>
      <c r="FJ142" s="1">
        <v>4.3018056031463798</v>
      </c>
      <c r="FK142" s="1">
        <v>-0.40913592331984899</v>
      </c>
      <c r="FL142" s="1">
        <v>12.7938061759488</v>
      </c>
      <c r="FM142" s="1">
        <v>9.8520683621618694</v>
      </c>
      <c r="FN142" s="1">
        <v>11.0161219888163</v>
      </c>
      <c r="GB142"/>
      <c r="GP142"/>
      <c r="HR142"/>
    </row>
    <row r="143" spans="1:226" ht="21">
      <c r="A143" s="13">
        <f t="shared" si="2"/>
        <v>42185</v>
      </c>
      <c r="O143"/>
      <c r="AD143"/>
      <c r="AE143" s="4">
        <v>42185</v>
      </c>
      <c r="AF143" s="1">
        <v>3.4711927197570298</v>
      </c>
      <c r="AG143" s="1">
        <v>11.1903623002241</v>
      </c>
      <c r="AH143" s="1">
        <v>13.6879618091252</v>
      </c>
      <c r="AI143" s="1">
        <v>16.048370343737599</v>
      </c>
      <c r="AJ143" s="1">
        <v>5.3134749997711399</v>
      </c>
      <c r="AK143" s="1">
        <v>11.065909961085699</v>
      </c>
      <c r="AL143" s="1">
        <v>-5.6637672726605697</v>
      </c>
      <c r="AM143" s="1">
        <v>16.901544668436902</v>
      </c>
      <c r="AN143" s="1">
        <v>11.2953093210522</v>
      </c>
      <c r="AO143" s="1">
        <v>-0.240202856849285</v>
      </c>
      <c r="AP143" s="1">
        <v>24.199004976302401</v>
      </c>
      <c r="AQ143" s="1">
        <v>13.283915822731</v>
      </c>
      <c r="AR143" s="1">
        <v>19.7530306310932</v>
      </c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T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DJ143"/>
      <c r="DL143" s="1">
        <v>-3.8277235002909901E-2</v>
      </c>
      <c r="DM143" s="1">
        <v>5.9611755579416199</v>
      </c>
      <c r="DN143" s="1">
        <v>8.1795143748625598</v>
      </c>
      <c r="DO143" s="1">
        <v>3.99657471685794</v>
      </c>
      <c r="DP143" s="1">
        <v>4.0883546012130498</v>
      </c>
      <c r="DQ143" s="1">
        <v>3.78310550986108</v>
      </c>
      <c r="DR143" s="1">
        <v>-6.6863168175368903</v>
      </c>
      <c r="DS143" s="1">
        <v>8.4934549942990003</v>
      </c>
      <c r="DT143" s="1">
        <v>3.1394339035204801</v>
      </c>
      <c r="DU143" s="1">
        <v>0.86121163391877098</v>
      </c>
      <c r="DV143" s="1">
        <v>5.7339326396433297</v>
      </c>
      <c r="DW143" s="1">
        <v>7.6882165666008202</v>
      </c>
      <c r="DX143" s="1">
        <v>6.87468039950424</v>
      </c>
      <c r="EL143"/>
      <c r="EZ143"/>
      <c r="FB143" s="1">
        <v>1.3966694442265699</v>
      </c>
      <c r="FC143" s="1">
        <v>7.51378443425103</v>
      </c>
      <c r="FD143" s="1">
        <v>8.4271868731283099</v>
      </c>
      <c r="FE143" s="98" t="e">
        <v>#N/A</v>
      </c>
      <c r="FF143" s="1">
        <v>5.3273474231054596</v>
      </c>
      <c r="FG143" s="1">
        <v>6.6732253039337799</v>
      </c>
      <c r="FH143" s="1">
        <v>-3.2506157562847</v>
      </c>
      <c r="FI143" s="1">
        <v>13.8564546971651</v>
      </c>
      <c r="FJ143" s="1">
        <v>4.3451923691649101</v>
      </c>
      <c r="FK143" s="1">
        <v>-0.51466950977815296</v>
      </c>
      <c r="FL143" s="1">
        <v>13.5896926514956</v>
      </c>
      <c r="FM143" s="1">
        <v>10.4467034802024</v>
      </c>
      <c r="FN143" s="1">
        <v>10.726301838289301</v>
      </c>
      <c r="GB143"/>
      <c r="GP143"/>
      <c r="HR143"/>
    </row>
    <row r="144" spans="1:226" ht="21">
      <c r="A144" s="13">
        <f t="shared" si="2"/>
        <v>42153</v>
      </c>
      <c r="O144"/>
      <c r="AD144"/>
      <c r="AE144" s="4">
        <v>42153</v>
      </c>
      <c r="AF144" s="1">
        <v>2.0794655692433701</v>
      </c>
      <c r="AG144" s="1">
        <v>11.2481032628687</v>
      </c>
      <c r="AH144" s="1">
        <v>14.775042467454099</v>
      </c>
      <c r="AI144" s="1">
        <v>16.860197242692301</v>
      </c>
      <c r="AJ144" s="1">
        <v>4.7735257164020002</v>
      </c>
      <c r="AK144" s="1">
        <v>11.0545754788085</v>
      </c>
      <c r="AL144" s="1">
        <v>-10.236144385863501</v>
      </c>
      <c r="AM144" s="1">
        <v>16.472575069778902</v>
      </c>
      <c r="AN144" s="1">
        <v>11.5534890736519</v>
      </c>
      <c r="AO144" s="1">
        <v>-0.43239937606600598</v>
      </c>
      <c r="AP144" s="1">
        <v>26.255171167503399</v>
      </c>
      <c r="AQ144" s="1">
        <v>14.0783241507224</v>
      </c>
      <c r="AR144" s="1">
        <v>20.967247209079801</v>
      </c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T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DJ144"/>
      <c r="DL144" s="1">
        <v>-1.14274565631475</v>
      </c>
      <c r="DM144" s="1">
        <v>6.0274454154527</v>
      </c>
      <c r="DN144" s="1">
        <v>8.8723653876161404</v>
      </c>
      <c r="DO144" s="1">
        <v>4.0612492346486597</v>
      </c>
      <c r="DP144" s="1">
        <v>3.8982401633620398</v>
      </c>
      <c r="DQ144" s="1">
        <v>3.8105453472244202</v>
      </c>
      <c r="DR144" s="1">
        <v>-9.6792991127861097</v>
      </c>
      <c r="DS144" s="1">
        <v>8.97120058492815</v>
      </c>
      <c r="DT144" s="1">
        <v>3.5215141920623001</v>
      </c>
      <c r="DU144" s="1">
        <v>0.796740430953638</v>
      </c>
      <c r="DV144" s="1">
        <v>5.6269224542896499</v>
      </c>
      <c r="DW144" s="1">
        <v>8.2042186815380198</v>
      </c>
      <c r="DX144" s="1">
        <v>6.9828030547279099</v>
      </c>
      <c r="EL144"/>
      <c r="EZ144"/>
      <c r="FB144" s="1">
        <v>0.85028889505726601</v>
      </c>
      <c r="FC144" s="1">
        <v>7.5510166708275497</v>
      </c>
      <c r="FD144" s="1">
        <v>9.1609012040897309</v>
      </c>
      <c r="FE144" s="98" t="e">
        <v>#N/A</v>
      </c>
      <c r="FF144" s="1">
        <v>5.1182250755540704</v>
      </c>
      <c r="FG144" s="1">
        <v>6.7235142336225104</v>
      </c>
      <c r="FH144" s="1">
        <v>-7.2511525332250804</v>
      </c>
      <c r="FI144" s="1">
        <v>14.2561093731815</v>
      </c>
      <c r="FJ144" s="1">
        <v>4.3413295070685001</v>
      </c>
      <c r="FK144" s="1">
        <v>-0.94764132974529203</v>
      </c>
      <c r="FL144" s="1">
        <v>14.0015040152879</v>
      </c>
      <c r="FM144" s="1">
        <v>10.971903502623899</v>
      </c>
      <c r="FN144" s="1">
        <v>11.1248144773174</v>
      </c>
      <c r="GB144"/>
      <c r="GP144"/>
      <c r="HR144"/>
    </row>
    <row r="145" spans="1:226" ht="21">
      <c r="A145" s="13">
        <f t="shared" si="2"/>
        <v>42124</v>
      </c>
      <c r="O145"/>
      <c r="AD145"/>
      <c r="AE145" s="4">
        <v>42124</v>
      </c>
      <c r="AF145" s="1">
        <v>0.72867696221325795</v>
      </c>
      <c r="AG145" s="1">
        <v>10.9388214803138</v>
      </c>
      <c r="AH145" s="1">
        <v>14.5865191418835</v>
      </c>
      <c r="AI145" s="1">
        <v>17.439777957569198</v>
      </c>
      <c r="AJ145" s="1">
        <v>4.7911004247465598</v>
      </c>
      <c r="AK145" s="1">
        <v>10.800199016559599</v>
      </c>
      <c r="AL145" s="1">
        <v>-14.878612550218</v>
      </c>
      <c r="AM145" s="1">
        <v>16.616891747664098</v>
      </c>
      <c r="AN145" s="1">
        <v>11.6522430025472</v>
      </c>
      <c r="AO145" s="1">
        <v>-0.24833905489863001</v>
      </c>
      <c r="AP145" s="1">
        <v>27.8984390278261</v>
      </c>
      <c r="AQ145" s="1">
        <v>14.3874194215703</v>
      </c>
      <c r="AR145" s="1">
        <v>21.185518111051099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T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DJ145"/>
      <c r="DL145" s="1">
        <v>-1.6438896922791699</v>
      </c>
      <c r="DM145" s="1">
        <v>5.91515188776554</v>
      </c>
      <c r="DN145" s="1">
        <v>9.2851423027196205</v>
      </c>
      <c r="DO145" s="1">
        <v>3.80319870771253</v>
      </c>
      <c r="DP145" s="1">
        <v>3.8627972973903502</v>
      </c>
      <c r="DQ145" s="1">
        <v>3.83741864990145</v>
      </c>
      <c r="DR145" s="1">
        <v>-12.591133031142901</v>
      </c>
      <c r="DS145" s="1">
        <v>8.9362048826786307</v>
      </c>
      <c r="DT145" s="1">
        <v>3.8582195816433602</v>
      </c>
      <c r="DU145" s="1">
        <v>1.0798910224904099</v>
      </c>
      <c r="DV145" s="1">
        <v>5.4567013348355999</v>
      </c>
      <c r="DW145" s="1">
        <v>8.8935408158431208</v>
      </c>
      <c r="DX145" s="1">
        <v>6.9543037336238704</v>
      </c>
      <c r="EL145"/>
      <c r="EZ145"/>
      <c r="FB145" s="1">
        <v>9.6027291740724302E-2</v>
      </c>
      <c r="FC145" s="1">
        <v>7.4710757994456003</v>
      </c>
      <c r="FD145" s="1">
        <v>9.7688650798232803</v>
      </c>
      <c r="FE145" s="98" t="e">
        <v>#N/A</v>
      </c>
      <c r="FF145" s="1">
        <v>4.9997512282455299</v>
      </c>
      <c r="FG145" s="1">
        <v>6.6451922621516797</v>
      </c>
      <c r="FH145" s="1">
        <v>-10.7183303396979</v>
      </c>
      <c r="FI145" s="1">
        <v>14.6436975725978</v>
      </c>
      <c r="FJ145" s="1">
        <v>4.8273336418596902</v>
      </c>
      <c r="FK145" s="1">
        <v>-1.2819728210369601</v>
      </c>
      <c r="FL145" s="1">
        <v>14.4138129228915</v>
      </c>
      <c r="FM145" s="1">
        <v>11.442435290386401</v>
      </c>
      <c r="FN145" s="1">
        <v>10.963489341961401</v>
      </c>
      <c r="GB145"/>
      <c r="GP145"/>
      <c r="HR145"/>
    </row>
    <row r="146" spans="1:226" ht="21">
      <c r="A146" s="13">
        <f t="shared" si="2"/>
        <v>42094</v>
      </c>
      <c r="O146"/>
      <c r="AD146"/>
      <c r="AE146" s="4">
        <v>42094</v>
      </c>
      <c r="AF146" s="1">
        <v>3.07513225726471</v>
      </c>
      <c r="AG146" s="1">
        <v>9.9535155911165507</v>
      </c>
      <c r="AH146" s="1">
        <v>12.7853232983875</v>
      </c>
      <c r="AI146" s="1">
        <v>18.067770689284501</v>
      </c>
      <c r="AJ146" s="1">
        <v>3.9868744758452102</v>
      </c>
      <c r="AK146" s="1">
        <v>11.1302538411959</v>
      </c>
      <c r="AL146" s="1">
        <v>-21.5875299397721</v>
      </c>
      <c r="AM146" s="1">
        <v>16.706436882697002</v>
      </c>
      <c r="AN146" s="1">
        <v>12.4785626794185</v>
      </c>
      <c r="AO146" s="1">
        <v>0.15920770003947901</v>
      </c>
      <c r="AP146" s="1">
        <v>29.574449728941001</v>
      </c>
      <c r="AQ146" s="1">
        <v>14.7335535289196</v>
      </c>
      <c r="AR146" s="1">
        <v>18.849637045150899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T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DJ146"/>
      <c r="DL146" s="1">
        <v>-1.5020197348006601</v>
      </c>
      <c r="DM146" s="1">
        <v>5.4210133509769101</v>
      </c>
      <c r="DN146" s="1">
        <v>8.3914834894783699</v>
      </c>
      <c r="DO146" s="1">
        <v>3.6161460991091898</v>
      </c>
      <c r="DP146" s="1">
        <v>3.24336913340899</v>
      </c>
      <c r="DQ146" s="1">
        <v>3.7453446875160901</v>
      </c>
      <c r="DR146" s="1">
        <v>-14.2559250792428</v>
      </c>
      <c r="DS146" s="1">
        <v>8.3147506382479808</v>
      </c>
      <c r="DT146" s="1">
        <v>3.9033997454804199</v>
      </c>
      <c r="DU146" s="1">
        <v>1.2459175595861001</v>
      </c>
      <c r="DV146" s="1">
        <v>5.1387159007232297</v>
      </c>
      <c r="DW146" s="1">
        <v>9.2641388036178203</v>
      </c>
      <c r="DX146" s="1">
        <v>6.32048755392624</v>
      </c>
      <c r="EL146"/>
      <c r="EZ146"/>
      <c r="FB146" s="1">
        <v>0.98896653660865996</v>
      </c>
      <c r="FC146" s="1">
        <v>6.7353640447612397</v>
      </c>
      <c r="FD146" s="1">
        <v>9.0995644858064804</v>
      </c>
      <c r="FE146" s="98" t="e">
        <v>#N/A</v>
      </c>
      <c r="FF146" s="1">
        <v>4.9108650133516001</v>
      </c>
      <c r="FG146" s="1">
        <v>6.57145924890483</v>
      </c>
      <c r="FH146" s="1">
        <v>-14.3546341067048</v>
      </c>
      <c r="FI146" s="1">
        <v>15.6545793359242</v>
      </c>
      <c r="FJ146" s="1">
        <v>4.9876830442583602</v>
      </c>
      <c r="FK146" s="1">
        <v>-1.34010567418409</v>
      </c>
      <c r="FL146" s="1">
        <v>14.353280217226301</v>
      </c>
      <c r="FM146" s="1">
        <v>11.6206342698115</v>
      </c>
      <c r="FN146" s="1">
        <v>9.6927127938713706</v>
      </c>
      <c r="GB146"/>
      <c r="GP146"/>
      <c r="HR146"/>
    </row>
    <row r="147" spans="1:226" ht="21">
      <c r="A147" s="13">
        <f t="shared" si="2"/>
        <v>42062</v>
      </c>
      <c r="O147"/>
      <c r="AD147"/>
      <c r="AE147" s="4">
        <v>42062</v>
      </c>
      <c r="AF147" s="1">
        <v>3.65817186517822</v>
      </c>
      <c r="AG147" s="1">
        <v>9.3767073344166096</v>
      </c>
      <c r="AH147" s="1">
        <v>11.649369999281699</v>
      </c>
      <c r="AI147" s="1">
        <v>20.384807797382901</v>
      </c>
      <c r="AJ147" s="1">
        <v>2.91214982057094</v>
      </c>
      <c r="AK147" s="1">
        <v>11.5268280843701</v>
      </c>
      <c r="AL147" s="1">
        <v>-26.536170504122101</v>
      </c>
      <c r="AM147" s="1">
        <v>15.5318253516132</v>
      </c>
      <c r="AN147" s="1">
        <v>7.3531518100712896</v>
      </c>
      <c r="AO147" s="1">
        <v>0.45092163913845001</v>
      </c>
      <c r="AP147" s="1">
        <v>26.0662118096608</v>
      </c>
      <c r="AQ147" s="1">
        <v>15.180524729796501</v>
      </c>
      <c r="AR147" s="1">
        <v>18.088493227866401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T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DJ147"/>
      <c r="DL147" s="1">
        <v>-1.79974163748578</v>
      </c>
      <c r="DM147" s="1">
        <v>5.3232849925758901</v>
      </c>
      <c r="DN147" s="1">
        <v>7.6641093604180801</v>
      </c>
      <c r="DO147" s="1">
        <v>2.6922379263168801</v>
      </c>
      <c r="DP147" s="1">
        <v>2.8911438234293798</v>
      </c>
      <c r="DQ147" s="1">
        <v>3.5533949616774798</v>
      </c>
      <c r="DR147" s="1">
        <v>-18.028449641160499</v>
      </c>
      <c r="DS147" s="1">
        <v>8.0998366336378993</v>
      </c>
      <c r="DT147" s="1">
        <v>4.2911266643193198</v>
      </c>
      <c r="DU147" s="1">
        <v>1.2884323307435599</v>
      </c>
      <c r="DV147" s="1">
        <v>5.2628552880271</v>
      </c>
      <c r="DW147" s="1">
        <v>10.027219605062999</v>
      </c>
      <c r="DX147" s="1">
        <v>6.4244898636354</v>
      </c>
      <c r="EL147"/>
      <c r="EZ147"/>
      <c r="FB147" s="1">
        <v>1.6100634039783199</v>
      </c>
      <c r="FC147" s="1">
        <v>6.7353569546907801</v>
      </c>
      <c r="FD147" s="1">
        <v>8.3825696055051697</v>
      </c>
      <c r="FE147" s="98" t="e">
        <v>#N/A</v>
      </c>
      <c r="FF147" s="1">
        <v>4.3991241804100696</v>
      </c>
      <c r="FG147" s="1">
        <v>6.6548806471828197</v>
      </c>
      <c r="FH147" s="1">
        <v>-17.5959662879125</v>
      </c>
      <c r="FI147" s="1">
        <v>15.813727614515701</v>
      </c>
      <c r="FJ147" s="1">
        <v>4.3110086685643596</v>
      </c>
      <c r="FK147" s="1">
        <v>9.1272125155432898E-2</v>
      </c>
      <c r="FL147" s="1">
        <v>14.553178261965201</v>
      </c>
      <c r="FM147" s="1">
        <v>12.314835241208501</v>
      </c>
      <c r="FN147" s="1">
        <v>9.9481879517399197</v>
      </c>
      <c r="GB147"/>
      <c r="GP147"/>
      <c r="HR147"/>
    </row>
    <row r="148" spans="1:226" ht="21">
      <c r="A148" s="13">
        <f t="shared" si="2"/>
        <v>42034</v>
      </c>
      <c r="O148"/>
      <c r="AD148"/>
      <c r="AE148" s="4">
        <v>42034</v>
      </c>
      <c r="AF148" s="1">
        <v>1.9872097898724199</v>
      </c>
      <c r="AG148" s="1">
        <v>7.7144426167508797</v>
      </c>
      <c r="AH148" s="1">
        <v>9.4728570773027894</v>
      </c>
      <c r="AI148" s="1">
        <v>17.542484444519001</v>
      </c>
      <c r="AJ148" s="1">
        <v>2.5856130310735899</v>
      </c>
      <c r="AK148" s="1">
        <v>12.2635339107071</v>
      </c>
      <c r="AL148" s="1">
        <v>-29.734989449307001</v>
      </c>
      <c r="AM148" s="1">
        <v>15.393143002222001</v>
      </c>
      <c r="AN148" s="1">
        <v>4.0013725338581301</v>
      </c>
      <c r="AO148" s="1">
        <v>1.6641485560236899</v>
      </c>
      <c r="AP148" s="1">
        <v>25.831041562514301</v>
      </c>
      <c r="AQ148" s="1">
        <v>15.4611159078058</v>
      </c>
      <c r="AR148" s="1">
        <v>14.3632168646441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T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DJ148"/>
      <c r="DL148" s="1">
        <v>-1.8947290380249799</v>
      </c>
      <c r="DM148" s="1">
        <v>4.3561571546171196</v>
      </c>
      <c r="DN148" s="1">
        <v>6.7967159832443302</v>
      </c>
      <c r="DO148" s="1">
        <v>3.0580916922885502</v>
      </c>
      <c r="DP148" s="1">
        <v>2.3866594137582702</v>
      </c>
      <c r="DQ148" s="1">
        <v>3.3552180914391601</v>
      </c>
      <c r="DR148" s="1">
        <v>-18.8538779161379</v>
      </c>
      <c r="DS148" s="1">
        <v>7.4685217398555404</v>
      </c>
      <c r="DT148" s="1">
        <v>3.7427298720042801</v>
      </c>
      <c r="DU148" s="1">
        <v>1.3837652676305301</v>
      </c>
      <c r="DV148" s="1">
        <v>5.7063558198540001</v>
      </c>
      <c r="DW148" s="1">
        <v>9.6960613264502094</v>
      </c>
      <c r="DX148" s="1">
        <v>5.5132717489827199</v>
      </c>
      <c r="EL148"/>
      <c r="EZ148"/>
      <c r="FB148" s="1">
        <v>0.98195232694560197</v>
      </c>
      <c r="FC148" s="1">
        <v>6.0007257853749696</v>
      </c>
      <c r="FD148" s="1">
        <v>7.4879974001042102</v>
      </c>
      <c r="FE148" s="98" t="e">
        <v>#N/A</v>
      </c>
      <c r="FF148" s="1">
        <v>3.5996357524502098</v>
      </c>
      <c r="FG148" s="1">
        <v>7.2871028318551803</v>
      </c>
      <c r="FH148" s="1">
        <v>-18.810749969583199</v>
      </c>
      <c r="FI148" s="1">
        <v>15.9112403057417</v>
      </c>
      <c r="FJ148" s="1">
        <v>3.03802918239677</v>
      </c>
      <c r="FK148" s="1">
        <v>0.94438445642075397</v>
      </c>
      <c r="FL148" s="1">
        <v>15.602118023792601</v>
      </c>
      <c r="FM148" s="1">
        <v>12.207598786940601</v>
      </c>
      <c r="FN148" s="1">
        <v>9.3795538492668609</v>
      </c>
      <c r="GB148"/>
      <c r="GP148"/>
      <c r="HR148"/>
    </row>
    <row r="149" spans="1:226" ht="21">
      <c r="A149" s="13">
        <f t="shared" si="2"/>
        <v>42004</v>
      </c>
      <c r="O149"/>
      <c r="AD149"/>
      <c r="AE149" s="4">
        <v>42004</v>
      </c>
      <c r="AF149" s="1">
        <v>7.5884053309599899</v>
      </c>
      <c r="AG149" s="1">
        <v>10.3657591385816</v>
      </c>
      <c r="AH149" s="1">
        <v>10.786626232536999</v>
      </c>
      <c r="AI149" s="1">
        <v>19.1111531765054</v>
      </c>
      <c r="AJ149" s="1">
        <v>6.6808811459245101</v>
      </c>
      <c r="AK149" s="1">
        <v>12.4904388408156</v>
      </c>
      <c r="AL149" s="1">
        <v>-15.746328872183399</v>
      </c>
      <c r="AM149" s="1">
        <v>15.8648817707337</v>
      </c>
      <c r="AN149" s="1">
        <v>0.81411529714883601</v>
      </c>
      <c r="AO149" s="1">
        <v>2.8895514206241302</v>
      </c>
      <c r="AP149" s="1">
        <v>25.253546740819498</v>
      </c>
      <c r="AQ149" s="1">
        <v>15.6218913155259</v>
      </c>
      <c r="AR149" s="1">
        <v>14.8419719485015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T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DJ149"/>
      <c r="DL149" s="1">
        <v>2.24108323403996</v>
      </c>
      <c r="DM149" s="1">
        <v>5.2451585507385703</v>
      </c>
      <c r="DN149" s="1">
        <v>6.2714890739992404</v>
      </c>
      <c r="DO149" s="1">
        <v>3.1161166855298901</v>
      </c>
      <c r="DP149" s="1">
        <v>3.2952618796975899</v>
      </c>
      <c r="DQ149" s="1">
        <v>3.5586701074032399</v>
      </c>
      <c r="DR149" s="1">
        <v>-8.9878557774587993</v>
      </c>
      <c r="DS149" s="1">
        <v>6.2368368396913203</v>
      </c>
      <c r="DT149" s="1">
        <v>2.8509492905435398</v>
      </c>
      <c r="DU149" s="1">
        <v>1.73367114360734</v>
      </c>
      <c r="DV149" s="1">
        <v>5.9856493901906402</v>
      </c>
      <c r="DW149" s="1">
        <v>8.3736787152258696</v>
      </c>
      <c r="DX149" s="1">
        <v>4.8634186299676596</v>
      </c>
      <c r="EL149"/>
      <c r="EZ149"/>
      <c r="FB149" s="1">
        <v>5.9450356233306998</v>
      </c>
      <c r="FC149" s="1">
        <v>7.2733667546414003</v>
      </c>
      <c r="FD149" s="1">
        <v>8.1381098835315697</v>
      </c>
      <c r="FE149" s="98" t="e">
        <v>#N/A</v>
      </c>
      <c r="FF149" s="1">
        <v>4.3970332592002102</v>
      </c>
      <c r="FG149" s="1">
        <v>8.4179380871217209</v>
      </c>
      <c r="FH149" s="1">
        <v>-9.3892397785988493</v>
      </c>
      <c r="FI149" s="1">
        <v>14.5528953579331</v>
      </c>
      <c r="FJ149" s="1">
        <v>2.39207356988521</v>
      </c>
      <c r="FK149" s="1">
        <v>1.81155804490966</v>
      </c>
      <c r="FL149" s="1">
        <v>15.2095593072379</v>
      </c>
      <c r="FM149" s="1">
        <v>11.582225619025399</v>
      </c>
      <c r="FN149" s="1">
        <v>8.0633852712687499</v>
      </c>
      <c r="GB149"/>
      <c r="GP149"/>
      <c r="HR149"/>
    </row>
    <row r="150" spans="1:226" ht="21">
      <c r="A150" s="13">
        <f t="shared" si="2"/>
        <v>41971</v>
      </c>
      <c r="O150"/>
      <c r="AD150"/>
      <c r="AE150" s="4">
        <v>41971</v>
      </c>
      <c r="AF150" s="1">
        <v>9.8522614903385399</v>
      </c>
      <c r="AG150" s="1">
        <v>10.237819865619301</v>
      </c>
      <c r="AH150" s="1">
        <v>9.9455587907951593</v>
      </c>
      <c r="AI150" s="1">
        <v>19.278841444150899</v>
      </c>
      <c r="AJ150" s="1">
        <v>6.3111795708943097</v>
      </c>
      <c r="AK150" s="1">
        <v>12.5169276833588</v>
      </c>
      <c r="AL150" s="1">
        <v>-1.4181683476875</v>
      </c>
      <c r="AM150" s="1">
        <v>19.272928733257501</v>
      </c>
      <c r="AN150" s="1">
        <v>-0.21686556175427801</v>
      </c>
      <c r="AO150" s="1">
        <v>2.1354743013951398</v>
      </c>
      <c r="AP150" s="1">
        <v>23.274263498175401</v>
      </c>
      <c r="AQ150" s="1">
        <v>12.980826159937401</v>
      </c>
      <c r="AR150" s="1">
        <v>15.2938614542872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T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DJ150"/>
      <c r="DL150" s="1">
        <v>2.0072311710180299</v>
      </c>
      <c r="DM150" s="1">
        <v>5.1612442292301903</v>
      </c>
      <c r="DN150" s="1">
        <v>5.8905947173030802</v>
      </c>
      <c r="DO150" s="1">
        <v>3.1335257573924702</v>
      </c>
      <c r="DP150" s="1">
        <v>3.2421667709834501</v>
      </c>
      <c r="DQ150" s="1">
        <v>3.35535546932701</v>
      </c>
      <c r="DR150" s="1">
        <v>-2.6488811063222402</v>
      </c>
      <c r="DS150" s="1">
        <v>4.7758300811401</v>
      </c>
      <c r="DT150" s="1">
        <v>2.2680178482285398</v>
      </c>
      <c r="DU150" s="1">
        <v>1.15813319237058</v>
      </c>
      <c r="DV150" s="1">
        <v>5.54155376982128</v>
      </c>
      <c r="DW150" s="1">
        <v>7.14282926528477</v>
      </c>
      <c r="DX150" s="1">
        <v>4.9237251752263997</v>
      </c>
      <c r="EL150"/>
      <c r="EZ150"/>
      <c r="FB150" s="1">
        <v>6.4862996734258598</v>
      </c>
      <c r="FC150" s="1">
        <v>7.1161444656336403</v>
      </c>
      <c r="FD150" s="1">
        <v>7.3641591481746298</v>
      </c>
      <c r="FE150" s="98" t="e">
        <v>#N/A</v>
      </c>
      <c r="FF150" s="1">
        <v>4.4914505170950898</v>
      </c>
      <c r="FG150" s="1">
        <v>8.1943537872519894</v>
      </c>
      <c r="FH150" s="1">
        <v>-1.07227956252572</v>
      </c>
      <c r="FI150" s="1">
        <v>14.3732090862728</v>
      </c>
      <c r="FJ150" s="1">
        <v>1.52510227767143</v>
      </c>
      <c r="FK150" s="1">
        <v>1.12821269505725</v>
      </c>
      <c r="FL150" s="1">
        <v>13.163896125700999</v>
      </c>
      <c r="FM150" s="1">
        <v>9.8154290965621804</v>
      </c>
      <c r="FN150" s="1">
        <v>8.2535334245844894</v>
      </c>
      <c r="GB150"/>
      <c r="GP150"/>
      <c r="HR150"/>
    </row>
    <row r="151" spans="1:226" ht="21">
      <c r="A151" s="13">
        <f t="shared" si="2"/>
        <v>41943</v>
      </c>
      <c r="O151"/>
      <c r="AD151"/>
      <c r="AE151" s="4">
        <v>41943</v>
      </c>
      <c r="AF151" s="1">
        <v>9.6835441942175393</v>
      </c>
      <c r="AG151" s="1">
        <v>9.8532514971727192</v>
      </c>
      <c r="AH151" s="1">
        <v>9.1378968681113495</v>
      </c>
      <c r="AI151" s="1">
        <v>18.980856444360501</v>
      </c>
      <c r="AJ151" s="1">
        <v>5.5870642469526599</v>
      </c>
      <c r="AK151" s="1">
        <v>12.8841352737078</v>
      </c>
      <c r="AL151" s="1">
        <v>4.2647838675098697</v>
      </c>
      <c r="AM151" s="1">
        <v>22.854404906303099</v>
      </c>
      <c r="AN151" s="1">
        <v>-1.9242040340731701</v>
      </c>
      <c r="AO151" s="1">
        <v>1.31083908764364</v>
      </c>
      <c r="AP151" s="1">
        <v>22.7578402446171</v>
      </c>
      <c r="AQ151" s="1">
        <v>11.2695590771285</v>
      </c>
      <c r="AR151" s="1">
        <v>15.270907015474499</v>
      </c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T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DJ151"/>
      <c r="DL151" s="1">
        <v>2.39660274894766</v>
      </c>
      <c r="DM151" s="1">
        <v>4.9901767290749204</v>
      </c>
      <c r="DN151" s="1">
        <v>5.6876582876262596</v>
      </c>
      <c r="DO151" s="1">
        <v>2.9369603845816799</v>
      </c>
      <c r="DP151" s="1">
        <v>3.65465137920831</v>
      </c>
      <c r="DQ151" s="1">
        <v>3.4010669985376998</v>
      </c>
      <c r="DR151" s="1">
        <v>-2.4132810517191001</v>
      </c>
      <c r="DS151" s="1">
        <v>3.6475112872952802</v>
      </c>
      <c r="DT151" s="1">
        <v>0.38362776313826602</v>
      </c>
      <c r="DU151" s="1">
        <v>1.1439187613464701</v>
      </c>
      <c r="DV151" s="1">
        <v>5.0337860653845903</v>
      </c>
      <c r="DW151" s="1">
        <v>5.6697556974365204</v>
      </c>
      <c r="DX151" s="1">
        <v>4.8882123811085201</v>
      </c>
      <c r="EL151"/>
      <c r="EZ151"/>
      <c r="FB151" s="1">
        <v>6.4924209755312496</v>
      </c>
      <c r="FC151" s="1">
        <v>6.7873976937330598</v>
      </c>
      <c r="FD151" s="1">
        <v>7.22165834476219</v>
      </c>
      <c r="FE151" s="98" t="e">
        <v>#N/A</v>
      </c>
      <c r="FF151" s="1">
        <v>4.5295799188041501</v>
      </c>
      <c r="FG151" s="1">
        <v>7.9002843899697304</v>
      </c>
      <c r="FH151" s="1">
        <v>3.2126026883808798</v>
      </c>
      <c r="FI151" s="1">
        <v>13.6914798353903</v>
      </c>
      <c r="FJ151" s="1">
        <v>0.45915588986008798</v>
      </c>
      <c r="FK151" s="1">
        <v>0.66414235860952797</v>
      </c>
      <c r="FL151" s="1">
        <v>12.568133378199899</v>
      </c>
      <c r="FM151" s="1">
        <v>7.82144247883984</v>
      </c>
      <c r="FN151" s="1">
        <v>7.4852074762033203</v>
      </c>
      <c r="GB151"/>
      <c r="GP151"/>
      <c r="HR151"/>
    </row>
    <row r="152" spans="1:226" ht="21">
      <c r="A152" s="13">
        <f t="shared" si="2"/>
        <v>41912</v>
      </c>
      <c r="O152"/>
      <c r="AD152"/>
      <c r="AE152" s="4">
        <v>41912</v>
      </c>
      <c r="AF152" s="1">
        <v>12.5226998523058</v>
      </c>
      <c r="AG152" s="1">
        <v>10.1677461381593</v>
      </c>
      <c r="AH152" s="1">
        <v>8.4705739659200798</v>
      </c>
      <c r="AI152" s="1">
        <v>19.6742717750728</v>
      </c>
      <c r="AJ152" s="1">
        <v>5.5615674299173303</v>
      </c>
      <c r="AK152" s="1">
        <v>13.494912219057101</v>
      </c>
      <c r="AL152" s="1">
        <v>7.4460849009833403</v>
      </c>
      <c r="AM152" s="1">
        <v>26.6451188314769</v>
      </c>
      <c r="AN152" s="1">
        <v>-2.93696386267895</v>
      </c>
      <c r="AO152" s="1">
        <v>0.27553940203178301</v>
      </c>
      <c r="AP152" s="1">
        <v>21.578573170890099</v>
      </c>
      <c r="AQ152" s="1">
        <v>9.5004094861487705</v>
      </c>
      <c r="AR152" s="1">
        <v>17.267524557440201</v>
      </c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T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DJ152"/>
      <c r="DL152" s="1">
        <v>2.8612741122326</v>
      </c>
      <c r="DM152" s="1">
        <v>4.9394526681250497</v>
      </c>
      <c r="DN152" s="1">
        <v>5.3608638167725999</v>
      </c>
      <c r="DO152" s="1">
        <v>3.4300000773808801</v>
      </c>
      <c r="DP152" s="1">
        <v>3.38132706252566</v>
      </c>
      <c r="DQ152" s="1">
        <v>3.2205903405492702</v>
      </c>
      <c r="DR152" s="1">
        <v>-7.3828493025036607E-2</v>
      </c>
      <c r="DS152" s="1">
        <v>2.5804238381736102</v>
      </c>
      <c r="DT152" s="1">
        <v>-5.0469132433418898E-2</v>
      </c>
      <c r="DU152" s="1">
        <v>0.84697681273534797</v>
      </c>
      <c r="DV152" s="1">
        <v>4.7661856242712899</v>
      </c>
      <c r="DW152" s="1">
        <v>2.56016408780813</v>
      </c>
      <c r="DX152" s="1">
        <v>4.9832679544449396</v>
      </c>
      <c r="EL152"/>
      <c r="EZ152"/>
      <c r="FB152" s="1">
        <v>7.92241188161299</v>
      </c>
      <c r="FC152" s="1">
        <v>7.0018845430034897</v>
      </c>
      <c r="FD152" s="1">
        <v>6.4718215251288296</v>
      </c>
      <c r="FE152" s="98" t="e">
        <v>#N/A</v>
      </c>
      <c r="FF152" s="1">
        <v>4.7607894895977703</v>
      </c>
      <c r="FG152" s="1">
        <v>8.1475306516997694</v>
      </c>
      <c r="FH152" s="1">
        <v>4.8300169854766004</v>
      </c>
      <c r="FI152" s="1">
        <v>13.1605824591499</v>
      </c>
      <c r="FJ152" s="1">
        <v>-0.40309721124917702</v>
      </c>
      <c r="FK152" s="1">
        <v>0.158632515210442</v>
      </c>
      <c r="FL152" s="1">
        <v>11.592623859053001</v>
      </c>
      <c r="FM152" s="1">
        <v>6.1961675103907403</v>
      </c>
      <c r="FN152" s="1">
        <v>8.7392226210980208</v>
      </c>
      <c r="GB152"/>
      <c r="GP152"/>
      <c r="HR152"/>
    </row>
    <row r="153" spans="1:226" ht="21">
      <c r="A153" s="13">
        <f t="shared" si="2"/>
        <v>41880</v>
      </c>
      <c r="O153"/>
      <c r="AD153"/>
      <c r="AE153" s="4">
        <v>41880</v>
      </c>
      <c r="AF153" s="1">
        <v>12.6195091542264</v>
      </c>
      <c r="AG153" s="1">
        <v>9.8039408041528393</v>
      </c>
      <c r="AH153" s="1">
        <v>8.8744025035415994</v>
      </c>
      <c r="AI153" s="1">
        <v>18.375442470408501</v>
      </c>
      <c r="AJ153" s="1">
        <v>5.2233918391738703</v>
      </c>
      <c r="AK153" s="1">
        <v>13.4470970540583</v>
      </c>
      <c r="AL153" s="1">
        <v>8.6699525172867293</v>
      </c>
      <c r="AM153" s="1">
        <v>29.238495519215601</v>
      </c>
      <c r="AN153" s="1">
        <v>-4.7629988010315101</v>
      </c>
      <c r="AO153" s="1">
        <v>-1.11920405227909</v>
      </c>
      <c r="AP153" s="1">
        <v>21.832179703331398</v>
      </c>
      <c r="AQ153" s="1">
        <v>8.0157027044104403</v>
      </c>
      <c r="AR153" s="1">
        <v>17.884324253699202</v>
      </c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T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DJ153"/>
      <c r="DL153" s="1">
        <v>2.9043901383650299</v>
      </c>
      <c r="DM153" s="1">
        <v>4.6283534276716498</v>
      </c>
      <c r="DN153" s="1">
        <v>6.0037470976344904</v>
      </c>
      <c r="DO153" s="1">
        <v>3.0294097291539401</v>
      </c>
      <c r="DP153" s="1">
        <v>3.05899977715855</v>
      </c>
      <c r="DQ153" s="1">
        <v>2.7308934344658899</v>
      </c>
      <c r="DR153" s="1">
        <v>-1.1006414100281099</v>
      </c>
      <c r="DS153" s="1">
        <v>1.1800999169116799</v>
      </c>
      <c r="DT153" s="1">
        <v>-0.68454955204057399</v>
      </c>
      <c r="DU153" s="1">
        <v>0.58896641782903703</v>
      </c>
      <c r="DV153" s="1">
        <v>3.28691776905307</v>
      </c>
      <c r="DW153" s="1">
        <v>1.0968475740254899</v>
      </c>
      <c r="DX153" s="1">
        <v>5.0504728482757901</v>
      </c>
      <c r="EL153"/>
      <c r="EZ153"/>
      <c r="FB153" s="1">
        <v>7.3448020060083001</v>
      </c>
      <c r="FC153" s="1">
        <v>6.6727707631401803</v>
      </c>
      <c r="FD153" s="1">
        <v>7.0476437534287903</v>
      </c>
      <c r="FE153" s="98" t="e">
        <v>#N/A</v>
      </c>
      <c r="FF153" s="1">
        <v>4.48364670289227</v>
      </c>
      <c r="FG153" s="1">
        <v>7.8403217503485898</v>
      </c>
      <c r="FH153" s="1">
        <v>5.2695778487898304</v>
      </c>
      <c r="FI153" s="1">
        <v>12.3783535843226</v>
      </c>
      <c r="FJ153" s="1">
        <v>-0.97868644940549498</v>
      </c>
      <c r="FK153" s="1">
        <v>-0.75218916211237397</v>
      </c>
      <c r="FL153" s="1">
        <v>11.2386837079979</v>
      </c>
      <c r="FM153" s="1">
        <v>4.5770525222895397</v>
      </c>
      <c r="FN153" s="1">
        <v>8.5947587009971098</v>
      </c>
      <c r="GB153"/>
      <c r="GP153"/>
      <c r="HR153"/>
    </row>
    <row r="154" spans="1:226" ht="21">
      <c r="A154" s="13">
        <f t="shared" si="2"/>
        <v>41851</v>
      </c>
      <c r="O154"/>
      <c r="AD154"/>
      <c r="AE154" s="4">
        <v>41851</v>
      </c>
      <c r="AF154" s="1">
        <v>11.599858640538701</v>
      </c>
      <c r="AG154" s="1">
        <v>9.2743418638296795</v>
      </c>
      <c r="AH154" s="1">
        <v>8.3115186932079403</v>
      </c>
      <c r="AI154" s="1">
        <v>18.234365359753301</v>
      </c>
      <c r="AJ154" s="1">
        <v>4.3140297035615101</v>
      </c>
      <c r="AK154" s="1">
        <v>13.346080849017101</v>
      </c>
      <c r="AL154" s="1">
        <v>9.1466593139549008</v>
      </c>
      <c r="AM154" s="1">
        <v>30.544683386146801</v>
      </c>
      <c r="AN154" s="1">
        <v>-5.6277093318735103</v>
      </c>
      <c r="AO154" s="1">
        <v>-2.23801613931666</v>
      </c>
      <c r="AP154" s="1">
        <v>21.6348911661511</v>
      </c>
      <c r="AQ154" s="1">
        <v>7.0065627168853704</v>
      </c>
      <c r="AR154" s="1">
        <v>17.562081042847201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T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DJ154"/>
      <c r="DL154" s="1">
        <v>2.8527267015697202</v>
      </c>
      <c r="DM154" s="1">
        <v>4.5398624286119302</v>
      </c>
      <c r="DN154" s="1">
        <v>5.8583804396413504</v>
      </c>
      <c r="DO154" s="1">
        <v>2.9486440363127402</v>
      </c>
      <c r="DP154" s="1">
        <v>2.7224891286509099</v>
      </c>
      <c r="DQ154" s="1">
        <v>2.59349617088322</v>
      </c>
      <c r="DR154" s="1">
        <v>-1.46630065214237</v>
      </c>
      <c r="DS154" s="1">
        <v>-0.59095930489469894</v>
      </c>
      <c r="DT154" s="1">
        <v>-0.93975324628932999</v>
      </c>
      <c r="DU154" s="1">
        <v>0.31207798842457601</v>
      </c>
      <c r="DV154" s="1">
        <v>3.1947674154714898</v>
      </c>
      <c r="DW154" s="1">
        <v>-1.78803571947864</v>
      </c>
      <c r="DX154" s="1">
        <v>5.0018098474360198</v>
      </c>
      <c r="EL154"/>
      <c r="EZ154"/>
      <c r="FB154" s="1">
        <v>7.2638074367724501</v>
      </c>
      <c r="FC154" s="1">
        <v>6.3821283856837399</v>
      </c>
      <c r="FD154" s="1">
        <v>6.4510073426327201</v>
      </c>
      <c r="FE154" s="98" t="e">
        <v>#N/A</v>
      </c>
      <c r="FF154" s="1">
        <v>4.0257314054525901</v>
      </c>
      <c r="FG154" s="1">
        <v>7.8831208037409599</v>
      </c>
      <c r="FH154" s="1">
        <v>5.2755517122534901</v>
      </c>
      <c r="FI154" s="1">
        <v>11.6959058203475</v>
      </c>
      <c r="FJ154" s="1">
        <v>-1.4396409281581699</v>
      </c>
      <c r="FK154" s="1">
        <v>-1.4155912339859</v>
      </c>
      <c r="FL154" s="1">
        <v>11.015269329035</v>
      </c>
      <c r="FM154" s="1">
        <v>1.0284905077411499</v>
      </c>
      <c r="FN154" s="1">
        <v>8.2599316966649692</v>
      </c>
      <c r="GB154"/>
      <c r="GP154"/>
      <c r="HR154"/>
    </row>
    <row r="155" spans="1:226" ht="21">
      <c r="A155" s="13">
        <f t="shared" si="2"/>
        <v>41820</v>
      </c>
      <c r="O155"/>
      <c r="AD155"/>
      <c r="AE155" s="4">
        <v>41820</v>
      </c>
      <c r="AF155" s="1">
        <v>11.4127135322336</v>
      </c>
      <c r="AG155" s="1">
        <v>9.4855112529498609</v>
      </c>
      <c r="AH155" s="1">
        <v>10.2592657188078</v>
      </c>
      <c r="AI155" s="1">
        <v>19.009113719098</v>
      </c>
      <c r="AJ155" s="1">
        <v>4.7765918358339698</v>
      </c>
      <c r="AK155" s="1">
        <v>13.919616324026199</v>
      </c>
      <c r="AL155" s="1">
        <v>8.8492013111660395</v>
      </c>
      <c r="AM155" s="1">
        <v>32.359484994595</v>
      </c>
      <c r="AN155" s="1">
        <v>-6.6442804449592199</v>
      </c>
      <c r="AO155" s="1">
        <v>-3.2802549994783901</v>
      </c>
      <c r="AP155" s="1">
        <v>23.819916688636098</v>
      </c>
      <c r="AQ155" s="1">
        <v>5.60719741329887</v>
      </c>
      <c r="AR155" s="1">
        <v>18.4046660199743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T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DJ155"/>
      <c r="DL155" s="1">
        <v>3.0556347777788302</v>
      </c>
      <c r="DM155" s="1">
        <v>4.3677902692053996</v>
      </c>
      <c r="DN155" s="1">
        <v>6.0538465544664097</v>
      </c>
      <c r="DO155" s="1">
        <v>2.65532409426703</v>
      </c>
      <c r="DP155" s="1">
        <v>2.7426509392119001</v>
      </c>
      <c r="DQ155" s="1">
        <v>2.5089527067459398</v>
      </c>
      <c r="DR155" s="1">
        <v>-1.85394383256795</v>
      </c>
      <c r="DS155" s="1">
        <v>-2.0991310963771701</v>
      </c>
      <c r="DT155" s="1">
        <v>-1.08568227510769</v>
      </c>
      <c r="DU155" s="1">
        <v>1.76256670751384E-2</v>
      </c>
      <c r="DV155" s="1">
        <v>3.2624002059655299</v>
      </c>
      <c r="DW155" s="1">
        <v>-2.6927689593033701</v>
      </c>
      <c r="DX155" s="1">
        <v>5.1389323164690701</v>
      </c>
      <c r="EL155"/>
      <c r="EZ155"/>
      <c r="FB155" s="1">
        <v>6.9800000279262004</v>
      </c>
      <c r="FC155" s="1">
        <v>6.1396172382560499</v>
      </c>
      <c r="FD155" s="1">
        <v>7.8626111173533504</v>
      </c>
      <c r="FE155" s="98" t="e">
        <v>#N/A</v>
      </c>
      <c r="FF155" s="1">
        <v>4.2443410188713102</v>
      </c>
      <c r="FG155" s="1">
        <v>8.3423535516390395</v>
      </c>
      <c r="FH155" s="1">
        <v>4.5011317604944399</v>
      </c>
      <c r="FI155" s="1">
        <v>11.110846066474901</v>
      </c>
      <c r="FJ155" s="1">
        <v>-1.8511289064607499</v>
      </c>
      <c r="FK155" s="1">
        <v>-2.18658947367918</v>
      </c>
      <c r="FL155" s="1">
        <v>11.275666345582501</v>
      </c>
      <c r="FM155" s="1">
        <v>-0.208600564575214</v>
      </c>
      <c r="FN155" s="1">
        <v>7.8468709176549503</v>
      </c>
      <c r="GB155"/>
      <c r="GP155"/>
      <c r="HR155"/>
    </row>
    <row r="156" spans="1:226" ht="21">
      <c r="A156" s="13">
        <f t="shared" si="2"/>
        <v>41789</v>
      </c>
      <c r="O156"/>
      <c r="AD156"/>
      <c r="AE156" s="4">
        <v>41789</v>
      </c>
      <c r="AF156" s="1">
        <v>12.2788800749838</v>
      </c>
      <c r="AG156" s="1">
        <v>8.8864586180664897</v>
      </c>
      <c r="AH156" s="1">
        <v>10.157661281096599</v>
      </c>
      <c r="AI156" s="1">
        <v>19.2533858141101</v>
      </c>
      <c r="AJ156" s="1">
        <v>4.0906960210631302</v>
      </c>
      <c r="AK156" s="1">
        <v>13.7513728974941</v>
      </c>
      <c r="AL156" s="1">
        <v>9.4349031321221197</v>
      </c>
      <c r="AM156" s="1">
        <v>34.228451738256503</v>
      </c>
      <c r="AN156" s="1">
        <v>-7.5612489479227101</v>
      </c>
      <c r="AO156" s="1">
        <v>-4.1107914061936404</v>
      </c>
      <c r="AP156" s="1">
        <v>25.968874333198201</v>
      </c>
      <c r="AQ156" s="1">
        <v>4.8753479676073797</v>
      </c>
      <c r="AR156" s="1">
        <v>17.885201434970401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T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DJ156"/>
      <c r="DL156" s="1">
        <v>3.2944334082787101</v>
      </c>
      <c r="DM156" s="1">
        <v>4.2335742065681599</v>
      </c>
      <c r="DN156" s="1">
        <v>5.7695993164300603</v>
      </c>
      <c r="DO156" s="1">
        <v>2.9090162787846698</v>
      </c>
      <c r="DP156" s="1">
        <v>2.6346903827702199</v>
      </c>
      <c r="DQ156" s="1">
        <v>2.4083201017361699</v>
      </c>
      <c r="DR156" s="1">
        <v>-2.1777473436191301</v>
      </c>
      <c r="DS156" s="1">
        <v>-3.3959597620109601</v>
      </c>
      <c r="DT156" s="1">
        <v>-1.4501326187932899</v>
      </c>
      <c r="DU156" s="1">
        <v>-0.13505788818721301</v>
      </c>
      <c r="DV156" s="1">
        <v>3.4286234840136198</v>
      </c>
      <c r="DW156" s="1">
        <v>-3.9438600640113801</v>
      </c>
      <c r="DX156" s="1">
        <v>5.1433038386660304</v>
      </c>
      <c r="EL156"/>
      <c r="EZ156"/>
      <c r="FB156" s="1">
        <v>6.8397414739681599</v>
      </c>
      <c r="FC156" s="1">
        <v>5.6754544236642799</v>
      </c>
      <c r="FD156" s="1">
        <v>7.7453998473609902</v>
      </c>
      <c r="FE156" s="98" t="e">
        <v>#N/A</v>
      </c>
      <c r="FF156" s="1">
        <v>4.09138400336243</v>
      </c>
      <c r="FG156" s="1">
        <v>8.27503924241352</v>
      </c>
      <c r="FH156" s="1">
        <v>4.0312953201141601</v>
      </c>
      <c r="FI156" s="1">
        <v>9.8328460189608702</v>
      </c>
      <c r="FJ156" s="1">
        <v>-2.4859879076648199</v>
      </c>
      <c r="FK156" s="1">
        <v>-2.56036820920612</v>
      </c>
      <c r="FL156" s="1">
        <v>12.089965395283199</v>
      </c>
      <c r="FM156" s="1">
        <v>-1.7624380685413901</v>
      </c>
      <c r="FN156" s="1">
        <v>7.3094531160460203</v>
      </c>
      <c r="GB156"/>
      <c r="GP156"/>
      <c r="HR156"/>
    </row>
    <row r="157" spans="1:226" ht="21">
      <c r="A157" s="13">
        <f t="shared" si="2"/>
        <v>41759</v>
      </c>
      <c r="O157"/>
      <c r="AD157"/>
      <c r="AE157" s="4">
        <v>41759</v>
      </c>
      <c r="AF157" s="1">
        <v>11.9967850900925</v>
      </c>
      <c r="AG157" s="1">
        <v>8.8417743774611104</v>
      </c>
      <c r="AH157" s="1">
        <v>10.013059120538299</v>
      </c>
      <c r="AI157" s="1">
        <v>19.692152200063099</v>
      </c>
      <c r="AJ157" s="1">
        <v>3.76056212880246</v>
      </c>
      <c r="AK157" s="1">
        <v>14.2525887128963</v>
      </c>
      <c r="AL157" s="1">
        <v>9.7373579074499101</v>
      </c>
      <c r="AM157" s="1">
        <v>38.247270100874204</v>
      </c>
      <c r="AN157" s="1">
        <v>-5.8317535601536399</v>
      </c>
      <c r="AO157" s="1">
        <v>-4.7143078470654096</v>
      </c>
      <c r="AP157" s="1">
        <v>26.310667151312099</v>
      </c>
      <c r="AQ157" s="1">
        <v>6.2026561877913204</v>
      </c>
      <c r="AR157" s="1">
        <v>18.593700461045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T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DJ157"/>
      <c r="DL157" s="1">
        <v>3.3534128742805298</v>
      </c>
      <c r="DM157" s="1">
        <v>3.9222066781376101</v>
      </c>
      <c r="DN157" s="1">
        <v>5.6385274939404599</v>
      </c>
      <c r="DO157" s="1">
        <v>3.23492040032367</v>
      </c>
      <c r="DP157" s="1">
        <v>2.7517393328668098</v>
      </c>
      <c r="DQ157" s="1">
        <v>2.3697773246445002</v>
      </c>
      <c r="DR157" s="1">
        <v>-2.4380692514979301</v>
      </c>
      <c r="DS157" s="1">
        <v>-4.1097905346051604</v>
      </c>
      <c r="DT157" s="1">
        <v>-1.51707680233044</v>
      </c>
      <c r="DU157" s="1">
        <v>-0.14940664577228999</v>
      </c>
      <c r="DV157" s="1">
        <v>3.36274975839427</v>
      </c>
      <c r="DW157" s="1">
        <v>1.5992155982541001</v>
      </c>
      <c r="DX157" s="1">
        <v>5.0456247345684</v>
      </c>
      <c r="EL157"/>
      <c r="EZ157"/>
      <c r="FB157" s="1">
        <v>6.5928014143088101</v>
      </c>
      <c r="FC157" s="1">
        <v>5.4576843032930196</v>
      </c>
      <c r="FD157" s="1">
        <v>7.7389439246279803</v>
      </c>
      <c r="FE157" s="98" t="e">
        <v>#N/A</v>
      </c>
      <c r="FF157" s="1">
        <v>4.00321888816626</v>
      </c>
      <c r="FG157" s="1">
        <v>8.5163846927917195</v>
      </c>
      <c r="FH157" s="1">
        <v>4.3835194404282198</v>
      </c>
      <c r="FI157" s="1">
        <v>9.4743382271454699</v>
      </c>
      <c r="FJ157" s="1">
        <v>-2.2800744511940301</v>
      </c>
      <c r="FK157" s="1">
        <v>-2.5432941578977299</v>
      </c>
      <c r="FL157" s="1">
        <v>12.0668642199335</v>
      </c>
      <c r="FM157" s="1">
        <v>4.4648411222907702</v>
      </c>
      <c r="FN157" s="1">
        <v>6.8019277035682402</v>
      </c>
      <c r="GB157"/>
      <c r="GP157"/>
      <c r="HR157"/>
    </row>
    <row r="158" spans="1:226" ht="21">
      <c r="A158" s="13">
        <f t="shared" si="2"/>
        <v>41729</v>
      </c>
      <c r="O158"/>
      <c r="AD158"/>
      <c r="AE158" s="4">
        <v>41729</v>
      </c>
      <c r="AF158" s="1">
        <v>13.042056588900399</v>
      </c>
      <c r="AG158" s="1">
        <v>9.4564392165645401</v>
      </c>
      <c r="AH158" s="1">
        <v>10.531955284718199</v>
      </c>
      <c r="AI158" s="1">
        <v>20.608559378064101</v>
      </c>
      <c r="AJ158" s="1">
        <v>4.2031748511381899</v>
      </c>
      <c r="AK158" s="1">
        <v>15.4396367893641</v>
      </c>
      <c r="AL158" s="1">
        <v>10.5120100923859</v>
      </c>
      <c r="AM158" s="1">
        <v>43.892207137859003</v>
      </c>
      <c r="AN158" s="1">
        <v>-5.91040012445717</v>
      </c>
      <c r="AO158" s="1">
        <v>-5.1984932970343003</v>
      </c>
      <c r="AP158" s="1">
        <v>26.136160942499</v>
      </c>
      <c r="AQ158" s="1">
        <v>5.6165478899952204</v>
      </c>
      <c r="AR158" s="1">
        <v>21.144609800896198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T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DJ158"/>
      <c r="DL158" s="1">
        <v>3.9648060697342999</v>
      </c>
      <c r="DM158" s="1">
        <v>4.0180679026219002</v>
      </c>
      <c r="DN158" s="1">
        <v>6.0841391768653699</v>
      </c>
      <c r="DO158" s="1">
        <v>3.1222175170055002</v>
      </c>
      <c r="DP158" s="1">
        <v>3.1736394025346102</v>
      </c>
      <c r="DQ158" s="1">
        <v>2.6857199041030602</v>
      </c>
      <c r="DR158" s="1">
        <v>-3.1210907289968999</v>
      </c>
      <c r="DS158" s="1">
        <v>-3.7810035358149201</v>
      </c>
      <c r="DT158" s="1">
        <v>-1.4397733373035</v>
      </c>
      <c r="DU158" s="1">
        <v>0.20855673422444701</v>
      </c>
      <c r="DV158" s="1">
        <v>3.4090105781073201</v>
      </c>
      <c r="DW158" s="1">
        <v>1.4151591258495899</v>
      </c>
      <c r="DX158" s="1">
        <v>4.9352684842707104</v>
      </c>
      <c r="EL158"/>
      <c r="EZ158"/>
      <c r="FB158" s="1">
        <v>6.3833941564299996</v>
      </c>
      <c r="FC158" s="1">
        <v>5.1723956165040201</v>
      </c>
      <c r="FD158" s="1">
        <v>8.2203256642795903</v>
      </c>
      <c r="FE158" s="98" t="e">
        <v>#N/A</v>
      </c>
      <c r="FF158" s="1">
        <v>3.8805547600951402</v>
      </c>
      <c r="FG158" s="1">
        <v>8.9033059431362904</v>
      </c>
      <c r="FH158" s="1">
        <v>4.9731772291654099</v>
      </c>
      <c r="FI158" s="1">
        <v>11.1601820521403</v>
      </c>
      <c r="FJ158" s="1">
        <v>-2.4476039905795899</v>
      </c>
      <c r="FK158" s="1">
        <v>-2.90933560362165</v>
      </c>
      <c r="FL158" s="1">
        <v>12.2858415066008</v>
      </c>
      <c r="FM158" s="1">
        <v>3.9429159761722401</v>
      </c>
      <c r="FN158" s="1">
        <v>5.6984363830428597</v>
      </c>
      <c r="GB158"/>
      <c r="GP158"/>
      <c r="HR158"/>
    </row>
    <row r="159" spans="1:226" ht="21">
      <c r="A159" s="13">
        <f t="shared" si="2"/>
        <v>41698</v>
      </c>
      <c r="O159"/>
      <c r="AD159"/>
      <c r="AE159" s="4">
        <v>41698</v>
      </c>
      <c r="AF159" s="1">
        <v>14.8814190014551</v>
      </c>
      <c r="AG159" s="1">
        <v>10.166388051646701</v>
      </c>
      <c r="AH159" s="1">
        <v>11.039304849499</v>
      </c>
      <c r="AI159" s="1">
        <v>17.5754598150126</v>
      </c>
      <c r="AJ159" s="1">
        <v>3.9994264568247599</v>
      </c>
      <c r="AK159" s="1">
        <v>16.510821107942501</v>
      </c>
      <c r="AL159" s="1">
        <v>10.7055676410271</v>
      </c>
      <c r="AM159" s="1">
        <v>46.256752207239401</v>
      </c>
      <c r="AN159" s="1">
        <v>-5.3174576884801397</v>
      </c>
      <c r="AO159" s="1">
        <v>-6.0871591075042604</v>
      </c>
      <c r="AP159" s="1">
        <v>24.545479498208302</v>
      </c>
      <c r="AQ159" s="1">
        <v>5.0448678097277</v>
      </c>
      <c r="AR159" s="1">
        <v>24.987185408119899</v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T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DJ159"/>
      <c r="DL159" s="1">
        <v>3.84653118393949</v>
      </c>
      <c r="DM159" s="1">
        <v>3.7879705979665301</v>
      </c>
      <c r="DN159" s="1">
        <v>6.1651809679153002</v>
      </c>
      <c r="DO159" s="1">
        <v>3.4993900197664001</v>
      </c>
      <c r="DP159" s="1">
        <v>3.0947848759680001</v>
      </c>
      <c r="DQ159" s="1">
        <v>2.6768868269963702</v>
      </c>
      <c r="DR159" s="1">
        <v>-3.8174082930698101</v>
      </c>
      <c r="DS159" s="1">
        <v>-4.6689931021360902</v>
      </c>
      <c r="DT159" s="1">
        <v>-1.8686773760527</v>
      </c>
      <c r="DU159" s="1">
        <v>-0.187546906366655</v>
      </c>
      <c r="DV159" s="1">
        <v>3.6026873574248102</v>
      </c>
      <c r="DW159" s="1">
        <v>0.64247872864673605</v>
      </c>
      <c r="DX159" s="1">
        <v>4.8416097496433403</v>
      </c>
      <c r="EL159"/>
      <c r="EZ159"/>
      <c r="FB159" s="1">
        <v>8.9513491921013895</v>
      </c>
      <c r="FC159" s="1">
        <v>4.6444160579994804</v>
      </c>
      <c r="FD159" s="1">
        <v>8.5585630970685607</v>
      </c>
      <c r="FE159" s="98" t="e">
        <v>#N/A</v>
      </c>
      <c r="FF159" s="1">
        <v>3.9009629648538602</v>
      </c>
      <c r="FG159" s="1">
        <v>9.3890205393986097</v>
      </c>
      <c r="FH159" s="1">
        <v>5.3122047757741502</v>
      </c>
      <c r="FI159" s="1">
        <v>11.3533755039689</v>
      </c>
      <c r="FJ159" s="1">
        <v>-2.71270415822111</v>
      </c>
      <c r="FK159" s="1">
        <v>-2.5054021987196302</v>
      </c>
      <c r="FL159" s="1">
        <v>12.4169537519332</v>
      </c>
      <c r="FM159" s="1">
        <v>2.4272116362483498</v>
      </c>
      <c r="FN159" s="1">
        <v>4.8728219438556</v>
      </c>
      <c r="GB159"/>
      <c r="GP159"/>
      <c r="HR159"/>
    </row>
    <row r="160" spans="1:226" ht="21">
      <c r="A160" s="13">
        <f t="shared" si="2"/>
        <v>41670</v>
      </c>
      <c r="O160"/>
      <c r="AD160"/>
      <c r="AE160" s="4">
        <v>41670</v>
      </c>
      <c r="AF160" s="1">
        <v>16.324636966816801</v>
      </c>
      <c r="AG160" s="1">
        <v>9.5732549848040893</v>
      </c>
      <c r="AH160" s="1">
        <v>11.8004403461486</v>
      </c>
      <c r="AI160" s="1">
        <v>20.4451812100104</v>
      </c>
      <c r="AJ160" s="1">
        <v>5.9844549259216802</v>
      </c>
      <c r="AK160" s="1">
        <v>18.0060729494773</v>
      </c>
      <c r="AL160" s="1">
        <v>11.094033275295599</v>
      </c>
      <c r="AM160" s="1">
        <v>40.960736507704603</v>
      </c>
      <c r="AN160" s="1">
        <v>-7.9234551005272502</v>
      </c>
      <c r="AO160" s="1">
        <v>-6.3689722819483103</v>
      </c>
      <c r="AP160" s="1">
        <v>25.534937104733199</v>
      </c>
      <c r="AQ160" s="1">
        <v>8.1092678096916107</v>
      </c>
      <c r="AR160" s="1">
        <v>17.9066138581628</v>
      </c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T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DJ160"/>
      <c r="DL160" s="1">
        <v>3.9681619413173399</v>
      </c>
      <c r="DM160" s="1">
        <v>4.2073724065384699</v>
      </c>
      <c r="DN160" s="1">
        <v>7.2841270908725004</v>
      </c>
      <c r="DO160" s="1">
        <v>3.49945994066826</v>
      </c>
      <c r="DP160" s="1">
        <v>3.5547914881076101</v>
      </c>
      <c r="DQ160" s="1">
        <v>2.9971164186202</v>
      </c>
      <c r="DR160" s="1">
        <v>-2.0181577497199599</v>
      </c>
      <c r="DS160" s="1">
        <v>-5.1940486978698397</v>
      </c>
      <c r="DT160" s="1">
        <v>-2.01132102873818</v>
      </c>
      <c r="DU160" s="1">
        <v>1.4412321913383701</v>
      </c>
      <c r="DV160" s="1">
        <v>3.6061666572147901</v>
      </c>
      <c r="DW160" s="1">
        <v>1.61121820362059</v>
      </c>
      <c r="DX160" s="1">
        <v>5.2519073901514703</v>
      </c>
      <c r="EL160"/>
      <c r="EZ160"/>
      <c r="FB160" s="1">
        <v>9.76874227054779</v>
      </c>
      <c r="FC160" s="1">
        <v>5.3579418394751297</v>
      </c>
      <c r="FD160" s="1">
        <v>11.227386984678599</v>
      </c>
      <c r="FE160" s="98" t="e">
        <v>#N/A</v>
      </c>
      <c r="FF160" s="1">
        <v>4.6510544222864896</v>
      </c>
      <c r="FG160" s="1">
        <v>9.9495164652043595</v>
      </c>
      <c r="FH160" s="1">
        <v>5.9074211001542896</v>
      </c>
      <c r="FI160" s="1">
        <v>12.906566002266</v>
      </c>
      <c r="FJ160" s="1">
        <v>-2.1771744262023001</v>
      </c>
      <c r="FK160" s="1">
        <v>-2.21130183703404</v>
      </c>
      <c r="FL160" s="1">
        <v>12.542948745183701</v>
      </c>
      <c r="FM160" s="1">
        <v>3.8778357070812599</v>
      </c>
      <c r="FN160" s="1">
        <v>5.1420788587741804</v>
      </c>
      <c r="GB160"/>
      <c r="GP160"/>
      <c r="HR160"/>
    </row>
    <row r="161" spans="1:226" ht="21">
      <c r="A161" s="13">
        <f t="shared" si="2"/>
        <v>41639</v>
      </c>
      <c r="O161"/>
      <c r="AD161"/>
      <c r="AE161" s="4">
        <v>41639</v>
      </c>
      <c r="AF161" s="1">
        <v>17.025380784936001</v>
      </c>
      <c r="AG161" s="1">
        <v>10.1404493468112</v>
      </c>
      <c r="AH161" s="1">
        <v>12.029434108699601</v>
      </c>
      <c r="AI161" s="1">
        <v>18.215198122507001</v>
      </c>
      <c r="AJ161" s="1">
        <v>7.3353163658813001</v>
      </c>
      <c r="AK161" s="1">
        <v>18.7678895876134</v>
      </c>
      <c r="AL161" s="1">
        <v>12.814297123625201</v>
      </c>
      <c r="AM161" s="1">
        <v>55.686271196310202</v>
      </c>
      <c r="AN161" s="1">
        <v>-6.4205625304508596</v>
      </c>
      <c r="AO161" s="1">
        <v>-7.1664674883240798</v>
      </c>
      <c r="AP161" s="1">
        <v>25.4700693896459</v>
      </c>
      <c r="AQ161" s="1">
        <v>8.9405673916159092</v>
      </c>
      <c r="AR161" s="1">
        <v>14.9296993352434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T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DJ161"/>
      <c r="DL161" s="1">
        <v>4.2516716522030604</v>
      </c>
      <c r="DM161" s="1">
        <v>4.8811278134635696</v>
      </c>
      <c r="DN161" s="1">
        <v>8.0939703907115206</v>
      </c>
      <c r="DO161" s="1">
        <v>3.5577203793937899</v>
      </c>
      <c r="DP161" s="1">
        <v>3.9615089301353499</v>
      </c>
      <c r="DQ161" s="1">
        <v>3.4177464740027599</v>
      </c>
      <c r="DR161" s="1">
        <v>-1.73230261746449</v>
      </c>
      <c r="DS161" s="1">
        <v>-5.1426166645209097</v>
      </c>
      <c r="DT161" s="1">
        <v>-1.9073796423437399</v>
      </c>
      <c r="DU161" s="1">
        <v>1.34603406733419</v>
      </c>
      <c r="DV161" s="1">
        <v>3.5159092009182098</v>
      </c>
      <c r="DW161" s="1">
        <v>1.7478684745916</v>
      </c>
      <c r="DX161" s="1">
        <v>5.3787361003323904</v>
      </c>
      <c r="EL161"/>
      <c r="EZ161"/>
      <c r="FB161" s="1">
        <v>9.6115232653682199</v>
      </c>
      <c r="FC161" s="1">
        <v>6.2875951174367604</v>
      </c>
      <c r="FD161" s="1">
        <v>11.969999439400899</v>
      </c>
      <c r="FE161" s="98" t="e">
        <v>#N/A</v>
      </c>
      <c r="FF161" s="1">
        <v>5.6971407686363698</v>
      </c>
      <c r="FG161" s="1">
        <v>10.365601347590299</v>
      </c>
      <c r="FH161" s="1">
        <v>7.3367210075067799</v>
      </c>
      <c r="FI161" s="1">
        <v>19.9238705659034</v>
      </c>
      <c r="FJ161" s="1">
        <v>-2.90487027144454</v>
      </c>
      <c r="FK161" s="1">
        <v>-2.3915583044045499</v>
      </c>
      <c r="FL161" s="1">
        <v>12.8641495634858</v>
      </c>
      <c r="FM161" s="1">
        <v>4.3024631402627902</v>
      </c>
      <c r="FN161" s="1">
        <v>5.1761801997224399</v>
      </c>
      <c r="GB161"/>
      <c r="GP161"/>
      <c r="HR161"/>
    </row>
    <row r="162" spans="1:226" ht="21">
      <c r="A162" s="13">
        <f t="shared" si="2"/>
        <v>41607</v>
      </c>
      <c r="O162"/>
      <c r="AD162"/>
      <c r="AE162" s="4">
        <v>41607</v>
      </c>
      <c r="AF162" s="1">
        <v>15.793457991283301</v>
      </c>
      <c r="AG162" s="1">
        <v>9.5194630101707691</v>
      </c>
      <c r="AH162" s="1">
        <v>11.7889774644715</v>
      </c>
      <c r="AI162" s="1">
        <v>18.6090594797531</v>
      </c>
      <c r="AJ162" s="1">
        <v>6.6221769700900603</v>
      </c>
      <c r="AK162" s="1">
        <v>16.081218186320399</v>
      </c>
      <c r="AL162" s="1">
        <v>11.1261171505828</v>
      </c>
      <c r="AM162" s="1">
        <v>53.060079583300201</v>
      </c>
      <c r="AN162" s="1">
        <v>-5.2976307042955204</v>
      </c>
      <c r="AO162" s="1">
        <v>-6.9010159774667397</v>
      </c>
      <c r="AP162" s="1">
        <v>24.096935232632699</v>
      </c>
      <c r="AQ162" s="1">
        <v>8.1559778611565399</v>
      </c>
      <c r="AR162" s="1">
        <v>13.198309476214799</v>
      </c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T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DJ162"/>
      <c r="DL162" s="1">
        <v>4.2460536533850997</v>
      </c>
      <c r="DM162" s="1">
        <v>4.8010314008868402</v>
      </c>
      <c r="DN162" s="1">
        <v>7.6616573986870398</v>
      </c>
      <c r="DO162" s="1">
        <v>3.0298766328353501</v>
      </c>
      <c r="DP162" s="1">
        <v>3.5524371373375701</v>
      </c>
      <c r="DQ162" s="1">
        <v>3.41401049442532</v>
      </c>
      <c r="DR162" s="1">
        <v>-1.6683022279726301</v>
      </c>
      <c r="DS162" s="1">
        <v>-5.2734616853775904</v>
      </c>
      <c r="DT162" s="1">
        <v>-1.05997253069543</v>
      </c>
      <c r="DU162" s="1">
        <v>1.0880206856571699</v>
      </c>
      <c r="DV162" s="1">
        <v>3.4569482695642999</v>
      </c>
      <c r="DW162" s="1">
        <v>1.37781172564494</v>
      </c>
      <c r="DX162" s="1">
        <v>5.11565998985356</v>
      </c>
      <c r="EL162"/>
      <c r="EZ162"/>
      <c r="FB162" s="1">
        <v>9.1847309505626704</v>
      </c>
      <c r="FC162" s="1">
        <v>6.2338805786448903</v>
      </c>
      <c r="FD162" s="1">
        <v>11.214394108353099</v>
      </c>
      <c r="FE162" s="98" t="e">
        <v>#N/A</v>
      </c>
      <c r="FF162" s="1">
        <v>5.3655819256110799</v>
      </c>
      <c r="FG162" s="1">
        <v>9.8068388158071595</v>
      </c>
      <c r="FH162" s="1">
        <v>7.0346582060892198</v>
      </c>
      <c r="FI162" s="1">
        <v>19.203794905098398</v>
      </c>
      <c r="FJ162" s="1">
        <v>-1.4283772466551099</v>
      </c>
      <c r="FK162" s="1">
        <v>-2.2853093724975699</v>
      </c>
      <c r="FL162" s="1">
        <v>12.3743487945908</v>
      </c>
      <c r="FM162" s="1">
        <v>3.0781803996496602</v>
      </c>
      <c r="FN162" s="1">
        <v>5.1238807655410001</v>
      </c>
      <c r="GB162"/>
      <c r="GP162"/>
      <c r="HR162"/>
    </row>
    <row r="163" spans="1:226" ht="21">
      <c r="A163" s="13">
        <f t="shared" si="2"/>
        <v>41578</v>
      </c>
      <c r="O163"/>
      <c r="AD163"/>
      <c r="AE163" s="4">
        <v>41578</v>
      </c>
      <c r="AF163" s="1">
        <v>14.255659262793699</v>
      </c>
      <c r="AG163" s="1">
        <v>8.9964282748862292</v>
      </c>
      <c r="AH163" s="1">
        <v>11.5789740538701</v>
      </c>
      <c r="AI163" s="1">
        <v>18.162964072313098</v>
      </c>
      <c r="AJ163" s="1">
        <v>6.0330137484231301</v>
      </c>
      <c r="AK163" s="1">
        <v>16.233633725439301</v>
      </c>
      <c r="AL163" s="1">
        <v>7.8825894066875399</v>
      </c>
      <c r="AM163" s="1">
        <v>46.975479169547903</v>
      </c>
      <c r="AN163" s="1">
        <v>-2.6023479196629502</v>
      </c>
      <c r="AO163" s="1">
        <v>-5.5457570045925602</v>
      </c>
      <c r="AP163" s="1">
        <v>22.146865828144001</v>
      </c>
      <c r="AQ163" s="1">
        <v>7.2348388862022102</v>
      </c>
      <c r="AR163" s="1">
        <v>11.3991162959628</v>
      </c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T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DJ163"/>
      <c r="DL163" s="1">
        <v>3.7662978031171801</v>
      </c>
      <c r="DM163" s="1">
        <v>4.5425737920773503</v>
      </c>
      <c r="DN163" s="1">
        <v>7.2045090360046196</v>
      </c>
      <c r="DO163" s="1">
        <v>3.1757450743470899</v>
      </c>
      <c r="DP163" s="1">
        <v>3.2195086518128</v>
      </c>
      <c r="DQ163" s="1">
        <v>3.2955712534541601</v>
      </c>
      <c r="DR163" s="1">
        <v>-2.0463989382931902</v>
      </c>
      <c r="DS163" s="1">
        <v>-5.1905525969237898</v>
      </c>
      <c r="DT163" s="1">
        <v>-1.0530546697415299</v>
      </c>
      <c r="DU163" s="1">
        <v>0.952760002971628</v>
      </c>
      <c r="DV163" s="1">
        <v>3.7620678551464102</v>
      </c>
      <c r="DW163" s="1">
        <v>0.78360306720579298</v>
      </c>
      <c r="DX163" s="1">
        <v>4.6372190899885002</v>
      </c>
      <c r="EL163"/>
      <c r="EZ163"/>
      <c r="FB163" s="1">
        <v>8.4169688915512193</v>
      </c>
      <c r="FC163" s="1">
        <v>6.17509289412257</v>
      </c>
      <c r="FD163" s="1">
        <v>10.962073722471599</v>
      </c>
      <c r="FE163" s="98" t="e">
        <v>#N/A</v>
      </c>
      <c r="FF163" s="1">
        <v>4.7551665594541204</v>
      </c>
      <c r="FG163" s="1">
        <v>9.3526150513491597</v>
      </c>
      <c r="FH163" s="1">
        <v>6.5372782444500102</v>
      </c>
      <c r="FI163" s="1">
        <v>19.0107296160365</v>
      </c>
      <c r="FJ163" s="1">
        <v>-0.81699928601327398</v>
      </c>
      <c r="FK163" s="1">
        <v>-1.473931155234</v>
      </c>
      <c r="FL163" s="1">
        <v>11.346314625337101</v>
      </c>
      <c r="FM163" s="1">
        <v>2.0272138274608098</v>
      </c>
      <c r="FN163" s="1">
        <v>4.9071067368499399</v>
      </c>
      <c r="GB163"/>
      <c r="GP163"/>
      <c r="HR163"/>
    </row>
    <row r="164" spans="1:226" ht="21">
      <c r="A164" s="13">
        <f t="shared" si="2"/>
        <v>41547</v>
      </c>
      <c r="O164"/>
      <c r="AD164"/>
      <c r="AE164" s="4">
        <v>41547</v>
      </c>
      <c r="AF164" s="1">
        <v>12.782730534484299</v>
      </c>
      <c r="AG164" s="1">
        <v>9.4813423407963704</v>
      </c>
      <c r="AH164" s="1">
        <v>11.983656944895801</v>
      </c>
      <c r="AI164" s="1">
        <v>18.586583035217</v>
      </c>
      <c r="AJ164" s="1">
        <v>5.7011570455789098</v>
      </c>
      <c r="AK164" s="1">
        <v>16.0496602210407</v>
      </c>
      <c r="AL164" s="1">
        <v>5.8417482373110099</v>
      </c>
      <c r="AM164" s="1">
        <v>45.522004312946301</v>
      </c>
      <c r="AN164" s="1">
        <v>1.12621316873981</v>
      </c>
      <c r="AO164" s="1">
        <v>-5.2549448574773301</v>
      </c>
      <c r="AP164" s="1">
        <v>21.184596144586099</v>
      </c>
      <c r="AQ164" s="1">
        <v>6.6395924243941096</v>
      </c>
      <c r="AR164" s="1">
        <v>12.058533129530099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T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DJ164"/>
      <c r="DL164" s="1">
        <v>4.1307535403977704</v>
      </c>
      <c r="DM164" s="1">
        <v>4.6923637337203399</v>
      </c>
      <c r="DN164" s="1">
        <v>7.3276205384742399</v>
      </c>
      <c r="DO164" s="1">
        <v>3.0651837574168299</v>
      </c>
      <c r="DP164" s="1">
        <v>3.2778473250380702</v>
      </c>
      <c r="DQ164" s="1">
        <v>3.1928635177753302</v>
      </c>
      <c r="DR164" s="1">
        <v>-0.83865407702225703</v>
      </c>
      <c r="DS164" s="1">
        <v>2.6649905618229899</v>
      </c>
      <c r="DT164" s="1">
        <v>-1.34980097748133</v>
      </c>
      <c r="DU164" s="1">
        <v>0.69313007139884797</v>
      </c>
      <c r="DV164" s="1">
        <v>3.8248405577346301</v>
      </c>
      <c r="DW164" s="1">
        <v>0.21569431919092</v>
      </c>
      <c r="DX164" s="1">
        <v>4.4795221465490398</v>
      </c>
      <c r="EL164"/>
      <c r="EZ164"/>
      <c r="FB164" s="1">
        <v>7.5993513076641603</v>
      </c>
      <c r="FC164" s="1">
        <v>6.9645182966289596</v>
      </c>
      <c r="FD164" s="1">
        <v>11.290576461413099</v>
      </c>
      <c r="FE164" s="98" t="e">
        <v>#N/A</v>
      </c>
      <c r="FF164" s="1">
        <v>5.1847096950894898</v>
      </c>
      <c r="FG164" s="1">
        <v>9.4320878186729207</v>
      </c>
      <c r="FH164" s="1">
        <v>5.86035726280081</v>
      </c>
      <c r="FI164" s="1">
        <v>19.116823209573401</v>
      </c>
      <c r="FJ164" s="1">
        <v>-1.5162480660225499</v>
      </c>
      <c r="FK164" s="1">
        <v>-1.46159834680918</v>
      </c>
      <c r="FL164" s="1">
        <v>11.3678854638458</v>
      </c>
      <c r="FM164" s="1">
        <v>1.34805294190696</v>
      </c>
      <c r="FN164" s="1">
        <v>6.0838921627408498</v>
      </c>
      <c r="GB164"/>
      <c r="GP164"/>
      <c r="HR164"/>
    </row>
    <row r="165" spans="1:226" ht="21">
      <c r="A165" s="13">
        <f t="shared" si="2"/>
        <v>41516</v>
      </c>
      <c r="O165"/>
      <c r="AD165"/>
      <c r="AE165" s="4">
        <v>41516</v>
      </c>
      <c r="AF165" s="1">
        <v>10.466126102145401</v>
      </c>
      <c r="AG165" s="1">
        <v>9.0329712205568207</v>
      </c>
      <c r="AH165" s="1">
        <v>11.89274256653</v>
      </c>
      <c r="AI165" s="1">
        <v>19.921965737058802</v>
      </c>
      <c r="AJ165" s="1">
        <v>4.8827974088037003</v>
      </c>
      <c r="AK165" s="1">
        <v>14.997203270174699</v>
      </c>
      <c r="AL165" s="1">
        <v>4.2847845341837401</v>
      </c>
      <c r="AM165" s="1">
        <v>43.311365780934203</v>
      </c>
      <c r="AN165" s="1">
        <v>1.9305542408117899</v>
      </c>
      <c r="AO165" s="1">
        <v>-5.4078947257621</v>
      </c>
      <c r="AP165" s="1">
        <v>23.808654010469699</v>
      </c>
      <c r="AQ165" s="1">
        <v>6.3399531487246401</v>
      </c>
      <c r="AR165" s="1">
        <v>10.9376246975174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T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DJ165"/>
      <c r="DL165" s="1">
        <v>3.9941612780707501</v>
      </c>
      <c r="DM165" s="1">
        <v>4.6797277700236801</v>
      </c>
      <c r="DN165" s="1">
        <v>7.38687923037992</v>
      </c>
      <c r="DO165" s="1">
        <v>2.6404859236886602</v>
      </c>
      <c r="DP165" s="1">
        <v>3.0621132329441298</v>
      </c>
      <c r="DQ165" s="1">
        <v>3.04549510968668</v>
      </c>
      <c r="DR165" s="1">
        <v>-1.24690589264732</v>
      </c>
      <c r="DS165" s="1">
        <v>1.8944961870866699</v>
      </c>
      <c r="DT165" s="1">
        <v>-1.83276454526875</v>
      </c>
      <c r="DU165" s="1">
        <v>0.281928499417677</v>
      </c>
      <c r="DV165" s="1">
        <v>4.1355640411239696</v>
      </c>
      <c r="DW165" s="1">
        <v>1.6153719238178901</v>
      </c>
      <c r="DX165" s="1">
        <v>4.3223227927414296</v>
      </c>
      <c r="EL165"/>
      <c r="EZ165"/>
      <c r="FB165" s="1">
        <v>6.2315631566092904</v>
      </c>
      <c r="FC165" s="1">
        <v>6.9125930458532396</v>
      </c>
      <c r="FD165" s="1">
        <v>11.059036974018699</v>
      </c>
      <c r="FE165" s="98" t="e">
        <v>#N/A</v>
      </c>
      <c r="FF165" s="1">
        <v>4.4087107649982196</v>
      </c>
      <c r="FG165" s="1">
        <v>8.8264139542470694</v>
      </c>
      <c r="FH165" s="1">
        <v>4.9225556939761796</v>
      </c>
      <c r="FI165" s="1">
        <v>19.263832689463499</v>
      </c>
      <c r="FJ165" s="1">
        <v>-1.9926182399636201</v>
      </c>
      <c r="FK165" s="1">
        <v>-1.57475604836529</v>
      </c>
      <c r="FL165" s="1">
        <v>12.721625842363499</v>
      </c>
      <c r="FM165" s="1">
        <v>3.5638283415141299</v>
      </c>
      <c r="FN165" s="1">
        <v>5.9285420791250099</v>
      </c>
      <c r="GB165"/>
      <c r="GP165"/>
      <c r="HR165"/>
    </row>
    <row r="166" spans="1:226" ht="21">
      <c r="A166" s="13">
        <f t="shared" si="2"/>
        <v>41486</v>
      </c>
      <c r="O166"/>
      <c r="AD166"/>
      <c r="AE166" s="4">
        <v>41486</v>
      </c>
      <c r="AF166" s="1">
        <v>9.3067223801538095</v>
      </c>
      <c r="AG166" s="1">
        <v>8.4257088789813999</v>
      </c>
      <c r="AH166" s="1">
        <v>12.0139971879761</v>
      </c>
      <c r="AI166" s="1">
        <v>21.371773701011701</v>
      </c>
      <c r="AJ166" s="1">
        <v>4.8421272267910602</v>
      </c>
      <c r="AK166" s="1">
        <v>13.9696105526021</v>
      </c>
      <c r="AL166" s="1">
        <v>2.83256084343056</v>
      </c>
      <c r="AM166" s="1">
        <v>42.289734385823799</v>
      </c>
      <c r="AN166" s="1">
        <v>2.3787219338114398</v>
      </c>
      <c r="AO166" s="1">
        <v>-6.05643251754885</v>
      </c>
      <c r="AP166" s="1">
        <v>23.240639792594099</v>
      </c>
      <c r="AQ166" s="1">
        <v>5.90919505030012</v>
      </c>
      <c r="AR166" s="1">
        <v>8.9487468547971307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T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DJ166"/>
      <c r="DL166" s="1">
        <v>4.0458533722940704</v>
      </c>
      <c r="DM166" s="1">
        <v>4.6888178482610599</v>
      </c>
      <c r="DN166" s="1">
        <v>7.3069510301136802</v>
      </c>
      <c r="DO166" s="1">
        <v>2.1259861166964402</v>
      </c>
      <c r="DP166" s="1">
        <v>3.1467676978783401</v>
      </c>
      <c r="DQ166" s="1">
        <v>2.9414236345991598</v>
      </c>
      <c r="DR166" s="1">
        <v>-1.8020690700544699</v>
      </c>
      <c r="DS166" s="1">
        <v>1.2486286667048201</v>
      </c>
      <c r="DT166" s="1">
        <v>-2.0492382132865599</v>
      </c>
      <c r="DU166" s="1">
        <v>-0.60525487431637104</v>
      </c>
      <c r="DV166" s="1">
        <v>4.0991728013847801</v>
      </c>
      <c r="DW166" s="1">
        <v>1.66416653260797</v>
      </c>
      <c r="DX166" s="1">
        <v>4.1867049608541702</v>
      </c>
      <c r="EL166"/>
      <c r="EZ166"/>
      <c r="FB166" s="1">
        <v>5.4822990085026904</v>
      </c>
      <c r="FC166" s="1">
        <v>6.7607836892410198</v>
      </c>
      <c r="FD166" s="1">
        <v>10.975822670613701</v>
      </c>
      <c r="FE166" s="98" t="e">
        <v>#N/A</v>
      </c>
      <c r="FF166" s="1">
        <v>4.33493421931637</v>
      </c>
      <c r="FG166" s="1">
        <v>8.5543302581974707</v>
      </c>
      <c r="FH166" s="1">
        <v>3.5790594269427198</v>
      </c>
      <c r="FI166" s="1">
        <v>18.165568538938999</v>
      </c>
      <c r="FJ166" s="1">
        <v>-2.18269843392769</v>
      </c>
      <c r="FK166" s="1">
        <v>-1.7832664943999399</v>
      </c>
      <c r="FL166" s="1">
        <v>13.2379472708077</v>
      </c>
      <c r="FM166" s="1">
        <v>3.0697227652031498</v>
      </c>
      <c r="FN166" s="1">
        <v>5.2536308019237099</v>
      </c>
      <c r="GB166"/>
      <c r="GP166"/>
      <c r="HR166"/>
    </row>
    <row r="167" spans="1:226" ht="21">
      <c r="A167" s="13">
        <f t="shared" si="2"/>
        <v>41453</v>
      </c>
      <c r="O167"/>
      <c r="AD167"/>
      <c r="AE167" s="4">
        <v>41453</v>
      </c>
      <c r="AF167" s="1">
        <v>11.1334225254556</v>
      </c>
      <c r="AG167" s="1">
        <v>7.6531545905862703</v>
      </c>
      <c r="AH167" s="1">
        <v>11.696495254394801</v>
      </c>
      <c r="AI167" s="1">
        <v>23.909992508311099</v>
      </c>
      <c r="AJ167" s="1">
        <v>4.24351461130491</v>
      </c>
      <c r="AK167" s="1">
        <v>13.7143886969279</v>
      </c>
      <c r="AL167" s="1">
        <v>1.61109513267527</v>
      </c>
      <c r="AM167" s="1">
        <v>44.726475317639597</v>
      </c>
      <c r="AN167" s="1">
        <v>3.1142802750787602</v>
      </c>
      <c r="AO167" s="1">
        <v>-6.2157306920836799</v>
      </c>
      <c r="AP167" s="1">
        <v>22.882089700901702</v>
      </c>
      <c r="AQ167" s="1">
        <v>4.8672882468924898</v>
      </c>
      <c r="AR167" s="1">
        <v>6.1837706303427797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T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DJ167"/>
      <c r="DL167" s="1">
        <v>4.7283164243215197</v>
      </c>
      <c r="DM167" s="1">
        <v>4.6105921812256003</v>
      </c>
      <c r="DN167" s="1">
        <v>7.1758021263233402</v>
      </c>
      <c r="DO167" s="1">
        <v>1.8968008949608699</v>
      </c>
      <c r="DP167" s="1">
        <v>3.1085785484893398</v>
      </c>
      <c r="DQ167" s="1">
        <v>2.9219425278764102</v>
      </c>
      <c r="DR167" s="1">
        <v>-2.0953899542004102</v>
      </c>
      <c r="DS167" s="1">
        <v>1.73745492911374</v>
      </c>
      <c r="DT167" s="1">
        <v>-2.0227085411469798</v>
      </c>
      <c r="DU167" s="1">
        <v>-1.2725803161331599</v>
      </c>
      <c r="DV167" s="1">
        <v>4.1009940263255604</v>
      </c>
      <c r="DW167" s="1">
        <v>1.8778064258505101</v>
      </c>
      <c r="DX167" s="1">
        <v>3.7562974211674902</v>
      </c>
      <c r="EL167"/>
      <c r="EZ167"/>
      <c r="FB167" s="1">
        <v>6.0147177866347699</v>
      </c>
      <c r="FC167" s="1">
        <v>6.6292529290765803</v>
      </c>
      <c r="FD167" s="1">
        <v>10.743761453233001</v>
      </c>
      <c r="FE167" s="98" t="e">
        <v>#N/A</v>
      </c>
      <c r="FF167" s="1">
        <v>3.8353312096249401</v>
      </c>
      <c r="FG167" s="1">
        <v>8.3674852787235992</v>
      </c>
      <c r="FH167" s="1">
        <v>3.5091876888134901</v>
      </c>
      <c r="FI167" s="1">
        <v>18.496865691319702</v>
      </c>
      <c r="FJ167" s="1">
        <v>-2.0721406631888999</v>
      </c>
      <c r="FK167" s="1">
        <v>-1.6546922146305401</v>
      </c>
      <c r="FL167" s="1">
        <v>13.1818445074036</v>
      </c>
      <c r="FM167" s="1">
        <v>2.9733696624996502</v>
      </c>
      <c r="FN167" s="1">
        <v>4.8277700479157399</v>
      </c>
      <c r="GB167"/>
      <c r="GP167"/>
      <c r="HR167"/>
    </row>
    <row r="168" spans="1:226" ht="21">
      <c r="A168" s="13">
        <f t="shared" si="2"/>
        <v>41425</v>
      </c>
      <c r="O168"/>
      <c r="AD168"/>
      <c r="AE168" s="4">
        <v>41425</v>
      </c>
      <c r="AF168" s="1">
        <v>11.3172189692689</v>
      </c>
      <c r="AG168" s="1">
        <v>7.5751125432647104</v>
      </c>
      <c r="AH168" s="1">
        <v>11.749367727999401</v>
      </c>
      <c r="AI168" s="1">
        <v>25.202955098072501</v>
      </c>
      <c r="AJ168" s="1">
        <v>3.7173564641579699</v>
      </c>
      <c r="AK168" s="1">
        <v>13.753083044891699</v>
      </c>
      <c r="AL168" s="1">
        <v>1.0798375976540799</v>
      </c>
      <c r="AM168" s="1">
        <v>45.385066671370602</v>
      </c>
      <c r="AN168" s="1">
        <v>3.8728877991294302</v>
      </c>
      <c r="AO168" s="1">
        <v>-6.6284463853876296</v>
      </c>
      <c r="AP168" s="1">
        <v>22.391724201151799</v>
      </c>
      <c r="AQ168" s="1">
        <v>4.3016810460530897</v>
      </c>
      <c r="AR168" s="1">
        <v>4.8616569821163198</v>
      </c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T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DJ168"/>
      <c r="DL168" s="1">
        <v>5.0437664470791796</v>
      </c>
      <c r="DM168" s="1">
        <v>4.5393656915606098</v>
      </c>
      <c r="DN168" s="1">
        <v>7.14032446766213</v>
      </c>
      <c r="DO168" s="1">
        <v>1.7154799058916199</v>
      </c>
      <c r="DP168" s="1">
        <v>2.9184720093044199</v>
      </c>
      <c r="DQ168" s="1">
        <v>2.79402756045006</v>
      </c>
      <c r="DR168" s="1">
        <v>-2.1689271345148802</v>
      </c>
      <c r="DS168" s="1">
        <v>1.3526164448842699</v>
      </c>
      <c r="DT168" s="1">
        <v>-2.1178326107141099</v>
      </c>
      <c r="DU168" s="1">
        <v>-1.8149139698224199</v>
      </c>
      <c r="DV168" s="1">
        <v>4.2689433151644502</v>
      </c>
      <c r="DW168" s="1">
        <v>1.8111752559968799</v>
      </c>
      <c r="DX168" s="1">
        <v>3.3781045281185098</v>
      </c>
      <c r="EL168"/>
      <c r="EZ168"/>
      <c r="FB168" s="1">
        <v>5.8907582361202602</v>
      </c>
      <c r="FC168" s="1">
        <v>6.2898662758326802</v>
      </c>
      <c r="FD168" s="1">
        <v>10.7744619256978</v>
      </c>
      <c r="FE168" s="98" t="e">
        <v>#N/A</v>
      </c>
      <c r="FF168" s="1">
        <v>3.3496524403614401</v>
      </c>
      <c r="FG168" s="1">
        <v>8.3268756562642601</v>
      </c>
      <c r="FH168" s="1">
        <v>3.8289136537875001</v>
      </c>
      <c r="FI168" s="1">
        <v>17.652334625889601</v>
      </c>
      <c r="FJ168" s="1">
        <v>-2.1989841200161302</v>
      </c>
      <c r="FK168" s="1">
        <v>-1.8898307775958501</v>
      </c>
      <c r="FL168" s="1">
        <v>13.450868161559599</v>
      </c>
      <c r="FM168" s="1">
        <v>2.5762977732758299</v>
      </c>
      <c r="FN168" s="1">
        <v>3.5211754126716102</v>
      </c>
      <c r="GB168"/>
      <c r="GP168"/>
      <c r="HR168"/>
    </row>
    <row r="169" spans="1:226" ht="21">
      <c r="A169" s="13">
        <f t="shared" si="2"/>
        <v>41394</v>
      </c>
      <c r="O169"/>
      <c r="AD169"/>
      <c r="AE169" s="4">
        <v>41394</v>
      </c>
      <c r="AF169" s="1">
        <v>10.8309603255139</v>
      </c>
      <c r="AG169" s="1">
        <v>7.3103040382550502</v>
      </c>
      <c r="AH169" s="1">
        <v>11.569025000045899</v>
      </c>
      <c r="AI169" s="1">
        <v>26.278075276632801</v>
      </c>
      <c r="AJ169" s="1">
        <v>2.9534992509625999</v>
      </c>
      <c r="AK169" s="1">
        <v>14.2268584898695</v>
      </c>
      <c r="AL169" s="1">
        <v>0.70132655905552799</v>
      </c>
      <c r="AM169" s="1">
        <v>45.198835705224198</v>
      </c>
      <c r="AN169" s="1">
        <v>3.8246131950793898</v>
      </c>
      <c r="AO169" s="1">
        <v>-7.3289837525634498</v>
      </c>
      <c r="AP169" s="1">
        <v>22.2074750594108</v>
      </c>
      <c r="AQ169" s="1">
        <v>4.3887653202203998</v>
      </c>
      <c r="AR169" s="1">
        <v>4.1814880647436903</v>
      </c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T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DJ169"/>
      <c r="DL169" s="1">
        <v>3.7391014416436801</v>
      </c>
      <c r="DM169" s="1">
        <v>4.5228029959098004</v>
      </c>
      <c r="DN169" s="1">
        <v>7.1233121578109602</v>
      </c>
      <c r="DO169" s="1">
        <v>1.3262915321002</v>
      </c>
      <c r="DP169" s="1">
        <v>2.8725251766867101</v>
      </c>
      <c r="DQ169" s="1">
        <v>2.9333411235828799</v>
      </c>
      <c r="DR169" s="1">
        <v>-2.43064391027105</v>
      </c>
      <c r="DS169" s="1">
        <v>0.71269151891665095</v>
      </c>
      <c r="DT169" s="1">
        <v>-2.2870505314060301</v>
      </c>
      <c r="DU169" s="1">
        <v>-2.6005370911187402</v>
      </c>
      <c r="DV169" s="1">
        <v>4.4097174533916199</v>
      </c>
      <c r="DW169" s="1">
        <v>1.8884290435206501</v>
      </c>
      <c r="DX169" s="1">
        <v>3.4248785264895201</v>
      </c>
      <c r="EL169"/>
      <c r="EZ169"/>
      <c r="FB169" s="1">
        <v>4.6623839626993799</v>
      </c>
      <c r="FC169" s="1">
        <v>5.97402873270181</v>
      </c>
      <c r="FD169" s="1">
        <v>10.575035870092799</v>
      </c>
      <c r="FE169" s="98" t="e">
        <v>#N/A</v>
      </c>
      <c r="FF169" s="1">
        <v>3.1470991896948202</v>
      </c>
      <c r="FG169" s="1">
        <v>8.5825082451977703</v>
      </c>
      <c r="FH169" s="1">
        <v>3.2774528944640098</v>
      </c>
      <c r="FI169" s="1">
        <v>16.774279266543601</v>
      </c>
      <c r="FJ169" s="1">
        <v>-2.2172608911709002</v>
      </c>
      <c r="FK169" s="1">
        <v>-2.2983693952225801</v>
      </c>
      <c r="FL169" s="1">
        <v>13.4180861752992</v>
      </c>
      <c r="FM169" s="1">
        <v>2.3225871483399998</v>
      </c>
      <c r="FN169" s="1">
        <v>2.78098154863897</v>
      </c>
      <c r="GB169"/>
      <c r="GP169"/>
      <c r="HR169"/>
    </row>
    <row r="170" spans="1:226" ht="21">
      <c r="A170" s="13">
        <f t="shared" si="2"/>
        <v>41361</v>
      </c>
      <c r="O170"/>
      <c r="AD170"/>
      <c r="AE170" s="4">
        <v>41361</v>
      </c>
      <c r="AF170" s="1">
        <v>13.6250125449479</v>
      </c>
      <c r="AG170" s="1">
        <v>7.3763244182636001</v>
      </c>
      <c r="AH170" s="1">
        <v>11.952965349663801</v>
      </c>
      <c r="AI170" s="1">
        <v>25.667858598586001</v>
      </c>
      <c r="AJ170" s="1">
        <v>2.6755003508400899</v>
      </c>
      <c r="AK170" s="1">
        <v>14.792085589705801</v>
      </c>
      <c r="AL170" s="1">
        <v>0.86010886880627502</v>
      </c>
      <c r="AM170" s="1">
        <v>51.172183744807597</v>
      </c>
      <c r="AN170" s="1">
        <v>3.5665539620336801</v>
      </c>
      <c r="AO170" s="1">
        <v>-8.5304407943286797</v>
      </c>
      <c r="AP170" s="1">
        <v>26.529562542430899</v>
      </c>
      <c r="AQ170" s="1">
        <v>3.0069454385366199</v>
      </c>
      <c r="AR170" s="1">
        <v>3.35974993538199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T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DJ170"/>
      <c r="DL170" s="1">
        <v>4.2698913194553096</v>
      </c>
      <c r="DM170" s="1">
        <v>4.9719574528851602</v>
      </c>
      <c r="DN170" s="1">
        <v>7.1117522433502396</v>
      </c>
      <c r="DO170" s="1">
        <v>0.93872405934831504</v>
      </c>
      <c r="DP170" s="1">
        <v>2.8291422021766</v>
      </c>
      <c r="DQ170" s="1">
        <v>2.9899620442000798</v>
      </c>
      <c r="DR170" s="1">
        <v>-2.1427123907390899</v>
      </c>
      <c r="DS170" s="1">
        <v>1.93364659843105</v>
      </c>
      <c r="DT170" s="1">
        <v>-2.3241016202311102</v>
      </c>
      <c r="DU170" s="1">
        <v>-3.1484653058483301</v>
      </c>
      <c r="DV170" s="1">
        <v>4.5741641094085201</v>
      </c>
      <c r="DW170" s="1">
        <v>1.9340098642163599</v>
      </c>
      <c r="DX170" s="1">
        <v>3.8600027615609198</v>
      </c>
      <c r="EL170"/>
      <c r="EZ170"/>
      <c r="FB170" s="1">
        <v>7.8291816288571203</v>
      </c>
      <c r="FC170" s="1">
        <v>6.6010050073245301</v>
      </c>
      <c r="FD170" s="1">
        <v>10.6755706804281</v>
      </c>
      <c r="FE170" s="98" t="e">
        <v>#N/A</v>
      </c>
      <c r="FF170" s="1">
        <v>3.5170873108443499</v>
      </c>
      <c r="FG170" s="1">
        <v>8.7420992675134404</v>
      </c>
      <c r="FH170" s="1">
        <v>3.6207401838496498</v>
      </c>
      <c r="FI170" s="1">
        <v>18.2665216145088</v>
      </c>
      <c r="FJ170" s="1">
        <v>-2.2658115705143098</v>
      </c>
      <c r="FK170" s="1">
        <v>-2.8308144045092201</v>
      </c>
      <c r="FL170" s="1">
        <v>13.5570864837625</v>
      </c>
      <c r="FM170" s="1">
        <v>1.41014988247335</v>
      </c>
      <c r="FN170" s="1">
        <v>2.9273694916178998</v>
      </c>
      <c r="GB170"/>
      <c r="GP170"/>
      <c r="HR170"/>
    </row>
    <row r="171" spans="1:226" ht="21">
      <c r="A171" s="13">
        <f t="shared" si="2"/>
        <v>41333</v>
      </c>
      <c r="O171"/>
      <c r="AD171"/>
      <c r="AE171" s="4">
        <v>41333</v>
      </c>
      <c r="AF171" s="1">
        <v>17.574173089911799</v>
      </c>
      <c r="AG171" s="1">
        <v>7.7243405872033399</v>
      </c>
      <c r="AH171" s="1">
        <v>10.8766743006131</v>
      </c>
      <c r="AI171" s="1">
        <v>25.183581899771902</v>
      </c>
      <c r="AJ171" s="1">
        <v>2.1264219677940002</v>
      </c>
      <c r="AK171" s="1">
        <v>16.5858465249683</v>
      </c>
      <c r="AL171" s="1">
        <v>1.6040985497131099</v>
      </c>
      <c r="AM171" s="1">
        <v>54.093391540281999</v>
      </c>
      <c r="AN171" s="1">
        <v>1.83795326330663</v>
      </c>
      <c r="AO171" s="1">
        <v>-9.1093519295444203</v>
      </c>
      <c r="AP171" s="1">
        <v>21.419975314883899</v>
      </c>
      <c r="AQ171" s="1">
        <v>2.5754271126511199</v>
      </c>
      <c r="AR171" s="1">
        <v>5.0881925347405197</v>
      </c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T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DJ171"/>
      <c r="DL171" s="1">
        <v>5.5232716570957399</v>
      </c>
      <c r="DM171" s="1">
        <v>4.7192056483434301</v>
      </c>
      <c r="DN171" s="1">
        <v>6.9083263810851001</v>
      </c>
      <c r="DO171" s="1">
        <v>0.45016744408412601</v>
      </c>
      <c r="DP171" s="1">
        <v>2.7389829809956301</v>
      </c>
      <c r="DQ171" s="1">
        <v>2.5430438286527801</v>
      </c>
      <c r="DR171" s="1">
        <v>-2.3427269778253801</v>
      </c>
      <c r="DS171" s="1">
        <v>1.65369243310695</v>
      </c>
      <c r="DT171" s="1">
        <v>-2.34928874532948</v>
      </c>
      <c r="DU171" s="1">
        <v>-1.54354298780695</v>
      </c>
      <c r="DV171" s="1">
        <v>4.2887818400783999</v>
      </c>
      <c r="DW171" s="1">
        <v>1.83178850621736</v>
      </c>
      <c r="DX171" s="1">
        <v>3.62314606838537</v>
      </c>
      <c r="EL171"/>
      <c r="EZ171"/>
      <c r="FB171" s="1">
        <v>9.2974943334969904</v>
      </c>
      <c r="FC171" s="1">
        <v>6.6701806987864201</v>
      </c>
      <c r="FD171" s="1">
        <v>10.1313594135532</v>
      </c>
      <c r="FE171" s="98" t="e">
        <v>#N/A</v>
      </c>
      <c r="FF171" s="1">
        <v>3.3732599635223601</v>
      </c>
      <c r="FG171" s="1">
        <v>8.0224458699350194</v>
      </c>
      <c r="FH171" s="1">
        <v>3.2506707402429802</v>
      </c>
      <c r="FI171" s="1">
        <v>17.824324879302601</v>
      </c>
      <c r="FJ171" s="1">
        <v>-2.4120677598746698</v>
      </c>
      <c r="FK171" s="1">
        <v>-2.5921866308898398</v>
      </c>
      <c r="FL171" s="1">
        <v>10.507701120908701</v>
      </c>
      <c r="FM171" s="1">
        <v>1.1475293862109901</v>
      </c>
      <c r="FN171" s="1">
        <v>3.4490431162587898</v>
      </c>
      <c r="GB171"/>
      <c r="GP171"/>
      <c r="HR171"/>
    </row>
    <row r="172" spans="1:226" ht="21">
      <c r="A172" s="13">
        <f t="shared" si="2"/>
        <v>41305</v>
      </c>
      <c r="O172"/>
      <c r="AD172"/>
      <c r="AE172" s="4">
        <v>41305</v>
      </c>
      <c r="AF172" s="1">
        <v>13.736193808668</v>
      </c>
      <c r="AG172" s="1">
        <v>6.5119068263481301</v>
      </c>
      <c r="AH172" s="1">
        <v>12.431620904395</v>
      </c>
      <c r="AI172" s="1">
        <v>26.233934905808798</v>
      </c>
      <c r="AJ172" s="1">
        <v>3.4957669717483899</v>
      </c>
      <c r="AK172" s="1">
        <v>13.540350798635201</v>
      </c>
      <c r="AL172" s="1">
        <v>3.2934483446568401</v>
      </c>
      <c r="AM172" s="1">
        <v>36.865248819265702</v>
      </c>
      <c r="AN172" s="1">
        <v>-3.45634063259659E-4</v>
      </c>
      <c r="AO172" s="1">
        <v>-8.5788320203698394</v>
      </c>
      <c r="AP172" s="1">
        <v>19.193812537132999</v>
      </c>
      <c r="AQ172" s="1">
        <v>4.7921456482886304</v>
      </c>
      <c r="AR172" s="1">
        <v>9.7889503852527399E-2</v>
      </c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T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DJ172"/>
      <c r="DL172" s="1">
        <v>5.07118391332535</v>
      </c>
      <c r="DM172" s="1">
        <v>4.8925398984141202</v>
      </c>
      <c r="DN172" s="1">
        <v>7.3911606018593297</v>
      </c>
      <c r="DO172" s="1">
        <v>6.0572522817305998</v>
      </c>
      <c r="DP172" s="1">
        <v>3.1620260954260799</v>
      </c>
      <c r="DQ172" s="1">
        <v>2.6267800497679201</v>
      </c>
      <c r="DR172" s="1">
        <v>-0.70273566269126697</v>
      </c>
      <c r="DS172" s="1">
        <v>1.63784504908558</v>
      </c>
      <c r="DT172" s="1">
        <v>-1.9845082944909</v>
      </c>
      <c r="DU172" s="1">
        <v>-0.57561906916202299</v>
      </c>
      <c r="DV172" s="1">
        <v>3.7521852299270901</v>
      </c>
      <c r="DW172" s="1">
        <v>2.41384729531709</v>
      </c>
      <c r="DX172" s="1">
        <v>3.6861460856413601</v>
      </c>
      <c r="EL172"/>
      <c r="EZ172"/>
      <c r="FB172" s="1">
        <v>10.4807028330944</v>
      </c>
      <c r="FC172" s="1">
        <v>7.3335965380989299</v>
      </c>
      <c r="FD172" s="1">
        <v>10.9578704712497</v>
      </c>
      <c r="FE172" s="98" t="e">
        <v>#N/A</v>
      </c>
      <c r="FF172" s="1">
        <v>3.9734362168321402</v>
      </c>
      <c r="FG172" s="1">
        <v>8.2376349806721105</v>
      </c>
      <c r="FH172" s="1">
        <v>2.69700400707739</v>
      </c>
      <c r="FI172" s="1">
        <v>17.786929612111201</v>
      </c>
      <c r="FJ172" s="1">
        <v>-2.40572079592889</v>
      </c>
      <c r="FK172" s="1">
        <v>-2.3629399453489199</v>
      </c>
      <c r="FL172" s="1">
        <v>9.5570843402381005</v>
      </c>
      <c r="FM172" s="1">
        <v>2.8554881345885801</v>
      </c>
      <c r="FN172" s="1">
        <v>4.6260131594173997</v>
      </c>
      <c r="GB172"/>
      <c r="GP172"/>
      <c r="HR172"/>
    </row>
    <row r="173" spans="1:226" ht="21">
      <c r="A173" s="13">
        <f t="shared" si="2"/>
        <v>41274</v>
      </c>
      <c r="O173"/>
      <c r="AD173"/>
      <c r="AE173" s="4">
        <v>41274</v>
      </c>
      <c r="AF173" s="1">
        <v>13.767033357687801</v>
      </c>
      <c r="AG173" s="1">
        <v>7.0310233283459498</v>
      </c>
      <c r="AH173" s="1">
        <v>12.126345992707099</v>
      </c>
      <c r="AI173" s="1">
        <v>24.764390222726</v>
      </c>
      <c r="AJ173" s="1">
        <v>5.5802825899893103</v>
      </c>
      <c r="AK173" s="1">
        <v>12.110695708231599</v>
      </c>
      <c r="AL173" s="1">
        <v>3.7666098535621999</v>
      </c>
      <c r="AM173" s="1">
        <v>40.268762445154401</v>
      </c>
      <c r="AN173" s="1">
        <v>0.641839227070927</v>
      </c>
      <c r="AO173" s="1">
        <v>-8.9609315083346903</v>
      </c>
      <c r="AP173" s="1">
        <v>18.122888129269999</v>
      </c>
      <c r="AQ173" s="1">
        <v>4.5496708329769602</v>
      </c>
      <c r="AR173" s="1">
        <v>1.40923031611525</v>
      </c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T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DJ173"/>
      <c r="DL173" s="1">
        <v>5.2753857925685503</v>
      </c>
      <c r="DM173" s="1">
        <v>5.1843607666063702</v>
      </c>
      <c r="DN173" s="1">
        <v>7.1486448548349797</v>
      </c>
      <c r="DO173" s="1">
        <v>5.9451458793054304</v>
      </c>
      <c r="DP173" s="1">
        <v>3.4348908583501001</v>
      </c>
      <c r="DQ173" s="1">
        <v>2.4569961582826298</v>
      </c>
      <c r="DR173" s="1">
        <v>-0.68028685481726603</v>
      </c>
      <c r="DS173" s="1">
        <v>2.3963330621935199</v>
      </c>
      <c r="DT173" s="1">
        <v>-1.4493405372000101</v>
      </c>
      <c r="DU173" s="1">
        <v>0.37613252188177898</v>
      </c>
      <c r="DV173" s="1">
        <v>3.5776972797713702</v>
      </c>
      <c r="DW173" s="1">
        <v>2.4313419337446498</v>
      </c>
      <c r="DX173" s="1">
        <v>3.7796172578762199</v>
      </c>
      <c r="EL173"/>
      <c r="EZ173"/>
      <c r="FB173" s="1">
        <v>11.1445343367802</v>
      </c>
      <c r="FC173" s="1">
        <v>8.1159829047924994</v>
      </c>
      <c r="FD173" s="1">
        <v>10.809261122734201</v>
      </c>
      <c r="FE173" s="98" t="e">
        <v>#N/A</v>
      </c>
      <c r="FF173" s="1">
        <v>6.0402183156743297</v>
      </c>
      <c r="FG173" s="1">
        <v>8.0667932226503094</v>
      </c>
      <c r="FH173" s="1">
        <v>3.4486592405017098</v>
      </c>
      <c r="FI173" s="1">
        <v>34.236909197386197</v>
      </c>
      <c r="FJ173" s="1">
        <v>-1.6875946705068301</v>
      </c>
      <c r="FK173" s="1">
        <v>-2.2484011197287899</v>
      </c>
      <c r="FL173" s="1">
        <v>8.4433400346249403</v>
      </c>
      <c r="FM173" s="1">
        <v>3.3627053896767398</v>
      </c>
      <c r="FN173" s="1">
        <v>6.6137400671744597</v>
      </c>
      <c r="GB173"/>
      <c r="GP173"/>
      <c r="HR173"/>
    </row>
    <row r="174" spans="1:226" ht="21">
      <c r="A174" s="13">
        <f t="shared" si="2"/>
        <v>41243</v>
      </c>
      <c r="O174"/>
      <c r="AD174"/>
      <c r="AE174" s="4">
        <v>41243</v>
      </c>
      <c r="AF174" s="1">
        <v>11.7621736206878</v>
      </c>
      <c r="AG174" s="1">
        <v>7.6354512951541604</v>
      </c>
      <c r="AH174" s="1">
        <v>12.0984886828636</v>
      </c>
      <c r="AI174" s="1">
        <v>25.289091076085299</v>
      </c>
      <c r="AJ174" s="1">
        <v>4.8399917673299599</v>
      </c>
      <c r="AK174" s="1">
        <v>11.249327445000199</v>
      </c>
      <c r="AL174" s="1">
        <v>3.96600043728855</v>
      </c>
      <c r="AM174" s="1">
        <v>31.716111416134598</v>
      </c>
      <c r="AN174" s="1">
        <v>0.83818871915892801</v>
      </c>
      <c r="AO174" s="1">
        <v>-5.4606074067356296</v>
      </c>
      <c r="AP174" s="1">
        <v>17.305612230475401</v>
      </c>
      <c r="AQ174" s="1">
        <v>4.3047053146512901</v>
      </c>
      <c r="AR174" s="1">
        <v>3.4061989122094101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T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DJ174"/>
      <c r="DL174" s="1">
        <v>4.5618526863500604</v>
      </c>
      <c r="DM174" s="1">
        <v>5.5894402635145699</v>
      </c>
      <c r="DN174" s="1">
        <v>7.4479217779432796</v>
      </c>
      <c r="DO174" s="1">
        <v>5.5387917214981703</v>
      </c>
      <c r="DP174" s="1">
        <v>3.2460633688297298</v>
      </c>
      <c r="DQ174" s="1">
        <v>3.1746971847070302</v>
      </c>
      <c r="DR174" s="1">
        <v>-0.39888604721660798</v>
      </c>
      <c r="DS174" s="1">
        <v>1.8238667737940499</v>
      </c>
      <c r="DT174" s="1">
        <v>-1.2641909733786201</v>
      </c>
      <c r="DU174" s="1">
        <v>1.4183641335033099</v>
      </c>
      <c r="DV174" s="1">
        <v>3.60359948129816</v>
      </c>
      <c r="DW174" s="1">
        <v>2.3877133889080202</v>
      </c>
      <c r="DX174" s="1">
        <v>4.5377543110890404</v>
      </c>
      <c r="EL174"/>
      <c r="EZ174"/>
      <c r="FB174" s="1">
        <v>9.7049363135987008</v>
      </c>
      <c r="FC174" s="1">
        <v>8.8075374822199795</v>
      </c>
      <c r="FD174" s="1">
        <v>10.656169826689901</v>
      </c>
      <c r="FE174" s="98" t="e">
        <v>#N/A</v>
      </c>
      <c r="FF174" s="1">
        <v>4.8977093464038699</v>
      </c>
      <c r="FG174" s="1">
        <v>7.5573575509725304</v>
      </c>
      <c r="FH174" s="1">
        <v>3.2369172422851902</v>
      </c>
      <c r="FI174" s="1">
        <v>23.434859203518201</v>
      </c>
      <c r="FJ174" s="1">
        <v>-1.6014584930974001</v>
      </c>
      <c r="FK174" s="1">
        <v>1.2480197252777701</v>
      </c>
      <c r="FL174" s="1">
        <v>8.3153496453326206</v>
      </c>
      <c r="FM174" s="1">
        <v>3.2912807618131201</v>
      </c>
      <c r="FN174" s="1">
        <v>8.7254529667351797</v>
      </c>
      <c r="GB174"/>
      <c r="GP174"/>
      <c r="HR174"/>
    </row>
    <row r="175" spans="1:226" ht="21">
      <c r="A175" s="13">
        <f t="shared" si="2"/>
        <v>41213</v>
      </c>
      <c r="O175"/>
      <c r="AD175"/>
      <c r="AE175" s="4">
        <v>41213</v>
      </c>
      <c r="AF175" s="1">
        <v>8.3488372891882907</v>
      </c>
      <c r="AG175" s="1">
        <v>8.1930767441953503</v>
      </c>
      <c r="AH175" s="1">
        <v>12.4063198890509</v>
      </c>
      <c r="AI175" s="1">
        <v>24.648113101528299</v>
      </c>
      <c r="AJ175" s="1">
        <v>4.7297105339759096</v>
      </c>
      <c r="AK175" s="1">
        <v>11.8754017881047</v>
      </c>
      <c r="AL175" s="1">
        <v>5.1203207929153702</v>
      </c>
      <c r="AM175" s="1">
        <v>28.137170343654699</v>
      </c>
      <c r="AN175" s="1">
        <v>1.3082229520156099</v>
      </c>
      <c r="AO175" s="1">
        <v>-2.0460399619513399</v>
      </c>
      <c r="AP175" s="1">
        <v>17.240980265155599</v>
      </c>
      <c r="AQ175" s="1">
        <v>4.9958708665324201</v>
      </c>
      <c r="AR175" s="1">
        <v>4.9341501195729398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T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DJ175"/>
      <c r="DL175" s="1">
        <v>3.4416539196358702</v>
      </c>
      <c r="DM175" s="1">
        <v>6.0901513101269398</v>
      </c>
      <c r="DN175" s="1">
        <v>7.8659701768940202</v>
      </c>
      <c r="DO175" s="1">
        <v>4.91721755691281</v>
      </c>
      <c r="DP175" s="1">
        <v>3.38712854430287</v>
      </c>
      <c r="DQ175" s="1">
        <v>3.6159351519786602</v>
      </c>
      <c r="DR175" s="1">
        <v>-1.1975244389883899</v>
      </c>
      <c r="DS175" s="1">
        <v>1.40775930523486</v>
      </c>
      <c r="DT175" s="1">
        <v>-0.75568739351521297</v>
      </c>
      <c r="DU175" s="1">
        <v>2.20105401084848</v>
      </c>
      <c r="DV175" s="1">
        <v>3.8663615465362802</v>
      </c>
      <c r="DW175" s="1">
        <v>2.4363261262945599</v>
      </c>
      <c r="DX175" s="1">
        <v>5.3212127088615802</v>
      </c>
      <c r="EL175"/>
      <c r="EZ175"/>
      <c r="FB175" s="1">
        <v>8.0129099594109192</v>
      </c>
      <c r="FC175" s="1">
        <v>8.6844157943489293</v>
      </c>
      <c r="FD175" s="1">
        <v>10.3066167638816</v>
      </c>
      <c r="FE175" s="98" t="e">
        <v>#N/A</v>
      </c>
      <c r="FF175" s="1">
        <v>5.0345477733894004</v>
      </c>
      <c r="FG175" s="1">
        <v>7.4088611194332001</v>
      </c>
      <c r="FH175" s="1">
        <v>3.1303694821908099</v>
      </c>
      <c r="FI175" s="1">
        <v>15.175583495353999</v>
      </c>
      <c r="FJ175" s="1">
        <v>-0.88030102693234502</v>
      </c>
      <c r="FK175" s="1">
        <v>2.9828506944368498</v>
      </c>
      <c r="FL175" s="1">
        <v>8.0058099884104905</v>
      </c>
      <c r="FM175" s="1">
        <v>2.7249123663718802</v>
      </c>
      <c r="FN175" s="1">
        <v>8.5393136673183498</v>
      </c>
      <c r="GB175"/>
      <c r="GP175"/>
      <c r="HR175"/>
    </row>
    <row r="176" spans="1:226" ht="21">
      <c r="A176" s="13">
        <f t="shared" si="2"/>
        <v>41180</v>
      </c>
      <c r="O176"/>
      <c r="AD176"/>
      <c r="AE176" s="4">
        <v>41180</v>
      </c>
      <c r="AF176" s="1">
        <v>6.7050381832654198</v>
      </c>
      <c r="AG176" s="1">
        <v>8.9695988289039903</v>
      </c>
      <c r="AH176" s="1">
        <v>13.024932502817199</v>
      </c>
      <c r="AI176" s="1">
        <v>26.2326688760315</v>
      </c>
      <c r="AJ176" s="1">
        <v>4.6617142686013597</v>
      </c>
      <c r="AK176" s="1">
        <v>11.6689260187333</v>
      </c>
      <c r="AL176" s="1">
        <v>6.4884410004589403</v>
      </c>
      <c r="AM176" s="1">
        <v>23.6441717426165</v>
      </c>
      <c r="AN176" s="1">
        <v>1.74133169081565</v>
      </c>
      <c r="AO176" s="1">
        <v>-9.6622591221565496E-2</v>
      </c>
      <c r="AP176" s="1">
        <v>15.0642764058358</v>
      </c>
      <c r="AQ176" s="1">
        <v>4.92460863483557</v>
      </c>
      <c r="AR176" s="1">
        <v>7.0897342031679198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T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DJ176"/>
      <c r="DL176" s="1">
        <v>4.0722691658272998</v>
      </c>
      <c r="DM176" s="1">
        <v>6.55372488025266</v>
      </c>
      <c r="DN176" s="1">
        <v>8.3931427576748092</v>
      </c>
      <c r="DO176" s="1">
        <v>4.1410882516541001</v>
      </c>
      <c r="DP176" s="1">
        <v>3.5062170653778102</v>
      </c>
      <c r="DQ176" s="1">
        <v>4.4047274057545298</v>
      </c>
      <c r="DR176" s="1">
        <v>-0.374693238852086</v>
      </c>
      <c r="DS176" s="1">
        <v>1.2153839212037501</v>
      </c>
      <c r="DT176" s="1">
        <v>-0.46411319377443699</v>
      </c>
      <c r="DU176" s="1">
        <v>2.2326143315081399</v>
      </c>
      <c r="DV176" s="1">
        <v>3.8178350958929599</v>
      </c>
      <c r="DW176" s="1">
        <v>2.4381739705475001</v>
      </c>
      <c r="DX176" s="1">
        <v>6.2182877878056804</v>
      </c>
      <c r="EL176"/>
      <c r="EZ176"/>
      <c r="FB176" s="1">
        <v>6.7231059771691699</v>
      </c>
      <c r="FC176" s="1">
        <v>9.6352381801230003</v>
      </c>
      <c r="FD176" s="1">
        <v>10.593804382671101</v>
      </c>
      <c r="FE176" s="98" t="e">
        <v>#N/A</v>
      </c>
      <c r="FF176" s="1">
        <v>4.4106881230423198</v>
      </c>
      <c r="FG176" s="1">
        <v>7.2053315505133604</v>
      </c>
      <c r="FH176" s="1">
        <v>4.0942308016619204</v>
      </c>
      <c r="FI176" s="1">
        <v>15.163212783218</v>
      </c>
      <c r="FJ176" s="1">
        <v>-0.58022238107746404</v>
      </c>
      <c r="FK176" s="1">
        <v>3.1902837111609998</v>
      </c>
      <c r="FL176" s="1">
        <v>7.1395541653917398</v>
      </c>
      <c r="FM176" s="1">
        <v>2.6660433575695102</v>
      </c>
      <c r="FN176" s="1">
        <v>10.9884565856484</v>
      </c>
      <c r="GB176"/>
      <c r="GP176"/>
      <c r="HR176"/>
    </row>
    <row r="177" spans="1:226" ht="21">
      <c r="A177" s="13">
        <f t="shared" si="2"/>
        <v>41152</v>
      </c>
      <c r="O177"/>
      <c r="AD177"/>
      <c r="AE177" s="4">
        <v>41152</v>
      </c>
      <c r="AF177" s="1">
        <v>4.2513693970409099</v>
      </c>
      <c r="AG177" s="1">
        <v>9.5041141859997893</v>
      </c>
      <c r="AH177" s="1">
        <v>13.143228480791899</v>
      </c>
      <c r="AI177" s="1">
        <v>27.936502821229499</v>
      </c>
      <c r="AJ177" s="1">
        <v>3.7891868671277802</v>
      </c>
      <c r="AK177" s="1">
        <v>11.3703257794763</v>
      </c>
      <c r="AL177" s="1">
        <v>6.0354881474435</v>
      </c>
      <c r="AM177" s="1">
        <v>17.879195554665401</v>
      </c>
      <c r="AN177" s="1">
        <v>1.80452845203052</v>
      </c>
      <c r="AO177" s="1">
        <v>1.34498383060217</v>
      </c>
      <c r="AP177" s="1">
        <v>17.953335834361202</v>
      </c>
      <c r="AQ177" s="1">
        <v>4.4793114819164899</v>
      </c>
      <c r="AR177" s="1">
        <v>8.7483324785985808</v>
      </c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T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DJ177"/>
      <c r="DL177" s="1">
        <v>4.0993267776035198</v>
      </c>
      <c r="DM177" s="1">
        <v>6.7970360685500104</v>
      </c>
      <c r="DN177" s="1">
        <v>8.8289053086364806</v>
      </c>
      <c r="DO177" s="1">
        <v>3.5451010826011502</v>
      </c>
      <c r="DP177" s="1">
        <v>3.2702218507398801</v>
      </c>
      <c r="DQ177" s="1">
        <v>4.5467959525404602</v>
      </c>
      <c r="DR177" s="1">
        <v>0.32381132883373898</v>
      </c>
      <c r="DS177" s="1">
        <v>1.01660545008345</v>
      </c>
      <c r="DT177" s="1">
        <v>-0.33891411625844797</v>
      </c>
      <c r="DU177" s="1">
        <v>2.1615767418109</v>
      </c>
      <c r="DV177" s="1">
        <v>4.0981172605770402</v>
      </c>
      <c r="DW177" s="1">
        <v>2.5447306159187999</v>
      </c>
      <c r="DX177" s="1">
        <v>6.5557753673529904</v>
      </c>
      <c r="EL177"/>
      <c r="EZ177"/>
      <c r="FB177" s="1">
        <v>5.6036472998277098</v>
      </c>
      <c r="FC177" s="1">
        <v>9.76908876217467</v>
      </c>
      <c r="FD177" s="1">
        <v>10.248078582805199</v>
      </c>
      <c r="FE177" s="98" t="e">
        <v>#N/A</v>
      </c>
      <c r="FF177" s="1">
        <v>3.9792386975732401</v>
      </c>
      <c r="FG177" s="1">
        <v>6.9191018663591297</v>
      </c>
      <c r="FH177" s="1">
        <v>3.7493827066985599</v>
      </c>
      <c r="FI177" s="1">
        <v>11.757476141086199</v>
      </c>
      <c r="FJ177" s="1">
        <v>-0.475065337512875</v>
      </c>
      <c r="FK177" s="1">
        <v>3.6079455824831901</v>
      </c>
      <c r="FL177" s="1">
        <v>8.00930703242466</v>
      </c>
      <c r="FM177" s="1">
        <v>2.73730001766824</v>
      </c>
      <c r="FN177" s="1">
        <v>11.7154630967045</v>
      </c>
      <c r="GB177"/>
      <c r="GP177"/>
      <c r="HR177"/>
    </row>
    <row r="178" spans="1:226" ht="21">
      <c r="A178" s="13">
        <f t="shared" si="2"/>
        <v>41121</v>
      </c>
      <c r="O178"/>
      <c r="AD178"/>
      <c r="AE178" s="4">
        <v>41121</v>
      </c>
      <c r="AF178" s="1">
        <v>3.41767325283561</v>
      </c>
      <c r="AG178" s="1">
        <v>10.9572560467661</v>
      </c>
      <c r="AH178" s="1">
        <v>13.365168475513901</v>
      </c>
      <c r="AI178" s="1">
        <v>30.959968727615699</v>
      </c>
      <c r="AJ178" s="1">
        <v>2.9790205798848399</v>
      </c>
      <c r="AK178" s="1">
        <v>11.5615975663443</v>
      </c>
      <c r="AL178" s="1">
        <v>4.8643009354880897</v>
      </c>
      <c r="AM178" s="1">
        <v>10.666913791122401</v>
      </c>
      <c r="AN178" s="1">
        <v>1.5068453661657399</v>
      </c>
      <c r="AO178" s="1">
        <v>2.9724581797729801</v>
      </c>
      <c r="AP178" s="1">
        <v>15.0439909999685</v>
      </c>
      <c r="AQ178" s="1">
        <v>4.3011512297667496</v>
      </c>
      <c r="AR178" s="1">
        <v>13.3365310290434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T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DJ178"/>
      <c r="DL178" s="1">
        <v>3.6565366401777002</v>
      </c>
      <c r="DM178" s="1">
        <v>6.7371169051924102</v>
      </c>
      <c r="DN178" s="1">
        <v>8.7148441961932903</v>
      </c>
      <c r="DO178" s="1">
        <v>2.9677949332490701</v>
      </c>
      <c r="DP178" s="1">
        <v>3.0960441814149702</v>
      </c>
      <c r="DQ178" s="1">
        <v>4.7139949627671998</v>
      </c>
      <c r="DR178" s="1">
        <v>-0.24247658203989</v>
      </c>
      <c r="DS178" s="1">
        <v>0.36140044423911399</v>
      </c>
      <c r="DT178" s="1">
        <v>-0.24719936906874801</v>
      </c>
      <c r="DU178" s="1">
        <v>1.8425279266146899</v>
      </c>
      <c r="DV178" s="1">
        <v>4.0505938923264999</v>
      </c>
      <c r="DW178" s="1">
        <v>2.6685106758795598</v>
      </c>
      <c r="DX178" s="1">
        <v>6.7387110924723999</v>
      </c>
      <c r="EL178"/>
      <c r="EZ178"/>
      <c r="FB178" s="1">
        <v>4.7287913948600204</v>
      </c>
      <c r="FC178" s="1">
        <v>9.4560054291245503</v>
      </c>
      <c r="FD178" s="1">
        <v>10.2620667308696</v>
      </c>
      <c r="FE178" s="98" t="e">
        <v>#N/A</v>
      </c>
      <c r="FF178" s="1">
        <v>2.9159269783577502</v>
      </c>
      <c r="FG178" s="1">
        <v>6.9271559854684197</v>
      </c>
      <c r="FH178" s="1">
        <v>3.2182381698579801</v>
      </c>
      <c r="FI178" s="1">
        <v>7.31519580880855</v>
      </c>
      <c r="FJ178" s="1">
        <v>-0.289921861616181</v>
      </c>
      <c r="FK178" s="1">
        <v>3.8543970348215102</v>
      </c>
      <c r="FL178" s="1">
        <v>6.8672079501289698</v>
      </c>
      <c r="FM178" s="1">
        <v>2.56517132880778</v>
      </c>
      <c r="FN178" s="1">
        <v>11.7366385905923</v>
      </c>
      <c r="GB178"/>
      <c r="GP178"/>
      <c r="HR178"/>
    </row>
    <row r="179" spans="1:226" ht="21">
      <c r="A179" s="13">
        <f t="shared" si="2"/>
        <v>41089</v>
      </c>
      <c r="O179"/>
      <c r="AD179"/>
      <c r="AE179" s="4">
        <v>41089</v>
      </c>
      <c r="AF179" s="1">
        <v>3.5495717356749101</v>
      </c>
      <c r="AG179" s="1">
        <v>11.0287582063344</v>
      </c>
      <c r="AH179" s="1">
        <v>13.4794533748146</v>
      </c>
      <c r="AI179" s="1">
        <v>36.157756898766799</v>
      </c>
      <c r="AJ179" s="1">
        <v>2.5054322646218798</v>
      </c>
      <c r="AK179" s="1">
        <v>12.0605525128626</v>
      </c>
      <c r="AL179" s="1">
        <v>7.89268473230804</v>
      </c>
      <c r="AM179" s="1">
        <v>3.0411725338667801</v>
      </c>
      <c r="AN179" s="1">
        <v>0.96671913351092398</v>
      </c>
      <c r="AO179" s="1">
        <v>3.6045461935866099</v>
      </c>
      <c r="AP179" s="1">
        <v>11.796007129219999</v>
      </c>
      <c r="AQ179" s="1">
        <v>3.9400157066858101</v>
      </c>
      <c r="AR179" s="1">
        <v>13.769072868228299</v>
      </c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T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DJ179"/>
      <c r="DL179" s="1">
        <v>3.8702698547113301</v>
      </c>
      <c r="DM179" s="1">
        <v>6.7611564643965201</v>
      </c>
      <c r="DN179" s="1">
        <v>8.4517828220516105</v>
      </c>
      <c r="DO179" s="1">
        <v>2.5793664616757099</v>
      </c>
      <c r="DP179" s="1">
        <v>3.1416236721230599</v>
      </c>
      <c r="DQ179" s="1">
        <v>4.9689573151144097</v>
      </c>
      <c r="DR179" s="1">
        <v>1.58423024059603</v>
      </c>
      <c r="DS179" s="1">
        <v>-5.27366702851393E-2</v>
      </c>
      <c r="DT179" s="1">
        <v>-0.24600199122670199</v>
      </c>
      <c r="DU179" s="1">
        <v>1.76708908201923</v>
      </c>
      <c r="DV179" s="1">
        <v>3.7536997431936299</v>
      </c>
      <c r="DW179" s="1">
        <v>2.5497346739805802</v>
      </c>
      <c r="DX179" s="1">
        <v>6.8589023393182904</v>
      </c>
      <c r="EL179"/>
      <c r="EZ179"/>
      <c r="FB179" s="1">
        <v>4.7502257232158103</v>
      </c>
      <c r="FC179" s="1">
        <v>9.4354565463809905</v>
      </c>
      <c r="FD179" s="1">
        <v>10.429480717689501</v>
      </c>
      <c r="FE179" s="98" t="e">
        <v>#N/A</v>
      </c>
      <c r="FF179" s="1">
        <v>2.4169698489178799</v>
      </c>
      <c r="FG179" s="1">
        <v>7.2056936123441799</v>
      </c>
      <c r="FH179" s="1">
        <v>4.6210270790389103</v>
      </c>
      <c r="FI179" s="1">
        <v>3.2091334389954498</v>
      </c>
      <c r="FJ179" s="1">
        <v>-0.28999461441471402</v>
      </c>
      <c r="FK179" s="1">
        <v>4.2245207148196204</v>
      </c>
      <c r="FL179" s="1">
        <v>5.4324241941610296</v>
      </c>
      <c r="FM179" s="1">
        <v>2.2936304284453102</v>
      </c>
      <c r="FN179" s="1">
        <v>11.774360318721801</v>
      </c>
      <c r="GB179"/>
      <c r="GP179"/>
      <c r="HR179"/>
    </row>
    <row r="180" spans="1:226" ht="21">
      <c r="A180" s="13">
        <f t="shared" si="2"/>
        <v>41060</v>
      </c>
      <c r="O180"/>
      <c r="AD180"/>
      <c r="AE180" s="4">
        <v>41060</v>
      </c>
      <c r="AF180" s="1">
        <v>3.4674103560993799</v>
      </c>
      <c r="AG180" s="1">
        <v>11.680325062331301</v>
      </c>
      <c r="AH180" s="1">
        <v>13.1147846829217</v>
      </c>
      <c r="AI180" s="1">
        <v>22.7440272472004</v>
      </c>
      <c r="AJ180" s="1">
        <v>1.8761297443821501</v>
      </c>
      <c r="AK180" s="1">
        <v>11.649635611281299</v>
      </c>
      <c r="AL180" s="1">
        <v>9.8487379728976094</v>
      </c>
      <c r="AM180" s="1">
        <v>-1.26755596343302</v>
      </c>
      <c r="AN180" s="1">
        <v>1.7722581902512999</v>
      </c>
      <c r="AO180" s="1">
        <v>3.9327179212581198</v>
      </c>
      <c r="AP180" s="1">
        <v>9.5895084380503697</v>
      </c>
      <c r="AQ180" s="1">
        <v>3.7190488593875002</v>
      </c>
      <c r="AR180" s="1">
        <v>14.062321399054399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T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DJ180"/>
      <c r="DL180" s="1">
        <v>3.7519197964112698</v>
      </c>
      <c r="DM180" s="1">
        <v>6.9515811400431398</v>
      </c>
      <c r="DN180" s="1">
        <v>8.3357896682357797</v>
      </c>
      <c r="DO180" s="1">
        <v>2.7461428311381502</v>
      </c>
      <c r="DP180" s="1">
        <v>2.9664408113609699</v>
      </c>
      <c r="DQ180" s="1">
        <v>5.1298789014548998</v>
      </c>
      <c r="DR180" s="1">
        <v>1.90303305828856</v>
      </c>
      <c r="DS180" s="1">
        <v>-6.2593915893473601E-2</v>
      </c>
      <c r="DT180" s="1">
        <v>-0.151141168451595</v>
      </c>
      <c r="DU180" s="1">
        <v>1.9139724941593601</v>
      </c>
      <c r="DV180" s="1">
        <v>3.5982177799188801</v>
      </c>
      <c r="DW180" s="1">
        <v>2.5554436552839102</v>
      </c>
      <c r="DX180" s="1">
        <v>7.2385493193371397</v>
      </c>
      <c r="EL180"/>
      <c r="EZ180"/>
      <c r="FB180" s="1">
        <v>3.9176297073813799</v>
      </c>
      <c r="FC180" s="1">
        <v>9.8265239181825699</v>
      </c>
      <c r="FD180" s="1">
        <v>9.78159096326144</v>
      </c>
      <c r="FE180" s="98" t="e">
        <v>#N/A</v>
      </c>
      <c r="FF180" s="1">
        <v>1.7843517870632799</v>
      </c>
      <c r="FG180" s="1">
        <v>6.8840978575025202</v>
      </c>
      <c r="FH180" s="1">
        <v>5.30213018113737</v>
      </c>
      <c r="FI180" s="1">
        <v>0.32676446030356798</v>
      </c>
      <c r="FJ180" s="1">
        <v>-7.8419807782276099E-2</v>
      </c>
      <c r="FK180" s="1">
        <v>4.01630217047658</v>
      </c>
      <c r="FL180" s="1">
        <v>4.2181830231489004</v>
      </c>
      <c r="FM180" s="1">
        <v>2.2572214151740302</v>
      </c>
      <c r="FN180" s="1">
        <v>12.6669895826981</v>
      </c>
      <c r="GB180"/>
      <c r="GP180"/>
      <c r="HR180"/>
    </row>
    <row r="181" spans="1:226" ht="21">
      <c r="A181" s="13">
        <f t="shared" si="2"/>
        <v>41029</v>
      </c>
      <c r="O181"/>
      <c r="AD181"/>
      <c r="AE181" s="4">
        <v>41029</v>
      </c>
      <c r="AF181" s="1">
        <v>2.01347779997948</v>
      </c>
      <c r="AG181" s="1">
        <v>11.171767144875901</v>
      </c>
      <c r="AH181" s="1">
        <v>13.0305217177124</v>
      </c>
      <c r="AI181" s="1">
        <v>22.632720303381699</v>
      </c>
      <c r="AJ181" s="1">
        <v>1.9643274905346499</v>
      </c>
      <c r="AK181" s="1">
        <v>11.9497299501994</v>
      </c>
      <c r="AL181" s="1">
        <v>11.551906282543101</v>
      </c>
      <c r="AM181" s="1">
        <v>-6.2672957122429498</v>
      </c>
      <c r="AN181" s="1">
        <v>2.0697576162794502</v>
      </c>
      <c r="AO181" s="1">
        <v>4.0824450652711803</v>
      </c>
      <c r="AP181" s="1">
        <v>8.0125426473452102</v>
      </c>
      <c r="AQ181" s="1">
        <v>3.4588591694775102</v>
      </c>
      <c r="AR181" s="1">
        <v>12.0380226802856</v>
      </c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T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DJ181"/>
      <c r="DL181" s="1">
        <v>3.76139905435693</v>
      </c>
      <c r="DM181" s="1">
        <v>6.6708502874351803</v>
      </c>
      <c r="DN181" s="1">
        <v>7.6298720835734901</v>
      </c>
      <c r="DO181" s="1">
        <v>2.6503909383373299</v>
      </c>
      <c r="DP181" s="1">
        <v>3.2636928306195099</v>
      </c>
      <c r="DQ181" s="1">
        <v>5.1636375875580596</v>
      </c>
      <c r="DR181" s="1">
        <v>1.54243891870116</v>
      </c>
      <c r="DS181" s="1">
        <v>-0.59117787192089299</v>
      </c>
      <c r="DT181" s="1">
        <v>-0.27401689516344202</v>
      </c>
      <c r="DU181" s="1">
        <v>1.98687295291223</v>
      </c>
      <c r="DV181" s="1">
        <v>3.4265691825442999</v>
      </c>
      <c r="DW181" s="1">
        <v>2.6777504569983201</v>
      </c>
      <c r="DX181" s="1">
        <v>6.7317933511420804</v>
      </c>
      <c r="EL181"/>
      <c r="EZ181"/>
      <c r="FB181" s="1">
        <v>3.1015795974504599</v>
      </c>
      <c r="FC181" s="1">
        <v>8.7949302292244802</v>
      </c>
      <c r="FD181" s="1">
        <v>9.2520461470445206</v>
      </c>
      <c r="FE181" s="98" t="e">
        <v>#N/A</v>
      </c>
      <c r="FF181" s="1">
        <v>1.70722963935323</v>
      </c>
      <c r="FG181" s="1">
        <v>6.8919500098324802</v>
      </c>
      <c r="FH181" s="1">
        <v>5.9366108112555303</v>
      </c>
      <c r="FI181" s="1">
        <v>-2.51445908028944</v>
      </c>
      <c r="FJ181" s="1">
        <v>0.33426543401824499</v>
      </c>
      <c r="FK181" s="1">
        <v>4.1456894858741897</v>
      </c>
      <c r="FL181" s="1">
        <v>3.5931903460646302</v>
      </c>
      <c r="FM181" s="1">
        <v>2.0612953229067301</v>
      </c>
      <c r="FN181" s="1">
        <v>9.2005261625573898</v>
      </c>
      <c r="GB181"/>
      <c r="GP181"/>
      <c r="HR181"/>
    </row>
    <row r="182" spans="1:226" ht="21">
      <c r="A182" s="13">
        <f t="shared" si="2"/>
        <v>40998</v>
      </c>
      <c r="O182"/>
      <c r="AD182"/>
      <c r="AE182" s="4">
        <v>40998</v>
      </c>
      <c r="AF182" s="1">
        <v>1.4121516263237199</v>
      </c>
      <c r="AG182" s="1">
        <v>10.302165475209501</v>
      </c>
      <c r="AH182" s="1">
        <v>12.389568748154</v>
      </c>
      <c r="AI182" s="1">
        <v>26.758964640650301</v>
      </c>
      <c r="AJ182" s="1">
        <v>1.70660550248336</v>
      </c>
      <c r="AK182" s="1">
        <v>10.7469029727717</v>
      </c>
      <c r="AL182" s="1">
        <v>10.9162913359266</v>
      </c>
      <c r="AM182" s="1">
        <v>-5.2179647069997204</v>
      </c>
      <c r="AN182" s="1">
        <v>1.96928683282882</v>
      </c>
      <c r="AO182" s="1">
        <v>3.9844144420499301</v>
      </c>
      <c r="AP182" s="1">
        <v>8.5370588739018594</v>
      </c>
      <c r="AQ182" s="1">
        <v>3.18027851601419</v>
      </c>
      <c r="AR182" s="1">
        <v>9.1281622447472799</v>
      </c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T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DJ182"/>
      <c r="DL182" s="1">
        <v>2.5492063992821099</v>
      </c>
      <c r="DM182" s="1">
        <v>6.4398648133061398</v>
      </c>
      <c r="DN182" s="1">
        <v>6.8265239493794301</v>
      </c>
      <c r="DO182" s="1">
        <v>1.49517557748382</v>
      </c>
      <c r="DP182" s="1">
        <v>3.47017086823428</v>
      </c>
      <c r="DQ182" s="1">
        <v>4.8256883382351399</v>
      </c>
      <c r="DR182" s="1">
        <v>0.73399733532587397</v>
      </c>
      <c r="DS182" s="1">
        <v>1.2278239369210699</v>
      </c>
      <c r="DT182" s="1">
        <v>-0.22716469098855399</v>
      </c>
      <c r="DU182" s="1">
        <v>2.1304778832841502</v>
      </c>
      <c r="DV182" s="1">
        <v>3.1694116271806401</v>
      </c>
      <c r="DW182" s="1">
        <v>2.8044512119950298</v>
      </c>
      <c r="DX182" s="1">
        <v>6.39329726427232</v>
      </c>
      <c r="EL182"/>
      <c r="EZ182"/>
      <c r="FB182" s="1">
        <v>2.9991766146980701</v>
      </c>
      <c r="FC182" s="1">
        <v>8.2251010081633993</v>
      </c>
      <c r="FD182" s="1">
        <v>8.5359847213829791</v>
      </c>
      <c r="FE182" s="98" t="e">
        <v>#N/A</v>
      </c>
      <c r="FF182" s="1">
        <v>1.9708481155201401</v>
      </c>
      <c r="FG182" s="1">
        <v>6.2450672047825</v>
      </c>
      <c r="FH182" s="1">
        <v>5.8811751789536899</v>
      </c>
      <c r="FI182" s="1">
        <v>-0.863185723630155</v>
      </c>
      <c r="FJ182" s="1">
        <v>0.526337313618786</v>
      </c>
      <c r="FK182" s="1">
        <v>4.0863968089912097</v>
      </c>
      <c r="FL182" s="1">
        <v>2.4711447397961099</v>
      </c>
      <c r="FM182" s="1">
        <v>2.0607672728104198</v>
      </c>
      <c r="FN182" s="1">
        <v>8.1174955404295392</v>
      </c>
      <c r="GB182"/>
      <c r="GP182"/>
      <c r="HR182"/>
    </row>
    <row r="183" spans="1:226" ht="21">
      <c r="A183" s="13">
        <f t="shared" si="2"/>
        <v>40968</v>
      </c>
      <c r="O183"/>
      <c r="AD183"/>
      <c r="AE183" s="4">
        <v>40968</v>
      </c>
      <c r="AF183" s="1">
        <v>1.2671174089336701</v>
      </c>
      <c r="AG183" s="1">
        <v>8.1453007952301508</v>
      </c>
      <c r="AH183" s="1">
        <v>11.9672461679917</v>
      </c>
      <c r="AI183" s="1">
        <v>24.911251337692999</v>
      </c>
      <c r="AJ183" s="1">
        <v>1.0140394785779501</v>
      </c>
      <c r="AK183" s="1">
        <v>9.6511989537732994</v>
      </c>
      <c r="AL183" s="1">
        <v>9.5846665307777705</v>
      </c>
      <c r="AM183" s="1">
        <v>-8.1076094008769903</v>
      </c>
      <c r="AN183" s="1">
        <v>3.4284128465172898</v>
      </c>
      <c r="AO183" s="1">
        <v>7.4871332410961102</v>
      </c>
      <c r="AP183" s="1">
        <v>10.41322302381</v>
      </c>
      <c r="AQ183" s="1">
        <v>6.7834899108508298</v>
      </c>
      <c r="AR183" s="1">
        <v>2.8075829283289302</v>
      </c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T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DJ183"/>
      <c r="DL183" s="1">
        <v>2.0082347754787402</v>
      </c>
      <c r="DM183" s="1">
        <v>6.0557884520757703</v>
      </c>
      <c r="DN183" s="1">
        <v>6.4111913325485599</v>
      </c>
      <c r="DO183" s="1">
        <v>2.6194753328966698</v>
      </c>
      <c r="DP183" s="1">
        <v>3.56821837621542</v>
      </c>
      <c r="DQ183" s="1">
        <v>4.4520400106000499</v>
      </c>
      <c r="DR183" s="1">
        <v>-0.195636691655239</v>
      </c>
      <c r="DS183" s="1">
        <v>0.73890080066747998</v>
      </c>
      <c r="DT183" s="1">
        <v>-0.14215804784584599</v>
      </c>
      <c r="DU183" s="1">
        <v>1.8569865907776799</v>
      </c>
      <c r="DV183" s="1">
        <v>2.78129877164517</v>
      </c>
      <c r="DW183" s="1">
        <v>2.8356779190889698</v>
      </c>
      <c r="DX183" s="1">
        <v>5.8175081320668296</v>
      </c>
      <c r="EL183"/>
      <c r="EZ183"/>
      <c r="FB183" s="1">
        <v>2.8477040596146002</v>
      </c>
      <c r="FC183" s="1">
        <v>7.11417753358766</v>
      </c>
      <c r="FD183" s="1">
        <v>7.9496729156426902</v>
      </c>
      <c r="FE183" s="98" t="e">
        <v>#N/A</v>
      </c>
      <c r="FF183" s="1">
        <v>1.67626571299813</v>
      </c>
      <c r="FG183" s="1">
        <v>6.0887109930046899</v>
      </c>
      <c r="FH183" s="1">
        <v>5.2882930027220398</v>
      </c>
      <c r="FI183" s="1">
        <v>-3.3299317800072301</v>
      </c>
      <c r="FJ183" s="1">
        <v>0.84802581561609702</v>
      </c>
      <c r="FK183" s="1">
        <v>6.0219172292802599</v>
      </c>
      <c r="FL183" s="1">
        <v>2.4235821931330301</v>
      </c>
      <c r="FM183" s="1">
        <v>3.56481121290697</v>
      </c>
      <c r="FN183" s="1">
        <v>5.5823763675884397</v>
      </c>
      <c r="GB183"/>
      <c r="GP183"/>
      <c r="HR183"/>
    </row>
    <row r="184" spans="1:226" ht="21">
      <c r="A184" s="13">
        <f t="shared" si="2"/>
        <v>40939</v>
      </c>
      <c r="O184"/>
      <c r="AD184"/>
      <c r="AE184" s="4">
        <v>40939</v>
      </c>
      <c r="AF184" s="1">
        <v>0.29448068036651398</v>
      </c>
      <c r="AG184" s="1">
        <v>7.1417663860073697</v>
      </c>
      <c r="AH184" s="1">
        <v>11.5150942735543</v>
      </c>
      <c r="AI184" s="1">
        <v>21.6563348658424</v>
      </c>
      <c r="AJ184" s="1">
        <v>0.94470752132966695</v>
      </c>
      <c r="AK184" s="1">
        <v>10.125232216535901</v>
      </c>
      <c r="AL184" s="1">
        <v>9.4166008677931607</v>
      </c>
      <c r="AM184" s="1">
        <v>-8.4241351702915708</v>
      </c>
      <c r="AN184" s="1">
        <v>2.8606326889852798</v>
      </c>
      <c r="AO184" s="1">
        <v>9.8546327528456992</v>
      </c>
      <c r="AP184" s="1">
        <v>11.4309584543649</v>
      </c>
      <c r="AQ184" s="1">
        <v>6.5953513784586697</v>
      </c>
      <c r="AR184" s="1">
        <v>-0.48478098897453598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T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DJ184"/>
      <c r="DL184" s="1">
        <v>2.4495349674406599</v>
      </c>
      <c r="DM184" s="1">
        <v>5.5290740786814396</v>
      </c>
      <c r="DN184" s="1">
        <v>5.9915268287299099</v>
      </c>
      <c r="DO184" s="1">
        <v>3.2283164713991099</v>
      </c>
      <c r="DP184" s="1">
        <v>3.6789732644445401</v>
      </c>
      <c r="DQ184" s="1">
        <v>4.1673495067678701</v>
      </c>
      <c r="DR184" s="1">
        <v>0.229681748845524</v>
      </c>
      <c r="DS184" s="1">
        <v>0.78056792268205</v>
      </c>
      <c r="DT184" s="1">
        <v>0.115354929740864</v>
      </c>
      <c r="DU184" s="1">
        <v>3.0479209454141398</v>
      </c>
      <c r="DV184" s="1">
        <v>2.07123168033276</v>
      </c>
      <c r="DW184" s="1">
        <v>2.3879851167052402</v>
      </c>
      <c r="DX184" s="1">
        <v>5.1413525971066898</v>
      </c>
      <c r="EL184"/>
      <c r="EZ184"/>
      <c r="FB184" s="1">
        <v>2.71240097087682</v>
      </c>
      <c r="FC184" s="1">
        <v>5.2613406423454601</v>
      </c>
      <c r="FD184" s="1">
        <v>6.9279884444240798</v>
      </c>
      <c r="FE184" s="98" t="e">
        <v>#N/A</v>
      </c>
      <c r="FF184" s="1">
        <v>2.0577181028935998</v>
      </c>
      <c r="FG184" s="1">
        <v>5.5416444691915796</v>
      </c>
      <c r="FH184" s="1">
        <v>5.7139604370172101</v>
      </c>
      <c r="FI184" s="1">
        <v>-4.9357461859037999</v>
      </c>
      <c r="FJ184" s="1">
        <v>1.47504539946794</v>
      </c>
      <c r="FK184" s="1">
        <v>7.0667390907304597</v>
      </c>
      <c r="FL184" s="1">
        <v>2.6666484548765599</v>
      </c>
      <c r="FM184" s="1">
        <v>3.2186091862758102</v>
      </c>
      <c r="FN184" s="1">
        <v>0.73577684680759203</v>
      </c>
      <c r="GB184"/>
      <c r="GP184"/>
      <c r="HR184"/>
    </row>
    <row r="185" spans="1:226" ht="21">
      <c r="A185" s="13">
        <f t="shared" si="2"/>
        <v>40907</v>
      </c>
      <c r="O185"/>
      <c r="AD185"/>
      <c r="AE185" s="4">
        <v>40907</v>
      </c>
      <c r="AF185" s="1">
        <v>2.1259607695768898</v>
      </c>
      <c r="AG185" s="1">
        <v>6.5311089413396903</v>
      </c>
      <c r="AH185" s="1">
        <v>11.3733595030521</v>
      </c>
      <c r="AI185" s="1">
        <v>21.945680198405999</v>
      </c>
      <c r="AJ185" s="1">
        <v>1.1003643647633701</v>
      </c>
      <c r="AK185" s="1">
        <v>9.8995464545235095</v>
      </c>
      <c r="AL185" s="1">
        <v>6.3004661769685102</v>
      </c>
      <c r="AM185" s="1">
        <v>-6.4781594592560001</v>
      </c>
      <c r="AN185" s="1">
        <v>3.5076694635629799</v>
      </c>
      <c r="AO185" s="1">
        <v>10.911249757069401</v>
      </c>
      <c r="AP185" s="1">
        <v>12.146383507475999</v>
      </c>
      <c r="AQ185" s="1">
        <v>6.4276807658411101</v>
      </c>
      <c r="AR185" s="1">
        <v>-1.2393929751156001</v>
      </c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T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DJ185"/>
      <c r="DL185" s="1">
        <v>2.0940216038022701</v>
      </c>
      <c r="DM185" s="1">
        <v>4.9692917009341198</v>
      </c>
      <c r="DN185" s="1">
        <v>5.0164891342908904</v>
      </c>
      <c r="DO185" s="1">
        <v>3.0065396720736701</v>
      </c>
      <c r="DP185" s="1">
        <v>3.8308514317893998</v>
      </c>
      <c r="DQ185" s="1">
        <v>4.2104931420299803</v>
      </c>
      <c r="DR185" s="1">
        <v>-0.34027906303986499</v>
      </c>
      <c r="DS185" s="1">
        <v>1.65287727905269</v>
      </c>
      <c r="DT185" s="1">
        <v>6.7578090161525398E-2</v>
      </c>
      <c r="DU185" s="1">
        <v>3.2954106372413499</v>
      </c>
      <c r="DV185" s="1">
        <v>1.8510788119633901</v>
      </c>
      <c r="DW185" s="1">
        <v>2.1195089041230499</v>
      </c>
      <c r="DX185" s="1">
        <v>4.6016230835562997</v>
      </c>
      <c r="EL185"/>
      <c r="EZ185"/>
      <c r="FB185" s="1">
        <v>3.8566997994896699</v>
      </c>
      <c r="FC185" s="1">
        <v>5.02830111703972</v>
      </c>
      <c r="FD185" s="1">
        <v>6.87628501675563</v>
      </c>
      <c r="FE185" s="98" t="e">
        <v>#N/A</v>
      </c>
      <c r="FF185" s="1">
        <v>2.3728542038374298</v>
      </c>
      <c r="FG185" s="1">
        <v>5.5399672869754104</v>
      </c>
      <c r="FH185" s="1">
        <v>3.9911294468584102</v>
      </c>
      <c r="FI185" s="1">
        <v>-0.34005416449993497</v>
      </c>
      <c r="FJ185" s="1">
        <v>2.4643995966299399</v>
      </c>
      <c r="FK185" s="1">
        <v>7.7085047536129503</v>
      </c>
      <c r="FL185" s="1">
        <v>4.2224233865560903</v>
      </c>
      <c r="FM185" s="1">
        <v>2.8027531952751898</v>
      </c>
      <c r="FN185" s="1">
        <v>0.73722299257287305</v>
      </c>
      <c r="GB185"/>
      <c r="GP185"/>
      <c r="HR185"/>
    </row>
    <row r="186" spans="1:226" ht="21">
      <c r="A186" s="13">
        <f t="shared" si="2"/>
        <v>40877</v>
      </c>
      <c r="O186"/>
      <c r="AD186"/>
      <c r="AE186" s="4">
        <v>40877</v>
      </c>
      <c r="AF186" s="1">
        <v>5.4259590619540496</v>
      </c>
      <c r="AG186" s="1">
        <v>7.3049075118479401</v>
      </c>
      <c r="AH186" s="1">
        <v>11.699762245869101</v>
      </c>
      <c r="AI186" s="1">
        <v>19.0103956720044</v>
      </c>
      <c r="AJ186" s="1">
        <v>0.91500276113691204</v>
      </c>
      <c r="AK186" s="1">
        <v>8.2793180727383895</v>
      </c>
      <c r="AL186" s="1">
        <v>8.1051576919448607</v>
      </c>
      <c r="AM186" s="1">
        <v>-4.4202679549694901</v>
      </c>
      <c r="AN186" s="1">
        <v>2.0378371822580599</v>
      </c>
      <c r="AO186" s="1">
        <v>8.5211624831931108</v>
      </c>
      <c r="AP186" s="1">
        <v>11.8152553362471</v>
      </c>
      <c r="AQ186" s="1">
        <v>6.8296647175429497</v>
      </c>
      <c r="AR186" s="1">
        <v>2.6899260216357201</v>
      </c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T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DJ186"/>
      <c r="DL186" s="1">
        <v>4.1449669204011297</v>
      </c>
      <c r="DM186" s="1">
        <v>4.8945567687589797</v>
      </c>
      <c r="DN186" s="1">
        <v>5.7620174340106001</v>
      </c>
      <c r="DO186" s="1">
        <v>3.1972682129966401</v>
      </c>
      <c r="DP186" s="1">
        <v>3.9794229690632998</v>
      </c>
      <c r="DQ186" s="1">
        <v>4.3191842006219998</v>
      </c>
      <c r="DR186" s="1">
        <v>1.1654013911404399</v>
      </c>
      <c r="DS186" s="1">
        <v>2.1697147214080501</v>
      </c>
      <c r="DT186" s="1">
        <v>-0.39763906378297598</v>
      </c>
      <c r="DU186" s="1">
        <v>3.5685708809055701</v>
      </c>
      <c r="DV186" s="1">
        <v>2.90585489752258</v>
      </c>
      <c r="DW186" s="1">
        <v>2.0981737814556598</v>
      </c>
      <c r="DX186" s="1">
        <v>5.1225537773513903</v>
      </c>
      <c r="EL186"/>
      <c r="EZ186"/>
      <c r="FB186" s="1">
        <v>5.2910204705511399</v>
      </c>
      <c r="FC186" s="1">
        <v>5.6218578769479199</v>
      </c>
      <c r="FD186" s="1">
        <v>7.6040759588347502</v>
      </c>
      <c r="FE186" s="98" t="e">
        <v>#N/A</v>
      </c>
      <c r="FF186" s="1">
        <v>2.4100799810040501</v>
      </c>
      <c r="FG186" s="1">
        <v>6.1757946923681502</v>
      </c>
      <c r="FH186" s="1">
        <v>5.9656143738385303</v>
      </c>
      <c r="FI186" s="1">
        <v>0.42204803347347097</v>
      </c>
      <c r="FJ186" s="1">
        <v>2.0736717940467302</v>
      </c>
      <c r="FK186" s="1">
        <v>6.5533829447604699</v>
      </c>
      <c r="FL186" s="1">
        <v>4.9045841001369803</v>
      </c>
      <c r="FM186" s="1">
        <v>3.2183385527673698</v>
      </c>
      <c r="FN186" s="1">
        <v>3.2284173984896398</v>
      </c>
      <c r="GB186"/>
      <c r="GP186"/>
      <c r="HR186"/>
    </row>
    <row r="187" spans="1:226" ht="21">
      <c r="A187" s="13">
        <f t="shared" si="2"/>
        <v>40847</v>
      </c>
      <c r="O187"/>
      <c r="AD187"/>
      <c r="AE187" s="4">
        <v>40847</v>
      </c>
      <c r="AF187" s="1">
        <v>9.34464404570185</v>
      </c>
      <c r="AG187" s="1">
        <v>7.69887974912929</v>
      </c>
      <c r="AH187" s="1">
        <v>11.2317425150326</v>
      </c>
      <c r="AI187" s="1">
        <v>16.677942070118601</v>
      </c>
      <c r="AJ187" s="1">
        <v>1.4874470142301099</v>
      </c>
      <c r="AK187" s="1">
        <v>7.85107561595939</v>
      </c>
      <c r="AL187" s="1">
        <v>9.0579307282466992</v>
      </c>
      <c r="AM187" s="1">
        <v>0.26934924970679802</v>
      </c>
      <c r="AN187" s="1">
        <v>1.92111165445447</v>
      </c>
      <c r="AO187" s="1">
        <v>6.3346820564390596</v>
      </c>
      <c r="AP187" s="1">
        <v>11.113126377819899</v>
      </c>
      <c r="AQ187" s="1">
        <v>6.7800461470602098</v>
      </c>
      <c r="AR187" s="1">
        <v>6.1282116844354304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T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DJ187"/>
      <c r="DL187" s="1">
        <v>4.0856924869863702</v>
      </c>
      <c r="DM187" s="1">
        <v>4.90996889306341</v>
      </c>
      <c r="DN187" s="1">
        <v>5.9471159262307296</v>
      </c>
      <c r="DO187" s="1">
        <v>3.2978018246577201</v>
      </c>
      <c r="DP187" s="1">
        <v>4.0084140156451102</v>
      </c>
      <c r="DQ187" s="1">
        <v>4.4879368654524798</v>
      </c>
      <c r="DR187" s="1">
        <v>3.0957100111571498</v>
      </c>
      <c r="DS187" s="1">
        <v>2.8000487772955398</v>
      </c>
      <c r="DT187" s="1">
        <v>0.15752500105164599</v>
      </c>
      <c r="DU187" s="1">
        <v>3.81132725370112</v>
      </c>
      <c r="DV187" s="1">
        <v>3.2833606392048802</v>
      </c>
      <c r="DW187" s="1">
        <v>2.0847801487017699</v>
      </c>
      <c r="DX187" s="1">
        <v>6.0590097591716896</v>
      </c>
      <c r="EL187"/>
      <c r="EZ187"/>
      <c r="FB187" s="1">
        <v>7.6506300471169402</v>
      </c>
      <c r="FC187" s="1">
        <v>6.30308975938547</v>
      </c>
      <c r="FD187" s="1">
        <v>8.3302604593845793</v>
      </c>
      <c r="FE187" s="98" t="e">
        <v>#N/A</v>
      </c>
      <c r="FF187" s="1">
        <v>3.5679670134551098</v>
      </c>
      <c r="FG187" s="1">
        <v>5.6894219019396299</v>
      </c>
      <c r="FH187" s="1">
        <v>7.4859636140946098</v>
      </c>
      <c r="FI187" s="1">
        <v>1.6491093157483201</v>
      </c>
      <c r="FJ187" s="1">
        <v>-8.4895189715018492E-3</v>
      </c>
      <c r="FK187" s="1">
        <v>5.7080834635701798</v>
      </c>
      <c r="FL187" s="1">
        <v>5.3649806771730502</v>
      </c>
      <c r="FM187" s="1">
        <v>3.44338991167053</v>
      </c>
      <c r="FN187" s="1">
        <v>5.3612693198227896</v>
      </c>
      <c r="GB187"/>
      <c r="GP187"/>
      <c r="HR187"/>
    </row>
    <row r="188" spans="1:226" ht="21">
      <c r="A188" s="13">
        <f t="shared" si="2"/>
        <v>40816</v>
      </c>
      <c r="O188"/>
      <c r="AD188"/>
      <c r="AE188" s="4">
        <v>40816</v>
      </c>
      <c r="AF188" s="1">
        <v>13.766024740622401</v>
      </c>
      <c r="AG188" s="1">
        <v>8.7954484684343992</v>
      </c>
      <c r="AH188" s="1">
        <v>11.476852568925301</v>
      </c>
      <c r="AI188" s="1">
        <v>15.9335052294278</v>
      </c>
      <c r="AJ188" s="1">
        <v>2.0904465067792901</v>
      </c>
      <c r="AK188" s="1">
        <v>10.340903705177499</v>
      </c>
      <c r="AL188" s="1">
        <v>10.736458573897201</v>
      </c>
      <c r="AM188" s="1">
        <v>4.65072419620072</v>
      </c>
      <c r="AN188" s="1">
        <v>1.7970261194291499</v>
      </c>
      <c r="AO188" s="1">
        <v>4.7536509073116298</v>
      </c>
      <c r="AP188" s="1">
        <v>13.9027590842243</v>
      </c>
      <c r="AQ188" s="1">
        <v>7.78554109873666</v>
      </c>
      <c r="AR188" s="1">
        <v>11.6822566115924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T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DJ188"/>
      <c r="DL188" s="1">
        <v>7.7621856434356902</v>
      </c>
      <c r="DM188" s="1">
        <v>5.02303188879565</v>
      </c>
      <c r="DN188" s="1">
        <v>6.3461745219800703</v>
      </c>
      <c r="DO188" s="1">
        <v>2.7880804201732499</v>
      </c>
      <c r="DP188" s="1">
        <v>3.7345330223880899</v>
      </c>
      <c r="DQ188" s="1">
        <v>4.5139864801344798</v>
      </c>
      <c r="DR188" s="1">
        <v>5.9245244536774999</v>
      </c>
      <c r="DS188" s="1">
        <v>3.1600808061609702</v>
      </c>
      <c r="DT188" s="1">
        <v>-7.6179743080556597E-2</v>
      </c>
      <c r="DU188" s="1">
        <v>3.96338007593382</v>
      </c>
      <c r="DV188" s="1">
        <v>4.0166413882802097</v>
      </c>
      <c r="DW188" s="1">
        <v>2.0405574719999602</v>
      </c>
      <c r="DX188" s="1">
        <v>7.2658902161955901</v>
      </c>
      <c r="EL188"/>
      <c r="EZ188"/>
      <c r="FB188" s="1">
        <v>11.5575817181362</v>
      </c>
      <c r="FC188" s="1">
        <v>7.4945718781374797</v>
      </c>
      <c r="FD188" s="1">
        <v>9.3236709403110307</v>
      </c>
      <c r="FE188" s="98" t="e">
        <v>#N/A</v>
      </c>
      <c r="FF188" s="1">
        <v>4.6015905775080901</v>
      </c>
      <c r="FG188" s="1">
        <v>7.2986321687735103</v>
      </c>
      <c r="FH188" s="1">
        <v>9.5672024103023396</v>
      </c>
      <c r="FI188" s="1">
        <v>6.0778438394192804</v>
      </c>
      <c r="FJ188" s="1">
        <v>-0.32669837454529599</v>
      </c>
      <c r="FK188" s="1">
        <v>4.9660379809088999</v>
      </c>
      <c r="FL188" s="1">
        <v>7.1220406268261502</v>
      </c>
      <c r="FM188" s="1">
        <v>3.6809138040379499</v>
      </c>
      <c r="FN188" s="1">
        <v>9.9507236356035502</v>
      </c>
      <c r="GB188"/>
      <c r="GP188"/>
      <c r="HR188"/>
    </row>
    <row r="189" spans="1:226" ht="21">
      <c r="A189" s="13">
        <f t="shared" si="2"/>
        <v>40786</v>
      </c>
      <c r="O189"/>
      <c r="AD189"/>
      <c r="AE189" s="4">
        <v>40786</v>
      </c>
      <c r="AF189" s="1">
        <v>17.665235200676399</v>
      </c>
      <c r="AG189" s="1">
        <v>10.7980814125848</v>
      </c>
      <c r="AH189" s="1">
        <v>11.8433076736319</v>
      </c>
      <c r="AI189" s="1">
        <v>17.377821790879999</v>
      </c>
      <c r="AJ189" s="1">
        <v>2.6528346752657401</v>
      </c>
      <c r="AK189" s="1">
        <v>12.456088170643699</v>
      </c>
      <c r="AL189" s="1">
        <v>13.105604884344601</v>
      </c>
      <c r="AM189" s="1">
        <v>6.2558603035248499</v>
      </c>
      <c r="AN189" s="1">
        <v>1.9027342739998001</v>
      </c>
      <c r="AO189" s="1">
        <v>3.2536148735002501</v>
      </c>
      <c r="AP189" s="1">
        <v>17.960882652203701</v>
      </c>
      <c r="AQ189" s="1">
        <v>8.3133761047909296</v>
      </c>
      <c r="AR189" s="1">
        <v>20.0558906858158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T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DJ189"/>
      <c r="DL189" s="1">
        <v>9.0876415400662705</v>
      </c>
      <c r="DM189" s="1">
        <v>5.06851001927265</v>
      </c>
      <c r="DN189" s="1">
        <v>6.7239944482596803</v>
      </c>
      <c r="DO189" s="1">
        <v>3.5343013059651001</v>
      </c>
      <c r="DP189" s="1">
        <v>3.5891611471195102</v>
      </c>
      <c r="DQ189" s="1">
        <v>4.9317932150197601</v>
      </c>
      <c r="DR189" s="1">
        <v>7.8487347819278002</v>
      </c>
      <c r="DS189" s="1">
        <v>3.5512957822594799</v>
      </c>
      <c r="DT189" s="1">
        <v>-0.74518168772600002</v>
      </c>
      <c r="DU189" s="1">
        <v>3.7264026147040301</v>
      </c>
      <c r="DV189" s="1">
        <v>4.8246488501362901</v>
      </c>
      <c r="DW189" s="1">
        <v>2.22596149885957</v>
      </c>
      <c r="DX189" s="1">
        <v>8.5157695978787302</v>
      </c>
      <c r="EL189"/>
      <c r="EZ189"/>
      <c r="FB189" s="1">
        <v>13.1384696400773</v>
      </c>
      <c r="FC189" s="1">
        <v>8.49896499933363</v>
      </c>
      <c r="FD189" s="1">
        <v>10.106211444544799</v>
      </c>
      <c r="FE189" s="98" t="e">
        <v>#N/A</v>
      </c>
      <c r="FF189" s="1">
        <v>5.9558667543429697</v>
      </c>
      <c r="FG189" s="1">
        <v>8.6880323538531599</v>
      </c>
      <c r="FH189" s="1">
        <v>10.3718597113947</v>
      </c>
      <c r="FI189" s="1">
        <v>7.0567539374650003</v>
      </c>
      <c r="FJ189" s="1">
        <v>-0.58306520681102203</v>
      </c>
      <c r="FK189" s="1">
        <v>4.0875968267359397</v>
      </c>
      <c r="FL189" s="1">
        <v>9.2493997868208808</v>
      </c>
      <c r="FM189" s="1">
        <v>3.66101663245469</v>
      </c>
      <c r="FN189" s="1">
        <v>13.6243860725987</v>
      </c>
      <c r="GB189"/>
      <c r="GP189"/>
      <c r="HR189"/>
    </row>
    <row r="190" spans="1:226" ht="21">
      <c r="A190" s="13">
        <f t="shared" si="2"/>
        <v>40753</v>
      </c>
      <c r="O190"/>
      <c r="AD190"/>
      <c r="AE190" s="4">
        <v>40753</v>
      </c>
      <c r="AF190" s="1">
        <v>20.392826123161601</v>
      </c>
      <c r="AG190" s="1">
        <v>12.348844167794899</v>
      </c>
      <c r="AH190" s="1">
        <v>12.6406177076716</v>
      </c>
      <c r="AI190" s="1">
        <v>17.7985948897303</v>
      </c>
      <c r="AJ190" s="1">
        <v>3.0482855881894202</v>
      </c>
      <c r="AK190" s="1">
        <v>14.6670059200076</v>
      </c>
      <c r="AL190" s="1">
        <v>14.9855841307287</v>
      </c>
      <c r="AM190" s="1">
        <v>7.3681981542722399</v>
      </c>
      <c r="AN190" s="1">
        <v>1.65944911750377</v>
      </c>
      <c r="AO190" s="1">
        <v>1.34896721684325</v>
      </c>
      <c r="AP190" s="1">
        <v>18.672534796529199</v>
      </c>
      <c r="AQ190" s="1">
        <v>9.2977454954945493</v>
      </c>
      <c r="AR190" s="1">
        <v>25.0857404663004</v>
      </c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T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DJ190"/>
      <c r="DL190" s="1">
        <v>10.138267067498701</v>
      </c>
      <c r="DM190" s="1">
        <v>5.5847033869059004</v>
      </c>
      <c r="DN190" s="1">
        <v>7.2382649973751203</v>
      </c>
      <c r="DO190" s="1">
        <v>4.3426405492150799</v>
      </c>
      <c r="DP190" s="1">
        <v>3.79810515098877</v>
      </c>
      <c r="DQ190" s="1">
        <v>5.4213032536411596</v>
      </c>
      <c r="DR190" s="1">
        <v>9.9897280747101398</v>
      </c>
      <c r="DS190" s="1">
        <v>3.6659973355934801</v>
      </c>
      <c r="DT190" s="1">
        <v>0.39423592095768201</v>
      </c>
      <c r="DU190" s="1">
        <v>3.5259708009042301</v>
      </c>
      <c r="DV190" s="1">
        <v>5.5963151566456499</v>
      </c>
      <c r="DW190" s="1">
        <v>2.52140556154322</v>
      </c>
      <c r="DX190" s="1">
        <v>9.4419607107769696</v>
      </c>
      <c r="EL190"/>
      <c r="EZ190"/>
      <c r="FB190" s="1">
        <v>15.1865372396447</v>
      </c>
      <c r="FC190" s="1">
        <v>9.4946558999392092</v>
      </c>
      <c r="FD190" s="1">
        <v>11.059226775956599</v>
      </c>
      <c r="FE190" s="98" t="e">
        <v>#N/A</v>
      </c>
      <c r="FF190" s="1">
        <v>6.9672474697438904</v>
      </c>
      <c r="FG190" s="1">
        <v>9.9762515051615495</v>
      </c>
      <c r="FH190" s="1">
        <v>13.353914085503099</v>
      </c>
      <c r="FI190" s="1">
        <v>6.9799047699100703</v>
      </c>
      <c r="FJ190" s="1">
        <v>-0.34931093375293898</v>
      </c>
      <c r="FK190" s="1">
        <v>3.1803944081940498</v>
      </c>
      <c r="FL190" s="1">
        <v>10.5867875176657</v>
      </c>
      <c r="FM190" s="1">
        <v>4.5082040570834199</v>
      </c>
      <c r="FN190" s="1">
        <v>16.314994445011301</v>
      </c>
      <c r="GB190"/>
      <c r="GP190"/>
      <c r="HR190"/>
    </row>
    <row r="191" spans="1:226" ht="21">
      <c r="A191" s="13">
        <f t="shared" si="2"/>
        <v>40724</v>
      </c>
      <c r="O191"/>
      <c r="AD191"/>
      <c r="AE191" s="4">
        <v>40724</v>
      </c>
      <c r="AF191" s="1">
        <v>22.603107355576899</v>
      </c>
      <c r="AG191" s="1">
        <v>11.854571539612801</v>
      </c>
      <c r="AH191" s="1">
        <v>11.809813888996</v>
      </c>
      <c r="AI191" s="1">
        <v>17.583450344034901</v>
      </c>
      <c r="AJ191" s="1">
        <v>3.38027788607635</v>
      </c>
      <c r="AK191" s="1">
        <v>15.3698910329979</v>
      </c>
      <c r="AL191" s="1">
        <v>16.476988189396199</v>
      </c>
      <c r="AM191" s="1">
        <v>10.841550174659201</v>
      </c>
      <c r="AN191" s="1">
        <v>1.7040748778722099</v>
      </c>
      <c r="AO191" s="1">
        <v>0.265881019221195</v>
      </c>
      <c r="AP191" s="1">
        <v>19.512018918087598</v>
      </c>
      <c r="AQ191" s="1">
        <v>9.4094958583027903</v>
      </c>
      <c r="AR191" s="1">
        <v>22.996699113163501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T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DJ191"/>
      <c r="DL191" s="1">
        <v>10.9598386445914</v>
      </c>
      <c r="DM191" s="1">
        <v>3.73536910968819</v>
      </c>
      <c r="DN191" s="1">
        <v>6.9733278772614602</v>
      </c>
      <c r="DO191" s="1">
        <v>4.1474337276836799</v>
      </c>
      <c r="DP191" s="1">
        <v>3.9087121807003502</v>
      </c>
      <c r="DQ191" s="1">
        <v>5.3848710211644804</v>
      </c>
      <c r="DR191" s="1">
        <v>11.1690882242694</v>
      </c>
      <c r="DS191" s="1">
        <v>4.7845298382697896</v>
      </c>
      <c r="DT191" s="1">
        <v>1.14736108918625</v>
      </c>
      <c r="DU191" s="1">
        <v>2.77230719758946</v>
      </c>
      <c r="DV191" s="1">
        <v>6.1144654122815503</v>
      </c>
      <c r="DW191" s="1">
        <v>2.5960037381266199</v>
      </c>
      <c r="DX191" s="1">
        <v>5.7882457633122399</v>
      </c>
      <c r="EL191"/>
      <c r="EZ191"/>
      <c r="FB191" s="1">
        <v>17.153636059970999</v>
      </c>
      <c r="FC191" s="1">
        <v>8.3276815330406997</v>
      </c>
      <c r="FD191" s="1">
        <v>10.7065880988659</v>
      </c>
      <c r="FE191" s="98" t="e">
        <v>#N/A</v>
      </c>
      <c r="FF191" s="1">
        <v>7.8889569898316498</v>
      </c>
      <c r="FG191" s="1">
        <v>10.6321872634181</v>
      </c>
      <c r="FH191" s="1">
        <v>14.6047249033782</v>
      </c>
      <c r="FI191" s="1">
        <v>7.9092098605124903</v>
      </c>
      <c r="FJ191" s="1">
        <v>4.5331612980266701E-2</v>
      </c>
      <c r="FK191" s="1">
        <v>2.7331981346417802</v>
      </c>
      <c r="FL191" s="1">
        <v>11.841932982210601</v>
      </c>
      <c r="FM191" s="1">
        <v>4.7732717030301801</v>
      </c>
      <c r="FN191" s="1">
        <v>13.024973938892099</v>
      </c>
      <c r="GB191"/>
      <c r="GP191"/>
      <c r="HR191"/>
    </row>
    <row r="192" spans="1:226" ht="21">
      <c r="A192" s="13">
        <f t="shared" si="2"/>
        <v>40694</v>
      </c>
      <c r="O192"/>
      <c r="AD192"/>
      <c r="AE192" s="4">
        <v>40694</v>
      </c>
      <c r="AF192" s="1">
        <v>24.695434131431099</v>
      </c>
      <c r="AG192" s="1">
        <v>12.4479101429464</v>
      </c>
      <c r="AH192" s="1">
        <v>10.9913564754644</v>
      </c>
      <c r="AI192" s="1">
        <v>18.050767401590502</v>
      </c>
      <c r="AJ192" s="1">
        <v>3.43410949936235</v>
      </c>
      <c r="AK192" s="1">
        <v>15.7179021467763</v>
      </c>
      <c r="AL192" s="1">
        <v>17.868042849154001</v>
      </c>
      <c r="AM192" s="1">
        <v>10.742618085454501</v>
      </c>
      <c r="AN192" s="1">
        <v>2.0010308279867499</v>
      </c>
      <c r="AO192" s="1">
        <v>-0.12778198660458101</v>
      </c>
      <c r="AP192" s="1">
        <v>20.537501873757201</v>
      </c>
      <c r="AQ192" s="1">
        <v>9.7264143194374508</v>
      </c>
      <c r="AR192" s="1">
        <v>23.310141599883401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T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DJ192"/>
      <c r="DL192" s="1">
        <v>11.473496866936401</v>
      </c>
      <c r="DM192" s="1">
        <v>3.3100582278495199</v>
      </c>
      <c r="DN192" s="1">
        <v>7.0937644795885104</v>
      </c>
      <c r="DO192" s="1">
        <v>4.3416966776824699</v>
      </c>
      <c r="DP192" s="1">
        <v>3.85259225090104</v>
      </c>
      <c r="DQ192" s="1">
        <v>5.2818609848705904</v>
      </c>
      <c r="DR192" s="1">
        <v>12.206654717236299</v>
      </c>
      <c r="DS192" s="1">
        <v>4.8448143624277797</v>
      </c>
      <c r="DT192" s="1">
        <v>1.45419867140984</v>
      </c>
      <c r="DU192" s="1">
        <v>2.15192280534434</v>
      </c>
      <c r="DV192" s="1">
        <v>6.1024588262187196</v>
      </c>
      <c r="DW192" s="1">
        <v>2.73664298741696</v>
      </c>
      <c r="DX192" s="1">
        <v>5.3126007305297103</v>
      </c>
      <c r="EL192"/>
      <c r="EZ192"/>
      <c r="FB192" s="1">
        <v>19.0131954879778</v>
      </c>
      <c r="FC192" s="1">
        <v>8.57662921913861</v>
      </c>
      <c r="FD192" s="1">
        <v>11.210287287650401</v>
      </c>
      <c r="FE192" s="98" t="e">
        <v>#N/A</v>
      </c>
      <c r="FF192" s="1">
        <v>8.3068494368932804</v>
      </c>
      <c r="FG192" s="1">
        <v>10.7119143415701</v>
      </c>
      <c r="FH192" s="1">
        <v>15.667223114649</v>
      </c>
      <c r="FI192" s="1">
        <v>8.3080697184523693</v>
      </c>
      <c r="FJ192" s="1">
        <v>0.26286892727852101</v>
      </c>
      <c r="FK192" s="1">
        <v>2.3964012511656998</v>
      </c>
      <c r="FL192" s="1">
        <v>12.177030039001901</v>
      </c>
      <c r="FM192" s="1">
        <v>4.6759098687324299</v>
      </c>
      <c r="FN192" s="1">
        <v>13.165253288700001</v>
      </c>
      <c r="GB192"/>
      <c r="GP192"/>
      <c r="HR192"/>
    </row>
    <row r="193" spans="1:226" ht="21">
      <c r="A193" s="13">
        <f t="shared" si="2"/>
        <v>40662</v>
      </c>
      <c r="O193"/>
      <c r="AD193"/>
      <c r="AE193" s="4">
        <v>40662</v>
      </c>
      <c r="AF193" s="1">
        <v>25.428224108423201</v>
      </c>
      <c r="AG193" s="1">
        <v>11.740813234894</v>
      </c>
      <c r="AH193" s="1">
        <v>10.1045855128711</v>
      </c>
      <c r="AI193" s="1">
        <v>17.425538422081502</v>
      </c>
      <c r="AJ193" s="1">
        <v>3.4684352529846199</v>
      </c>
      <c r="AK193" s="1">
        <v>17.930019859103201</v>
      </c>
      <c r="AL193" s="1">
        <v>19.3653421575167</v>
      </c>
      <c r="AM193" s="1">
        <v>14.066660133700401</v>
      </c>
      <c r="AN193" s="1">
        <v>2.5668085982354798</v>
      </c>
      <c r="AO193" s="1">
        <v>-1.15923160573116</v>
      </c>
      <c r="AP193" s="1">
        <v>23.2098991977475</v>
      </c>
      <c r="AQ193" s="1">
        <v>9.0817668462107104</v>
      </c>
      <c r="AR193" s="1">
        <v>21.5222110123803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T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DJ193"/>
      <c r="DL193" s="1">
        <v>10.908890714751299</v>
      </c>
      <c r="DM193" s="1">
        <v>2.7969176485136602</v>
      </c>
      <c r="DN193" s="1">
        <v>6.9192993501556002</v>
      </c>
      <c r="DO193" s="1">
        <v>2.8152883803384001</v>
      </c>
      <c r="DP193" s="1">
        <v>3.7890373230933601</v>
      </c>
      <c r="DQ193" s="1">
        <v>5.9657276550776297</v>
      </c>
      <c r="DR193" s="1">
        <v>12.1629009652676</v>
      </c>
      <c r="DS193" s="1">
        <v>5.8620966493576097</v>
      </c>
      <c r="DT193" s="1">
        <v>1.7434271275604001</v>
      </c>
      <c r="DU193" s="1">
        <v>2.4381507508912499</v>
      </c>
      <c r="DV193" s="1">
        <v>6.4507589323118504</v>
      </c>
      <c r="DW193" s="1">
        <v>2.9228395824318798</v>
      </c>
      <c r="DX193" s="1">
        <v>4.5881421976389003</v>
      </c>
      <c r="EL193"/>
      <c r="EZ193"/>
      <c r="FB193" s="1">
        <v>19.449942539762201</v>
      </c>
      <c r="FC193" s="1">
        <v>8.2135659594797605</v>
      </c>
      <c r="FD193" s="1">
        <v>10.8523998426802</v>
      </c>
      <c r="FE193" s="98" t="e">
        <v>#N/A</v>
      </c>
      <c r="FF193" s="1">
        <v>8.8698516294385605</v>
      </c>
      <c r="FG193" s="1">
        <v>11.0349805507523</v>
      </c>
      <c r="FH193" s="1">
        <v>16.483681878893901</v>
      </c>
      <c r="FI193" s="1">
        <v>11.1846892836818</v>
      </c>
      <c r="FJ193" s="1">
        <v>0.49968547333163899</v>
      </c>
      <c r="FK193" s="1">
        <v>2.5955566180802001</v>
      </c>
      <c r="FL193" s="1">
        <v>13.1617910136347</v>
      </c>
      <c r="FM193" s="1">
        <v>5.1834222049488998</v>
      </c>
      <c r="FN193" s="1">
        <v>12.0585763750165</v>
      </c>
      <c r="GB193"/>
      <c r="GP193"/>
      <c r="HR193"/>
    </row>
    <row r="194" spans="1:226" ht="21">
      <c r="A194" s="13">
        <f t="shared" si="2"/>
        <v>40633</v>
      </c>
      <c r="O194"/>
      <c r="AD194"/>
      <c r="AE194" s="4">
        <v>40633</v>
      </c>
      <c r="AF194" s="1">
        <v>28.3790189806878</v>
      </c>
      <c r="AG194" s="1">
        <v>11.750522046434</v>
      </c>
      <c r="AH194" s="1">
        <v>10.036094089590501</v>
      </c>
      <c r="AI194" s="1">
        <v>17.469172893532999</v>
      </c>
      <c r="AJ194" s="1">
        <v>2.79300699218361</v>
      </c>
      <c r="AK194" s="1">
        <v>17.47921748872</v>
      </c>
      <c r="AL194" s="1">
        <v>17.002927524583399</v>
      </c>
      <c r="AM194" s="1">
        <v>14.5598933367115</v>
      </c>
      <c r="AN194" s="1">
        <v>3.6829838206879599</v>
      </c>
      <c r="AO194" s="1">
        <v>-1.9298432598553801</v>
      </c>
      <c r="AP194" s="1">
        <v>24.895620923822001</v>
      </c>
      <c r="AQ194" s="1">
        <v>7.95061519488371</v>
      </c>
      <c r="AR194" s="1">
        <v>20.698588366865099</v>
      </c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T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DJ194"/>
      <c r="DL194" s="1">
        <v>11.353352844305901</v>
      </c>
      <c r="DM194" s="1">
        <v>3.6987305743424201</v>
      </c>
      <c r="DN194" s="1">
        <v>7.2256207217431596</v>
      </c>
      <c r="DO194" s="1">
        <v>2.5933250142375801</v>
      </c>
      <c r="DP194" s="1">
        <v>3.4758835540862201</v>
      </c>
      <c r="DQ194" s="1">
        <v>5.8588409061232403</v>
      </c>
      <c r="DR194" s="1">
        <v>8.9073570320649402</v>
      </c>
      <c r="DS194" s="1">
        <v>6.1030056795026599</v>
      </c>
      <c r="DT194" s="1">
        <v>2.1557315556747501</v>
      </c>
      <c r="DU194" s="1">
        <v>2.2667930677005401</v>
      </c>
      <c r="DV194" s="1">
        <v>6.7112160507241301</v>
      </c>
      <c r="DW194" s="1">
        <v>3.1053541609156401</v>
      </c>
      <c r="DX194" s="1">
        <v>3.3854573075355798</v>
      </c>
      <c r="EL194"/>
      <c r="EZ194"/>
      <c r="FB194" s="1">
        <v>21.694019260377399</v>
      </c>
      <c r="FC194" s="1">
        <v>8.5091992605310107</v>
      </c>
      <c r="FD194" s="1">
        <v>10.906216909826201</v>
      </c>
      <c r="FE194" s="98" t="e">
        <v>#N/A</v>
      </c>
      <c r="FF194" s="1">
        <v>8.9661168210877005</v>
      </c>
      <c r="FG194" s="1">
        <v>11.1665866692788</v>
      </c>
      <c r="FH194" s="1">
        <v>15.4984191762917</v>
      </c>
      <c r="FI194" s="1">
        <v>11.9799846435407</v>
      </c>
      <c r="FJ194" s="1">
        <v>0.91409727268153296</v>
      </c>
      <c r="FK194" s="1">
        <v>2.2935719861968198</v>
      </c>
      <c r="FL194" s="1">
        <v>13.609242140086399</v>
      </c>
      <c r="FM194" s="1">
        <v>5.3029798376457302</v>
      </c>
      <c r="FN194" s="1">
        <v>11.5010539161454</v>
      </c>
      <c r="GB194"/>
      <c r="GP194"/>
      <c r="HR194"/>
    </row>
    <row r="195" spans="1:226" ht="21">
      <c r="A195" s="13">
        <f t="shared" si="2"/>
        <v>40602</v>
      </c>
      <c r="O195"/>
      <c r="AD195"/>
      <c r="AE195" s="4">
        <v>40602</v>
      </c>
      <c r="AF195" s="1">
        <v>30.354209159041101</v>
      </c>
      <c r="AG195" s="1">
        <v>12.0876072443728</v>
      </c>
      <c r="AH195" s="1">
        <v>11.0532039938408</v>
      </c>
      <c r="AI195" s="1">
        <v>18.223281990971099</v>
      </c>
      <c r="AJ195" s="1">
        <v>2.2695018271673701</v>
      </c>
      <c r="AK195" s="1">
        <v>19.9194910816726</v>
      </c>
      <c r="AL195" s="1">
        <v>14.8393846250079</v>
      </c>
      <c r="AM195" s="1">
        <v>15.995479683678401</v>
      </c>
      <c r="AN195" s="1">
        <v>4.7855053968826802</v>
      </c>
      <c r="AO195" s="1">
        <v>-2.3671420672646901</v>
      </c>
      <c r="AP195" s="1">
        <v>32.094383111193999</v>
      </c>
      <c r="AQ195" s="1">
        <v>8.2324089530585205</v>
      </c>
      <c r="AR195" s="1">
        <v>22.3982978653172</v>
      </c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T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DJ195"/>
      <c r="DL195" s="1">
        <v>11.572838712194899</v>
      </c>
      <c r="DM195" s="1">
        <v>3.5405743230678199</v>
      </c>
      <c r="DN195" s="1">
        <v>7.3197384613673604</v>
      </c>
      <c r="DO195" s="1">
        <v>2.7282632924362802</v>
      </c>
      <c r="DP195" s="1">
        <v>3.2024151818847599</v>
      </c>
      <c r="DQ195" s="1">
        <v>5.8317731667424804</v>
      </c>
      <c r="DR195" s="1">
        <v>7.4874085507881398</v>
      </c>
      <c r="DS195" s="1">
        <v>6.3588895633143601</v>
      </c>
      <c r="DT195" s="1">
        <v>2.4558328948349302</v>
      </c>
      <c r="DU195" s="1">
        <v>2.5396221328429802</v>
      </c>
      <c r="DV195" s="1">
        <v>6.58394430735411</v>
      </c>
      <c r="DW195" s="1">
        <v>3.3982746376994299</v>
      </c>
      <c r="DX195" s="1">
        <v>2.78496749101167</v>
      </c>
      <c r="EL195"/>
      <c r="EZ195"/>
      <c r="FB195" s="1">
        <v>23.303301564341599</v>
      </c>
      <c r="FC195" s="1">
        <v>8.8766621562204708</v>
      </c>
      <c r="FD195" s="1">
        <v>11.631391198225501</v>
      </c>
      <c r="FE195" s="98" t="e">
        <v>#N/A</v>
      </c>
      <c r="FF195" s="1">
        <v>9.2481223761571396</v>
      </c>
      <c r="FG195" s="1">
        <v>11.457407649674501</v>
      </c>
      <c r="FH195" s="1">
        <v>14.7902879715952</v>
      </c>
      <c r="FI195" s="1">
        <v>12.740259855711599</v>
      </c>
      <c r="FJ195" s="1">
        <v>0.324725397262624</v>
      </c>
      <c r="FK195" s="1">
        <v>2.6830191205409801</v>
      </c>
      <c r="FL195" s="1">
        <v>14.4668050108804</v>
      </c>
      <c r="FM195" s="1">
        <v>5.43383596794739</v>
      </c>
      <c r="FN195" s="1">
        <v>11.654238976984299</v>
      </c>
      <c r="GB195"/>
      <c r="GP195"/>
      <c r="HR195"/>
    </row>
    <row r="196" spans="1:226" ht="21">
      <c r="A196" s="13">
        <f t="shared" si="2"/>
        <v>40574</v>
      </c>
      <c r="O196"/>
      <c r="AD196"/>
      <c r="AE196" s="4">
        <v>40574</v>
      </c>
      <c r="AF196" s="1">
        <v>29.990379310109201</v>
      </c>
      <c r="AG196" s="1">
        <v>13.100255446792501</v>
      </c>
      <c r="AH196" s="1">
        <v>16.6962056130821</v>
      </c>
      <c r="AI196" s="1">
        <v>20.862279392205</v>
      </c>
      <c r="AJ196" s="1">
        <v>3.3259189650068102</v>
      </c>
      <c r="AK196" s="1">
        <v>18.993713301278799</v>
      </c>
      <c r="AL196" s="1">
        <v>14.9043058118354</v>
      </c>
      <c r="AM196" s="1">
        <v>19.729478003824699</v>
      </c>
      <c r="AN196" s="1">
        <v>5.0708394834811399</v>
      </c>
      <c r="AO196" s="1">
        <v>-2.2203130787643799</v>
      </c>
      <c r="AP196" s="1">
        <v>34.153220214835699</v>
      </c>
      <c r="AQ196" s="1">
        <v>8.6344445758397992</v>
      </c>
      <c r="AR196" s="1">
        <v>23.125031359350501</v>
      </c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T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DJ196"/>
      <c r="DL196" s="1">
        <v>11.1425223908231</v>
      </c>
      <c r="DM196" s="1">
        <v>3.5920975491590799</v>
      </c>
      <c r="DN196" s="1">
        <v>7.2938323136762797</v>
      </c>
      <c r="DO196" s="1">
        <v>3.1430941030814501</v>
      </c>
      <c r="DP196" s="1">
        <v>3.0551103698780602</v>
      </c>
      <c r="DQ196" s="1">
        <v>5.6685138882577197</v>
      </c>
      <c r="DR196" s="1">
        <v>7.4259824040016102</v>
      </c>
      <c r="DS196" s="1">
        <v>6.9447158301539096</v>
      </c>
      <c r="DT196" s="1">
        <v>2.0673485984337798</v>
      </c>
      <c r="DU196" s="1">
        <v>5.06018270708039</v>
      </c>
      <c r="DV196" s="1">
        <v>6.5231494528838798</v>
      </c>
      <c r="DW196" s="1">
        <v>3.3110639643552</v>
      </c>
      <c r="DX196" s="1">
        <v>1.94956351500605</v>
      </c>
      <c r="EL196"/>
      <c r="EZ196"/>
      <c r="FB196" s="1">
        <v>23.5161816969126</v>
      </c>
      <c r="FC196" s="1">
        <v>8.5287867385362404</v>
      </c>
      <c r="FD196" s="1">
        <v>11.887203071573801</v>
      </c>
      <c r="FE196" s="98" t="e">
        <v>#N/A</v>
      </c>
      <c r="FF196" s="1">
        <v>8.3345794753180407</v>
      </c>
      <c r="FG196" s="1">
        <v>10.980970807433801</v>
      </c>
      <c r="FH196" s="1">
        <v>16.3156945414262</v>
      </c>
      <c r="FI196" s="1">
        <v>16.000664237486198</v>
      </c>
      <c r="FJ196" s="1">
        <v>-0.86020934703062202</v>
      </c>
      <c r="FK196" s="1">
        <v>4.4772318031727298</v>
      </c>
      <c r="FL196" s="1">
        <v>15.801226101357299</v>
      </c>
      <c r="FM196" s="1">
        <v>5.5286945554387001</v>
      </c>
      <c r="FN196" s="1">
        <v>10.2664467567899</v>
      </c>
      <c r="GB196"/>
      <c r="GP196"/>
      <c r="HR196"/>
    </row>
    <row r="197" spans="1:226" ht="21">
      <c r="A197" s="13">
        <f t="shared" si="2"/>
        <v>40543</v>
      </c>
      <c r="O197"/>
      <c r="AD197"/>
      <c r="AE197" s="4">
        <v>40543</v>
      </c>
      <c r="AF197" s="1">
        <v>23.692726183418401</v>
      </c>
      <c r="AG197" s="1">
        <v>14.0041177159996</v>
      </c>
      <c r="AH197" s="1">
        <v>15.7212687076214</v>
      </c>
      <c r="AI197" s="1">
        <v>21.3636148708487</v>
      </c>
      <c r="AJ197" s="1">
        <v>7.39227093814758</v>
      </c>
      <c r="AK197" s="1">
        <v>17.2101527450899</v>
      </c>
      <c r="AL197" s="1">
        <v>12.1546863968324</v>
      </c>
      <c r="AM197" s="1">
        <v>22.9263620048722</v>
      </c>
      <c r="AN197" s="1">
        <v>5.0313792856593702</v>
      </c>
      <c r="AO197" s="1">
        <v>-2.5821864758114899</v>
      </c>
      <c r="AP197" s="1">
        <v>32.622480389581597</v>
      </c>
      <c r="AQ197" s="1">
        <v>7.7383630999908899</v>
      </c>
      <c r="AR197" s="1">
        <v>26.782076899394401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T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DJ197"/>
      <c r="DL197" s="1">
        <v>10.888331158724201</v>
      </c>
      <c r="DM197" s="1">
        <v>5.5510736560492697</v>
      </c>
      <c r="DN197" s="1">
        <v>7.1387816238564499</v>
      </c>
      <c r="DO197" s="1">
        <v>3.1341676058519501</v>
      </c>
      <c r="DP197" s="1">
        <v>3.5586880145391699</v>
      </c>
      <c r="DQ197" s="1">
        <v>5.1098017886601701</v>
      </c>
      <c r="DR197" s="1">
        <v>5.0557898387656603</v>
      </c>
      <c r="DS197" s="1">
        <v>5.2933643731615598</v>
      </c>
      <c r="DT197" s="1">
        <v>1.91229584518176</v>
      </c>
      <c r="DU197" s="1">
        <v>3.6700083891811199</v>
      </c>
      <c r="DV197" s="1">
        <v>6.5310993116853497</v>
      </c>
      <c r="DW197" s="1">
        <v>3.0056874433421101</v>
      </c>
      <c r="DX197" s="1">
        <v>5.9108732579213603</v>
      </c>
      <c r="EL197"/>
      <c r="EZ197"/>
      <c r="FB197" s="1">
        <v>20.6228637389064</v>
      </c>
      <c r="FC197" s="1">
        <v>8.7192679013983607</v>
      </c>
      <c r="FD197" s="1">
        <v>11.900459138866401</v>
      </c>
      <c r="FE197" s="98" t="e">
        <v>#N/A</v>
      </c>
      <c r="FF197" s="1">
        <v>7.0073420307412402</v>
      </c>
      <c r="FG197" s="1">
        <v>9.9323287168013898</v>
      </c>
      <c r="FH197" s="1">
        <v>14.8806192147673</v>
      </c>
      <c r="FI197" s="1">
        <v>18.961785806436801</v>
      </c>
      <c r="FJ197" s="1">
        <v>-0.84019235635386802</v>
      </c>
      <c r="FK197" s="1">
        <v>4.53759836434938</v>
      </c>
      <c r="FL197" s="1">
        <v>15.098739452874</v>
      </c>
      <c r="FM197" s="1">
        <v>5.2216504988457402</v>
      </c>
      <c r="FN197" s="1">
        <v>9.9379233784537995</v>
      </c>
      <c r="GB197"/>
      <c r="GP197"/>
      <c r="HR197"/>
    </row>
    <row r="198" spans="1:226" ht="21">
      <c r="A198" s="13">
        <f t="shared" si="2"/>
        <v>40512</v>
      </c>
      <c r="O198"/>
      <c r="AD198"/>
      <c r="AE198" s="4">
        <v>40512</v>
      </c>
      <c r="AF198" s="1">
        <v>28.1725026079149</v>
      </c>
      <c r="AG198" s="1">
        <v>20.657789296723401</v>
      </c>
      <c r="AH198" s="1">
        <v>18.136438187392798</v>
      </c>
      <c r="AI198" s="1">
        <v>25.801683983865399</v>
      </c>
      <c r="AJ198" s="1">
        <v>7.4099241627279699</v>
      </c>
      <c r="AK198" s="1">
        <v>20.5485642154995</v>
      </c>
      <c r="AL198" s="1">
        <v>14.5023471745675</v>
      </c>
      <c r="AM198" s="1">
        <v>24.253907824424701</v>
      </c>
      <c r="AN198" s="1">
        <v>4.4739821706570098</v>
      </c>
      <c r="AO198" s="1">
        <v>-2.4876927473269399</v>
      </c>
      <c r="AP198" s="1">
        <v>33.277823477075401</v>
      </c>
      <c r="AQ198" s="1">
        <v>8.8516479318974408</v>
      </c>
      <c r="AR198" s="1">
        <v>45.7746417061798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T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DJ198"/>
      <c r="DL198" s="1">
        <v>11.3685398365562</v>
      </c>
      <c r="DM198" s="1">
        <v>5.8404664879236501</v>
      </c>
      <c r="DN198" s="1">
        <v>7.8382011322434799</v>
      </c>
      <c r="DO198" s="1">
        <v>3.2704068731415701</v>
      </c>
      <c r="DP198" s="1">
        <v>3.7303327114789999</v>
      </c>
      <c r="DQ198" s="1">
        <v>5.1225130191612198</v>
      </c>
      <c r="DR198" s="1">
        <v>6.78189778652394</v>
      </c>
      <c r="DS198" s="1">
        <v>4.9952227822436903</v>
      </c>
      <c r="DT198" s="1">
        <v>1.86549613302769</v>
      </c>
      <c r="DU198" s="1">
        <v>4.7911434771608299</v>
      </c>
      <c r="DV198" s="1">
        <v>6.0774753142369402</v>
      </c>
      <c r="DW198" s="1">
        <v>3.4099261255633002</v>
      </c>
      <c r="DX198" s="1">
        <v>6.5736289870816798</v>
      </c>
      <c r="EL198"/>
      <c r="EZ198"/>
      <c r="FB198" s="1">
        <v>22.375481189622199</v>
      </c>
      <c r="FC198" s="1">
        <v>10.3401048670243</v>
      </c>
      <c r="FD198" s="1">
        <v>13.4237690870991</v>
      </c>
      <c r="FE198" s="98" t="e">
        <v>#N/A</v>
      </c>
      <c r="FF198" s="1">
        <v>6.6973429091969896</v>
      </c>
      <c r="FG198" s="1">
        <v>10.530025300785899</v>
      </c>
      <c r="FH198" s="1">
        <v>15.050599271142101</v>
      </c>
      <c r="FI198" s="1">
        <v>18.691777527890199</v>
      </c>
      <c r="FJ198" s="1">
        <v>1.71057768382638</v>
      </c>
      <c r="FK198" s="1">
        <v>4.5370460274627602</v>
      </c>
      <c r="FL198" s="1">
        <v>14.7278885079643</v>
      </c>
      <c r="FM198" s="1">
        <v>6.17223474377671</v>
      </c>
      <c r="FN198" s="1">
        <v>17.4979101821617</v>
      </c>
      <c r="GB198"/>
      <c r="GP198"/>
      <c r="HR198"/>
    </row>
    <row r="199" spans="1:226" ht="21">
      <c r="A199" s="13">
        <f t="shared" si="2"/>
        <v>40480</v>
      </c>
      <c r="O199"/>
      <c r="AD199"/>
      <c r="AE199" s="4">
        <v>40480</v>
      </c>
      <c r="AF199" s="1">
        <v>32.301059713166303</v>
      </c>
      <c r="AG199" s="1">
        <v>26.9740534526292</v>
      </c>
      <c r="AH199" s="1">
        <v>19.2321670086382</v>
      </c>
      <c r="AI199" s="1">
        <v>29.465901034199199</v>
      </c>
      <c r="AJ199" s="1">
        <v>6.5707213076932103</v>
      </c>
      <c r="AK199" s="1">
        <v>23.653303079991002</v>
      </c>
      <c r="AL199" s="1">
        <v>18.3154391624055</v>
      </c>
      <c r="AM199" s="1">
        <v>26.241851713272201</v>
      </c>
      <c r="AN199" s="1">
        <v>3.30976641385563</v>
      </c>
      <c r="AO199" s="1">
        <v>-0.83696193182013601</v>
      </c>
      <c r="AP199" s="1">
        <v>35.407414821575401</v>
      </c>
      <c r="AQ199" s="1">
        <v>8.9270594467970898</v>
      </c>
      <c r="AR199" s="1">
        <v>62.345412773736697</v>
      </c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T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DJ199"/>
      <c r="DL199" s="1">
        <v>11.825461747704299</v>
      </c>
      <c r="DM199" s="1">
        <v>6.2065603239444398</v>
      </c>
      <c r="DN199" s="1">
        <v>8.1328880576963201</v>
      </c>
      <c r="DO199" s="1">
        <v>3.3866078040477401</v>
      </c>
      <c r="DP199" s="1">
        <v>4.1388848676146504</v>
      </c>
      <c r="DQ199" s="1">
        <v>5.1519732400077904</v>
      </c>
      <c r="DR199" s="1">
        <v>7.4287952756069204</v>
      </c>
      <c r="DS199" s="1">
        <v>5.08108148744682</v>
      </c>
      <c r="DT199" s="1">
        <v>0.64013140069135799</v>
      </c>
      <c r="DU199" s="1">
        <v>3.44489495076746</v>
      </c>
      <c r="DV199" s="1">
        <v>5.8625424177290002</v>
      </c>
      <c r="DW199" s="1">
        <v>3.5518708950245101</v>
      </c>
      <c r="DX199" s="1">
        <v>7.3836190481177004</v>
      </c>
      <c r="EL199"/>
      <c r="EZ199"/>
      <c r="FB199" s="1">
        <v>24.242363038514601</v>
      </c>
      <c r="FC199" s="1">
        <v>11.6495214880823</v>
      </c>
      <c r="FD199" s="1">
        <v>14.1313341436298</v>
      </c>
      <c r="FE199" s="98" t="e">
        <v>#N/A</v>
      </c>
      <c r="FF199" s="1">
        <v>6.3802274992788002</v>
      </c>
      <c r="FG199" s="1">
        <v>11.5627510184069</v>
      </c>
      <c r="FH199" s="1">
        <v>16.719942768505099</v>
      </c>
      <c r="FI199" s="1">
        <v>17.866603869246902</v>
      </c>
      <c r="FJ199" s="1">
        <v>1.33536128678271</v>
      </c>
      <c r="FK199" s="1">
        <v>5.2897673790550401</v>
      </c>
      <c r="FL199" s="1">
        <v>15.0628493575771</v>
      </c>
      <c r="FM199" s="1">
        <v>6.4018857188209202</v>
      </c>
      <c r="FN199" s="1">
        <v>23.5326198974237</v>
      </c>
      <c r="GB199"/>
      <c r="GP199"/>
      <c r="HR199"/>
    </row>
    <row r="200" spans="1:226" ht="21">
      <c r="A200" s="13">
        <f t="shared" ref="A200:A247" si="3">AE200</f>
        <v>40451</v>
      </c>
      <c r="O200"/>
      <c r="AD200"/>
      <c r="AE200" s="4">
        <v>40451</v>
      </c>
      <c r="AF200" s="1">
        <v>38.688324828177201</v>
      </c>
      <c r="AG200" s="1">
        <v>32.400323980569603</v>
      </c>
      <c r="AH200" s="1">
        <v>21.089003761233698</v>
      </c>
      <c r="AI200" s="1">
        <v>32.456278735957397</v>
      </c>
      <c r="AJ200" s="1">
        <v>6.5440380314039404</v>
      </c>
      <c r="AK200" s="1">
        <v>26.527941227320898</v>
      </c>
      <c r="AL200" s="1">
        <v>20.962191785665201</v>
      </c>
      <c r="AM200" s="1">
        <v>29.5071607065669</v>
      </c>
      <c r="AN200" s="1">
        <v>3.9793949362709999</v>
      </c>
      <c r="AO200" s="1">
        <v>-4.2038995380506303E-2</v>
      </c>
      <c r="AP200" s="1">
        <v>34.977694249891798</v>
      </c>
      <c r="AQ200" s="1">
        <v>8.7686567517813092</v>
      </c>
      <c r="AR200" s="1">
        <v>83.3203015583141</v>
      </c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T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DJ200"/>
      <c r="DL200" s="1">
        <v>11.857898189625899</v>
      </c>
      <c r="DM200" s="1">
        <v>6.2229983861860596</v>
      </c>
      <c r="DN200" s="1">
        <v>8.6300847808668699</v>
      </c>
      <c r="DO200" s="1">
        <v>3.0361762313606402</v>
      </c>
      <c r="DP200" s="1">
        <v>4.3838642125621101</v>
      </c>
      <c r="DQ200" s="1">
        <v>5.1430183709751001</v>
      </c>
      <c r="DR200" s="1">
        <v>9.27194002166903</v>
      </c>
      <c r="DS200" s="1">
        <v>4.8495764379419404</v>
      </c>
      <c r="DT200" s="1">
        <v>0.56592679573946003</v>
      </c>
      <c r="DU200" s="1">
        <v>3.2921966529839799</v>
      </c>
      <c r="DV200" s="1">
        <v>5.52251733218817</v>
      </c>
      <c r="DW200" s="1">
        <v>3.6853735631187199</v>
      </c>
      <c r="DX200" s="1">
        <v>6.7981663198851496</v>
      </c>
      <c r="EL200"/>
      <c r="EZ200"/>
      <c r="FB200" s="1">
        <v>25.7476381889804</v>
      </c>
      <c r="FC200" s="1">
        <v>13.436084563892701</v>
      </c>
      <c r="FD200" s="1">
        <v>14.7502121955121</v>
      </c>
      <c r="FE200" s="98" t="e">
        <v>#N/A</v>
      </c>
      <c r="FF200" s="1">
        <v>6.7861522437783703</v>
      </c>
      <c r="FG200" s="1">
        <v>12.7764124658414</v>
      </c>
      <c r="FH200" s="1">
        <v>18.847044871636999</v>
      </c>
      <c r="FI200" s="1">
        <v>18.297591032471299</v>
      </c>
      <c r="FJ200" s="1">
        <v>1.3089882403450099</v>
      </c>
      <c r="FK200" s="1">
        <v>3.6796369820750598</v>
      </c>
      <c r="FL200" s="1">
        <v>14.6360478691133</v>
      </c>
      <c r="FM200" s="1">
        <v>6.6370100942386596</v>
      </c>
      <c r="FN200" s="1">
        <v>29.134233891714</v>
      </c>
      <c r="GB200"/>
      <c r="GP200"/>
      <c r="HR200"/>
    </row>
    <row r="201" spans="1:226" ht="21">
      <c r="A201" s="13">
        <f t="shared" si="3"/>
        <v>40421</v>
      </c>
      <c r="O201"/>
      <c r="AD201"/>
      <c r="AE201" s="4">
        <v>40421</v>
      </c>
      <c r="AF201" s="1">
        <v>43.551667521767499</v>
      </c>
      <c r="AG201" s="1">
        <v>34.787546903829202</v>
      </c>
      <c r="AH201" s="1">
        <v>21.7546211333785</v>
      </c>
      <c r="AI201" s="1">
        <v>39.687376692976301</v>
      </c>
      <c r="AJ201" s="1">
        <v>6.7583192581480702</v>
      </c>
      <c r="AK201" s="1">
        <v>30.3968549345398</v>
      </c>
      <c r="AL201" s="1">
        <v>23.467664516823199</v>
      </c>
      <c r="AM201" s="1">
        <v>33.4059045960364</v>
      </c>
      <c r="AN201" s="1">
        <v>3.5619623289195501</v>
      </c>
      <c r="AO201" s="1">
        <v>0.21434832050623301</v>
      </c>
      <c r="AP201" s="1">
        <v>33.727079222959901</v>
      </c>
      <c r="AQ201" s="1">
        <v>8.7146250505370695</v>
      </c>
      <c r="AR201" s="1">
        <v>100.527253304634</v>
      </c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T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DJ201"/>
      <c r="DL201" s="1">
        <v>12.315089046813799</v>
      </c>
      <c r="DM201" s="1">
        <v>6.0269918457992002</v>
      </c>
      <c r="DN201" s="1">
        <v>8.3197587007214704</v>
      </c>
      <c r="DO201" s="1">
        <v>3.2644117398667301</v>
      </c>
      <c r="DP201" s="1">
        <v>4.5363321276286603</v>
      </c>
      <c r="DQ201" s="1">
        <v>4.8546952960119896</v>
      </c>
      <c r="DR201" s="1">
        <v>10.9246644147364</v>
      </c>
      <c r="DS201" s="1">
        <v>5.2677812820351901</v>
      </c>
      <c r="DT201" s="1">
        <v>0.75367047193482095</v>
      </c>
      <c r="DU201" s="1">
        <v>3.4501069417261898</v>
      </c>
      <c r="DV201" s="1">
        <v>5.2576922603665404</v>
      </c>
      <c r="DW201" s="1">
        <v>3.60685190792513</v>
      </c>
      <c r="DX201" s="1">
        <v>6.8158707754749797</v>
      </c>
      <c r="EL201"/>
      <c r="EZ201"/>
      <c r="FB201" s="1">
        <v>27.627182579551999</v>
      </c>
      <c r="FC201" s="1">
        <v>13.962594282898401</v>
      </c>
      <c r="FD201" s="1">
        <v>14.7949791287407</v>
      </c>
      <c r="FE201" s="98" t="e">
        <v>#N/A</v>
      </c>
      <c r="FF201" s="1">
        <v>6.9836889747651503</v>
      </c>
      <c r="FG201" s="1">
        <v>13.4271417596237</v>
      </c>
      <c r="FH201" s="1">
        <v>19.425690648690502</v>
      </c>
      <c r="FI201" s="1">
        <v>19.2609530636859</v>
      </c>
      <c r="FJ201" s="1">
        <v>1.2444609412366801</v>
      </c>
      <c r="FK201" s="1">
        <v>3.9174484030286698</v>
      </c>
      <c r="FL201" s="1">
        <v>14.024200446535099</v>
      </c>
      <c r="FM201" s="1">
        <v>6.4765866723319903</v>
      </c>
      <c r="FN201" s="1">
        <v>34.615321314036898</v>
      </c>
      <c r="GB201"/>
      <c r="GP201"/>
      <c r="HR201"/>
    </row>
    <row r="202" spans="1:226" ht="21">
      <c r="A202" s="13">
        <f t="shared" si="3"/>
        <v>40389</v>
      </c>
      <c r="O202"/>
      <c r="AD202"/>
      <c r="AE202" s="4">
        <v>40389</v>
      </c>
      <c r="AF202" s="1">
        <v>48.685459237391697</v>
      </c>
      <c r="AG202" s="1">
        <v>39.6829024650023</v>
      </c>
      <c r="AH202" s="1">
        <v>23.066197574679801</v>
      </c>
      <c r="AI202" s="1">
        <v>43.2739605378896</v>
      </c>
      <c r="AJ202" s="1">
        <v>5.7909851928845004</v>
      </c>
      <c r="AK202" s="1">
        <v>34.496351659462903</v>
      </c>
      <c r="AL202" s="1">
        <v>25.886124739792098</v>
      </c>
      <c r="AM202" s="1">
        <v>35.458707503486302</v>
      </c>
      <c r="AN202" s="1">
        <v>3.1157279853476401</v>
      </c>
      <c r="AO202" s="1">
        <v>1.09955446658315</v>
      </c>
      <c r="AP202" s="1">
        <v>33.010423649803798</v>
      </c>
      <c r="AQ202" s="1">
        <v>8.3851024386363395</v>
      </c>
      <c r="AR202" s="1">
        <v>114.968558633124</v>
      </c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T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DJ202"/>
      <c r="DL202" s="1">
        <v>12.9041457788692</v>
      </c>
      <c r="DM202" s="1">
        <v>6.5022990000519796</v>
      </c>
      <c r="DN202" s="1">
        <v>8.4969703618007308</v>
      </c>
      <c r="DO202" s="1">
        <v>3.50992714122664</v>
      </c>
      <c r="DP202" s="1">
        <v>4.7468868813721503</v>
      </c>
      <c r="DQ202" s="1">
        <v>4.6308954886808102</v>
      </c>
      <c r="DR202" s="1">
        <v>12.0784217040444</v>
      </c>
      <c r="DS202" s="1">
        <v>5.1948438531147696</v>
      </c>
      <c r="DT202" s="1">
        <v>0.740009242505691</v>
      </c>
      <c r="DU202" s="1">
        <v>3.4131905276399701</v>
      </c>
      <c r="DV202" s="1">
        <v>5.3350695296026602</v>
      </c>
      <c r="DW202" s="1">
        <v>3.6065257167165901</v>
      </c>
      <c r="DX202" s="1">
        <v>7.4638553722439402</v>
      </c>
      <c r="EL202"/>
      <c r="EZ202"/>
      <c r="FB202" s="1">
        <v>30.26653799672</v>
      </c>
      <c r="FC202" s="1">
        <v>14.7443206269817</v>
      </c>
      <c r="FD202" s="1">
        <v>14.698255150962799</v>
      </c>
      <c r="FE202" s="98" t="e">
        <v>#N/A</v>
      </c>
      <c r="FF202" s="1">
        <v>6.7667892005166799</v>
      </c>
      <c r="FG202" s="1">
        <v>14.261471382957501</v>
      </c>
      <c r="FH202" s="1">
        <v>19.144137365769801</v>
      </c>
      <c r="FI202" s="1">
        <v>19.849748740278802</v>
      </c>
      <c r="FJ202" s="1">
        <v>1.0946963064065001</v>
      </c>
      <c r="FK202" s="1">
        <v>4.4346175621015202</v>
      </c>
      <c r="FL202" s="1">
        <v>13.5561203290951</v>
      </c>
      <c r="FM202" s="1">
        <v>6.7209914519266496</v>
      </c>
      <c r="FN202" s="1">
        <v>39.011091643783303</v>
      </c>
      <c r="GB202"/>
      <c r="GP202"/>
      <c r="HR202"/>
    </row>
    <row r="203" spans="1:226" ht="21">
      <c r="A203" s="13">
        <f t="shared" si="3"/>
        <v>40359</v>
      </c>
      <c r="O203"/>
      <c r="AD203"/>
      <c r="AE203" s="4">
        <v>40359</v>
      </c>
      <c r="AF203" s="1">
        <v>56.657311745763003</v>
      </c>
      <c r="AG203" s="1">
        <v>40.241833383429402</v>
      </c>
      <c r="AH203" s="1">
        <v>21.388482167193999</v>
      </c>
      <c r="AI203" s="1">
        <v>44.885079289062702</v>
      </c>
      <c r="AJ203" s="1">
        <v>5.8265557992974104</v>
      </c>
      <c r="AK203" s="1">
        <v>35.785092809543698</v>
      </c>
      <c r="AL203" s="1">
        <v>27.2874704593827</v>
      </c>
      <c r="AM203" s="1">
        <v>37.522929913953497</v>
      </c>
      <c r="AN203" s="1">
        <v>2.5099310414678899</v>
      </c>
      <c r="AO203" s="1">
        <v>1.9090806827681599</v>
      </c>
      <c r="AP203" s="1">
        <v>32.459787336314001</v>
      </c>
      <c r="AQ203" s="1">
        <v>7.9168652381062401</v>
      </c>
      <c r="AR203" s="1">
        <v>131.258343140557</v>
      </c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T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DJ203"/>
      <c r="DL203" s="1">
        <v>14.0277091057375</v>
      </c>
      <c r="DM203" s="1">
        <v>5.7258424231424501</v>
      </c>
      <c r="DN203" s="1">
        <v>7.5868426394856296</v>
      </c>
      <c r="DO203" s="1">
        <v>4.4234009721952399</v>
      </c>
      <c r="DP203" s="1">
        <v>4.8906869403142199</v>
      </c>
      <c r="DQ203" s="1">
        <v>4.1382948152399104</v>
      </c>
      <c r="DR203" s="1">
        <v>12.827463151436</v>
      </c>
      <c r="DS203" s="1">
        <v>4.7965978612138498</v>
      </c>
      <c r="DT203" s="1">
        <v>0.62426486262752501</v>
      </c>
      <c r="DU203" s="1">
        <v>3.1239067541972001</v>
      </c>
      <c r="DV203" s="1">
        <v>4.9161179151563097</v>
      </c>
      <c r="DW203" s="1">
        <v>3.6504944540992299</v>
      </c>
      <c r="DX203" s="1">
        <v>6.1758592022414698</v>
      </c>
      <c r="EL203"/>
      <c r="EZ203"/>
      <c r="FB203" s="1">
        <v>33.636277846984498</v>
      </c>
      <c r="FC203" s="1">
        <v>14.286666951667801</v>
      </c>
      <c r="FD203" s="1">
        <v>13.6580092209266</v>
      </c>
      <c r="FE203" s="98" t="e">
        <v>#N/A</v>
      </c>
      <c r="FF203" s="1">
        <v>6.8886568053600801</v>
      </c>
      <c r="FG203" s="1">
        <v>14.1705829839582</v>
      </c>
      <c r="FH203" s="1">
        <v>19.372191435745101</v>
      </c>
      <c r="FI203" s="1">
        <v>20.336946392397799</v>
      </c>
      <c r="FJ203" s="1">
        <v>0.98020485232482502</v>
      </c>
      <c r="FK203" s="1">
        <v>4.59659338833346</v>
      </c>
      <c r="FL203" s="1">
        <v>13.324870185321901</v>
      </c>
      <c r="FM203" s="1">
        <v>6.6540700904480001</v>
      </c>
      <c r="FN203" s="1">
        <v>37.867842703390401</v>
      </c>
      <c r="GB203"/>
      <c r="GP203"/>
      <c r="HR203"/>
    </row>
    <row r="204" spans="1:226" ht="21">
      <c r="A204" s="13">
        <f t="shared" si="3"/>
        <v>40326</v>
      </c>
      <c r="O204"/>
      <c r="AD204"/>
      <c r="AE204" s="4">
        <v>40326</v>
      </c>
      <c r="AF204" s="1">
        <v>60.792421639980802</v>
      </c>
      <c r="AG204" s="1">
        <v>44.473000739259902</v>
      </c>
      <c r="AH204" s="1">
        <v>21.132752072949099</v>
      </c>
      <c r="AI204" s="1">
        <v>50.120852535070803</v>
      </c>
      <c r="AJ204" s="1">
        <v>5.8728049603683496</v>
      </c>
      <c r="AK204" s="1">
        <v>36.782852222943198</v>
      </c>
      <c r="AL204" s="1">
        <v>30.214336591288198</v>
      </c>
      <c r="AM204" s="1">
        <v>44.442836862616701</v>
      </c>
      <c r="AN204" s="1">
        <v>2.3542094714230601</v>
      </c>
      <c r="AO204" s="1">
        <v>1.56011114585124</v>
      </c>
      <c r="AP204" s="1">
        <v>32.789609352635203</v>
      </c>
      <c r="AQ204" s="1">
        <v>7.0245818487476201</v>
      </c>
      <c r="AR204" s="1">
        <v>137.262860162685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T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DJ204"/>
      <c r="DL204" s="1">
        <v>14.572486721651901</v>
      </c>
      <c r="DM204" s="1">
        <v>5.2764700981849897</v>
      </c>
      <c r="DN204" s="1">
        <v>6.9970055198823697</v>
      </c>
      <c r="DO204" s="1">
        <v>3.9580139638445599</v>
      </c>
      <c r="DP204" s="1">
        <v>4.9490494613267799</v>
      </c>
      <c r="DQ204" s="1">
        <v>3.61778354517975</v>
      </c>
      <c r="DR204" s="1">
        <v>14.213091460979101</v>
      </c>
      <c r="DS204" s="1">
        <v>5.2233193052609197</v>
      </c>
      <c r="DT204" s="1">
        <v>0.53669718492804597</v>
      </c>
      <c r="DU204" s="1">
        <v>3.2619764802006399</v>
      </c>
      <c r="DV204" s="1">
        <v>4.6361702614327696</v>
      </c>
      <c r="DW204" s="1">
        <v>3.5056242659978798</v>
      </c>
      <c r="DX204" s="1">
        <v>5.5236283044378496</v>
      </c>
      <c r="EL204"/>
      <c r="EZ204"/>
      <c r="FB204" s="1">
        <v>36.0284651169274</v>
      </c>
      <c r="FC204" s="1">
        <v>14.4066707419684</v>
      </c>
      <c r="FD204" s="1">
        <v>12.777130393937</v>
      </c>
      <c r="FE204" s="98" t="e">
        <v>#N/A</v>
      </c>
      <c r="FF204" s="1">
        <v>7.0148203173768602</v>
      </c>
      <c r="FG204" s="1">
        <v>13.926250184403999</v>
      </c>
      <c r="FH204" s="1">
        <v>21.0528655273643</v>
      </c>
      <c r="FI204" s="1">
        <v>23.5399318727289</v>
      </c>
      <c r="FJ204" s="1">
        <v>1.0042191510585801</v>
      </c>
      <c r="FK204" s="1">
        <v>4.46994115161446</v>
      </c>
      <c r="FL204" s="1">
        <v>12.5111453760828</v>
      </c>
      <c r="FM204" s="1">
        <v>6.3231508221954096</v>
      </c>
      <c r="FN204" s="1">
        <v>38.403005128349399</v>
      </c>
      <c r="GB204"/>
      <c r="GP204"/>
      <c r="HR204"/>
    </row>
    <row r="205" spans="1:226" ht="21">
      <c r="A205" s="13">
        <f t="shared" si="3"/>
        <v>40298</v>
      </c>
      <c r="O205"/>
      <c r="AD205"/>
      <c r="AE205" s="4">
        <v>40298</v>
      </c>
      <c r="AF205" s="1">
        <v>63.641104187574001</v>
      </c>
      <c r="AG205" s="1">
        <v>46.301777232139301</v>
      </c>
      <c r="AH205" s="1">
        <v>19.2351033296225</v>
      </c>
      <c r="AI205" s="1">
        <v>47.298433954368797</v>
      </c>
      <c r="AJ205" s="1">
        <v>5.6689572827171304</v>
      </c>
      <c r="AK205" s="1">
        <v>38.498773178804903</v>
      </c>
      <c r="AL205" s="1">
        <v>32.817060358423298</v>
      </c>
      <c r="AM205" s="1">
        <v>48.581841490856597</v>
      </c>
      <c r="AN205" s="1">
        <v>1.56368652145472</v>
      </c>
      <c r="AO205" s="1">
        <v>1.1076058120716401</v>
      </c>
      <c r="AP205" s="1">
        <v>30.536298552319899</v>
      </c>
      <c r="AQ205" s="1">
        <v>6.38397115959655</v>
      </c>
      <c r="AR205" s="1">
        <v>146.33523198365401</v>
      </c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T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DJ205"/>
      <c r="DL205" s="1">
        <v>14.4641787529876</v>
      </c>
      <c r="DM205" s="1">
        <v>4.8989510957775702</v>
      </c>
      <c r="DN205" s="1">
        <v>6.3727298195204396</v>
      </c>
      <c r="DO205" s="1">
        <v>3.8515508943177301</v>
      </c>
      <c r="DP205" s="1">
        <v>4.8121873563639097</v>
      </c>
      <c r="DQ205" s="1">
        <v>3.1714611474649002</v>
      </c>
      <c r="DR205" s="1">
        <v>15.421579439748999</v>
      </c>
      <c r="DS205" s="1">
        <v>5.1943328752456903</v>
      </c>
      <c r="DT205" s="1">
        <v>0.19146800239939299</v>
      </c>
      <c r="DU205" s="1">
        <v>3.3522823376850099</v>
      </c>
      <c r="DV205" s="1">
        <v>4.0632308067271996</v>
      </c>
      <c r="DW205" s="1">
        <v>3.1715703411731799</v>
      </c>
      <c r="DX205" s="1">
        <v>5.20048160683299</v>
      </c>
      <c r="EL205"/>
      <c r="EZ205"/>
      <c r="FB205" s="1">
        <v>36.854371905727902</v>
      </c>
      <c r="FC205" s="1">
        <v>14.390717883929399</v>
      </c>
      <c r="FD205" s="1">
        <v>11.749837172801801</v>
      </c>
      <c r="FE205" s="98" t="e">
        <v>#N/A</v>
      </c>
      <c r="FF205" s="1">
        <v>6.4518185307938003</v>
      </c>
      <c r="FG205" s="1">
        <v>13.7193914476898</v>
      </c>
      <c r="FH205" s="1">
        <v>22.2316933710539</v>
      </c>
      <c r="FI205" s="1">
        <v>24.7023728606726</v>
      </c>
      <c r="FJ205" s="1">
        <v>0.76583728423994502</v>
      </c>
      <c r="FK205" s="1">
        <v>4.4013155222826201</v>
      </c>
      <c r="FL205" s="1">
        <v>11.5942343643491</v>
      </c>
      <c r="FM205" s="1">
        <v>5.8002392787443</v>
      </c>
      <c r="FN205" s="1">
        <v>39.836111060492499</v>
      </c>
      <c r="GB205"/>
      <c r="GP205"/>
      <c r="HR205"/>
    </row>
    <row r="206" spans="1:226" ht="21">
      <c r="A206" s="13">
        <f t="shared" si="3"/>
        <v>40268</v>
      </c>
      <c r="O206"/>
      <c r="AD206"/>
      <c r="AE206" s="4">
        <v>40268</v>
      </c>
      <c r="AF206" s="1">
        <v>58.834331362127401</v>
      </c>
      <c r="AG206" s="1">
        <v>47.387973190591303</v>
      </c>
      <c r="AH206" s="1">
        <v>17.412291373237299</v>
      </c>
      <c r="AI206" s="1">
        <v>44.239585872199697</v>
      </c>
      <c r="AJ206" s="1">
        <v>4.7740620720518496</v>
      </c>
      <c r="AK206" s="1">
        <v>37.417073259669699</v>
      </c>
      <c r="AL206" s="1">
        <v>33.021912955568098</v>
      </c>
      <c r="AM206" s="1">
        <v>51.801995181868598</v>
      </c>
      <c r="AN206" s="1">
        <v>0.42112093910522902</v>
      </c>
      <c r="AO206" s="1">
        <v>0.80818841745358205</v>
      </c>
      <c r="AP206" s="1">
        <v>18.8425295219144</v>
      </c>
      <c r="AQ206" s="1">
        <v>5.3154725636018902</v>
      </c>
      <c r="AR206" s="1">
        <v>147.13160587942201</v>
      </c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T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DJ206"/>
      <c r="DL206" s="1">
        <v>13.2715624507867</v>
      </c>
      <c r="DM206" s="1">
        <v>3.8929931282616099</v>
      </c>
      <c r="DN206" s="1">
        <v>5.0563394052704096</v>
      </c>
      <c r="DO206" s="1">
        <v>3.6084836855334399</v>
      </c>
      <c r="DP206" s="1">
        <v>4.2895840485249899</v>
      </c>
      <c r="DQ206" s="1">
        <v>2.4677103509010401</v>
      </c>
      <c r="DR206" s="1">
        <v>15.133449331664099</v>
      </c>
      <c r="DS206" s="1">
        <v>4.9743349949764601</v>
      </c>
      <c r="DT206" s="1">
        <v>0.87661549708891295</v>
      </c>
      <c r="DU206" s="1">
        <v>3.5137561184263801</v>
      </c>
      <c r="DV206" s="1">
        <v>3.5585212662757701</v>
      </c>
      <c r="DW206" s="1">
        <v>2.7220059457434398</v>
      </c>
      <c r="DX206" s="1">
        <v>4.0250620970483704</v>
      </c>
      <c r="EL206"/>
      <c r="EZ206"/>
      <c r="FB206" s="1">
        <v>36.433980426027198</v>
      </c>
      <c r="FC206" s="1">
        <v>13.1358158788622</v>
      </c>
      <c r="FD206" s="1">
        <v>10.2864642178896</v>
      </c>
      <c r="FE206" s="98" t="e">
        <v>#N/A</v>
      </c>
      <c r="FF206" s="1">
        <v>5.4887763855457496</v>
      </c>
      <c r="FG206" s="1">
        <v>12.6356536398866</v>
      </c>
      <c r="FH206" s="1">
        <v>20.124349838012101</v>
      </c>
      <c r="FI206" s="1">
        <v>27.316251121275101</v>
      </c>
      <c r="FJ206" s="1">
        <v>1.09569515567706</v>
      </c>
      <c r="FK206" s="1">
        <v>4.6157553113352003</v>
      </c>
      <c r="FL206" s="1">
        <v>11.029902147013299</v>
      </c>
      <c r="FM206" s="1">
        <v>5.5135434876652401</v>
      </c>
      <c r="FN206" s="1">
        <v>37.775564779941703</v>
      </c>
      <c r="GB206"/>
      <c r="GP206"/>
      <c r="HR206"/>
    </row>
    <row r="207" spans="1:226" ht="21">
      <c r="A207" s="13">
        <f t="shared" si="3"/>
        <v>40235</v>
      </c>
      <c r="O207"/>
      <c r="AD207"/>
      <c r="AE207" s="4">
        <v>40235</v>
      </c>
      <c r="AF207" s="1">
        <v>56.109097893896099</v>
      </c>
      <c r="AG207" s="1">
        <v>47.092919448248701</v>
      </c>
      <c r="AH207" s="1">
        <v>17.6909360277666</v>
      </c>
      <c r="AI207" s="1">
        <v>44.424558450510901</v>
      </c>
      <c r="AJ207" s="1">
        <v>4.6481208116224701</v>
      </c>
      <c r="AK207" s="1">
        <v>33.1532243741173</v>
      </c>
      <c r="AL207" s="1">
        <v>33.432728448368003</v>
      </c>
      <c r="AM207" s="1">
        <v>55.6525240133045</v>
      </c>
      <c r="AN207" s="1">
        <v>2.9759437466696799</v>
      </c>
      <c r="AO207" s="1">
        <v>1.8703670648311499</v>
      </c>
      <c r="AP207" s="1">
        <v>18.746193462828401</v>
      </c>
      <c r="AQ207" s="1">
        <v>5.1865335570330799</v>
      </c>
      <c r="AR207" s="1">
        <v>154.024508373251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T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DJ207"/>
      <c r="DL207" s="1">
        <v>12.707005360737</v>
      </c>
      <c r="DM207" s="1">
        <v>3.4618527751228698</v>
      </c>
      <c r="DN207" s="1">
        <v>4.32755854860235</v>
      </c>
      <c r="DO207" s="1">
        <v>3.0563533503534401</v>
      </c>
      <c r="DP207" s="1">
        <v>4.0250852108976503</v>
      </c>
      <c r="DQ207" s="1">
        <v>1.9627175859752799</v>
      </c>
      <c r="DR207" s="1">
        <v>15.743962126238801</v>
      </c>
      <c r="DS207" s="1">
        <v>4.9183045772959701</v>
      </c>
      <c r="DT207" s="1">
        <v>1.62365469339034</v>
      </c>
      <c r="DU207" s="1">
        <v>3.7796336048135299</v>
      </c>
      <c r="DV207" s="1">
        <v>2.72179346314948</v>
      </c>
      <c r="DW207" s="1">
        <v>1.8256070305377801</v>
      </c>
      <c r="DX207" s="1">
        <v>3.6090742541852801</v>
      </c>
      <c r="EL207"/>
      <c r="EZ207"/>
      <c r="FB207" s="1">
        <v>32.991741928743402</v>
      </c>
      <c r="FC207" s="1">
        <v>12.713782234048599</v>
      </c>
      <c r="FD207" s="1">
        <v>11.444547245930201</v>
      </c>
      <c r="FE207" s="98" t="e">
        <v>#N/A</v>
      </c>
      <c r="FF207" s="1">
        <v>4.9056827881878498</v>
      </c>
      <c r="FG207" s="1">
        <v>12.0946530928152</v>
      </c>
      <c r="FH207" s="1">
        <v>20.931686961042299</v>
      </c>
      <c r="FI207" s="1">
        <v>29.595627994990402</v>
      </c>
      <c r="FJ207" s="1">
        <v>0.412888553609078</v>
      </c>
      <c r="FK207" s="1">
        <v>5.4476095246296499</v>
      </c>
      <c r="FL207" s="1">
        <v>11.367126720421901</v>
      </c>
      <c r="FM207" s="1">
        <v>4.21133963076747</v>
      </c>
      <c r="FN207" s="1">
        <v>37.683624232092797</v>
      </c>
      <c r="GB207"/>
      <c r="GP207"/>
      <c r="HR207"/>
    </row>
    <row r="208" spans="1:226" ht="21">
      <c r="A208" s="13">
        <f t="shared" si="3"/>
        <v>40207</v>
      </c>
      <c r="O208"/>
      <c r="AD208"/>
      <c r="AE208" s="4">
        <v>40207</v>
      </c>
      <c r="AF208" s="1">
        <v>64.184578224879004</v>
      </c>
      <c r="AG208" s="1">
        <v>44.621336786190398</v>
      </c>
      <c r="AH208" s="1">
        <v>15.7899175399365</v>
      </c>
      <c r="AI208" s="1">
        <v>44.579015975338301</v>
      </c>
      <c r="AJ208" s="1">
        <v>4.5337228326934298</v>
      </c>
      <c r="AK208" s="1">
        <v>30.686622576119198</v>
      </c>
      <c r="AL208" s="1">
        <v>36.751929376856097</v>
      </c>
      <c r="AM208" s="1">
        <v>62.167649291847603</v>
      </c>
      <c r="AN208" s="1">
        <v>3.6787163409094101</v>
      </c>
      <c r="AO208" s="1">
        <v>0.758492035525688</v>
      </c>
      <c r="AP208" s="1">
        <v>16.037372215018799</v>
      </c>
      <c r="AQ208" s="1">
        <v>4.9591730278394701</v>
      </c>
      <c r="AR208" s="1">
        <v>159.49690096027999</v>
      </c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T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DJ208"/>
      <c r="DL208" s="1">
        <v>12.244150321573899</v>
      </c>
      <c r="DM208" s="1">
        <v>2.9771021753650802</v>
      </c>
      <c r="DN208" s="1">
        <v>3.2658569141985199</v>
      </c>
      <c r="DO208" s="1">
        <v>4.6040430544466204</v>
      </c>
      <c r="DP208" s="1">
        <v>3.7710712803511699</v>
      </c>
      <c r="DQ208" s="1">
        <v>1.3504377905081699</v>
      </c>
      <c r="DR208" s="1">
        <v>16.0823036087513</v>
      </c>
      <c r="DS208" s="1">
        <v>4.8510206251072097</v>
      </c>
      <c r="DT208" s="1">
        <v>0.54159831428334204</v>
      </c>
      <c r="DU208" s="1">
        <v>3.5818780789047699</v>
      </c>
      <c r="DV208" s="1">
        <v>2.4108624951781201</v>
      </c>
      <c r="DW208" s="1">
        <v>1.10955815369491</v>
      </c>
      <c r="DX208" s="1">
        <v>3.2387621871712802</v>
      </c>
      <c r="EL208"/>
      <c r="EZ208"/>
      <c r="FB208" s="1">
        <v>34.982080872868998</v>
      </c>
      <c r="FC208" s="1">
        <v>12.8415652050166</v>
      </c>
      <c r="FD208" s="1">
        <v>10.6180786032991</v>
      </c>
      <c r="FE208" s="98" t="e">
        <v>#N/A</v>
      </c>
      <c r="FF208" s="1">
        <v>4.8934021415341302</v>
      </c>
      <c r="FG208" s="1">
        <v>11.398932403344499</v>
      </c>
      <c r="FH208" s="1">
        <v>24.088263413426201</v>
      </c>
      <c r="FI208" s="1">
        <v>31.721136447234599</v>
      </c>
      <c r="FJ208" s="1">
        <v>0.73649496195859798</v>
      </c>
      <c r="FK208" s="1">
        <v>5.5920620296029897</v>
      </c>
      <c r="FL208" s="1">
        <v>12.437124688225</v>
      </c>
      <c r="FM208" s="1">
        <v>3.54316271609156</v>
      </c>
      <c r="FN208" s="1">
        <v>39.807623465221802</v>
      </c>
      <c r="GB208"/>
      <c r="GP208"/>
      <c r="HR208"/>
    </row>
    <row r="209" spans="1:226" ht="21">
      <c r="A209" s="13">
        <f t="shared" si="3"/>
        <v>40178</v>
      </c>
      <c r="O209"/>
      <c r="AD209"/>
      <c r="AE209" s="4">
        <v>40178</v>
      </c>
      <c r="AF209" s="1">
        <v>61.834594028623599</v>
      </c>
      <c r="AG209" s="1">
        <v>44.297639623694202</v>
      </c>
      <c r="AH209" s="1">
        <v>14.3457891649582</v>
      </c>
      <c r="AI209" s="1">
        <v>43.819569552758502</v>
      </c>
      <c r="AJ209" s="1">
        <v>5.2808218602063404</v>
      </c>
      <c r="AK209" s="1">
        <v>29.376901315019101</v>
      </c>
      <c r="AL209" s="1">
        <v>36.639623976240998</v>
      </c>
      <c r="AM209" s="1">
        <v>63.415060463025497</v>
      </c>
      <c r="AN209" s="1">
        <v>3.5703295979072598</v>
      </c>
      <c r="AO209" s="1">
        <v>1.65266058687798</v>
      </c>
      <c r="AP209" s="1">
        <v>14.324348634719399</v>
      </c>
      <c r="AQ209" s="1">
        <v>4.9720221552250399</v>
      </c>
      <c r="AR209" s="1">
        <v>175.49514789343601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T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DJ209"/>
      <c r="DL209" s="1">
        <v>11.059562812891301</v>
      </c>
      <c r="DM209" s="1">
        <v>2.5279671688363599</v>
      </c>
      <c r="DN209" s="1">
        <v>2.8459117652972798</v>
      </c>
      <c r="DO209" s="1">
        <v>5.8732010101076497</v>
      </c>
      <c r="DP209" s="1">
        <v>3.7193785764105698</v>
      </c>
      <c r="DQ209" s="1">
        <v>0.74380897646161404</v>
      </c>
      <c r="DR209" s="1">
        <v>16.528855603472099</v>
      </c>
      <c r="DS209" s="1">
        <v>4.4319363817150998</v>
      </c>
      <c r="DT209" s="1">
        <v>0.47746172186603802</v>
      </c>
      <c r="DU209" s="1">
        <v>3.7828503253255201</v>
      </c>
      <c r="DV209" s="1">
        <v>2.1532953993486998</v>
      </c>
      <c r="DW209" s="1">
        <v>0.49860506214334399</v>
      </c>
      <c r="DX209" s="1">
        <v>2.1625986423182901</v>
      </c>
      <c r="EL209"/>
      <c r="EZ209"/>
      <c r="FB209" s="1">
        <v>30.727575832294399</v>
      </c>
      <c r="FC209" s="1">
        <v>13.6480984478218</v>
      </c>
      <c r="FD209" s="1">
        <v>9.5755157520954306</v>
      </c>
      <c r="FE209" s="98" t="e">
        <v>#N/A</v>
      </c>
      <c r="FF209" s="1">
        <v>4.0678076274550001</v>
      </c>
      <c r="FG209" s="1">
        <v>10.8125630017896</v>
      </c>
      <c r="FH209" s="1">
        <v>24.908069795842302</v>
      </c>
      <c r="FI209" s="1">
        <v>35.928568135741301</v>
      </c>
      <c r="FJ209" s="1">
        <v>1.0036975689376499</v>
      </c>
      <c r="FK209" s="1">
        <v>6.2753247903486002</v>
      </c>
      <c r="FL209" s="1">
        <v>11.310985716380401</v>
      </c>
      <c r="FM209" s="1">
        <v>2.96643207339415</v>
      </c>
      <c r="FN209" s="1">
        <v>38.510503816812701</v>
      </c>
      <c r="GB209"/>
      <c r="GP209"/>
      <c r="HR209"/>
    </row>
    <row r="210" spans="1:226" ht="21">
      <c r="A210" s="13">
        <f t="shared" si="3"/>
        <v>40147</v>
      </c>
      <c r="O210"/>
      <c r="AD210"/>
      <c r="AE210" s="4">
        <v>40147</v>
      </c>
      <c r="AF210" s="1">
        <v>51.549934563506902</v>
      </c>
      <c r="AG210" s="1">
        <v>38.479316567453402</v>
      </c>
      <c r="AH210" s="1">
        <v>11.2837103367164</v>
      </c>
      <c r="AI210" s="1">
        <v>43.131312583966398</v>
      </c>
      <c r="AJ210" s="1">
        <v>6.34783655390686</v>
      </c>
      <c r="AK210" s="1">
        <v>18.596456639850999</v>
      </c>
      <c r="AL210" s="1">
        <v>28.3495987804538</v>
      </c>
      <c r="AM210" s="1">
        <v>52.857605953851902</v>
      </c>
      <c r="AN210" s="1">
        <v>3.7650852461156998</v>
      </c>
      <c r="AO210" s="1">
        <v>2.7103494386756299</v>
      </c>
      <c r="AP210" s="1">
        <v>27.415990076955101</v>
      </c>
      <c r="AQ210" s="1">
        <v>3.4148523858165101</v>
      </c>
      <c r="AR210" s="1">
        <v>147.59285342772301</v>
      </c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T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DJ210"/>
      <c r="DL210" s="1">
        <v>7.8447489451757004</v>
      </c>
      <c r="DM210" s="1">
        <v>1.9002836733752499</v>
      </c>
      <c r="DN210" s="1">
        <v>2.4232333912168502</v>
      </c>
      <c r="DO210" s="1">
        <v>6.02069013571756</v>
      </c>
      <c r="DP210" s="1">
        <v>3.6979833200194601</v>
      </c>
      <c r="DQ210" s="1">
        <v>0.154240807127521</v>
      </c>
      <c r="DR210" s="1">
        <v>12.1987026830478</v>
      </c>
      <c r="DS210" s="1">
        <v>2.80752833889871</v>
      </c>
      <c r="DT210" s="1">
        <v>0.513335969784952</v>
      </c>
      <c r="DU210" s="1">
        <v>3.4701420333474502</v>
      </c>
      <c r="DV210" s="1">
        <v>-0.62576218989408505</v>
      </c>
      <c r="DW210" s="1">
        <v>0.81055447815160797</v>
      </c>
      <c r="DX210" s="1">
        <v>0.89842556334107704</v>
      </c>
      <c r="EL210"/>
      <c r="EZ210"/>
      <c r="FB210" s="1">
        <v>23.870196914188401</v>
      </c>
      <c r="FC210" s="1">
        <v>12.180562854917</v>
      </c>
      <c r="FD210" s="1">
        <v>7.7559651087649</v>
      </c>
      <c r="FE210" s="98" t="e">
        <v>#N/A</v>
      </c>
      <c r="FF210" s="1">
        <v>4.6425438664277596</v>
      </c>
      <c r="FG210" s="1">
        <v>8.8129499064743904</v>
      </c>
      <c r="FH210" s="1">
        <v>18.577571356265601</v>
      </c>
      <c r="FI210" s="1">
        <v>26.605051453381702</v>
      </c>
      <c r="FJ210" s="1">
        <v>1.1526741703101899</v>
      </c>
      <c r="FK210" s="1">
        <v>6.5221172132796497</v>
      </c>
      <c r="FL210" s="1">
        <v>8.6736973862916393</v>
      </c>
      <c r="FM210" s="1">
        <v>2.9316076967165099</v>
      </c>
      <c r="FN210" s="1">
        <v>33.6328127345609</v>
      </c>
      <c r="GB210"/>
      <c r="GP210"/>
      <c r="HR210"/>
    </row>
    <row r="211" spans="1:226" ht="21">
      <c r="A211" s="13">
        <f t="shared" si="3"/>
        <v>40116</v>
      </c>
      <c r="O211"/>
      <c r="AD211"/>
      <c r="AE211" s="4">
        <v>40116</v>
      </c>
      <c r="AF211" s="1">
        <v>41.643060937765703</v>
      </c>
      <c r="AG211" s="1">
        <v>32.259643488166901</v>
      </c>
      <c r="AH211" s="1">
        <v>8.2085017379215</v>
      </c>
      <c r="AI211" s="1">
        <v>42.192071490986798</v>
      </c>
      <c r="AJ211" s="1">
        <v>6.7583113932540497</v>
      </c>
      <c r="AK211" s="1">
        <v>12.017403290252201</v>
      </c>
      <c r="AL211" s="1">
        <v>21.650266357283598</v>
      </c>
      <c r="AM211" s="1">
        <v>44.262331427215003</v>
      </c>
      <c r="AN211" s="1">
        <v>3.8334335587863602</v>
      </c>
      <c r="AO211" s="1">
        <v>3.2018240843263999</v>
      </c>
      <c r="AP211" s="1">
        <v>19.294775360729702</v>
      </c>
      <c r="AQ211" s="1">
        <v>2.8784712611195502</v>
      </c>
      <c r="AR211" s="1">
        <v>111.248926262962</v>
      </c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T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DJ211"/>
      <c r="DL211" s="1">
        <v>4.5322061034160201</v>
      </c>
      <c r="DM211" s="1">
        <v>1.26788134640695</v>
      </c>
      <c r="DN211" s="1">
        <v>2.0732353814178701</v>
      </c>
      <c r="DO211" s="1">
        <v>4.7933354050652399</v>
      </c>
      <c r="DP211" s="1">
        <v>3.8450326404292601</v>
      </c>
      <c r="DQ211" s="1">
        <v>-0.74576067317129202</v>
      </c>
      <c r="DR211" s="1">
        <v>8.4803975652172703</v>
      </c>
      <c r="DS211" s="1">
        <v>1.60026000990885</v>
      </c>
      <c r="DT211" s="1">
        <v>0.704967124853354</v>
      </c>
      <c r="DU211" s="1">
        <v>3.4764850998429702</v>
      </c>
      <c r="DV211" s="1">
        <v>-0.79033398930033005</v>
      </c>
      <c r="DW211" s="1">
        <v>1.21801022731687</v>
      </c>
      <c r="DX211" s="1">
        <v>-0.70278250483094495</v>
      </c>
      <c r="EL211"/>
      <c r="EZ211"/>
      <c r="FB211" s="1">
        <v>16.862794351990601</v>
      </c>
      <c r="FC211" s="1">
        <v>11.065509513407401</v>
      </c>
      <c r="FD211" s="1">
        <v>5.0514282080586703</v>
      </c>
      <c r="FE211" s="98" t="e">
        <v>#N/A</v>
      </c>
      <c r="FF211" s="1">
        <v>5.2416304199383896</v>
      </c>
      <c r="FG211" s="1">
        <v>5.6054242277273003</v>
      </c>
      <c r="FH211" s="1">
        <v>13.9788883193447</v>
      </c>
      <c r="FI211" s="1">
        <v>22.103703471375301</v>
      </c>
      <c r="FJ211" s="1">
        <v>1.44324889919847</v>
      </c>
      <c r="FK211" s="1">
        <v>7.1160350076556798</v>
      </c>
      <c r="FL211" s="1">
        <v>7.1986979143051899</v>
      </c>
      <c r="FM211" s="1">
        <v>2.8827714961520998</v>
      </c>
      <c r="FN211" s="1">
        <v>33.288663560671097</v>
      </c>
      <c r="GB211"/>
      <c r="GP211"/>
      <c r="HR211"/>
    </row>
    <row r="212" spans="1:226" ht="21">
      <c r="A212" s="13">
        <f t="shared" si="3"/>
        <v>40086</v>
      </c>
      <c r="O212"/>
      <c r="AD212"/>
      <c r="AE212" s="4">
        <v>40086</v>
      </c>
      <c r="AF212" s="1">
        <v>30.632023595231999</v>
      </c>
      <c r="AG212" s="1">
        <v>25.055523105023902</v>
      </c>
      <c r="AH212" s="1">
        <v>4.8607428446261904</v>
      </c>
      <c r="AI212" s="1">
        <v>41.933544268164198</v>
      </c>
      <c r="AJ212" s="1">
        <v>8.0460216585581303</v>
      </c>
      <c r="AK212" s="1">
        <v>6.8204270717356401</v>
      </c>
      <c r="AL212" s="1">
        <v>16.815822556187101</v>
      </c>
      <c r="AM212" s="1">
        <v>37.127291416591902</v>
      </c>
      <c r="AN212" s="1">
        <v>3.31128466568122</v>
      </c>
      <c r="AO212" s="1">
        <v>3.5887550973188702</v>
      </c>
      <c r="AP212" s="1">
        <v>13.5004419535863</v>
      </c>
      <c r="AQ212" s="1">
        <v>1.63894659127431</v>
      </c>
      <c r="AR212" s="1">
        <v>78.468643030828702</v>
      </c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T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DJ212"/>
      <c r="DL212" s="1">
        <v>1.3535925842774501</v>
      </c>
      <c r="DM212" s="1">
        <v>0.65889169203613895</v>
      </c>
      <c r="DN212" s="1">
        <v>1.61868230842248</v>
      </c>
      <c r="DO212" s="1">
        <v>4.4497263105158096</v>
      </c>
      <c r="DP212" s="1">
        <v>4.2724400326923702</v>
      </c>
      <c r="DQ212" s="1">
        <v>-1.51638284046014</v>
      </c>
      <c r="DR212" s="1">
        <v>4.6872788500484903</v>
      </c>
      <c r="DS212" s="1">
        <v>0.38851320494657399</v>
      </c>
      <c r="DT212" s="1">
        <v>0.84143311350208505</v>
      </c>
      <c r="DU212" s="1">
        <v>3.4659087589755102</v>
      </c>
      <c r="DV212" s="1">
        <v>-0.95853858203647102</v>
      </c>
      <c r="DW212" s="1">
        <v>1.6220751055623901</v>
      </c>
      <c r="DX212" s="1">
        <v>-2.28610457590232</v>
      </c>
      <c r="EL212"/>
      <c r="EZ212"/>
      <c r="FB212" s="1">
        <v>11.560837329793699</v>
      </c>
      <c r="FC212" s="1">
        <v>8.7378215679960896</v>
      </c>
      <c r="FD212" s="1">
        <v>2.8718136116922</v>
      </c>
      <c r="FE212" s="98" t="e">
        <v>#N/A</v>
      </c>
      <c r="FF212" s="1">
        <v>5.7551586976111198</v>
      </c>
      <c r="FG212" s="1">
        <v>2.7898058461941599</v>
      </c>
      <c r="FH212" s="1">
        <v>11.3646302128065</v>
      </c>
      <c r="FI212" s="1">
        <v>17.854481715034101</v>
      </c>
      <c r="FJ212" s="1">
        <v>1.3086329554774601</v>
      </c>
      <c r="FK212" s="1">
        <v>7.2583204048554997</v>
      </c>
      <c r="FL212" s="1">
        <v>4.2156996064261403</v>
      </c>
      <c r="FM212" s="1">
        <v>2.88956179503203</v>
      </c>
      <c r="FN212" s="1">
        <v>23.866137670288399</v>
      </c>
      <c r="GB212"/>
      <c r="GP212"/>
      <c r="HR212"/>
    </row>
    <row r="213" spans="1:226" ht="21">
      <c r="A213" s="13">
        <f t="shared" si="3"/>
        <v>40056</v>
      </c>
      <c r="O213"/>
      <c r="AD213"/>
      <c r="AE213" s="4">
        <v>40056</v>
      </c>
      <c r="AF213" s="1">
        <v>19.0911903083128</v>
      </c>
      <c r="AG213" s="1">
        <v>18.210536051112701</v>
      </c>
      <c r="AH213" s="1">
        <v>1.7363503394826501</v>
      </c>
      <c r="AI213" s="1">
        <v>40.737111028372702</v>
      </c>
      <c r="AJ213" s="1">
        <v>7.8577990914759601</v>
      </c>
      <c r="AK213" s="1">
        <v>0.89067094060771801</v>
      </c>
      <c r="AL213" s="1">
        <v>10.043531915090201</v>
      </c>
      <c r="AM213" s="1">
        <v>27.296955624880301</v>
      </c>
      <c r="AN213" s="1">
        <v>2.8293132637821601</v>
      </c>
      <c r="AO213" s="1">
        <v>3.4898088689465698</v>
      </c>
      <c r="AP213" s="1">
        <v>4.0295512556358304</v>
      </c>
      <c r="AQ213" s="1">
        <v>0.75975395682001301</v>
      </c>
      <c r="AR213" s="1">
        <v>53.908552172356202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T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DJ213"/>
      <c r="DL213" s="1">
        <v>-2.1291993222798098</v>
      </c>
      <c r="DM213" s="1">
        <v>2.22919726259883E-2</v>
      </c>
      <c r="DN213" s="1">
        <v>1.13756663017781</v>
      </c>
      <c r="DO213" s="1">
        <v>8.9189268358034397</v>
      </c>
      <c r="DP213" s="1">
        <v>4.3331841095501797</v>
      </c>
      <c r="DQ213" s="1">
        <v>-2.5329494315822898</v>
      </c>
      <c r="DR213" s="1">
        <v>0.46457290678707602</v>
      </c>
      <c r="DS213" s="1">
        <v>-0.99706673335304297</v>
      </c>
      <c r="DT213" s="1">
        <v>0.95378843763286503</v>
      </c>
      <c r="DU213" s="1">
        <v>2.9836049740314201</v>
      </c>
      <c r="DV213" s="1">
        <v>-0.79958298551909401</v>
      </c>
      <c r="DW213" s="1">
        <v>1.9925883124197099</v>
      </c>
      <c r="DX213" s="1">
        <v>-3.4249377877318898</v>
      </c>
      <c r="EL213"/>
      <c r="EZ213"/>
      <c r="FB213" s="1">
        <v>4.5830715249888403</v>
      </c>
      <c r="FC213" s="1">
        <v>6.3735073241139801</v>
      </c>
      <c r="FD213" s="1">
        <v>0.721468382830868</v>
      </c>
      <c r="FE213" s="98" t="e">
        <v>#N/A</v>
      </c>
      <c r="FF213" s="1">
        <v>6.4133380464210203</v>
      </c>
      <c r="FG213" s="1">
        <v>-0.22734534364337999</v>
      </c>
      <c r="FH213" s="1">
        <v>5.2020843574237796</v>
      </c>
      <c r="FI213" s="1">
        <v>11.638798184595901</v>
      </c>
      <c r="FJ213" s="1">
        <v>1.42338347959139</v>
      </c>
      <c r="FK213" s="1">
        <v>7.0425269627721203</v>
      </c>
      <c r="FL213" s="1">
        <v>0.39290994396713402</v>
      </c>
      <c r="FM213" s="1">
        <v>2.3083589744975201</v>
      </c>
      <c r="FN213" s="1">
        <v>16.866200522283201</v>
      </c>
      <c r="GB213"/>
      <c r="GP213"/>
      <c r="HR213"/>
    </row>
    <row r="214" spans="1:226" ht="21">
      <c r="A214" s="13">
        <f t="shared" si="3"/>
        <v>40025</v>
      </c>
      <c r="O214"/>
      <c r="AD214"/>
      <c r="AE214" s="4">
        <v>40025</v>
      </c>
      <c r="AF214" s="1">
        <v>8.1361766185568705</v>
      </c>
      <c r="AG214" s="1">
        <v>9.6428518846463191</v>
      </c>
      <c r="AH214" s="1">
        <v>-1.36619700960776</v>
      </c>
      <c r="AI214" s="1">
        <v>40.050941223463397</v>
      </c>
      <c r="AJ214" s="1">
        <v>7.5518162921573504</v>
      </c>
      <c r="AK214" s="1">
        <v>-3.98116200918721</v>
      </c>
      <c r="AL214" s="1">
        <v>1.71057923453274</v>
      </c>
      <c r="AM214" s="1">
        <v>17.331948069730799</v>
      </c>
      <c r="AN214" s="1">
        <v>2.0515523330012502</v>
      </c>
      <c r="AO214" s="1">
        <v>3.8946746524171401</v>
      </c>
      <c r="AP214" s="1">
        <v>-3.13498821682483E-2</v>
      </c>
      <c r="AQ214" s="1">
        <v>-0.33686915366400599</v>
      </c>
      <c r="AR214" s="1">
        <v>42.649596755146597</v>
      </c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T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DJ214"/>
      <c r="DL214" s="1">
        <v>-5.0908791662025301</v>
      </c>
      <c r="DM214" s="1">
        <v>-0.57746730313480099</v>
      </c>
      <c r="DN214" s="1">
        <v>0.70615918050778803</v>
      </c>
      <c r="DO214" s="1">
        <v>8.8401282225166007</v>
      </c>
      <c r="DP214" s="1">
        <v>4.5139899535841703</v>
      </c>
      <c r="DQ214" s="1">
        <v>-2.9159814094573999</v>
      </c>
      <c r="DR214" s="1">
        <v>-3.5215630232567499</v>
      </c>
      <c r="DS214" s="1">
        <v>-2.28899483256397</v>
      </c>
      <c r="DT214" s="1">
        <v>1.0244610785675801</v>
      </c>
      <c r="DU214" s="1">
        <v>2.3990209588703602</v>
      </c>
      <c r="DV214" s="1">
        <v>-0.177050624661723</v>
      </c>
      <c r="DW214" s="1">
        <v>2.6352738012343599</v>
      </c>
      <c r="DX214" s="1">
        <v>-4.8791548815345296</v>
      </c>
      <c r="EL214"/>
      <c r="EZ214"/>
      <c r="FB214" s="1">
        <v>-2.5307196877044902</v>
      </c>
      <c r="FC214" s="1">
        <v>4.1692031294772098</v>
      </c>
      <c r="FD214" s="1">
        <v>-1.4390203595048301</v>
      </c>
      <c r="FE214" s="98" t="e">
        <v>#N/A</v>
      </c>
      <c r="FF214" s="1">
        <v>6.4193187205885298</v>
      </c>
      <c r="FG214" s="1">
        <v>-2.7692321012649299</v>
      </c>
      <c r="FH214" s="1">
        <v>-0.15463738840747401</v>
      </c>
      <c r="FI214" s="1">
        <v>7.1130439431382699</v>
      </c>
      <c r="FJ214" s="1">
        <v>1.44391763922275</v>
      </c>
      <c r="FK214" s="1">
        <v>6.9231373421395901</v>
      </c>
      <c r="FL214" s="1">
        <v>-0.79332989829303302</v>
      </c>
      <c r="FM214" s="1">
        <v>2.40160105803978</v>
      </c>
      <c r="FN214" s="1">
        <v>9.3888700267589194</v>
      </c>
      <c r="GB214"/>
      <c r="GP214"/>
      <c r="HR214"/>
    </row>
    <row r="215" spans="1:226" ht="21">
      <c r="A215" s="13">
        <f t="shared" si="3"/>
        <v>39994</v>
      </c>
      <c r="O215"/>
      <c r="AD215"/>
      <c r="AE215" s="4">
        <v>39994</v>
      </c>
      <c r="AF215" s="1">
        <v>-7.0869321711098001</v>
      </c>
      <c r="AG215" s="1">
        <v>3.4856166979652299</v>
      </c>
      <c r="AH215" s="1">
        <v>-3.5876768143728102</v>
      </c>
      <c r="AI215" s="1">
        <v>37.532279597416697</v>
      </c>
      <c r="AJ215" s="1">
        <v>7.0848821807076003</v>
      </c>
      <c r="AK215" s="1">
        <v>-8.9823491375428492</v>
      </c>
      <c r="AL215" s="1">
        <v>-7.0445585268301496</v>
      </c>
      <c r="AM215" s="1">
        <v>8.2410603797308593</v>
      </c>
      <c r="AN215" s="1">
        <v>1.7203991416029401</v>
      </c>
      <c r="AO215" s="1">
        <v>3.7025413357917998</v>
      </c>
      <c r="AP215" s="1">
        <v>-0.72341591499395397</v>
      </c>
      <c r="AQ215" s="1">
        <v>-0.22999632746769599</v>
      </c>
      <c r="AR215" s="1">
        <v>20.4124380798965</v>
      </c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T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DJ215"/>
      <c r="DL215" s="1">
        <v>-7.3071062254447403</v>
      </c>
      <c r="DM215" s="1">
        <v>-1.1166477118007101</v>
      </c>
      <c r="DN215" s="1">
        <v>0.58863070797331196</v>
      </c>
      <c r="DO215" s="1">
        <v>9.1931366598128594</v>
      </c>
      <c r="DP215" s="1">
        <v>4.8261513252537496</v>
      </c>
      <c r="DQ215" s="1">
        <v>-3.2420124260101399</v>
      </c>
      <c r="DR215" s="1">
        <v>-7.3520884161360103</v>
      </c>
      <c r="DS215" s="1">
        <v>-3.3656475660068002</v>
      </c>
      <c r="DT215" s="1">
        <v>1.20584757686595</v>
      </c>
      <c r="DU215" s="1">
        <v>2.91626267655599</v>
      </c>
      <c r="DV215" s="1">
        <v>0.67147064573936399</v>
      </c>
      <c r="DW215" s="1">
        <v>3.5784100180068901</v>
      </c>
      <c r="DX215" s="1">
        <v>-6.1000852523567204</v>
      </c>
      <c r="EL215"/>
      <c r="EZ215"/>
      <c r="FB215" s="1">
        <v>-9.6800510580581705</v>
      </c>
      <c r="FC215" s="1">
        <v>1.59743017008503</v>
      </c>
      <c r="FD215" s="1">
        <v>-3.4597398166910298</v>
      </c>
      <c r="FE215" s="98" t="e">
        <v>#N/A</v>
      </c>
      <c r="FF215" s="1">
        <v>6.3088103757965204</v>
      </c>
      <c r="FG215" s="1">
        <v>-4.8403511640743702</v>
      </c>
      <c r="FH215" s="1">
        <v>-5.1836888553125204</v>
      </c>
      <c r="FI215" s="1">
        <v>2.2148661706475101</v>
      </c>
      <c r="FJ215" s="1">
        <v>1.2151357348616201</v>
      </c>
      <c r="FK215" s="1">
        <v>7.0730957872593798</v>
      </c>
      <c r="FL215" s="1">
        <v>-0.62975793551259396</v>
      </c>
      <c r="FM215" s="1">
        <v>2.9307177027075402</v>
      </c>
      <c r="FN215" s="1">
        <v>-2.4157247615347299</v>
      </c>
      <c r="GB215"/>
      <c r="GP215"/>
      <c r="HR215"/>
    </row>
    <row r="216" spans="1:226" ht="21">
      <c r="A216" s="13">
        <f t="shared" si="3"/>
        <v>39962</v>
      </c>
      <c r="O216"/>
      <c r="AD216"/>
      <c r="AE216" s="4">
        <v>39962</v>
      </c>
      <c r="AF216" s="1">
        <v>-16.984079241400099</v>
      </c>
      <c r="AG216" s="1">
        <v>-1.70961678594442</v>
      </c>
      <c r="AH216" s="1">
        <v>-5.6518333991598402</v>
      </c>
      <c r="AI216" s="1">
        <v>49.270994013098999</v>
      </c>
      <c r="AJ216" s="1">
        <v>7.3443572108490196</v>
      </c>
      <c r="AK216" s="1">
        <v>-12.566822080797399</v>
      </c>
      <c r="AL216" s="1">
        <v>-14.870758620747701</v>
      </c>
      <c r="AM216" s="1">
        <v>-2.9122845347568398</v>
      </c>
      <c r="AN216" s="1">
        <v>3.0355185958908999</v>
      </c>
      <c r="AO216" s="1">
        <v>2.3528010014512701</v>
      </c>
      <c r="AP216" s="1">
        <v>-3.7913872801550501</v>
      </c>
      <c r="AQ216" s="1">
        <v>-0.64876884053515904</v>
      </c>
      <c r="AR216" s="1">
        <v>-1.95722986461857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T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DJ216"/>
      <c r="DL216" s="1">
        <v>-10.115564521094001</v>
      </c>
      <c r="DM216" s="1">
        <v>-1.82558930828429</v>
      </c>
      <c r="DN216" s="1">
        <v>0.37318860942248799</v>
      </c>
      <c r="DO216" s="1">
        <v>8.0425615286579095</v>
      </c>
      <c r="DP216" s="1">
        <v>5.21601006473119</v>
      </c>
      <c r="DQ216" s="1">
        <v>-3.6309689108823702</v>
      </c>
      <c r="DR216" s="1">
        <v>-13.317747943477899</v>
      </c>
      <c r="DS216" s="1">
        <v>-4.6388372984270596</v>
      </c>
      <c r="DT216" s="1">
        <v>1.1204667539197899</v>
      </c>
      <c r="DU216" s="1">
        <v>2.5734080959529702</v>
      </c>
      <c r="DV216" s="1">
        <v>1.1702375888970999</v>
      </c>
      <c r="DW216" s="1">
        <v>4.4917895664498904</v>
      </c>
      <c r="DX216" s="1">
        <v>-7.6004447225852996</v>
      </c>
      <c r="EL216"/>
      <c r="EZ216"/>
      <c r="FB216" s="1">
        <v>-15.4967444579071</v>
      </c>
      <c r="FC216" s="1">
        <v>-0.55711501538845098</v>
      </c>
      <c r="FD216" s="1">
        <v>-5.5193389123735201</v>
      </c>
      <c r="FE216" s="98" t="e">
        <v>#N/A</v>
      </c>
      <c r="FF216" s="1">
        <v>7.2057586757235796</v>
      </c>
      <c r="FG216" s="1">
        <v>-6.6043695219504999</v>
      </c>
      <c r="FH216" s="1">
        <v>-10.456946615796999</v>
      </c>
      <c r="FI216" s="1">
        <v>-3.3095026618780201</v>
      </c>
      <c r="FJ216" s="1">
        <v>1.0461131280745599</v>
      </c>
      <c r="FK216" s="1">
        <v>7.0232233634572303</v>
      </c>
      <c r="FL216" s="1">
        <v>-0.99493143831554798</v>
      </c>
      <c r="FM216" s="1">
        <v>3.0493759243562302</v>
      </c>
      <c r="FN216" s="1">
        <v>-9.9529197611630504</v>
      </c>
      <c r="GB216"/>
      <c r="GP216"/>
      <c r="HR216"/>
    </row>
    <row r="217" spans="1:226" ht="21">
      <c r="A217" s="13">
        <f t="shared" si="3"/>
        <v>39933</v>
      </c>
      <c r="O217"/>
      <c r="AD217"/>
      <c r="AE217" s="4">
        <v>39933</v>
      </c>
      <c r="AF217" s="1">
        <v>-24.896612218651299</v>
      </c>
      <c r="AG217" s="1">
        <v>-5.8586701637503298</v>
      </c>
      <c r="AH217" s="1">
        <v>-6.0655199364650398</v>
      </c>
      <c r="AI217" s="1">
        <v>62.443080873938698</v>
      </c>
      <c r="AJ217" s="1">
        <v>7.4593216668196796</v>
      </c>
      <c r="AK217" s="1">
        <v>-14.1745794606438</v>
      </c>
      <c r="AL217" s="1">
        <v>-19.335473196369801</v>
      </c>
      <c r="AM217" s="1">
        <v>-11.9739574197261</v>
      </c>
      <c r="AN217" s="1">
        <v>5.3992730550624497</v>
      </c>
      <c r="AO217" s="1">
        <v>3.7468790361787998</v>
      </c>
      <c r="AP217" s="1">
        <v>-6.1642297051942103</v>
      </c>
      <c r="AQ217" s="1">
        <v>-0.41968892312565598</v>
      </c>
      <c r="AR217" s="1">
        <v>-12.7081903638444</v>
      </c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T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DJ217"/>
      <c r="DL217" s="1">
        <v>-11.071524855443799</v>
      </c>
      <c r="DM217" s="1">
        <v>-2.1966931900337801</v>
      </c>
      <c r="DN217" s="1">
        <v>0.19835256374132901</v>
      </c>
      <c r="DO217" s="1">
        <v>7.5522418138875702</v>
      </c>
      <c r="DP217" s="1">
        <v>5.3502250850523003</v>
      </c>
      <c r="DQ217" s="1">
        <v>-3.6312717394681799</v>
      </c>
      <c r="DR217" s="1">
        <v>-16.9417192988689</v>
      </c>
      <c r="DS217" s="1">
        <v>-5.8645921072273097</v>
      </c>
      <c r="DT217" s="1">
        <v>1.4774123433320201</v>
      </c>
      <c r="DU217" s="1">
        <v>2.18078196131178</v>
      </c>
      <c r="DV217" s="1">
        <v>1.8854304022902599</v>
      </c>
      <c r="DW217" s="1">
        <v>5.1204512127649204</v>
      </c>
      <c r="DX217" s="1">
        <v>-8.6206935049463205</v>
      </c>
      <c r="EL217"/>
      <c r="EZ217"/>
      <c r="FB217" s="1">
        <v>-19.3978500491266</v>
      </c>
      <c r="FC217" s="1">
        <v>-2.4002721978472699</v>
      </c>
      <c r="FD217" s="1">
        <v>-5.0016084056357801</v>
      </c>
      <c r="FE217" s="98" t="e">
        <v>#N/A</v>
      </c>
      <c r="FF217" s="1">
        <v>7.3263177537359203</v>
      </c>
      <c r="FG217" s="1">
        <v>-7.8419610445558803</v>
      </c>
      <c r="FH217" s="1">
        <v>-14.942585727462999</v>
      </c>
      <c r="FI217" s="1">
        <v>-8.2707911879140497</v>
      </c>
      <c r="FJ217" s="1">
        <v>1.3707123926942499</v>
      </c>
      <c r="FK217" s="1">
        <v>7.0868751598437996</v>
      </c>
      <c r="FL217" s="1">
        <v>-2.5462730135032698</v>
      </c>
      <c r="FM217" s="1">
        <v>2.9614203942790098</v>
      </c>
      <c r="FN217" s="1">
        <v>-16.461819201637699</v>
      </c>
      <c r="GB217"/>
      <c r="GP217"/>
      <c r="HR217"/>
    </row>
    <row r="218" spans="1:226" ht="21">
      <c r="A218" s="13">
        <f t="shared" si="3"/>
        <v>39903</v>
      </c>
      <c r="O218"/>
      <c r="AD218"/>
      <c r="AE218" s="4">
        <v>39903</v>
      </c>
      <c r="AF218" s="1">
        <v>-30.568449729550601</v>
      </c>
      <c r="AG218" s="1">
        <v>-8.3735090474903995</v>
      </c>
      <c r="AH218" s="1">
        <v>-6.2740111972352004</v>
      </c>
      <c r="AI218" s="1">
        <v>71.066924417854295</v>
      </c>
      <c r="AJ218" s="1">
        <v>7.4233874116832297</v>
      </c>
      <c r="AK218" s="1">
        <v>-14.381604383186399</v>
      </c>
      <c r="AL218" s="1">
        <v>-24.181217299973198</v>
      </c>
      <c r="AM218" s="1">
        <v>-20.592809139135799</v>
      </c>
      <c r="AN218" s="1">
        <v>4.7275111635851497</v>
      </c>
      <c r="AO218" s="1">
        <v>4.3194473767829296</v>
      </c>
      <c r="AP218" s="1">
        <v>-7.7777397051557404</v>
      </c>
      <c r="AQ218" s="1">
        <v>-0.43984828051025299</v>
      </c>
      <c r="AR218" s="1">
        <v>7.9610071361401102</v>
      </c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T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DJ218"/>
      <c r="DL218" s="1">
        <v>-11.521285357107301</v>
      </c>
      <c r="DM218" s="1">
        <v>-2.5067592774822698</v>
      </c>
      <c r="DN218" s="1">
        <v>0.39655746354483001</v>
      </c>
      <c r="DO218" s="1">
        <v>7.753815082389</v>
      </c>
      <c r="DP218" s="1">
        <v>5.5378410165738998</v>
      </c>
      <c r="DQ218" s="1">
        <v>-3.2291979682444798</v>
      </c>
      <c r="DR218" s="1">
        <v>-18.425376567396501</v>
      </c>
      <c r="DS218" s="1">
        <v>-5.9249202318713401</v>
      </c>
      <c r="DT218" s="1">
        <v>1.7004745845090601</v>
      </c>
      <c r="DU218" s="1">
        <v>1.9072202767534101</v>
      </c>
      <c r="DV218" s="1">
        <v>2.6301221451646</v>
      </c>
      <c r="DW218" s="1">
        <v>6.0171365198755202</v>
      </c>
      <c r="DX218" s="1">
        <v>-9.5330841488843792</v>
      </c>
      <c r="EL218"/>
      <c r="EZ218"/>
      <c r="FB218" s="1">
        <v>-22.150308471715402</v>
      </c>
      <c r="FC218" s="1">
        <v>-3.1866530221025502</v>
      </c>
      <c r="FD218" s="1">
        <v>-5.4089398437641503</v>
      </c>
      <c r="FE218" s="98" t="e">
        <v>#N/A</v>
      </c>
      <c r="FF218" s="1">
        <v>7.5588601022507298</v>
      </c>
      <c r="FG218" s="1">
        <v>-7.3438725563915499</v>
      </c>
      <c r="FH218" s="1">
        <v>-17.771569371637501</v>
      </c>
      <c r="FI218" s="1">
        <v>-11.6242031740214</v>
      </c>
      <c r="FJ218" s="1">
        <v>1.4695480803434899</v>
      </c>
      <c r="FK218" s="1">
        <v>7.7251138002906403</v>
      </c>
      <c r="FL218" s="1">
        <v>-3.7787869353259702</v>
      </c>
      <c r="FM218" s="1">
        <v>3.3012493399689502</v>
      </c>
      <c r="FN218" s="1">
        <v>-20.4229035215808</v>
      </c>
      <c r="GB218"/>
      <c r="GP218"/>
      <c r="HR218"/>
    </row>
    <row r="219" spans="1:226" ht="21">
      <c r="A219" s="13">
        <f t="shared" si="3"/>
        <v>39871</v>
      </c>
      <c r="O219"/>
      <c r="AD219"/>
      <c r="AE219" s="4">
        <v>39871</v>
      </c>
      <c r="AF219" s="1">
        <v>-34.278026053927199</v>
      </c>
      <c r="AG219" s="1">
        <v>-10.152347218051499</v>
      </c>
      <c r="AH219" s="1">
        <v>-4.8457273359306496</v>
      </c>
      <c r="AI219" s="1">
        <v>66.173274312856904</v>
      </c>
      <c r="AJ219" s="1">
        <v>7.5070958706158102</v>
      </c>
      <c r="AK219" s="1">
        <v>-12.7211316397531</v>
      </c>
      <c r="AL219" s="1">
        <v>-27.757305817678098</v>
      </c>
      <c r="AM219" s="1">
        <v>-26.1327615558491</v>
      </c>
      <c r="AN219" s="1">
        <v>4.2488672019599001</v>
      </c>
      <c r="AO219" s="1">
        <v>7.9658408327239796</v>
      </c>
      <c r="AP219" s="1">
        <v>-10.5025390104745</v>
      </c>
      <c r="AQ219" s="1">
        <v>2.49832649697233</v>
      </c>
      <c r="AR219" s="1">
        <v>157.09792105666401</v>
      </c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T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DJ219"/>
      <c r="DL219" s="1">
        <v>-12.561288463257901</v>
      </c>
      <c r="DM219" s="1">
        <v>-2.5234574747941201</v>
      </c>
      <c r="DN219" s="1">
        <v>0.64695104157711503</v>
      </c>
      <c r="DO219" s="1">
        <v>8.7063436387286401</v>
      </c>
      <c r="DP219" s="1">
        <v>6.0322512306219496</v>
      </c>
      <c r="DQ219" s="1">
        <v>-2.14737469081029</v>
      </c>
      <c r="DR219" s="1">
        <v>-21.581228446934201</v>
      </c>
      <c r="DS219" s="1">
        <v>-6.7743588982974998</v>
      </c>
      <c r="DT219" s="1">
        <v>1.63321991696571</v>
      </c>
      <c r="DU219" s="1">
        <v>3.1904682078267701</v>
      </c>
      <c r="DV219" s="1">
        <v>4.0254067284955397</v>
      </c>
      <c r="DW219" s="1">
        <v>7.3591247379634801</v>
      </c>
      <c r="DX219" s="1">
        <v>-10.231576204651001</v>
      </c>
      <c r="EL219"/>
      <c r="EZ219"/>
      <c r="FB219" s="1">
        <v>-23.695450801833601</v>
      </c>
      <c r="FC219" s="1">
        <v>-3.4177219992123802</v>
      </c>
      <c r="FD219" s="1">
        <v>-4.5734640748159503</v>
      </c>
      <c r="FE219" s="98" t="e">
        <v>#N/A</v>
      </c>
      <c r="FF219" s="1">
        <v>8.0519593068300708</v>
      </c>
      <c r="FG219" s="1">
        <v>-5.7058542609685396</v>
      </c>
      <c r="FH219" s="1">
        <v>-21.925555943691599</v>
      </c>
      <c r="FI219" s="1">
        <v>-13.5226098179364</v>
      </c>
      <c r="FJ219" s="1">
        <v>2.3980273448175402</v>
      </c>
      <c r="FK219" s="1">
        <v>8.3321624332593291</v>
      </c>
      <c r="FL219" s="1">
        <v>-2.78218392625095</v>
      </c>
      <c r="FM219" s="1">
        <v>5.16297935576819</v>
      </c>
      <c r="FN219" s="1">
        <v>-23.239292537810702</v>
      </c>
      <c r="GB219"/>
      <c r="GP219"/>
      <c r="HR219"/>
    </row>
    <row r="220" spans="1:226" ht="21">
      <c r="A220" s="13">
        <f t="shared" si="3"/>
        <v>39843</v>
      </c>
      <c r="O220"/>
      <c r="AD220"/>
      <c r="AE220" s="4">
        <v>39843</v>
      </c>
      <c r="AF220" s="1">
        <v>-35.767957416614699</v>
      </c>
      <c r="AG220" s="1">
        <v>-11.2817140528214</v>
      </c>
      <c r="AH220" s="1">
        <v>-4.1240636671495503</v>
      </c>
      <c r="AI220" s="1">
        <v>50.196872265629501</v>
      </c>
      <c r="AJ220" s="1">
        <v>7.8251992369208896</v>
      </c>
      <c r="AK220" s="1">
        <v>-10.03764810012</v>
      </c>
      <c r="AL220" s="1">
        <v>-24.727020162003701</v>
      </c>
      <c r="AM220" s="1">
        <v>-30.1861136746607</v>
      </c>
      <c r="AN220" s="1">
        <v>4.9149094422037303</v>
      </c>
      <c r="AO220" s="1">
        <v>8.3459324201436296</v>
      </c>
      <c r="AP220" s="1">
        <v>-9.0411963921099705</v>
      </c>
      <c r="AQ220" s="1">
        <v>3.2744677407619198</v>
      </c>
      <c r="AR220" s="1">
        <v>-57.663188580872202</v>
      </c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T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DJ220"/>
      <c r="DL220" s="1">
        <v>-12.2274768756975</v>
      </c>
      <c r="DM220" s="1">
        <v>-1.3187209346624</v>
      </c>
      <c r="DN220" s="1">
        <v>1.54432428635243</v>
      </c>
      <c r="DO220" s="1">
        <v>8.9792702220773606</v>
      </c>
      <c r="DP220" s="1">
        <v>5.2387768310641603</v>
      </c>
      <c r="DQ220" s="1">
        <v>-0.92308968542779002</v>
      </c>
      <c r="DR220" s="1">
        <v>-22.901792843230599</v>
      </c>
      <c r="DS220" s="1">
        <v>-7.5083538934719503</v>
      </c>
      <c r="DT220" s="1">
        <v>1.5522165432877399</v>
      </c>
      <c r="DU220" s="1">
        <v>4.9975291730183002</v>
      </c>
      <c r="DV220" s="1">
        <v>5.19731730000162</v>
      </c>
      <c r="DW220" s="1">
        <v>6.2507167692263002</v>
      </c>
      <c r="DX220" s="1">
        <v>-8.2521926117006394</v>
      </c>
      <c r="EL220"/>
      <c r="EZ220"/>
      <c r="FB220" s="1">
        <v>-24.435126746024899</v>
      </c>
      <c r="FC220" s="1">
        <v>-2.3507521688761699</v>
      </c>
      <c r="FD220" s="1">
        <v>-3.4190294628214701</v>
      </c>
      <c r="FE220" s="98" t="e">
        <v>#N/A</v>
      </c>
      <c r="FF220" s="1">
        <v>7.5599768160976</v>
      </c>
      <c r="FG220" s="1">
        <v>-3.8360182523150899</v>
      </c>
      <c r="FH220" s="1">
        <v>-21.305106195383001</v>
      </c>
      <c r="FI220" s="1">
        <v>-14.697109154163901</v>
      </c>
      <c r="FJ220" s="1">
        <v>1.41297827973906</v>
      </c>
      <c r="FK220" s="1">
        <v>8.6520688308948408</v>
      </c>
      <c r="FL220" s="1">
        <v>-1.84169425440403</v>
      </c>
      <c r="FM220" s="1">
        <v>7.6461627262902399</v>
      </c>
      <c r="FN220" s="1">
        <v>-22.365310989941499</v>
      </c>
      <c r="GB220"/>
      <c r="GP220"/>
      <c r="HR220"/>
    </row>
    <row r="221" spans="1:226" ht="21">
      <c r="A221" s="13">
        <f t="shared" si="3"/>
        <v>39813</v>
      </c>
      <c r="O221"/>
      <c r="AD221"/>
      <c r="AE221" s="4">
        <v>39813</v>
      </c>
      <c r="AF221" s="1">
        <v>-28.101686090386401</v>
      </c>
      <c r="AG221" s="1">
        <v>-6.2002542801799398</v>
      </c>
      <c r="AH221" s="1">
        <v>-0.67358039841781403</v>
      </c>
      <c r="AI221" s="1">
        <v>36.512422540486497</v>
      </c>
      <c r="AJ221" s="1">
        <v>7.9102860168493896</v>
      </c>
      <c r="AK221" s="1">
        <v>-7.8058319210775799</v>
      </c>
      <c r="AL221" s="1">
        <v>-22.831062353524601</v>
      </c>
      <c r="AM221" s="1">
        <v>-20.6325120180182</v>
      </c>
      <c r="AN221" s="1">
        <v>5.9816487410574597</v>
      </c>
      <c r="AO221" s="1">
        <v>10.476771920337701</v>
      </c>
      <c r="AP221" s="1">
        <v>-7.8083809870946999</v>
      </c>
      <c r="AQ221" s="1">
        <v>4.5788056175769603</v>
      </c>
      <c r="AR221" s="1">
        <v>-42.259275749456499</v>
      </c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T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DJ221"/>
      <c r="DL221" s="1">
        <v>-9.3585766055765003</v>
      </c>
      <c r="DM221" s="1">
        <v>1.1574334520698899E-2</v>
      </c>
      <c r="DN221" s="1">
        <v>2.8274006727474901</v>
      </c>
      <c r="DO221" s="1">
        <v>9.3941258976942308</v>
      </c>
      <c r="DP221" s="1">
        <v>5.38420044781226</v>
      </c>
      <c r="DQ221" s="1">
        <v>5.16379081021167E-2</v>
      </c>
      <c r="DR221" s="1">
        <v>-16.723142286928901</v>
      </c>
      <c r="DS221" s="1">
        <v>-5.5637568876134704</v>
      </c>
      <c r="DT221" s="1">
        <v>1.36279640035219</v>
      </c>
      <c r="DU221" s="1">
        <v>5.8138094255438304</v>
      </c>
      <c r="DV221" s="1">
        <v>6.24710912905668</v>
      </c>
      <c r="DW221" s="1">
        <v>5.2891601580016498</v>
      </c>
      <c r="DX221" s="1">
        <v>-6.0740140287675102</v>
      </c>
      <c r="EL221"/>
      <c r="EZ221"/>
      <c r="FB221" s="1">
        <v>-21.0116270921066</v>
      </c>
      <c r="FC221" s="1">
        <v>-1.23999157811684</v>
      </c>
      <c r="FD221" s="1">
        <v>-0.59321869382702697</v>
      </c>
      <c r="FE221" s="98" t="e">
        <v>#N/A</v>
      </c>
      <c r="FF221" s="1">
        <v>8.1537662800136008</v>
      </c>
      <c r="FG221" s="1">
        <v>-1.9206516699135701</v>
      </c>
      <c r="FH221" s="1">
        <v>-17.4090854269297</v>
      </c>
      <c r="FI221" s="1">
        <v>-9.5735024426422104</v>
      </c>
      <c r="FJ221" s="1">
        <v>0.89699223265157502</v>
      </c>
      <c r="FK221" s="1">
        <v>10.2170430526755</v>
      </c>
      <c r="FL221" s="1">
        <v>-1.89575169162012</v>
      </c>
      <c r="FM221" s="1">
        <v>7.98919485102574</v>
      </c>
      <c r="FN221" s="1">
        <v>-18.893057384932099</v>
      </c>
      <c r="GB221"/>
      <c r="GP221"/>
      <c r="HR221"/>
    </row>
    <row r="222" spans="1:226" ht="21">
      <c r="A222" s="13">
        <f t="shared" si="3"/>
        <v>39780</v>
      </c>
      <c r="O222"/>
      <c r="AD222"/>
      <c r="AE222" s="4">
        <v>39780</v>
      </c>
      <c r="AF222" s="1">
        <v>-18.783138472885501</v>
      </c>
      <c r="AG222" s="1">
        <v>-3.0522039222567101</v>
      </c>
      <c r="AH222" s="1">
        <v>3.2965767484250601</v>
      </c>
      <c r="AI222" s="1">
        <v>27.161260786065402</v>
      </c>
      <c r="AJ222" s="1">
        <v>8.0690340725090905</v>
      </c>
      <c r="AK222" s="1">
        <v>-3.7011103285618998</v>
      </c>
      <c r="AL222" s="1">
        <v>-15.145340707077301</v>
      </c>
      <c r="AM222" s="1">
        <v>-5.6958185775830801</v>
      </c>
      <c r="AN222" s="1">
        <v>4.5499567885987098</v>
      </c>
      <c r="AO222" s="1">
        <v>12.605101165085401</v>
      </c>
      <c r="AP222" s="1">
        <v>-5.8276293013309104</v>
      </c>
      <c r="AQ222" s="1">
        <v>4.1223188825421904</v>
      </c>
      <c r="AR222" s="1">
        <v>-31.722757198286399</v>
      </c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T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DJ222"/>
      <c r="DL222" s="1">
        <v>-4.5627318574654296</v>
      </c>
      <c r="DM222" s="1">
        <v>0.75640950219911995</v>
      </c>
      <c r="DN222" s="1">
        <v>4.6877648882466998</v>
      </c>
      <c r="DO222" s="1">
        <v>6.9516520866863498</v>
      </c>
      <c r="DP222" s="1">
        <v>5.2873341451361302</v>
      </c>
      <c r="DQ222" s="1">
        <v>1.44328106022651</v>
      </c>
      <c r="DR222" s="1">
        <v>-10.1919895090513</v>
      </c>
      <c r="DS222" s="1">
        <v>-2.8029561420790698</v>
      </c>
      <c r="DT222" s="1">
        <v>1.57418605396121</v>
      </c>
      <c r="DU222" s="1">
        <v>7.4956577246350102</v>
      </c>
      <c r="DV222" s="1">
        <v>6.4446146341267401</v>
      </c>
      <c r="DW222" s="1">
        <v>5.8037022627165697</v>
      </c>
      <c r="DX222" s="1">
        <v>-4.7553880020628201</v>
      </c>
      <c r="EL222"/>
      <c r="EZ222"/>
      <c r="FB222" s="1">
        <v>-12.956575146290501</v>
      </c>
      <c r="FC222" s="1">
        <v>2.55702406818338</v>
      </c>
      <c r="FD222" s="1">
        <v>3.9666926620138598</v>
      </c>
      <c r="FE222" s="98" t="e">
        <v>#N/A</v>
      </c>
      <c r="FF222" s="1">
        <v>8.0149752063096695</v>
      </c>
      <c r="FG222" s="1">
        <v>-2.5697836350943401E-2</v>
      </c>
      <c r="FH222" s="1">
        <v>-10.6407904893737</v>
      </c>
      <c r="FI222" s="1">
        <v>-2.2200001579985802</v>
      </c>
      <c r="FJ222" s="1">
        <v>1.32138758318244</v>
      </c>
      <c r="FK222" s="1">
        <v>10.903450794097299</v>
      </c>
      <c r="FL222" s="1">
        <v>-4.1626771925502704</v>
      </c>
      <c r="FM222" s="1">
        <v>7.6091730750470301</v>
      </c>
      <c r="FN222" s="1">
        <v>-9.5072972878301591</v>
      </c>
      <c r="GB222"/>
      <c r="GP222"/>
      <c r="HR222"/>
    </row>
    <row r="223" spans="1:226" ht="21">
      <c r="A223" s="13">
        <f t="shared" si="3"/>
        <v>39752</v>
      </c>
      <c r="O223"/>
      <c r="AD223"/>
      <c r="AE223" s="4">
        <v>39752</v>
      </c>
      <c r="AF223" s="1">
        <v>-4.7355887604846902</v>
      </c>
      <c r="AG223" s="1">
        <v>-0.35837859527303101</v>
      </c>
      <c r="AH223" s="1">
        <v>6.74924360569754</v>
      </c>
      <c r="AI223" s="1">
        <v>18.634217023131299</v>
      </c>
      <c r="AJ223" s="1">
        <v>7.7850251420509498</v>
      </c>
      <c r="AK223" s="1">
        <v>1.2750587006699099</v>
      </c>
      <c r="AL223" s="1">
        <v>-5.2089522971443003</v>
      </c>
      <c r="AM223" s="1">
        <v>9.0105103213929798</v>
      </c>
      <c r="AN223" s="1">
        <v>4.4007100798961503</v>
      </c>
      <c r="AO223" s="1">
        <v>13.8158928640678</v>
      </c>
      <c r="AP223" s="1">
        <v>-6.8088892619866099</v>
      </c>
      <c r="AQ223" s="1">
        <v>5.1340802917117596</v>
      </c>
      <c r="AR223" s="1">
        <v>-25.184897296447101</v>
      </c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T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DJ223"/>
      <c r="DL223" s="1">
        <v>1.3624810812333701</v>
      </c>
      <c r="DM223" s="1">
        <v>1.4726415413927001</v>
      </c>
      <c r="DN223" s="1">
        <v>5.9426687102357798</v>
      </c>
      <c r="DO223" s="1">
        <v>7.1073478358786799</v>
      </c>
      <c r="DP223" s="1">
        <v>5.0450985640239496</v>
      </c>
      <c r="DQ223" s="1">
        <v>3.0121859819518901</v>
      </c>
      <c r="DR223" s="1">
        <v>-5.0846730609566899</v>
      </c>
      <c r="DS223" s="1">
        <v>0.72819977307460404</v>
      </c>
      <c r="DT223" s="1">
        <v>2.3710003298539002</v>
      </c>
      <c r="DU223" s="1">
        <v>8.0350266313829994</v>
      </c>
      <c r="DV223" s="1">
        <v>7.7357798650937601</v>
      </c>
      <c r="DW223" s="1">
        <v>6.3198724488178302</v>
      </c>
      <c r="DX223" s="1">
        <v>-3.4363984864137902</v>
      </c>
      <c r="EL223"/>
      <c r="EZ223"/>
      <c r="FB223" s="1">
        <v>-0.56610564910428196</v>
      </c>
      <c r="FC223" s="1">
        <v>3.3454256494955401</v>
      </c>
      <c r="FD223" s="1">
        <v>6.28755978082319</v>
      </c>
      <c r="FE223" s="98" t="e">
        <v>#N/A</v>
      </c>
      <c r="FF223" s="1">
        <v>8.45362435012661</v>
      </c>
      <c r="FG223" s="1">
        <v>2.49915590485762</v>
      </c>
      <c r="FH223" s="1">
        <v>-3.2997198959594098</v>
      </c>
      <c r="FI223" s="1">
        <v>4.0169253036732098</v>
      </c>
      <c r="FJ223" s="1">
        <v>1.64949076294778</v>
      </c>
      <c r="FK223" s="1">
        <v>11.1186393035153</v>
      </c>
      <c r="FL223" s="1">
        <v>0.20919373388291701</v>
      </c>
      <c r="FM223" s="1">
        <v>8.6172370924916493</v>
      </c>
      <c r="FN223" s="1">
        <v>-8.14100785619876</v>
      </c>
      <c r="GB223"/>
      <c r="GP223"/>
      <c r="HR223"/>
    </row>
    <row r="224" spans="1:226" ht="21">
      <c r="A224" s="13">
        <f t="shared" si="3"/>
        <v>39721</v>
      </c>
      <c r="O224"/>
      <c r="AD224"/>
      <c r="AE224" s="4">
        <v>39721</v>
      </c>
      <c r="AF224" s="1">
        <v>17.5755611850762</v>
      </c>
      <c r="AG224" s="1">
        <v>7.0561554261745503</v>
      </c>
      <c r="AH224" s="1">
        <v>9.3709093053623196</v>
      </c>
      <c r="AI224" s="1">
        <v>16.189772263212301</v>
      </c>
      <c r="AJ224" s="1">
        <v>8.0626970025607108</v>
      </c>
      <c r="AK224" s="1">
        <v>8.8363777574840299</v>
      </c>
      <c r="AL224" s="1">
        <v>9.3913804735097592</v>
      </c>
      <c r="AM224" s="1">
        <v>15.459010981433099</v>
      </c>
      <c r="AN224" s="1">
        <v>5.0289506113889404</v>
      </c>
      <c r="AO224" s="1">
        <v>14.2134787595938</v>
      </c>
      <c r="AP224" s="1">
        <v>-2.40545257774076</v>
      </c>
      <c r="AQ224" s="1">
        <v>7.3253431035991596</v>
      </c>
      <c r="AR224" s="1">
        <v>1.64601352546911</v>
      </c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T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DJ224"/>
      <c r="DL224" s="1">
        <v>9.0646429800406594</v>
      </c>
      <c r="DM224" s="1">
        <v>4.1116242073822997</v>
      </c>
      <c r="DN224" s="1">
        <v>6.3532980487991999</v>
      </c>
      <c r="DO224" s="1">
        <v>6.7510522772390402</v>
      </c>
      <c r="DP224" s="1">
        <v>5.1981180706043997</v>
      </c>
      <c r="DQ224" s="1">
        <v>5.5005443878189597</v>
      </c>
      <c r="DR224" s="1">
        <v>6.1850377717324099</v>
      </c>
      <c r="DS224" s="1">
        <v>2.8764963607534102</v>
      </c>
      <c r="DT224" s="1">
        <v>2.4389411727650701</v>
      </c>
      <c r="DU224" s="1">
        <v>8.6027913957404998</v>
      </c>
      <c r="DV224" s="1">
        <v>9.6775242360834604</v>
      </c>
      <c r="DW224" s="1">
        <v>6.45623433328314</v>
      </c>
      <c r="DX224" s="1">
        <v>2.3705600081428799</v>
      </c>
      <c r="EL224"/>
      <c r="EZ224"/>
      <c r="FB224" s="1">
        <v>14.5223509328781</v>
      </c>
      <c r="FC224" s="1">
        <v>6.3290919080121899</v>
      </c>
      <c r="FD224" s="1">
        <v>8.1724386721554705</v>
      </c>
      <c r="FE224" s="98" t="e">
        <v>#N/A</v>
      </c>
      <c r="FF224" s="1">
        <v>7.4459848670017097</v>
      </c>
      <c r="FG224" s="1">
        <v>7.27950710345924</v>
      </c>
      <c r="FH224" s="1">
        <v>7.9925308762015499</v>
      </c>
      <c r="FI224" s="1">
        <v>8.5005238919922608</v>
      </c>
      <c r="FJ224" s="1">
        <v>2.0031332208051298</v>
      </c>
      <c r="FK224" s="1">
        <v>11.368894265531001</v>
      </c>
      <c r="FL224" s="1">
        <v>3.0185516437961599</v>
      </c>
      <c r="FM224" s="1">
        <v>10.1842010512926</v>
      </c>
      <c r="FN224" s="1">
        <v>0.464175516493611</v>
      </c>
      <c r="GB224"/>
      <c r="GP224"/>
      <c r="HR224"/>
    </row>
    <row r="225" spans="1:226" ht="21">
      <c r="A225" s="13">
        <f t="shared" si="3"/>
        <v>39689</v>
      </c>
      <c r="O225"/>
      <c r="AD225"/>
      <c r="AE225" s="4">
        <v>39689</v>
      </c>
      <c r="AF225" s="1">
        <v>21.086466259210699</v>
      </c>
      <c r="AG225" s="1">
        <v>6.2604118577750301</v>
      </c>
      <c r="AH225" s="1">
        <v>9.6253553833930692</v>
      </c>
      <c r="AI225" s="1">
        <v>11.4536827799463</v>
      </c>
      <c r="AJ225" s="1">
        <v>8.1125556194296102</v>
      </c>
      <c r="AK225" s="1">
        <v>9.3129466166618702</v>
      </c>
      <c r="AL225" s="1">
        <v>13.970957495774901</v>
      </c>
      <c r="AM225" s="1">
        <v>15.606540229955799</v>
      </c>
      <c r="AN225" s="1">
        <v>4.1289948977985098</v>
      </c>
      <c r="AO225" s="1">
        <v>14.0109506022267</v>
      </c>
      <c r="AP225" s="1">
        <v>-2.5861699336619099</v>
      </c>
      <c r="AQ225" s="1">
        <v>5.9752924720346901</v>
      </c>
      <c r="AR225" s="1">
        <v>2.8695625018956399</v>
      </c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T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DJ225"/>
      <c r="DL225" s="1">
        <v>9.5457323658055397</v>
      </c>
      <c r="DM225" s="1">
        <v>4.4198114692892503</v>
      </c>
      <c r="DN225" s="1">
        <v>6.2265867561194401</v>
      </c>
      <c r="DO225" s="1">
        <v>6.2938301162064896</v>
      </c>
      <c r="DP225" s="1">
        <v>4.8122836368013102</v>
      </c>
      <c r="DQ225" s="1">
        <v>5.5532848055589898</v>
      </c>
      <c r="DR225" s="1">
        <v>9.1965907759636707</v>
      </c>
      <c r="DS225" s="1">
        <v>3.3348161570970198</v>
      </c>
      <c r="DT225" s="1">
        <v>2.4228046371745</v>
      </c>
      <c r="DU225" s="1">
        <v>8.9377612352572893</v>
      </c>
      <c r="DV225" s="1">
        <v>9.07195144119245</v>
      </c>
      <c r="DW225" s="1">
        <v>6.1187976314290697</v>
      </c>
      <c r="DX225" s="1">
        <v>3.2913843962080098</v>
      </c>
      <c r="EL225"/>
      <c r="EZ225"/>
      <c r="FB225" s="1">
        <v>16.176646945257001</v>
      </c>
      <c r="FC225" s="1">
        <v>5.9817503036161996</v>
      </c>
      <c r="FD225" s="1">
        <v>8.0980843949293604</v>
      </c>
      <c r="FE225" s="98" t="e">
        <v>#N/A</v>
      </c>
      <c r="FF225" s="1">
        <v>6.70584027382061</v>
      </c>
      <c r="FG225" s="1">
        <v>7.69894597099759</v>
      </c>
      <c r="FH225" s="1">
        <v>11.5898255034244</v>
      </c>
      <c r="FI225" s="1">
        <v>8.4044096745233894</v>
      </c>
      <c r="FJ225" s="1">
        <v>1.97307927313328</v>
      </c>
      <c r="FK225" s="1">
        <v>10.950999096476799</v>
      </c>
      <c r="FL225" s="1">
        <v>2.5860517154260401</v>
      </c>
      <c r="FM225" s="1">
        <v>9.2864011328583906</v>
      </c>
      <c r="FN225" s="1">
        <v>1.7809037764161799</v>
      </c>
      <c r="GB225"/>
      <c r="GP225"/>
      <c r="HR225"/>
    </row>
    <row r="226" spans="1:226" ht="21">
      <c r="A226" s="13">
        <f t="shared" si="3"/>
        <v>39660</v>
      </c>
      <c r="O226"/>
      <c r="AD226"/>
      <c r="AE226" s="4">
        <v>39660</v>
      </c>
      <c r="AF226" s="1">
        <v>20.568508874515</v>
      </c>
      <c r="AG226" s="1">
        <v>7.1681873605592097</v>
      </c>
      <c r="AH226" s="1">
        <v>9.8671897626553502</v>
      </c>
      <c r="AI226" s="1">
        <v>7.9212572964849803</v>
      </c>
      <c r="AJ226" s="1">
        <v>7.6428156883541396</v>
      </c>
      <c r="AK226" s="1">
        <v>9.7503067327863793</v>
      </c>
      <c r="AL226" s="1">
        <v>15.787242396999</v>
      </c>
      <c r="AM226" s="1">
        <v>14.131832047356101</v>
      </c>
      <c r="AN226" s="1">
        <v>3.8618328203025798</v>
      </c>
      <c r="AO226" s="1">
        <v>13.765898409375801</v>
      </c>
      <c r="AP226" s="1">
        <v>-1.4567193670199201</v>
      </c>
      <c r="AQ226" s="1">
        <v>6.0169559140608904</v>
      </c>
      <c r="AR226" s="1">
        <v>6.3800947317270902</v>
      </c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T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DJ226"/>
      <c r="DL226" s="1">
        <v>10.017331919571101</v>
      </c>
      <c r="DM226" s="1">
        <v>4.6600171896632601</v>
      </c>
      <c r="DN226" s="1">
        <v>6.3356602056819797</v>
      </c>
      <c r="DO226" s="1">
        <v>5.7406279214646201</v>
      </c>
      <c r="DP226" s="1">
        <v>4.6777753756671601</v>
      </c>
      <c r="DQ226" s="1">
        <v>5.6037632008521703</v>
      </c>
      <c r="DR226" s="1">
        <v>9.9844215295888095</v>
      </c>
      <c r="DS226" s="1">
        <v>3.0160598710447499</v>
      </c>
      <c r="DT226" s="1">
        <v>2.5189379480873302</v>
      </c>
      <c r="DU226" s="1">
        <v>6.0219930314283303</v>
      </c>
      <c r="DV226" s="1">
        <v>8.8856807575592498</v>
      </c>
      <c r="DW226" s="1">
        <v>6.5029692785466002</v>
      </c>
      <c r="DX226" s="1">
        <v>3.6954290641515901</v>
      </c>
      <c r="EL226"/>
      <c r="EZ226"/>
      <c r="FB226" s="1">
        <v>16.026636728052399</v>
      </c>
      <c r="FC226" s="1">
        <v>6.26930768957269</v>
      </c>
      <c r="FD226" s="1">
        <v>8.4015730069065508</v>
      </c>
      <c r="FE226" s="98" t="e">
        <v>#N/A</v>
      </c>
      <c r="FF226" s="1">
        <v>6.2373726507297</v>
      </c>
      <c r="FG226" s="1">
        <v>7.95958038764741</v>
      </c>
      <c r="FH226" s="1">
        <v>12.8940518968059</v>
      </c>
      <c r="FI226" s="1">
        <v>6.9159378566299496</v>
      </c>
      <c r="FJ226" s="1">
        <v>2.1984726715226901</v>
      </c>
      <c r="FK226" s="1">
        <v>11.713732882303299</v>
      </c>
      <c r="FL226" s="1">
        <v>2.69732945782753</v>
      </c>
      <c r="FM226" s="1">
        <v>9.5279029805003201</v>
      </c>
      <c r="FN226" s="1">
        <v>2.2037974589965401</v>
      </c>
      <c r="GB226"/>
      <c r="GP226"/>
      <c r="HR226"/>
    </row>
    <row r="227" spans="1:226" ht="21">
      <c r="A227" s="13">
        <f t="shared" si="3"/>
        <v>39629</v>
      </c>
      <c r="O227"/>
      <c r="AD227"/>
      <c r="AE227" s="4">
        <v>39629</v>
      </c>
      <c r="AF227" s="1">
        <v>18.811220195712799</v>
      </c>
      <c r="AG227" s="1">
        <v>10.247934593836</v>
      </c>
      <c r="AH227" s="1">
        <v>10.727959399334001</v>
      </c>
      <c r="AI227" s="1">
        <v>6.5634047707034302</v>
      </c>
      <c r="AJ227" s="1">
        <v>8.2273158303615403</v>
      </c>
      <c r="AK227" s="1">
        <v>10.8805258780289</v>
      </c>
      <c r="AL227" s="1">
        <v>17.192619596807901</v>
      </c>
      <c r="AM227" s="1">
        <v>11.648212744818901</v>
      </c>
      <c r="AN227" s="1">
        <v>5.5440088825815401</v>
      </c>
      <c r="AO227" s="1">
        <v>9.2376137418632194</v>
      </c>
      <c r="AP227" s="1">
        <v>0.50715444081666405</v>
      </c>
      <c r="AQ227" s="1">
        <v>7.0837217958212797</v>
      </c>
      <c r="AR227" s="1">
        <v>14.837521263190901</v>
      </c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T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DJ227"/>
      <c r="DL227" s="1">
        <v>9.9592903683800493</v>
      </c>
      <c r="DM227" s="1">
        <v>5.7966123615146596</v>
      </c>
      <c r="DN227" s="1">
        <v>6.5712604035270301</v>
      </c>
      <c r="DO227" s="1">
        <v>5.3244530058583797</v>
      </c>
      <c r="DP227" s="1">
        <v>4.47211121358563</v>
      </c>
      <c r="DQ227" s="1">
        <v>6.0496195855739598</v>
      </c>
      <c r="DR227" s="1">
        <v>9.0914374807788594</v>
      </c>
      <c r="DS227" s="1">
        <v>2.905337930525</v>
      </c>
      <c r="DT227" s="1">
        <v>2.7531408930765999</v>
      </c>
      <c r="DU227" s="1">
        <v>8.6565222450318799</v>
      </c>
      <c r="DV227" s="1">
        <v>9.2012311342685091</v>
      </c>
      <c r="DW227" s="1">
        <v>6.5904610706201501</v>
      </c>
      <c r="DX227" s="1">
        <v>5.2363430945556102</v>
      </c>
      <c r="EL227"/>
      <c r="EZ227"/>
      <c r="FB227" s="1">
        <v>15.444570665423599</v>
      </c>
      <c r="FC227" s="1">
        <v>8.1293130957478894</v>
      </c>
      <c r="FD227" s="1">
        <v>9.3527949675083502</v>
      </c>
      <c r="FE227" s="98" t="e">
        <v>#N/A</v>
      </c>
      <c r="FF227" s="1">
        <v>6.2843850605420997</v>
      </c>
      <c r="FG227" s="1">
        <v>9.1134870641324905</v>
      </c>
      <c r="FH227" s="1">
        <v>14.5353263079329</v>
      </c>
      <c r="FI227" s="1">
        <v>6.4444805492539201</v>
      </c>
      <c r="FJ227" s="1">
        <v>2.2677499725339598</v>
      </c>
      <c r="FK227" s="1">
        <v>10.8966033350163</v>
      </c>
      <c r="FL227" s="1">
        <v>3.5406981576657701</v>
      </c>
      <c r="FM227" s="1">
        <v>9.2804592108829507</v>
      </c>
      <c r="FN227" s="1">
        <v>6.2492110385690696</v>
      </c>
      <c r="GB227"/>
      <c r="GP227"/>
      <c r="HR227"/>
    </row>
    <row r="228" spans="1:226" ht="21">
      <c r="A228" s="13">
        <f t="shared" si="3"/>
        <v>39598</v>
      </c>
      <c r="O228"/>
      <c r="AD228"/>
      <c r="AE228" s="4">
        <v>39598</v>
      </c>
      <c r="AF228" s="1">
        <v>18.3158220274026</v>
      </c>
      <c r="AG228" s="1">
        <v>10.211741252066799</v>
      </c>
      <c r="AH228" s="1">
        <v>10.478988318896601</v>
      </c>
      <c r="AI228" s="1">
        <v>4.4681414985434698</v>
      </c>
      <c r="AJ228" s="1">
        <v>7.7551012807276098</v>
      </c>
      <c r="AK228" s="1">
        <v>11.394853536444799</v>
      </c>
      <c r="AL228" s="1">
        <v>14.001998790176</v>
      </c>
      <c r="AM228" s="1">
        <v>11.2564218406772</v>
      </c>
      <c r="AN228" s="1">
        <v>5.6536857500525999</v>
      </c>
      <c r="AO228" s="1">
        <v>8.7594304780511401</v>
      </c>
      <c r="AP228" s="1">
        <v>1.8169515741597999</v>
      </c>
      <c r="AQ228" s="1">
        <v>6.8915381116169803</v>
      </c>
      <c r="AR228" s="1">
        <v>16.047686330706998</v>
      </c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T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DJ228"/>
      <c r="DL228" s="1">
        <v>9.9853773915947208</v>
      </c>
      <c r="DM228" s="1">
        <v>5.8840705542885203</v>
      </c>
      <c r="DN228" s="1">
        <v>6.3880180749909101</v>
      </c>
      <c r="DO228" s="1">
        <v>4.9494823990058103</v>
      </c>
      <c r="DP228" s="1">
        <v>4.3521951788492803</v>
      </c>
      <c r="DQ228" s="1">
        <v>6.2534084879943697</v>
      </c>
      <c r="DR228" s="1">
        <v>8.4051402723317192</v>
      </c>
      <c r="DS228" s="1">
        <v>2.5577442833151598</v>
      </c>
      <c r="DT228" s="1">
        <v>2.76911498188456</v>
      </c>
      <c r="DU228" s="1">
        <v>8.6901507249902199</v>
      </c>
      <c r="DV228" s="1">
        <v>8.9914395350756493</v>
      </c>
      <c r="DW228" s="1">
        <v>7.1276298619543903</v>
      </c>
      <c r="DX228" s="1">
        <v>5.4774977301565704</v>
      </c>
      <c r="EL228"/>
      <c r="EZ228"/>
      <c r="FB228" s="1">
        <v>15.639816379651201</v>
      </c>
      <c r="FC228" s="1">
        <v>8.0122490211970092</v>
      </c>
      <c r="FD228" s="1">
        <v>9.1573560589079399</v>
      </c>
      <c r="FE228" s="98" t="e">
        <v>#N/A</v>
      </c>
      <c r="FF228" s="1">
        <v>6.0313522972187101</v>
      </c>
      <c r="FG228" s="1">
        <v>9.3953508335326106</v>
      </c>
      <c r="FH228" s="1">
        <v>11.3457083669641</v>
      </c>
      <c r="FI228" s="1">
        <v>4.82809311456184</v>
      </c>
      <c r="FJ228" s="1">
        <v>2.2663257822177498</v>
      </c>
      <c r="FK228" s="1">
        <v>10.7256611486838</v>
      </c>
      <c r="FL228" s="1">
        <v>4.3601926434765996</v>
      </c>
      <c r="FM228" s="1">
        <v>9.5779664755346392</v>
      </c>
      <c r="FN228" s="1">
        <v>6.7375665296401799</v>
      </c>
      <c r="GB228"/>
      <c r="GP228"/>
      <c r="HR228"/>
    </row>
    <row r="229" spans="1:226" ht="21">
      <c r="A229" s="13">
        <f t="shared" si="3"/>
        <v>39568</v>
      </c>
      <c r="O229"/>
      <c r="AD229"/>
      <c r="AE229" s="4">
        <v>39568</v>
      </c>
      <c r="AF229" s="1">
        <v>16.162833644086199</v>
      </c>
      <c r="AG229" s="1">
        <v>9.7651473736903096</v>
      </c>
      <c r="AH229" s="1">
        <v>10.137538411614599</v>
      </c>
      <c r="AI229" s="1">
        <v>3.8447622005548898</v>
      </c>
      <c r="AJ229" s="1">
        <v>8.1005455220449107</v>
      </c>
      <c r="AK229" s="1">
        <v>11.784797075127001</v>
      </c>
      <c r="AL229" s="1">
        <v>12.540478801496601</v>
      </c>
      <c r="AM229" s="1">
        <v>10.7606440288119</v>
      </c>
      <c r="AN229" s="1">
        <v>5.5743434907904996</v>
      </c>
      <c r="AO229" s="1">
        <v>8.4795947131552403</v>
      </c>
      <c r="AP229" s="1">
        <v>2.5952403656009499</v>
      </c>
      <c r="AQ229" s="1">
        <v>7.65793362908496</v>
      </c>
      <c r="AR229" s="1">
        <v>16.136895144910099</v>
      </c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T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DJ229"/>
      <c r="DL229" s="1">
        <v>9.3753743158346197</v>
      </c>
      <c r="DM229" s="1">
        <v>6.3478963300424596</v>
      </c>
      <c r="DN229" s="1">
        <v>6.2558566215476104</v>
      </c>
      <c r="DO229" s="1">
        <v>4.8521128467091703</v>
      </c>
      <c r="DP229" s="1">
        <v>4.2301441894112903</v>
      </c>
      <c r="DQ229" s="1">
        <v>6.4307657951325403</v>
      </c>
      <c r="DR229" s="1">
        <v>7.0579140366251298</v>
      </c>
      <c r="DS229" s="1">
        <v>3.0711980282594098</v>
      </c>
      <c r="DT229" s="1">
        <v>2.8670141715825102</v>
      </c>
      <c r="DU229" s="1">
        <v>8.8692200895617805</v>
      </c>
      <c r="DV229" s="1">
        <v>8.9144925557743999</v>
      </c>
      <c r="DW229" s="1">
        <v>5.2807051916008803</v>
      </c>
      <c r="DX229" s="1">
        <v>5.5771003003540303</v>
      </c>
      <c r="EL229"/>
      <c r="EZ229"/>
      <c r="FB229" s="1">
        <v>15.285799850247701</v>
      </c>
      <c r="FC229" s="1">
        <v>8.3742958555551503</v>
      </c>
      <c r="FD229" s="1">
        <v>9.0092302157889002</v>
      </c>
      <c r="FE229" s="98" t="e">
        <v>#N/A</v>
      </c>
      <c r="FF229" s="1">
        <v>5.7127813688071596</v>
      </c>
      <c r="FG229" s="1">
        <v>9.8966307758386307</v>
      </c>
      <c r="FH229" s="1">
        <v>9.8790723092676291</v>
      </c>
      <c r="FI229" s="1">
        <v>3.9311254189591902</v>
      </c>
      <c r="FJ229" s="1">
        <v>2.3988783273734402</v>
      </c>
      <c r="FK229" s="1">
        <v>10.7079608087232</v>
      </c>
      <c r="FL229" s="1">
        <v>5.3246631892688399</v>
      </c>
      <c r="FM229" s="1">
        <v>8.86851000453313</v>
      </c>
      <c r="FN229" s="1">
        <v>6.9626936174201397</v>
      </c>
      <c r="GB229"/>
      <c r="GP229"/>
      <c r="HR229"/>
    </row>
    <row r="230" spans="1:226" ht="21">
      <c r="A230" s="13">
        <f t="shared" si="3"/>
        <v>39538</v>
      </c>
      <c r="O230"/>
      <c r="AD230"/>
      <c r="AE230" s="4">
        <v>39538</v>
      </c>
      <c r="AF230" s="1">
        <v>11.3199755347528</v>
      </c>
      <c r="AG230" s="1">
        <v>11.0515974733463</v>
      </c>
      <c r="AH230" s="1">
        <v>10.933745282615201</v>
      </c>
      <c r="AI230" s="1">
        <v>7.7540403514280403</v>
      </c>
      <c r="AJ230" s="1">
        <v>7.2706490112824698</v>
      </c>
      <c r="AK230" s="1">
        <v>12.0387878274801</v>
      </c>
      <c r="AL230" s="1">
        <v>9.6252170252390705</v>
      </c>
      <c r="AM230" s="1">
        <v>11.112007511597801</v>
      </c>
      <c r="AN230" s="1">
        <v>6.5032613942775699</v>
      </c>
      <c r="AO230" s="1">
        <v>10.5114090419859</v>
      </c>
      <c r="AP230" s="1">
        <v>3.8543897825522602</v>
      </c>
      <c r="AQ230" s="1">
        <v>9.5164390213780603</v>
      </c>
      <c r="AR230" s="1">
        <v>18.3876618023681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T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DJ230"/>
      <c r="DL230" s="1">
        <v>9.0484830078509493</v>
      </c>
      <c r="DM230" s="1">
        <v>7.00088763005561</v>
      </c>
      <c r="DN230" s="1">
        <v>6.6005680629935002</v>
      </c>
      <c r="DO230" s="1">
        <v>5.4236964657183204</v>
      </c>
      <c r="DP230" s="1">
        <v>4.6238525303720603</v>
      </c>
      <c r="DQ230" s="1">
        <v>6.6215470109635897</v>
      </c>
      <c r="DR230" s="1">
        <v>5.6034744537938304</v>
      </c>
      <c r="DS230" s="1">
        <v>4.5091113837110504</v>
      </c>
      <c r="DT230" s="1">
        <v>3.4042634281695001</v>
      </c>
      <c r="DU230" s="1">
        <v>9.4981466464042299</v>
      </c>
      <c r="DV230" s="1">
        <v>8.7983191801089191</v>
      </c>
      <c r="DW230" s="1">
        <v>4.0263081348628802</v>
      </c>
      <c r="DX230" s="1">
        <v>6.1115251254226202</v>
      </c>
      <c r="EL230"/>
      <c r="EZ230"/>
      <c r="FB230" s="1">
        <v>12.7869283544156</v>
      </c>
      <c r="FC230" s="1">
        <v>8.5139837968031795</v>
      </c>
      <c r="FD230" s="1">
        <v>9.2752265559793692</v>
      </c>
      <c r="FE230" s="98" t="e">
        <v>#N/A</v>
      </c>
      <c r="FF230" s="1">
        <v>5.8061860737729702</v>
      </c>
      <c r="FG230" s="1">
        <v>9.6283099357332809</v>
      </c>
      <c r="FH230" s="1">
        <v>8.7038640437341197</v>
      </c>
      <c r="FI230" s="1">
        <v>5.6364112949113601</v>
      </c>
      <c r="FJ230" s="1">
        <v>2.6660913929356802</v>
      </c>
      <c r="FK230" s="1">
        <v>10.988751871522201</v>
      </c>
      <c r="FL230" s="1">
        <v>6.0751003007905897</v>
      </c>
      <c r="FM230" s="1">
        <v>6.0777373210704297</v>
      </c>
      <c r="FN230" s="1">
        <v>6.1752675002919197</v>
      </c>
      <c r="GB230"/>
      <c r="GP230"/>
      <c r="HR230"/>
    </row>
    <row r="231" spans="1:226" ht="21">
      <c r="A231" s="13">
        <f t="shared" si="3"/>
        <v>39507</v>
      </c>
      <c r="O231"/>
      <c r="AD231"/>
      <c r="AE231" s="4">
        <v>39507</v>
      </c>
      <c r="AF231" s="1">
        <v>8.7782234009197406</v>
      </c>
      <c r="AG231" s="1">
        <v>10.798307553274199</v>
      </c>
      <c r="AH231" s="1">
        <v>11.513372063114099</v>
      </c>
      <c r="AI231" s="1">
        <v>8.6366641494411507</v>
      </c>
      <c r="AJ231" s="1">
        <v>7.2032083162326304</v>
      </c>
      <c r="AK231" s="1">
        <v>13.232078960853</v>
      </c>
      <c r="AL231" s="1">
        <v>8.2539434646477794</v>
      </c>
      <c r="AM231" s="1">
        <v>15.0186574556748</v>
      </c>
      <c r="AN231" s="1">
        <v>7.3990742725739302</v>
      </c>
      <c r="AO231" s="1">
        <v>12.4304130028994</v>
      </c>
      <c r="AP231" s="1">
        <v>4.8416308018616698</v>
      </c>
      <c r="AQ231" s="1">
        <v>10.657254080729301</v>
      </c>
      <c r="AR231" s="1">
        <v>17.183871281392701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T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DJ231"/>
      <c r="DL231" s="1">
        <v>8.0639239174090296</v>
      </c>
      <c r="DM231" s="1">
        <v>7.1592482254054799</v>
      </c>
      <c r="DN231" s="1">
        <v>6.8713113179732801</v>
      </c>
      <c r="DO231" s="1">
        <v>5.4565871145069504</v>
      </c>
      <c r="DP231" s="1">
        <v>4.5012350933785701</v>
      </c>
      <c r="DQ231" s="1">
        <v>6.8367848948226797</v>
      </c>
      <c r="DR231" s="1">
        <v>3.6859584242391099</v>
      </c>
      <c r="DS231" s="1">
        <v>5.1390444794334904</v>
      </c>
      <c r="DT231" s="1">
        <v>3.8886067767143602</v>
      </c>
      <c r="DU231" s="1">
        <v>10.0622162478244</v>
      </c>
      <c r="DV231" s="1">
        <v>8.1259595604402293</v>
      </c>
      <c r="DW231" s="1">
        <v>3.8284257137720199</v>
      </c>
      <c r="DX231" s="1">
        <v>6.2651244937972699</v>
      </c>
      <c r="EL231"/>
      <c r="EZ231"/>
      <c r="FB231" s="1">
        <v>9.4162862099781108</v>
      </c>
      <c r="FC231" s="1">
        <v>9.2312986773685992</v>
      </c>
      <c r="FD231" s="1">
        <v>9.7478088507546801</v>
      </c>
      <c r="FE231" s="98" t="e">
        <v>#N/A</v>
      </c>
      <c r="FF231" s="1">
        <v>5.7243653206965499</v>
      </c>
      <c r="FG231" s="1">
        <v>11.0750142042505</v>
      </c>
      <c r="FH231" s="1">
        <v>6.1990482314885798</v>
      </c>
      <c r="FI231" s="1">
        <v>6.2754357260028204</v>
      </c>
      <c r="FJ231" s="1">
        <v>2.42095584673765</v>
      </c>
      <c r="FK231" s="1">
        <v>12.9829719595905</v>
      </c>
      <c r="FL231" s="1">
        <v>7.0980944959856602</v>
      </c>
      <c r="FM231" s="1">
        <v>6.4635136739424297</v>
      </c>
      <c r="FN231" s="1">
        <v>7.44476569955967</v>
      </c>
      <c r="GB231"/>
      <c r="GP231"/>
      <c r="HR231"/>
    </row>
    <row r="232" spans="1:226" ht="21">
      <c r="A232" s="13">
        <f t="shared" si="3"/>
        <v>39478</v>
      </c>
      <c r="O232"/>
      <c r="AD232"/>
      <c r="AE232" s="4">
        <v>39478</v>
      </c>
      <c r="AF232" s="1">
        <v>9.0119517926355606</v>
      </c>
      <c r="AG232" s="1">
        <v>12.2084839824255</v>
      </c>
      <c r="AH232" s="1">
        <v>12.1005081142438</v>
      </c>
      <c r="AI232" s="1">
        <v>9.9064242640230198</v>
      </c>
      <c r="AJ232" s="1">
        <v>8.5516781520571499</v>
      </c>
      <c r="AK232" s="1">
        <v>14.9202313583666</v>
      </c>
      <c r="AL232" s="1">
        <v>7.08492012381235</v>
      </c>
      <c r="AM232" s="1">
        <v>19.208147757780601</v>
      </c>
      <c r="AN232" s="1">
        <v>8.5947337616567303</v>
      </c>
      <c r="AO232" s="1">
        <v>12.534582277787599</v>
      </c>
      <c r="AP232" s="1">
        <v>5.9494242624195204</v>
      </c>
      <c r="AQ232" s="1">
        <v>12.3197233098564</v>
      </c>
      <c r="AR232" s="1">
        <v>20.561298893097302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T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DJ232"/>
      <c r="DL232" s="1">
        <v>7.5883761536175003</v>
      </c>
      <c r="DM232" s="1">
        <v>6.0616401219137899</v>
      </c>
      <c r="DN232" s="1">
        <v>7.6823061712831899</v>
      </c>
      <c r="DO232" s="1">
        <v>6.7180706963561798</v>
      </c>
      <c r="DP232" s="1">
        <v>4.9606467660705604</v>
      </c>
      <c r="DQ232" s="1">
        <v>7.1558866370387104</v>
      </c>
      <c r="DR232" s="1">
        <v>2.8971870428339002</v>
      </c>
      <c r="DS232" s="1">
        <v>6.2705390036179898</v>
      </c>
      <c r="DT232" s="1">
        <v>3.8660903886995102</v>
      </c>
      <c r="DU232" s="1">
        <v>10.345846648237901</v>
      </c>
      <c r="DV232" s="1">
        <v>8.14423903752113</v>
      </c>
      <c r="DW232" s="1">
        <v>4.07880513663142</v>
      </c>
      <c r="DX232" s="1">
        <v>6.4840400454887197</v>
      </c>
      <c r="EL232"/>
      <c r="EZ232"/>
      <c r="FB232" s="1">
        <v>9.2172226364449301</v>
      </c>
      <c r="FC232" s="1">
        <v>7.5098389425515997</v>
      </c>
      <c r="FD232" s="1">
        <v>10.4547199409756</v>
      </c>
      <c r="FE232" s="98" t="e">
        <v>#N/A</v>
      </c>
      <c r="FF232" s="1">
        <v>7.4422163631650404</v>
      </c>
      <c r="FG232" s="1">
        <v>11.1387877224532</v>
      </c>
      <c r="FH232" s="1">
        <v>6.0026592798291896</v>
      </c>
      <c r="FI232" s="1">
        <v>11.741662535616699</v>
      </c>
      <c r="FJ232" s="1">
        <v>2.2989870860381099</v>
      </c>
      <c r="FK232" s="1">
        <v>13.6461782675821</v>
      </c>
      <c r="FL232" s="1">
        <v>8.1426317494744502</v>
      </c>
      <c r="FM232" s="1">
        <v>6.2748580629763699</v>
      </c>
      <c r="FN232" s="1">
        <v>6.3582218750509396</v>
      </c>
      <c r="GB232"/>
      <c r="GP232"/>
      <c r="HR232"/>
    </row>
    <row r="233" spans="1:226" ht="21">
      <c r="A233" s="13">
        <f t="shared" si="3"/>
        <v>39447</v>
      </c>
      <c r="O233"/>
      <c r="AD233"/>
      <c r="AE233" s="4">
        <v>39447</v>
      </c>
      <c r="AF233" s="1">
        <v>8.7811969366654807</v>
      </c>
      <c r="AG233" s="1">
        <v>12.751903780931</v>
      </c>
      <c r="AH233" s="1">
        <v>12.828324064257799</v>
      </c>
      <c r="AI233" s="1">
        <v>8.1728335208751695</v>
      </c>
      <c r="AJ233" s="1">
        <v>8.3697257599817405</v>
      </c>
      <c r="AK233" s="1">
        <v>16.270519462992901</v>
      </c>
      <c r="AL233" s="1">
        <v>4.6581655129164297</v>
      </c>
      <c r="AM233" s="1">
        <v>21.657675477244499</v>
      </c>
      <c r="AN233" s="1">
        <v>9.1751926202363894</v>
      </c>
      <c r="AO233" s="1">
        <v>13.0828429375089</v>
      </c>
      <c r="AP233" s="1">
        <v>9.6316132915895896</v>
      </c>
      <c r="AQ233" s="1">
        <v>12.693951016964499</v>
      </c>
      <c r="AR233" s="1">
        <v>22.497034182410001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T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DJ233"/>
      <c r="DL233" s="1">
        <v>5.7166457715161103</v>
      </c>
      <c r="DM233" s="1">
        <v>6.6006512857681097</v>
      </c>
      <c r="DN233" s="1">
        <v>8.3531275629772601</v>
      </c>
      <c r="DO233" s="1">
        <v>6.9877374206649403</v>
      </c>
      <c r="DP233" s="1">
        <v>5.5081989387833303</v>
      </c>
      <c r="DQ233" s="1">
        <v>7.5174726366122</v>
      </c>
      <c r="DR233" s="1">
        <v>1.99379180383195</v>
      </c>
      <c r="DS233" s="1">
        <v>6.7149475834455599</v>
      </c>
      <c r="DT233" s="1">
        <v>3.9804873543007799</v>
      </c>
      <c r="DU233" s="1">
        <v>10.334684341791499</v>
      </c>
      <c r="DV233" s="1">
        <v>8.1566240510346795</v>
      </c>
      <c r="DW233" s="1">
        <v>4.3115332220180802</v>
      </c>
      <c r="DX233" s="1">
        <v>7.2483011280298397</v>
      </c>
      <c r="EL233"/>
      <c r="EZ233"/>
      <c r="FB233" s="1">
        <v>8.1394441615354101</v>
      </c>
      <c r="FC233" s="1">
        <v>7.2042444573484197</v>
      </c>
      <c r="FD233" s="1">
        <v>11.5888994488023</v>
      </c>
      <c r="FE233" s="98" t="e">
        <v>#N/A</v>
      </c>
      <c r="FF233" s="1">
        <v>7.3906545357236597</v>
      </c>
      <c r="FG233" s="1">
        <v>12.054523426260101</v>
      </c>
      <c r="FH233" s="1">
        <v>4.0017800425645103</v>
      </c>
      <c r="FI233" s="1">
        <v>15.3354071762649</v>
      </c>
      <c r="FJ233" s="1">
        <v>2.1753658329888101</v>
      </c>
      <c r="FK233" s="1">
        <v>13.3188009009525</v>
      </c>
      <c r="FL233" s="1">
        <v>9.7827393340031499</v>
      </c>
      <c r="FM233" s="1">
        <v>6.3227116695032599</v>
      </c>
      <c r="FN233" s="1">
        <v>4.9681767409045703</v>
      </c>
      <c r="GB233"/>
      <c r="GP233"/>
      <c r="HR233"/>
    </row>
    <row r="234" spans="1:226" ht="21">
      <c r="A234" s="13">
        <f t="shared" si="3"/>
        <v>39416</v>
      </c>
      <c r="O234"/>
      <c r="AD234"/>
      <c r="AE234" s="4">
        <v>39416</v>
      </c>
      <c r="AF234" s="1">
        <v>9.6759282984448802</v>
      </c>
      <c r="AG234" s="1">
        <v>13.090166891416899</v>
      </c>
      <c r="AH234" s="1">
        <v>12.9823213127851</v>
      </c>
      <c r="AI234" s="1">
        <v>6.5155052176030699</v>
      </c>
      <c r="AJ234" s="1">
        <v>8.0025288226898699</v>
      </c>
      <c r="AK234" s="1">
        <v>16.766140926960102</v>
      </c>
      <c r="AL234" s="1">
        <v>4.2938945898418703</v>
      </c>
      <c r="AM234" s="1">
        <v>20.827832805863601</v>
      </c>
      <c r="AN234" s="1">
        <v>8.3103823184309196</v>
      </c>
      <c r="AO234" s="1">
        <v>12.082505661296301</v>
      </c>
      <c r="AP234" s="1">
        <v>11.515673041451601</v>
      </c>
      <c r="AQ234" s="1">
        <v>11.843925235677199</v>
      </c>
      <c r="AR234" s="1">
        <v>22.970583283890701</v>
      </c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T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DJ234"/>
      <c r="DL234" s="1">
        <v>6.3377373714706398</v>
      </c>
      <c r="DM234" s="1">
        <v>5.1634873644596802</v>
      </c>
      <c r="DN234" s="1">
        <v>8.3212559241591997</v>
      </c>
      <c r="DO234" s="1">
        <v>7.2928451700609198</v>
      </c>
      <c r="DP234" s="1">
        <v>5.5985429442499104</v>
      </c>
      <c r="DQ234" s="1">
        <v>7.5755059645304499</v>
      </c>
      <c r="DR234" s="1">
        <v>1.7170008189358801</v>
      </c>
      <c r="DS234" s="1">
        <v>8.2665711181155199</v>
      </c>
      <c r="DT234" s="1">
        <v>3.7985092472411202</v>
      </c>
      <c r="DU234" s="1">
        <v>9.9326173847809898</v>
      </c>
      <c r="DV234" s="1">
        <v>6.6228267903507998</v>
      </c>
      <c r="DW234" s="1">
        <v>2.9273803885710401</v>
      </c>
      <c r="DX234" s="1">
        <v>4.6519367466236199</v>
      </c>
      <c r="EL234"/>
      <c r="EZ234"/>
      <c r="FB234" s="1">
        <v>8.8481191718015104</v>
      </c>
      <c r="FC234" s="1">
        <v>7.7807880547396104</v>
      </c>
      <c r="FD234" s="1">
        <v>11.944799562477501</v>
      </c>
      <c r="FE234" s="98" t="e">
        <v>#N/A</v>
      </c>
      <c r="FF234" s="1">
        <v>7.2377501238176203</v>
      </c>
      <c r="FG234" s="1">
        <v>12.1005219574338</v>
      </c>
      <c r="FH234" s="1">
        <v>3.9104625099978398</v>
      </c>
      <c r="FI234" s="1">
        <v>13.604038297521999</v>
      </c>
      <c r="FJ234" s="1">
        <v>2.3409343554778399</v>
      </c>
      <c r="FK234" s="1">
        <v>12.935684073808099</v>
      </c>
      <c r="FL234" s="1">
        <v>9.2766574488909299</v>
      </c>
      <c r="FM234" s="1">
        <v>6.6011089431573202</v>
      </c>
      <c r="FN234" s="1">
        <v>5.8792927328453404</v>
      </c>
      <c r="GB234"/>
      <c r="GP234"/>
      <c r="HR234"/>
    </row>
    <row r="235" spans="1:226" ht="21">
      <c r="A235" s="13">
        <f t="shared" si="3"/>
        <v>39386</v>
      </c>
      <c r="O235"/>
      <c r="AD235"/>
      <c r="AE235" s="4">
        <v>39386</v>
      </c>
      <c r="AF235" s="1">
        <v>8.8792072445894998</v>
      </c>
      <c r="AG235" s="1">
        <v>14.6770052498357</v>
      </c>
      <c r="AH235" s="1">
        <v>14.0160402712511</v>
      </c>
      <c r="AI235" s="1">
        <v>7.7491514970981301</v>
      </c>
      <c r="AJ235" s="1">
        <v>8.0734857525215507</v>
      </c>
      <c r="AK235" s="1">
        <v>16.5825832659872</v>
      </c>
      <c r="AL235" s="1">
        <v>2.8355659423775101</v>
      </c>
      <c r="AM235" s="1">
        <v>19.717820604854399</v>
      </c>
      <c r="AN235" s="1">
        <v>7.1905282508259196</v>
      </c>
      <c r="AO235" s="1">
        <v>11.0440689149983</v>
      </c>
      <c r="AP235" s="1">
        <v>13.5428034893605</v>
      </c>
      <c r="AQ235" s="1">
        <v>11.563696518490399</v>
      </c>
      <c r="AR235" s="1">
        <v>27.859432905558201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T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DJ235"/>
      <c r="DL235" s="1">
        <v>5.8457240825311798</v>
      </c>
      <c r="DM235" s="1">
        <v>5.1051602937803997</v>
      </c>
      <c r="DN235" s="1">
        <v>7.9997686647232902</v>
      </c>
      <c r="DO235" s="1">
        <v>6.42157838638978</v>
      </c>
      <c r="DP235" s="1">
        <v>5.5224230673435999</v>
      </c>
      <c r="DQ235" s="1">
        <v>7.2997321670825404</v>
      </c>
      <c r="DR235" s="1">
        <v>0.24481503304926999</v>
      </c>
      <c r="DS235" s="1">
        <v>9.6050634439133198</v>
      </c>
      <c r="DT235" s="1">
        <v>3.2346324832778901</v>
      </c>
      <c r="DU235" s="1">
        <v>8.9431376442640307</v>
      </c>
      <c r="DV235" s="1">
        <v>3.2555000490667698</v>
      </c>
      <c r="DW235" s="1">
        <v>2.46852896146518</v>
      </c>
      <c r="DX235" s="1">
        <v>4.5186386583942202</v>
      </c>
      <c r="EL235"/>
      <c r="EZ235"/>
      <c r="FB235" s="1">
        <v>6.8969312812711898</v>
      </c>
      <c r="FC235" s="1">
        <v>8.7489754822964905</v>
      </c>
      <c r="FD235" s="1">
        <v>12.028025978245701</v>
      </c>
      <c r="FE235" s="98" t="e">
        <v>#N/A</v>
      </c>
      <c r="FF235" s="1">
        <v>7.1015008163836804</v>
      </c>
      <c r="FG235" s="1">
        <v>12.564038617758801</v>
      </c>
      <c r="FH235" s="1">
        <v>2.0965754647897801</v>
      </c>
      <c r="FI235" s="1">
        <v>14.519621501987499</v>
      </c>
      <c r="FJ235" s="1">
        <v>2.5925250504475299</v>
      </c>
      <c r="FK235" s="1">
        <v>12.756477354994001</v>
      </c>
      <c r="FL235" s="1">
        <v>9.9904169601427597</v>
      </c>
      <c r="FM235" s="1">
        <v>7.0332538095729298</v>
      </c>
      <c r="FN235" s="1">
        <v>8.7450388821130307</v>
      </c>
      <c r="GB235"/>
      <c r="GP235"/>
      <c r="HR235"/>
    </row>
    <row r="236" spans="1:226" ht="21">
      <c r="A236" s="13">
        <f t="shared" si="3"/>
        <v>39353</v>
      </c>
      <c r="O236"/>
      <c r="AD236"/>
      <c r="AE236" s="4">
        <v>39353</v>
      </c>
      <c r="AF236" s="1">
        <v>8.3576763131832497</v>
      </c>
      <c r="AG236" s="1">
        <v>14.378303585291601</v>
      </c>
      <c r="AH236" s="1">
        <v>13.7170922085763</v>
      </c>
      <c r="AI236" s="1">
        <v>7.95950695437572</v>
      </c>
      <c r="AJ236" s="1">
        <v>8.8832782623049695</v>
      </c>
      <c r="AK236" s="1">
        <v>16.5015102586081</v>
      </c>
      <c r="AL236" s="1">
        <v>0.78803799351919701</v>
      </c>
      <c r="AM236" s="1">
        <v>20.5968989275304</v>
      </c>
      <c r="AN236" s="1">
        <v>5.9828119243998401</v>
      </c>
      <c r="AO236" s="1">
        <v>10.4287017894383</v>
      </c>
      <c r="AP236" s="1">
        <v>14.712099779856199</v>
      </c>
      <c r="AQ236" s="1">
        <v>11.327105337920599</v>
      </c>
      <c r="AR236" s="1">
        <v>22.583705976614201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T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DJ236"/>
      <c r="DL236" s="1">
        <v>6.2982911533189503</v>
      </c>
      <c r="DM236" s="1">
        <v>3.14362353679646</v>
      </c>
      <c r="DN236" s="1">
        <v>8.1661593507896093</v>
      </c>
      <c r="DO236" s="1">
        <v>6.6416663257280701</v>
      </c>
      <c r="DP236" s="1">
        <v>6.14184738749457</v>
      </c>
      <c r="DQ236" s="1">
        <v>7.5994051337045798</v>
      </c>
      <c r="DR236" s="1">
        <v>-0.55058614436241204</v>
      </c>
      <c r="DS236" s="1">
        <v>10.750250569282301</v>
      </c>
      <c r="DT236" s="1">
        <v>3.1933256685740101</v>
      </c>
      <c r="DU236" s="1">
        <v>6.88966247055557</v>
      </c>
      <c r="DV236" s="1">
        <v>1.83101993039851</v>
      </c>
      <c r="DW236" s="1">
        <v>2.03587976824724</v>
      </c>
      <c r="DX236" s="1">
        <v>0.79473229131411505</v>
      </c>
      <c r="EL236"/>
      <c r="EZ236"/>
      <c r="FB236" s="1">
        <v>6.4059962702087399</v>
      </c>
      <c r="FC236" s="1">
        <v>8.8066323495926699</v>
      </c>
      <c r="FD236" s="1">
        <v>12.318209725059001</v>
      </c>
      <c r="FE236" s="98" t="e">
        <v>#N/A</v>
      </c>
      <c r="FF236" s="1">
        <v>7.3127275722758496</v>
      </c>
      <c r="FG236" s="1">
        <v>13.217571504312099</v>
      </c>
      <c r="FH236" s="1">
        <v>-0.32613179950001497</v>
      </c>
      <c r="FI236" s="1">
        <v>15.7279249986445</v>
      </c>
      <c r="FJ236" s="1">
        <v>2.4694484152501199</v>
      </c>
      <c r="FK236" s="1">
        <v>9.3154580401568996</v>
      </c>
      <c r="FL236" s="1">
        <v>10.254136208080901</v>
      </c>
      <c r="FM236" s="1">
        <v>6.7259548074975699</v>
      </c>
      <c r="FN236" s="1">
        <v>8.1215108112725591</v>
      </c>
      <c r="GB236"/>
      <c r="GP236"/>
      <c r="HR236"/>
    </row>
    <row r="237" spans="1:226" ht="21">
      <c r="A237" s="13">
        <f t="shared" si="3"/>
        <v>39325</v>
      </c>
      <c r="O237"/>
      <c r="AD237"/>
      <c r="AE237" s="4">
        <v>39325</v>
      </c>
      <c r="AF237" s="1">
        <v>9.9201316205122403</v>
      </c>
      <c r="AG237" s="1">
        <v>14.858265330825301</v>
      </c>
      <c r="AH237" s="1">
        <v>13.844161841390999</v>
      </c>
      <c r="AI237" s="1">
        <v>8.6384353027601293</v>
      </c>
      <c r="AJ237" s="1">
        <v>8.7422038517159493</v>
      </c>
      <c r="AK237" s="1">
        <v>16.522209917991901</v>
      </c>
      <c r="AL237" s="1">
        <v>-4.2776959780874597E-2</v>
      </c>
      <c r="AM237" s="1">
        <v>19.8946081882311</v>
      </c>
      <c r="AN237" s="1">
        <v>5.6174336161432503</v>
      </c>
      <c r="AO237" s="1">
        <v>11.587439350645599</v>
      </c>
      <c r="AP237" s="1">
        <v>17.5196868264096</v>
      </c>
      <c r="AQ237" s="1">
        <v>10.7295499196509</v>
      </c>
      <c r="AR237" s="1">
        <v>23.303310389605901</v>
      </c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T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DJ237"/>
      <c r="DL237" s="1">
        <v>6.5014692641728802</v>
      </c>
      <c r="DM237" s="1">
        <v>1.6338155720435299</v>
      </c>
      <c r="DN237" s="1">
        <v>7.9754256144037701</v>
      </c>
      <c r="DO237" s="1">
        <v>6.6825624467373803</v>
      </c>
      <c r="DP237" s="1">
        <v>6.3595483911053501</v>
      </c>
      <c r="DQ237" s="1">
        <v>7.7751774886203497</v>
      </c>
      <c r="DR237" s="1">
        <v>-1.0396450831144901</v>
      </c>
      <c r="DS237" s="1">
        <v>11.391416788047399</v>
      </c>
      <c r="DT237" s="1">
        <v>3.1894391511648901</v>
      </c>
      <c r="DU237" s="1">
        <v>6.6728878391539297</v>
      </c>
      <c r="DV237" s="1">
        <v>0.48179206829427601</v>
      </c>
      <c r="DW237" s="1">
        <v>1.10307533180914</v>
      </c>
      <c r="DX237" s="1">
        <v>-1.86094396126613</v>
      </c>
      <c r="EL237"/>
      <c r="EZ237"/>
      <c r="FB237" s="1">
        <v>6.5710905097340699</v>
      </c>
      <c r="FC237" s="1">
        <v>9.0780865417322598</v>
      </c>
      <c r="FD237" s="1">
        <v>12.1418778241932</v>
      </c>
      <c r="FE237" s="98" t="e">
        <v>#N/A</v>
      </c>
      <c r="FF237" s="1">
        <v>7.3611980311364302</v>
      </c>
      <c r="FG237" s="1">
        <v>13.6751882516809</v>
      </c>
      <c r="FH237" s="1">
        <v>-7.0105757991090797E-2</v>
      </c>
      <c r="FI237" s="1">
        <v>15.7655740508491</v>
      </c>
      <c r="FJ237" s="1">
        <v>2.8675356100045799</v>
      </c>
      <c r="FK237" s="1">
        <v>9.7200360289414007</v>
      </c>
      <c r="FL237" s="1">
        <v>10.2739932190118</v>
      </c>
      <c r="FM237" s="1">
        <v>6.7787300859400901</v>
      </c>
      <c r="FN237" s="1">
        <v>8.2493538620642504</v>
      </c>
      <c r="GB237"/>
      <c r="GP237"/>
      <c r="HR237"/>
    </row>
    <row r="238" spans="1:226" ht="21">
      <c r="A238" s="13">
        <f t="shared" si="3"/>
        <v>39294</v>
      </c>
      <c r="O238"/>
      <c r="AD238"/>
      <c r="AE238" s="4">
        <v>39294</v>
      </c>
      <c r="AF238" s="1">
        <v>10.1940396960262</v>
      </c>
      <c r="AG238" s="1">
        <v>14.256169352926999</v>
      </c>
      <c r="AH238" s="1">
        <v>13.4643061368063</v>
      </c>
      <c r="AI238" s="1">
        <v>9.1600789651752095</v>
      </c>
      <c r="AJ238" s="1">
        <v>8.4556738444090893</v>
      </c>
      <c r="AK238" s="1">
        <v>16.895661997853601</v>
      </c>
      <c r="AL238" s="1">
        <v>-4.1701473572953798E-2</v>
      </c>
      <c r="AM238" s="1">
        <v>17.8392844214248</v>
      </c>
      <c r="AN238" s="1">
        <v>5.0977090498327904</v>
      </c>
      <c r="AO238" s="1">
        <v>12.371528487924101</v>
      </c>
      <c r="AP238" s="1">
        <v>24.777192341008298</v>
      </c>
      <c r="AQ238" s="1">
        <v>10.5296846088481</v>
      </c>
      <c r="AR238" s="1">
        <v>22.026203528195001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T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DJ238"/>
      <c r="DL238" s="1">
        <v>6.10414993855919</v>
      </c>
      <c r="DM238" s="1">
        <v>0.74294481093008302</v>
      </c>
      <c r="DN238" s="1">
        <v>7.85015437088982</v>
      </c>
      <c r="DO238" s="1">
        <v>7.1355932475955104</v>
      </c>
      <c r="DP238" s="1">
        <v>6.48556976253606</v>
      </c>
      <c r="DQ238" s="1">
        <v>8.0756380183531693</v>
      </c>
      <c r="DR238" s="1">
        <v>-1.2181592591440999</v>
      </c>
      <c r="DS238" s="1">
        <v>12.1309112218621</v>
      </c>
      <c r="DT238" s="1">
        <v>3.2484609964018598</v>
      </c>
      <c r="DU238" s="1">
        <v>6.6354129920435403</v>
      </c>
      <c r="DV238" s="1">
        <v>-0.67117676296998097</v>
      </c>
      <c r="DW238" s="1">
        <v>0.68563876282069602</v>
      </c>
      <c r="DX238" s="1">
        <v>-3.0904368181968298</v>
      </c>
      <c r="EL238"/>
      <c r="EZ238"/>
      <c r="FB238" s="1">
        <v>6.4886254900168403</v>
      </c>
      <c r="FC238" s="1">
        <v>9.4800479855995796</v>
      </c>
      <c r="FD238" s="1">
        <v>11.9101671343077</v>
      </c>
      <c r="FE238" s="98" t="e">
        <v>#N/A</v>
      </c>
      <c r="FF238" s="1">
        <v>7.3175967260035799</v>
      </c>
      <c r="FG238" s="1">
        <v>13.8684123783373</v>
      </c>
      <c r="FH238" s="1">
        <v>-0.38563851344628902</v>
      </c>
      <c r="FI238" s="1">
        <v>15.1911331836609</v>
      </c>
      <c r="FJ238" s="1">
        <v>2.8589735526456201</v>
      </c>
      <c r="FK238" s="1">
        <v>9.4306863819227509</v>
      </c>
      <c r="FL238" s="1">
        <v>9.9009353683763095</v>
      </c>
      <c r="FM238" s="1">
        <v>6.5072175762778501</v>
      </c>
      <c r="FN238" s="1">
        <v>9.5916850370272009</v>
      </c>
      <c r="GB238"/>
      <c r="GP238"/>
      <c r="HR238"/>
    </row>
    <row r="239" spans="1:226" ht="21">
      <c r="A239" s="13">
        <f t="shared" si="3"/>
        <v>39262</v>
      </c>
      <c r="O239"/>
      <c r="AD239"/>
      <c r="AE239" s="4">
        <v>39262</v>
      </c>
      <c r="AF239" s="1">
        <v>10.2930679567613</v>
      </c>
      <c r="AG239" s="1">
        <v>14.2080842348141</v>
      </c>
      <c r="AH239" s="1">
        <v>13.558207884957</v>
      </c>
      <c r="AI239" s="1">
        <v>9.0978497140931402</v>
      </c>
      <c r="AJ239" s="1">
        <v>8.8293249571607699</v>
      </c>
      <c r="AK239" s="1">
        <v>15.911897695113099</v>
      </c>
      <c r="AL239" s="1">
        <v>-1.1195120605792299</v>
      </c>
      <c r="AM239" s="1">
        <v>16.518778890616002</v>
      </c>
      <c r="AN239" s="1">
        <v>4.4283714221681398</v>
      </c>
      <c r="AO239" s="1">
        <v>12.616435372859399</v>
      </c>
      <c r="AP239" s="1">
        <v>19.159722489990099</v>
      </c>
      <c r="AQ239" s="1">
        <v>9.7370217620689807</v>
      </c>
      <c r="AR239" s="1">
        <v>21.204263934238298</v>
      </c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T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DJ239"/>
      <c r="DL239" s="1">
        <v>6.1095666632297601</v>
      </c>
      <c r="DM239" s="1">
        <v>0.76612220799813302</v>
      </c>
      <c r="DN239" s="1">
        <v>7.8033975032254297</v>
      </c>
      <c r="DO239" s="1">
        <v>7.8550088256895201</v>
      </c>
      <c r="DP239" s="1">
        <v>6.4058663522782302</v>
      </c>
      <c r="DQ239" s="1">
        <v>8.1599917459246392</v>
      </c>
      <c r="DR239" s="1">
        <v>-1.9704122039477301</v>
      </c>
      <c r="DS239" s="1">
        <v>13.039618100524599</v>
      </c>
      <c r="DT239" s="1">
        <v>3.12464150768474</v>
      </c>
      <c r="DU239" s="1">
        <v>7.1205232427483303</v>
      </c>
      <c r="DV239" s="1">
        <v>-2.2670054262454502</v>
      </c>
      <c r="DW239" s="1">
        <v>0.40245968920262298</v>
      </c>
      <c r="DX239" s="1">
        <v>-2.92636458393785</v>
      </c>
      <c r="EL239"/>
      <c r="EZ239"/>
      <c r="FB239" s="1">
        <v>5.9194811045509104</v>
      </c>
      <c r="FC239" s="1">
        <v>9.0599821536897096</v>
      </c>
      <c r="FD239" s="1">
        <v>12.035466635125401</v>
      </c>
      <c r="FE239" s="98" t="e">
        <v>#N/A</v>
      </c>
      <c r="FF239" s="1">
        <v>7.3033611149451998</v>
      </c>
      <c r="FG239" s="1">
        <v>13.940016744890301</v>
      </c>
      <c r="FH239" s="1">
        <v>-0.77526014205346105</v>
      </c>
      <c r="FI239" s="1">
        <v>13.973438835502201</v>
      </c>
      <c r="FJ239" s="1">
        <v>2.7122726166689799</v>
      </c>
      <c r="FK239" s="1">
        <v>9.9696622990206496</v>
      </c>
      <c r="FL239" s="1">
        <v>9.8897834054097498</v>
      </c>
      <c r="FM239" s="1">
        <v>6.2136185034038096</v>
      </c>
      <c r="FN239" s="1">
        <v>8.4530397004907698</v>
      </c>
      <c r="GB239"/>
      <c r="GP239"/>
      <c r="HR239"/>
    </row>
    <row r="240" spans="1:226" ht="21">
      <c r="A240" s="13">
        <f t="shared" si="3"/>
        <v>39233</v>
      </c>
      <c r="O240"/>
      <c r="AD240"/>
      <c r="AE240" s="4">
        <v>39233</v>
      </c>
      <c r="AF240" s="1">
        <v>10.549898755046801</v>
      </c>
      <c r="AG240" s="1">
        <v>14.3086535492914</v>
      </c>
      <c r="AH240" s="1">
        <v>13.4510725508402</v>
      </c>
      <c r="AI240" s="1">
        <v>8.9295728158188794</v>
      </c>
      <c r="AJ240" s="1">
        <v>9.3479894207488901</v>
      </c>
      <c r="AK240" s="1">
        <v>16.049827006835599</v>
      </c>
      <c r="AL240" s="1">
        <v>-1.93055690540749</v>
      </c>
      <c r="AM240" s="1">
        <v>15.8342536451662</v>
      </c>
      <c r="AN240" s="1">
        <v>3.9608496235561499</v>
      </c>
      <c r="AO240" s="1">
        <v>12.150246623829799</v>
      </c>
      <c r="AP240" s="1">
        <v>28.442771235865798</v>
      </c>
      <c r="AQ240" s="1">
        <v>10.920416441105701</v>
      </c>
      <c r="AR240" s="1">
        <v>21.439873190711602</v>
      </c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T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DJ240"/>
      <c r="DL240" s="1">
        <v>6.4887796948874099</v>
      </c>
      <c r="DM240" s="1">
        <v>1.1222984903729101</v>
      </c>
      <c r="DN240" s="1">
        <v>7.69861619361492</v>
      </c>
      <c r="DO240" s="1">
        <v>7.5382489187215196</v>
      </c>
      <c r="DP240" s="1">
        <v>6.4782619388216096</v>
      </c>
      <c r="DQ240" s="1">
        <v>7.8302743285342196</v>
      </c>
      <c r="DR240" s="1">
        <v>-2.1911332798510399</v>
      </c>
      <c r="DS240" s="1">
        <v>13.8579437790503</v>
      </c>
      <c r="DT240" s="1">
        <v>2.96797049867433</v>
      </c>
      <c r="DU240" s="1">
        <v>6.5748163704349896</v>
      </c>
      <c r="DV240" s="1">
        <v>-3.52452183271456</v>
      </c>
      <c r="DW240" s="1">
        <v>-0.288011944726691</v>
      </c>
      <c r="DX240" s="1">
        <v>-1.91866735976096</v>
      </c>
      <c r="EL240"/>
      <c r="EZ240"/>
      <c r="FB240" s="1">
        <v>5.3598176813912399</v>
      </c>
      <c r="FC240" s="1">
        <v>8.7914059698164895</v>
      </c>
      <c r="FD240" s="1">
        <v>11.8947961404628</v>
      </c>
      <c r="FE240" s="98" t="e">
        <v>#N/A</v>
      </c>
      <c r="FF240" s="1">
        <v>7.5375297076602896</v>
      </c>
      <c r="FG240" s="1">
        <v>13.6325784862674</v>
      </c>
      <c r="FH240" s="1">
        <v>-1.45223076152921</v>
      </c>
      <c r="FI240" s="1">
        <v>14.1903092313241</v>
      </c>
      <c r="FJ240" s="1">
        <v>2.34614800603245</v>
      </c>
      <c r="FK240" s="1">
        <v>9.59056093632943</v>
      </c>
      <c r="FL240" s="1">
        <v>10.2797487475619</v>
      </c>
      <c r="FM240" s="1">
        <v>5.8624961986341901</v>
      </c>
      <c r="FN240" s="1">
        <v>8.1418035679830005</v>
      </c>
      <c r="GB240"/>
      <c r="GP240"/>
      <c r="HR240"/>
    </row>
    <row r="241" spans="1:226" ht="21">
      <c r="A241" s="13">
        <f t="shared" si="3"/>
        <v>39202</v>
      </c>
      <c r="O241"/>
      <c r="AD241"/>
      <c r="AE241" s="4">
        <v>39202</v>
      </c>
      <c r="AF241" s="1">
        <v>10.563020613795601</v>
      </c>
      <c r="AG241" s="1">
        <v>12.726611521166999</v>
      </c>
      <c r="AH241" s="1">
        <v>12.870724826000499</v>
      </c>
      <c r="AI241" s="1">
        <v>8.0635413942334306</v>
      </c>
      <c r="AJ241" s="1">
        <v>9.4602038184663204</v>
      </c>
      <c r="AK241" s="1">
        <v>15.491339781328</v>
      </c>
      <c r="AL241" s="1">
        <v>-3.5436244256416898</v>
      </c>
      <c r="AM241" s="1">
        <v>15.034486576625699</v>
      </c>
      <c r="AN241" s="1">
        <v>3.93312828461189</v>
      </c>
      <c r="AO241" s="1">
        <v>12.111999896133099</v>
      </c>
      <c r="AP241" s="1">
        <v>18.0569501906119</v>
      </c>
      <c r="AQ241" s="1">
        <v>11.9829053950141</v>
      </c>
      <c r="AR241" s="1">
        <v>16.689627110770999</v>
      </c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T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DJ241"/>
      <c r="DL241" s="1">
        <v>7.1409099821708102</v>
      </c>
      <c r="DM241" s="1">
        <v>3.7060252201688999</v>
      </c>
      <c r="DN241" s="1">
        <v>7.5908918728526604</v>
      </c>
      <c r="DO241" s="1">
        <v>6.7209997698187696</v>
      </c>
      <c r="DP241" s="1">
        <v>6.9805753548223803</v>
      </c>
      <c r="DQ241" s="1">
        <v>7.1850581143562096</v>
      </c>
      <c r="DR241" s="1">
        <v>-2.3830157732375801</v>
      </c>
      <c r="DS241" s="1">
        <v>14.702773441874299</v>
      </c>
      <c r="DT241" s="1">
        <v>3.1105610839810001</v>
      </c>
      <c r="DU241" s="1">
        <v>5.5210578561858101</v>
      </c>
      <c r="DV241" s="1">
        <v>-4.4728288408388197</v>
      </c>
      <c r="DW241" s="1">
        <v>0.26288325003957502</v>
      </c>
      <c r="DX241" s="1">
        <v>3.0382400099465001</v>
      </c>
      <c r="EL241"/>
      <c r="EZ241"/>
      <c r="FB241" s="1">
        <v>5.2499365193656002</v>
      </c>
      <c r="FC241" s="1">
        <v>10.023135629226299</v>
      </c>
      <c r="FD241" s="1">
        <v>11.2858455709467</v>
      </c>
      <c r="FE241" s="98" t="e">
        <v>#N/A</v>
      </c>
      <c r="FF241" s="1">
        <v>7.79135870122587</v>
      </c>
      <c r="FG241" s="1">
        <v>11.9934259459781</v>
      </c>
      <c r="FH241" s="1">
        <v>-2.8867857708831299</v>
      </c>
      <c r="FI241" s="1">
        <v>13.308383055133399</v>
      </c>
      <c r="FJ241" s="1">
        <v>2.3889010200457999</v>
      </c>
      <c r="FK241" s="1">
        <v>8.1116203715418695</v>
      </c>
      <c r="FL241" s="1">
        <v>10.231114840096099</v>
      </c>
      <c r="FM241" s="1">
        <v>6.36133019778259</v>
      </c>
      <c r="FN241" s="1">
        <v>11.533434768989901</v>
      </c>
      <c r="GB241"/>
      <c r="GP241"/>
      <c r="HR241"/>
    </row>
    <row r="242" spans="1:226" ht="21">
      <c r="A242" s="13">
        <f t="shared" si="3"/>
        <v>39171</v>
      </c>
      <c r="O242"/>
      <c r="AD242"/>
      <c r="AE242" s="4">
        <v>39171</v>
      </c>
      <c r="AF242" s="1">
        <v>10.030466562105801</v>
      </c>
      <c r="AG242" s="1">
        <v>12.195566912610801</v>
      </c>
      <c r="AH242" s="1">
        <v>12.6278460615322</v>
      </c>
      <c r="AI242" s="1">
        <v>7.5206182579889296</v>
      </c>
      <c r="AJ242" s="1">
        <v>9.5796541419514796</v>
      </c>
      <c r="AK242" s="1">
        <v>14.9511877299995</v>
      </c>
      <c r="AL242" s="1">
        <v>-3.7065143476779698</v>
      </c>
      <c r="AM242" s="1">
        <v>14.594786885606499</v>
      </c>
      <c r="AN242" s="1">
        <v>4.3809088386040198</v>
      </c>
      <c r="AO242" s="1">
        <v>11.2590217203277</v>
      </c>
      <c r="AP242" s="1">
        <v>17.184393348519901</v>
      </c>
      <c r="AQ242" s="1">
        <v>15.9973992096399</v>
      </c>
      <c r="AR242" s="1">
        <v>16.060574471190499</v>
      </c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T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DJ242"/>
      <c r="DL242" s="1">
        <v>7.3602606932895798</v>
      </c>
      <c r="DM242" s="1">
        <v>3.5412169821085002</v>
      </c>
      <c r="DN242" s="1">
        <v>7.5783780458427001</v>
      </c>
      <c r="DO242" s="1">
        <v>6.8945490671010798</v>
      </c>
      <c r="DP242" s="1">
        <v>7.0499584771879196</v>
      </c>
      <c r="DQ242" s="1">
        <v>6.0450435940404796</v>
      </c>
      <c r="DR242" s="1">
        <v>-2.6411649915865398</v>
      </c>
      <c r="DS242" s="1">
        <v>15.8733861974129</v>
      </c>
      <c r="DT242" s="1">
        <v>3.1831912471983799</v>
      </c>
      <c r="DU242" s="1">
        <v>5.4738206368179902</v>
      </c>
      <c r="DV242" s="1">
        <v>-5.9799106902998398</v>
      </c>
      <c r="DW242" s="1">
        <v>1.3115941597878999</v>
      </c>
      <c r="DX242" s="1">
        <v>2.8203409548031901</v>
      </c>
      <c r="EL242"/>
      <c r="EZ242"/>
      <c r="FB242" s="1">
        <v>4.53258656751483</v>
      </c>
      <c r="FC242" s="1">
        <v>10.132871748480801</v>
      </c>
      <c r="FD242" s="1">
        <v>11.4673782571776</v>
      </c>
      <c r="FE242" s="98" t="e">
        <v>#N/A</v>
      </c>
      <c r="FF242" s="1">
        <v>8.1580399561346599</v>
      </c>
      <c r="FG242" s="1">
        <v>11.366360335887199</v>
      </c>
      <c r="FH242" s="1">
        <v>-3.6437688585345702</v>
      </c>
      <c r="FI242" s="1">
        <v>12.3942950393447</v>
      </c>
      <c r="FJ242" s="1">
        <v>2.4779954680791501</v>
      </c>
      <c r="FK242" s="1">
        <v>8.4326987070556498</v>
      </c>
      <c r="FL242" s="1">
        <v>9.7739288460836402</v>
      </c>
      <c r="FM242" s="1">
        <v>6.4739188060775401</v>
      </c>
      <c r="FN242" s="1">
        <v>12.190144486463501</v>
      </c>
      <c r="GB242"/>
      <c r="GP242"/>
      <c r="HR242"/>
    </row>
    <row r="243" spans="1:226" ht="21">
      <c r="A243" s="13">
        <f t="shared" si="3"/>
        <v>39141</v>
      </c>
      <c r="O243"/>
      <c r="AD243"/>
      <c r="AE243" s="4">
        <v>39141</v>
      </c>
      <c r="AF243" s="1">
        <v>8.6226712670968801</v>
      </c>
      <c r="AG243" s="1">
        <v>12.3497483773544</v>
      </c>
      <c r="AH243" s="1">
        <v>12.4403269450123</v>
      </c>
      <c r="AI243" s="1">
        <v>7.3024647019998703</v>
      </c>
      <c r="AJ243" s="1">
        <v>9.6533664985384</v>
      </c>
      <c r="AK243" s="1">
        <v>16.4493257372485</v>
      </c>
      <c r="AL243" s="1">
        <v>-3.73645129285498</v>
      </c>
      <c r="AM243" s="1">
        <v>15.0533201336619</v>
      </c>
      <c r="AN243" s="1">
        <v>5.7221547760904397</v>
      </c>
      <c r="AO243" s="1">
        <v>11.139482093825</v>
      </c>
      <c r="AP243" s="1">
        <v>18.925649471698801</v>
      </c>
      <c r="AQ243" s="1">
        <v>15.938358409940101</v>
      </c>
      <c r="AR243" s="1">
        <v>16.091240988498399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T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DJ243"/>
      <c r="DL243" s="1">
        <v>6.5295480746044996</v>
      </c>
      <c r="DM243" s="1">
        <v>3.4613767453560502</v>
      </c>
      <c r="DN243" s="1">
        <v>7.6022130927187304</v>
      </c>
      <c r="DO243" s="1">
        <v>7.9390205980115196</v>
      </c>
      <c r="DP243" s="1">
        <v>7.0634462637264201</v>
      </c>
      <c r="DQ243" s="1">
        <v>6.1501142858713296</v>
      </c>
      <c r="DR243" s="1">
        <v>-2.4241094253547999</v>
      </c>
      <c r="DS243" s="1">
        <v>16.851307977619001</v>
      </c>
      <c r="DT243" s="1">
        <v>3.3182187335209701</v>
      </c>
      <c r="DU243" s="1">
        <v>5.7556629911000199</v>
      </c>
      <c r="DV243" s="1">
        <v>-11.506635245986599</v>
      </c>
      <c r="DW243" s="1">
        <v>2.70757927495585</v>
      </c>
      <c r="DX243" s="1">
        <v>2.7388252778684898</v>
      </c>
      <c r="EL243"/>
      <c r="EZ243"/>
      <c r="FB243" s="1">
        <v>4.6975941606546403</v>
      </c>
      <c r="FC243" s="1">
        <v>10.750409161381301</v>
      </c>
      <c r="FD243" s="1">
        <v>11.249810874872599</v>
      </c>
      <c r="FE243" s="98" t="e">
        <v>#N/A</v>
      </c>
      <c r="FF243" s="1">
        <v>7.5463808943183102</v>
      </c>
      <c r="FG243" s="1">
        <v>12.5660417760893</v>
      </c>
      <c r="FH243" s="1">
        <v>-3.76136556738357</v>
      </c>
      <c r="FI243" s="1">
        <v>11.303619093753801</v>
      </c>
      <c r="FJ243" s="1">
        <v>2.8014942435462702</v>
      </c>
      <c r="FK243" s="1">
        <v>8.9678482908346702</v>
      </c>
      <c r="FL243" s="1">
        <v>8.3801125700694108</v>
      </c>
      <c r="FM243" s="1">
        <v>6.3533415520159302</v>
      </c>
      <c r="FN243" s="1">
        <v>13.5946611578846</v>
      </c>
      <c r="GB243"/>
      <c r="GP243"/>
      <c r="HR243"/>
    </row>
    <row r="244" spans="1:226" ht="21">
      <c r="A244" s="13">
        <f t="shared" si="3"/>
        <v>39113</v>
      </c>
      <c r="O244"/>
      <c r="AD244"/>
      <c r="AE244" s="4">
        <v>39113</v>
      </c>
      <c r="AF244" s="1">
        <v>7.8669306240413901</v>
      </c>
      <c r="AG244" s="1">
        <v>13.2348260991768</v>
      </c>
      <c r="AH244" s="1">
        <v>12.323115035413901</v>
      </c>
      <c r="AI244" s="1">
        <v>7.1007241877729799</v>
      </c>
      <c r="AJ244" s="1">
        <v>9.4919071925547804</v>
      </c>
      <c r="AK244" s="1">
        <v>14.2248256340966</v>
      </c>
      <c r="AL244" s="1">
        <v>-0.94927611082531804</v>
      </c>
      <c r="AM244" s="1">
        <v>15.8301168025006</v>
      </c>
      <c r="AN244" s="1">
        <v>4.7740361436380097</v>
      </c>
      <c r="AO244" s="1">
        <v>11.560624284327501</v>
      </c>
      <c r="AP244" s="1">
        <v>18.693346208782799</v>
      </c>
      <c r="AQ244" s="1">
        <v>8.40251707955853</v>
      </c>
      <c r="AR244" s="1">
        <v>19.106610534424501</v>
      </c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T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DJ244"/>
      <c r="DL244" s="1">
        <v>4.7571026291162699</v>
      </c>
      <c r="DM244" s="1">
        <v>3.5407341968888302</v>
      </c>
      <c r="DN244" s="1">
        <v>7.66934354496476</v>
      </c>
      <c r="DO244" s="1">
        <v>7.9941091200815597</v>
      </c>
      <c r="DP244" s="1">
        <v>7.29410502582002</v>
      </c>
      <c r="DQ244" s="1">
        <v>5.23547739031304</v>
      </c>
      <c r="DR244" s="1">
        <v>-1.81993695913623</v>
      </c>
      <c r="DS244" s="1">
        <v>16.923212275613999</v>
      </c>
      <c r="DT244" s="1">
        <v>3.2270791423164402</v>
      </c>
      <c r="DU244" s="1">
        <v>4.9139811191505203</v>
      </c>
      <c r="DV244" s="1">
        <v>-8.9116588535438392</v>
      </c>
      <c r="DW244" s="1">
        <v>3.3672338360984502</v>
      </c>
      <c r="DX244" s="1">
        <v>2.97946749327334</v>
      </c>
      <c r="EL244"/>
      <c r="EZ244"/>
      <c r="FB244" s="1">
        <v>7.26602185260088</v>
      </c>
      <c r="FC244" s="1">
        <v>11.022741429063499</v>
      </c>
      <c r="FD244" s="1">
        <v>11.1263963342443</v>
      </c>
      <c r="FE244" s="98" t="e">
        <v>#N/A</v>
      </c>
      <c r="FF244" s="1">
        <v>8.3385603068927203</v>
      </c>
      <c r="FG244" s="1">
        <v>11.677687748662199</v>
      </c>
      <c r="FH244" s="1">
        <v>-3.61191031669081</v>
      </c>
      <c r="FI244" s="1">
        <v>12.864630603727701</v>
      </c>
      <c r="FJ244" s="1">
        <v>2.40714505774692</v>
      </c>
      <c r="FK244" s="1">
        <v>9.3956233076780897</v>
      </c>
      <c r="FL244" s="1">
        <v>7.2930647163161204</v>
      </c>
      <c r="FM244" s="1">
        <v>7.0349132002023902</v>
      </c>
      <c r="FN244" s="1">
        <v>14.4358118676779</v>
      </c>
      <c r="GB244"/>
      <c r="GP244"/>
      <c r="HR244"/>
    </row>
    <row r="245" spans="1:226" ht="21">
      <c r="A245" s="13">
        <f t="shared" si="3"/>
        <v>39080</v>
      </c>
      <c r="O245"/>
      <c r="AD245"/>
      <c r="AE245" s="4">
        <v>39080</v>
      </c>
      <c r="AF245" s="1">
        <v>7.8171991948761903</v>
      </c>
      <c r="AG245" s="1">
        <v>13.3989832374066</v>
      </c>
      <c r="AH245" s="1">
        <v>12.6649962458121</v>
      </c>
      <c r="AI245" s="1">
        <v>6.9769150194171701</v>
      </c>
      <c r="AJ245" s="1">
        <v>8.9784415508390794</v>
      </c>
      <c r="AK245" s="1">
        <v>13.273473829900199</v>
      </c>
      <c r="AL245" s="1">
        <v>-0.88825141807430896</v>
      </c>
      <c r="AM245" s="1">
        <v>16.627012445656199</v>
      </c>
      <c r="AN245" s="1">
        <v>5.8453098837695503</v>
      </c>
      <c r="AO245" s="1">
        <v>12.7440686188125</v>
      </c>
      <c r="AP245" s="1">
        <v>17.3692597253713</v>
      </c>
      <c r="AQ245" s="1">
        <v>8.4382424293826102</v>
      </c>
      <c r="AR245" s="1">
        <v>19.470461532427901</v>
      </c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T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DJ245"/>
      <c r="DL245" s="1">
        <v>5.31417611619431</v>
      </c>
      <c r="DM245" s="1">
        <v>3.65145663231071</v>
      </c>
      <c r="DN245" s="1">
        <v>7.9019419967135001</v>
      </c>
      <c r="DO245" s="1">
        <v>7.2481952162477397</v>
      </c>
      <c r="DP245" s="1">
        <v>7.2938488609354399</v>
      </c>
      <c r="DQ245" s="1">
        <v>5.0797310479093598</v>
      </c>
      <c r="DR245" s="1">
        <v>-0.86706565463727703</v>
      </c>
      <c r="DS245" s="1">
        <v>15.4170435077038</v>
      </c>
      <c r="DT245" s="1">
        <v>3.0660324857417498</v>
      </c>
      <c r="DU245" s="1">
        <v>5.8171460002199904</v>
      </c>
      <c r="DV245" s="1">
        <v>4.17976917560188</v>
      </c>
      <c r="DW245" s="1">
        <v>4.2486369500066603</v>
      </c>
      <c r="DX245" s="1">
        <v>2.9392171274255001</v>
      </c>
      <c r="EL245"/>
      <c r="EZ245"/>
      <c r="FB245" s="1">
        <v>7.9075816875064602</v>
      </c>
      <c r="FC245" s="1">
        <v>10.737434751533099</v>
      </c>
      <c r="FD245" s="1">
        <v>11.2141194066855</v>
      </c>
      <c r="FE245" s="98" t="e">
        <v>#N/A</v>
      </c>
      <c r="FF245" s="1">
        <v>7.5647109056685604</v>
      </c>
      <c r="FG245" s="1">
        <v>11.207266263983501</v>
      </c>
      <c r="FH245" s="1">
        <v>-3.2274874606593502</v>
      </c>
      <c r="FI245" s="1">
        <v>12.244573028437101</v>
      </c>
      <c r="FJ245" s="1">
        <v>2.3947752431258702</v>
      </c>
      <c r="FK245" s="1">
        <v>9.4250056748629607</v>
      </c>
      <c r="FL245" s="1">
        <v>7.4769622460124996</v>
      </c>
      <c r="FM245" s="1">
        <v>7.0141611545605898</v>
      </c>
      <c r="FN245" s="1">
        <v>14.120996836298399</v>
      </c>
      <c r="GB245"/>
      <c r="GP245"/>
      <c r="HR245"/>
    </row>
    <row r="246" spans="1:226" ht="21">
      <c r="A246" s="13">
        <f t="shared" si="3"/>
        <v>39051</v>
      </c>
      <c r="O246"/>
      <c r="AD246"/>
      <c r="AE246" s="4">
        <v>39051</v>
      </c>
      <c r="AF246" s="1">
        <v>10.0180452907213</v>
      </c>
      <c r="AG246" s="1">
        <v>13.1820964987454</v>
      </c>
      <c r="AH246" s="1">
        <v>13.469036060563599</v>
      </c>
      <c r="AI246" s="1">
        <v>8.0239486683559598</v>
      </c>
      <c r="AJ246" s="1">
        <v>9.8499939969659298</v>
      </c>
      <c r="AK246" s="1">
        <v>13.4175518357687</v>
      </c>
      <c r="AL246" s="1">
        <v>0.15270951721005599</v>
      </c>
      <c r="AM246" s="1">
        <v>16.7605167939242</v>
      </c>
      <c r="AN246" s="1">
        <v>5.3961334365356999</v>
      </c>
      <c r="AO246" s="1">
        <v>12.4583608135415</v>
      </c>
      <c r="AP246" s="1">
        <v>17.871238420231201</v>
      </c>
      <c r="AQ246" s="1">
        <v>9.9410307216028606</v>
      </c>
      <c r="AR246" s="1">
        <v>19.181023445186</v>
      </c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T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DJ246"/>
      <c r="DL246" s="1">
        <v>5.3349417477131196</v>
      </c>
      <c r="DM246" s="1">
        <v>3.75002141832806</v>
      </c>
      <c r="DN246" s="1">
        <v>8.6174916347012704</v>
      </c>
      <c r="DO246" s="1">
        <v>6.9279264246183798</v>
      </c>
      <c r="DP246" s="1">
        <v>7.6389408319495002</v>
      </c>
      <c r="DQ246" s="1">
        <v>5.4228247100195999</v>
      </c>
      <c r="DR246" s="1">
        <v>-0.63056436623409595</v>
      </c>
      <c r="DS246" s="1">
        <v>14.4071650615747</v>
      </c>
      <c r="DT246" s="1">
        <v>3.5311683816191399</v>
      </c>
      <c r="DU246" s="1">
        <v>6.4586653028455601</v>
      </c>
      <c r="DV246" s="1">
        <v>3.82355275814519</v>
      </c>
      <c r="DW246" s="1">
        <v>4.5525189815346403</v>
      </c>
      <c r="DX246" s="1">
        <v>2.9921982013666102</v>
      </c>
      <c r="EL246"/>
      <c r="EZ246"/>
      <c r="FB246" s="1">
        <v>8.4528301638527807</v>
      </c>
      <c r="FC246" s="1">
        <v>10.2099104058343</v>
      </c>
      <c r="FD246" s="1">
        <v>11.849282395212599</v>
      </c>
      <c r="FE246" s="98" t="e">
        <v>#N/A</v>
      </c>
      <c r="FF246" s="1">
        <v>8.3371339989104403</v>
      </c>
      <c r="FG246" s="1">
        <v>11.474065978427801</v>
      </c>
      <c r="FH246" s="1">
        <v>-2.5663909290462898</v>
      </c>
      <c r="FI246" s="1">
        <v>12.2546966391754</v>
      </c>
      <c r="FJ246" s="1">
        <v>2.6506403334912698</v>
      </c>
      <c r="FK246" s="1">
        <v>8.6062864806317894</v>
      </c>
      <c r="FL246" s="1">
        <v>7.14402924286646</v>
      </c>
      <c r="FM246" s="1">
        <v>7.37891408255686</v>
      </c>
      <c r="FN246" s="1">
        <v>13.1475222249114</v>
      </c>
      <c r="GB246"/>
      <c r="GP246"/>
      <c r="HR246"/>
    </row>
    <row r="247" spans="1:226" ht="21">
      <c r="A247" s="13">
        <f t="shared" si="3"/>
        <v>39021</v>
      </c>
      <c r="O247"/>
      <c r="AD247"/>
      <c r="AE247" s="4">
        <v>39021</v>
      </c>
      <c r="AF247" s="1">
        <v>11.8237686493257</v>
      </c>
      <c r="AG247" s="1">
        <v>12.6318003793612</v>
      </c>
      <c r="AH247" s="1">
        <v>14.357960714009799</v>
      </c>
      <c r="AI247" s="1">
        <v>9.0962660230303101</v>
      </c>
      <c r="AJ247" s="1">
        <v>10.9135489326562</v>
      </c>
      <c r="AK247" s="1">
        <v>14.002625557339501</v>
      </c>
      <c r="AL247" s="1">
        <v>1.2674890787911</v>
      </c>
      <c r="AM247" s="1">
        <v>15.9052644160746</v>
      </c>
      <c r="AN247" s="1">
        <v>4.4612527721157296</v>
      </c>
      <c r="AO247" s="1">
        <v>12.138814462956701</v>
      </c>
      <c r="AP247" s="1">
        <v>15.185221706939901</v>
      </c>
      <c r="AQ247" s="1">
        <v>10.010686900366601</v>
      </c>
      <c r="AR247" s="1">
        <v>17.2038128027664</v>
      </c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T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DJ247"/>
      <c r="DL247" s="1">
        <v>5.80154046112344</v>
      </c>
      <c r="DM247" s="1">
        <v>3.8497058262889401</v>
      </c>
      <c r="DN247" s="1">
        <v>9.4690859929412099</v>
      </c>
      <c r="DO247" s="1">
        <v>6.7692722449231999</v>
      </c>
      <c r="DP247" s="1">
        <v>7.9093984460706803</v>
      </c>
      <c r="DQ247" s="1">
        <v>5.99048132309251</v>
      </c>
      <c r="DR247" s="1">
        <v>0.39004092252606098</v>
      </c>
      <c r="DS247" s="1">
        <v>11.619468848104701</v>
      </c>
      <c r="DT247" s="1">
        <v>3.7341685303057202</v>
      </c>
      <c r="DU247" s="1">
        <v>6.71339520268993</v>
      </c>
      <c r="DV247" s="1">
        <v>4.5993980165314703</v>
      </c>
      <c r="DW247" s="1">
        <v>4.9307134221368596</v>
      </c>
      <c r="DX247" s="1">
        <v>3.0887150432051098</v>
      </c>
      <c r="EL247"/>
      <c r="EZ247"/>
      <c r="FB247" s="1">
        <v>10.2731129005469</v>
      </c>
      <c r="FC247" s="1">
        <v>9.8766313627407705</v>
      </c>
      <c r="FD247" s="1">
        <v>12.3687452034592</v>
      </c>
      <c r="FE247" s="98" t="e">
        <v>#N/A</v>
      </c>
      <c r="FF247" s="1">
        <v>9.3726084896282504</v>
      </c>
      <c r="FG247" s="1">
        <v>11.1366418525581</v>
      </c>
      <c r="FH247" s="1">
        <v>-0.149094501851427</v>
      </c>
      <c r="FI247" s="1">
        <v>11.8505385355318</v>
      </c>
      <c r="FJ247" s="1">
        <v>2.7618364140961198</v>
      </c>
      <c r="FK247" s="1">
        <v>8.8930776072418194</v>
      </c>
      <c r="FL247" s="1">
        <v>6.7366813774585896</v>
      </c>
      <c r="FM247" s="1">
        <v>7.7558547337529804</v>
      </c>
      <c r="FN247" s="1">
        <v>12.3066894329412</v>
      </c>
      <c r="GB247"/>
      <c r="GP247"/>
      <c r="HR247"/>
    </row>
    <row r="248" spans="1:226">
      <c r="O248"/>
      <c r="AD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T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DJ248"/>
      <c r="EL248"/>
      <c r="EZ248"/>
      <c r="GB248"/>
      <c r="GP248"/>
      <c r="HR248"/>
    </row>
    <row r="249" spans="1:226">
      <c r="O249"/>
      <c r="AD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T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DJ249"/>
      <c r="EL249"/>
      <c r="EZ249"/>
      <c r="GB249"/>
      <c r="GP249"/>
      <c r="HR249"/>
    </row>
    <row r="250" spans="1:226">
      <c r="O250"/>
      <c r="AD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T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DJ250"/>
      <c r="EL250"/>
      <c r="EZ250"/>
      <c r="GB250"/>
      <c r="GP250"/>
      <c r="HR250"/>
    </row>
    <row r="251" spans="1:226">
      <c r="O251"/>
      <c r="AD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T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DJ251"/>
      <c r="EL251"/>
      <c r="EZ251"/>
      <c r="GB251"/>
      <c r="GP251"/>
      <c r="HR251"/>
    </row>
    <row r="252" spans="1:226">
      <c r="O252"/>
      <c r="AD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T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DJ252"/>
      <c r="EL252"/>
      <c r="EZ252"/>
      <c r="GB252"/>
      <c r="GP252"/>
      <c r="HR252"/>
    </row>
    <row r="253" spans="1:226">
      <c r="O253"/>
      <c r="AD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T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DJ253"/>
      <c r="EL253"/>
      <c r="EZ253"/>
      <c r="GB253"/>
      <c r="GP253"/>
      <c r="HR253"/>
    </row>
    <row r="254" spans="1:226">
      <c r="O254"/>
      <c r="AD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T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DJ254"/>
      <c r="EL254"/>
      <c r="EZ254"/>
      <c r="GB254"/>
      <c r="GP254"/>
      <c r="HR254"/>
    </row>
    <row r="255" spans="1:226">
      <c r="O255"/>
      <c r="AD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T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DJ255"/>
      <c r="EL255"/>
      <c r="EZ255"/>
      <c r="GB255"/>
      <c r="GP255"/>
      <c r="HR255"/>
    </row>
    <row r="256" spans="1:226">
      <c r="O256"/>
      <c r="AD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T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DJ256"/>
      <c r="EL256"/>
      <c r="EZ256"/>
      <c r="GB256"/>
      <c r="GP256"/>
      <c r="HR256"/>
    </row>
    <row r="257" spans="15:226">
      <c r="O257"/>
      <c r="AD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T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DJ257"/>
      <c r="EL257"/>
      <c r="EZ257"/>
      <c r="GB257"/>
      <c r="GP257"/>
      <c r="HR257"/>
    </row>
    <row r="258" spans="15:226">
      <c r="O258"/>
      <c r="AD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T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DJ258"/>
      <c r="EL258"/>
      <c r="EZ258"/>
      <c r="GB258"/>
      <c r="GP258"/>
      <c r="HR258"/>
    </row>
    <row r="259" spans="15:226">
      <c r="O259"/>
      <c r="AD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T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DJ259"/>
      <c r="EL259"/>
      <c r="EZ259"/>
      <c r="GB259"/>
      <c r="GP259"/>
      <c r="HR259"/>
    </row>
    <row r="260" spans="15:226">
      <c r="O260"/>
      <c r="AD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T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DJ260"/>
      <c r="EL260"/>
      <c r="EZ260"/>
      <c r="GB260"/>
      <c r="GP260"/>
      <c r="HR260"/>
    </row>
    <row r="261" spans="15:226">
      <c r="O261"/>
      <c r="AD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T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DJ261"/>
      <c r="EL261"/>
      <c r="EZ261"/>
      <c r="GB261"/>
      <c r="GP261"/>
      <c r="HR261"/>
    </row>
    <row r="262" spans="15:226">
      <c r="O262"/>
      <c r="AD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T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DJ262"/>
      <c r="EL262"/>
      <c r="EZ262"/>
      <c r="GB262"/>
      <c r="GP262"/>
      <c r="HR262"/>
    </row>
    <row r="263" spans="15:226">
      <c r="O263"/>
      <c r="AD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T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DJ263"/>
      <c r="EL263"/>
      <c r="EZ263"/>
      <c r="GB263"/>
      <c r="GP263"/>
      <c r="HR263"/>
    </row>
    <row r="264" spans="15:226">
      <c r="O264"/>
      <c r="AD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T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DJ264"/>
      <c r="EL264"/>
      <c r="EZ264"/>
      <c r="GB264"/>
      <c r="GP264"/>
      <c r="HR264"/>
    </row>
    <row r="265" spans="15:226">
      <c r="O265"/>
      <c r="AD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T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DJ265"/>
      <c r="EL265"/>
      <c r="EZ265"/>
      <c r="GB265"/>
      <c r="GP265"/>
      <c r="HR265"/>
    </row>
    <row r="266" spans="15:226">
      <c r="O266"/>
      <c r="AD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T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DJ266"/>
      <c r="EL266"/>
      <c r="EZ266"/>
      <c r="GB266"/>
      <c r="GP266"/>
      <c r="HR266"/>
    </row>
    <row r="267" spans="15:226">
      <c r="O267"/>
      <c r="AD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T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DJ267"/>
      <c r="EL267"/>
      <c r="EZ267"/>
      <c r="GB267"/>
      <c r="GP267"/>
      <c r="HR267"/>
    </row>
    <row r="268" spans="15:226">
      <c r="O268"/>
      <c r="AD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T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DJ268"/>
      <c r="EL268"/>
      <c r="EZ268"/>
      <c r="GB268"/>
      <c r="GP268"/>
      <c r="HR268"/>
    </row>
    <row r="269" spans="15:226">
      <c r="O269"/>
      <c r="AD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T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DJ269"/>
      <c r="EL269"/>
      <c r="EZ269"/>
      <c r="GB269"/>
      <c r="GP269"/>
      <c r="HR269"/>
    </row>
    <row r="270" spans="15:226">
      <c r="O270"/>
      <c r="AD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T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DJ270"/>
      <c r="EL270"/>
      <c r="EZ270"/>
      <c r="GB270"/>
      <c r="GP270"/>
      <c r="HR270"/>
    </row>
    <row r="271" spans="15:226">
      <c r="O271"/>
      <c r="AD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T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DJ271"/>
      <c r="EL271"/>
      <c r="EZ271"/>
      <c r="GB271"/>
      <c r="GP271"/>
      <c r="HR271"/>
    </row>
    <row r="272" spans="15:226">
      <c r="O272"/>
      <c r="AD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T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DJ272"/>
      <c r="EL272"/>
      <c r="EZ272"/>
      <c r="GB272"/>
      <c r="GP272"/>
      <c r="HR272"/>
    </row>
    <row r="273" spans="15:226">
      <c r="O273"/>
      <c r="AD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T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DJ273"/>
      <c r="EL273"/>
      <c r="EZ273"/>
      <c r="GB273"/>
      <c r="GP273"/>
      <c r="HR273"/>
    </row>
    <row r="274" spans="15:226">
      <c r="O274"/>
      <c r="AD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T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DJ274"/>
      <c r="EL274"/>
      <c r="EZ274"/>
      <c r="GB274"/>
      <c r="GP274"/>
      <c r="HR274"/>
    </row>
    <row r="275" spans="15:226">
      <c r="O275"/>
      <c r="AD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T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DJ275"/>
      <c r="EL275"/>
      <c r="EZ275"/>
      <c r="GB275"/>
      <c r="GP275"/>
      <c r="HR275"/>
    </row>
    <row r="276" spans="15:226">
      <c r="O276"/>
      <c r="AD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T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DJ276"/>
      <c r="EL276"/>
      <c r="EZ276"/>
      <c r="GB276"/>
      <c r="GP276"/>
      <c r="HR276"/>
    </row>
    <row r="277" spans="15:226">
      <c r="O277"/>
      <c r="AD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T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DJ277"/>
      <c r="EL277"/>
      <c r="EZ277"/>
      <c r="GB277"/>
      <c r="GP277"/>
      <c r="HR277"/>
    </row>
    <row r="278" spans="15:226">
      <c r="O278"/>
      <c r="AD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T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DJ278"/>
      <c r="EL278"/>
      <c r="EZ278"/>
      <c r="GB278"/>
      <c r="GP278"/>
      <c r="HR278"/>
    </row>
    <row r="279" spans="15:226">
      <c r="O279"/>
      <c r="AD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T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DJ279"/>
      <c r="EL279"/>
      <c r="EZ279"/>
      <c r="GB279"/>
      <c r="GP279"/>
      <c r="HR279"/>
    </row>
    <row r="280" spans="15:226">
      <c r="O280"/>
      <c r="AD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T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DJ280"/>
      <c r="EL280"/>
      <c r="EZ280"/>
      <c r="GB280"/>
      <c r="GP280"/>
      <c r="HR280"/>
    </row>
    <row r="281" spans="15:226">
      <c r="O281"/>
      <c r="AD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T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DJ281"/>
      <c r="EL281"/>
      <c r="EZ281"/>
      <c r="GB281"/>
      <c r="GP281"/>
      <c r="HR281"/>
    </row>
    <row r="282" spans="15:226">
      <c r="O282"/>
      <c r="AD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T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DJ282"/>
      <c r="EL282"/>
      <c r="EZ282"/>
      <c r="GB282"/>
      <c r="GP282"/>
      <c r="HR282"/>
    </row>
    <row r="283" spans="15:226">
      <c r="O283"/>
      <c r="AD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T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DJ283"/>
      <c r="EL283"/>
      <c r="EZ283"/>
      <c r="GB283"/>
      <c r="GP283"/>
      <c r="HR283"/>
    </row>
    <row r="284" spans="15:226">
      <c r="O284"/>
      <c r="AD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T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DJ284"/>
      <c r="EL284"/>
      <c r="EZ284"/>
      <c r="GB284"/>
      <c r="GP284"/>
      <c r="HR284"/>
    </row>
    <row r="285" spans="15:226">
      <c r="O285"/>
      <c r="AD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T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DJ285"/>
      <c r="EL285"/>
      <c r="EZ285"/>
      <c r="GB285"/>
      <c r="GP285"/>
      <c r="HR285"/>
    </row>
    <row r="286" spans="15:226">
      <c r="O286"/>
      <c r="AD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T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DJ286"/>
      <c r="EL286"/>
      <c r="EZ286"/>
      <c r="GB286"/>
      <c r="GP286"/>
      <c r="HR286"/>
    </row>
    <row r="287" spans="15:226">
      <c r="O287"/>
      <c r="AD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T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DJ287"/>
      <c r="EL287"/>
      <c r="EZ287"/>
      <c r="GB287"/>
      <c r="GP287"/>
      <c r="HR287"/>
    </row>
    <row r="288" spans="15:226">
      <c r="O288"/>
      <c r="AD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T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DJ288"/>
      <c r="EL288"/>
      <c r="EZ288"/>
      <c r="GB288"/>
      <c r="GP288"/>
      <c r="HR288"/>
    </row>
    <row r="289" spans="15:226">
      <c r="O289"/>
      <c r="AD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T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DJ289"/>
      <c r="EL289"/>
      <c r="EZ289"/>
      <c r="GB289"/>
      <c r="GP289"/>
      <c r="HR289"/>
    </row>
    <row r="290" spans="15:226">
      <c r="O290"/>
      <c r="AD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T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DJ290"/>
      <c r="EL290"/>
      <c r="EZ290"/>
      <c r="GB290"/>
      <c r="GP290"/>
      <c r="HR290"/>
    </row>
    <row r="291" spans="15:226">
      <c r="O291"/>
      <c r="AD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T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DJ291"/>
      <c r="EL291"/>
      <c r="EZ291"/>
      <c r="GB291"/>
      <c r="GP291"/>
      <c r="HR291"/>
    </row>
    <row r="292" spans="15:226">
      <c r="O292"/>
      <c r="AD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T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DJ292"/>
      <c r="EL292"/>
      <c r="EZ292"/>
      <c r="GB292"/>
      <c r="GP292"/>
      <c r="HR292"/>
    </row>
    <row r="293" spans="15:226">
      <c r="O293"/>
      <c r="AD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T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DJ293"/>
      <c r="EL293"/>
      <c r="EZ293"/>
      <c r="GB293"/>
      <c r="GP293"/>
      <c r="HR293"/>
    </row>
    <row r="294" spans="15:226">
      <c r="O294"/>
      <c r="AD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T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DJ294"/>
      <c r="EL294"/>
      <c r="EZ294"/>
      <c r="GB294"/>
      <c r="GP294"/>
      <c r="HR294"/>
    </row>
    <row r="295" spans="15:226">
      <c r="O295"/>
      <c r="AD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T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DJ295"/>
      <c r="EL295"/>
      <c r="EZ295"/>
      <c r="GB295"/>
      <c r="GP295"/>
      <c r="HR295"/>
    </row>
    <row r="296" spans="15:226">
      <c r="O296"/>
      <c r="AD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T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DJ296"/>
      <c r="EL296"/>
      <c r="EZ296"/>
      <c r="GB296"/>
      <c r="GP296"/>
      <c r="HR296"/>
    </row>
    <row r="297" spans="15:226">
      <c r="O297"/>
      <c r="AD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T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DJ297"/>
      <c r="EL297"/>
      <c r="EZ297"/>
      <c r="GB297"/>
      <c r="GP297"/>
      <c r="HR297"/>
    </row>
    <row r="298" spans="15:226">
      <c r="O298"/>
      <c r="AD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T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DJ298"/>
      <c r="EL298"/>
      <c r="EZ298"/>
      <c r="GB298"/>
      <c r="GP298"/>
      <c r="HR298"/>
    </row>
    <row r="299" spans="15:226">
      <c r="O299"/>
      <c r="AD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T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DJ299"/>
      <c r="EL299"/>
      <c r="EZ299"/>
      <c r="GB299"/>
      <c r="GP299"/>
      <c r="HR299"/>
    </row>
    <row r="300" spans="15:226">
      <c r="O300"/>
      <c r="AD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T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DJ300"/>
      <c r="EL300"/>
      <c r="EZ300"/>
      <c r="GB300"/>
      <c r="GP300"/>
      <c r="HR300"/>
    </row>
    <row r="301" spans="15:226">
      <c r="O301"/>
      <c r="AD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T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DJ301"/>
      <c r="EL301"/>
      <c r="EZ301"/>
      <c r="GB301"/>
      <c r="GP301"/>
      <c r="HR301"/>
    </row>
    <row r="302" spans="15:226">
      <c r="O302"/>
      <c r="AD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T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DJ302"/>
      <c r="EL302"/>
      <c r="EZ302"/>
      <c r="GB302"/>
      <c r="GP302"/>
      <c r="HR302"/>
    </row>
    <row r="303" spans="15:226">
      <c r="O303"/>
      <c r="AD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T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DJ303"/>
      <c r="EL303"/>
      <c r="EZ303"/>
      <c r="GB303"/>
      <c r="GP303"/>
      <c r="HR303"/>
    </row>
    <row r="304" spans="15:226">
      <c r="O304"/>
      <c r="AD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T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DJ304"/>
      <c r="EL304"/>
      <c r="EZ304"/>
      <c r="GB304"/>
      <c r="GP304"/>
      <c r="HR304"/>
    </row>
    <row r="305" spans="15:226">
      <c r="O305"/>
      <c r="AD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T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DJ305"/>
      <c r="EL305"/>
      <c r="EZ305"/>
      <c r="GB305"/>
      <c r="GP305"/>
      <c r="HR305"/>
    </row>
    <row r="306" spans="15:226">
      <c r="O306"/>
      <c r="AD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T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DJ306"/>
      <c r="EL306"/>
      <c r="EZ306"/>
      <c r="GB306"/>
      <c r="GP306"/>
      <c r="HR306"/>
    </row>
    <row r="307" spans="15:226">
      <c r="O307"/>
      <c r="AD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T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DJ307"/>
      <c r="EL307"/>
      <c r="EZ307"/>
      <c r="GB307"/>
      <c r="GP307"/>
      <c r="HR307"/>
    </row>
    <row r="308" spans="15:226">
      <c r="O308"/>
      <c r="AD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T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DJ308"/>
      <c r="EL308"/>
      <c r="EZ308"/>
      <c r="GB308"/>
      <c r="GP308"/>
      <c r="HR308"/>
    </row>
    <row r="309" spans="15:226">
      <c r="O309"/>
      <c r="AD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T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DJ309"/>
      <c r="EL309"/>
      <c r="EZ309"/>
      <c r="GB309"/>
      <c r="GP309"/>
      <c r="HR309"/>
    </row>
    <row r="310" spans="15:226">
      <c r="O310"/>
      <c r="AD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T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DJ310"/>
      <c r="EL310"/>
      <c r="EZ310"/>
      <c r="GB310"/>
      <c r="GP310"/>
      <c r="HR310"/>
    </row>
    <row r="311" spans="15:226">
      <c r="O311"/>
      <c r="AD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T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DJ311"/>
      <c r="EL311"/>
      <c r="EZ311"/>
      <c r="GB311"/>
      <c r="GP311"/>
      <c r="HR311"/>
    </row>
    <row r="312" spans="15:226">
      <c r="O312"/>
      <c r="AD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T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DJ312"/>
      <c r="EL312"/>
      <c r="EZ312"/>
      <c r="GB312"/>
      <c r="GP312"/>
      <c r="HR312"/>
    </row>
    <row r="313" spans="15:226">
      <c r="O313"/>
      <c r="AD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T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DJ313"/>
      <c r="EL313"/>
      <c r="EZ313"/>
      <c r="GB313"/>
      <c r="GP313"/>
      <c r="HR313"/>
    </row>
    <row r="314" spans="15:226">
      <c r="O314"/>
      <c r="AD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T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DJ314"/>
      <c r="EL314"/>
      <c r="EZ314"/>
      <c r="GB314"/>
      <c r="GP314"/>
      <c r="HR314"/>
    </row>
    <row r="315" spans="15:226">
      <c r="O315"/>
      <c r="AD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T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DJ315"/>
      <c r="EL315"/>
      <c r="EZ315"/>
      <c r="GB315"/>
      <c r="GP315"/>
      <c r="HR315"/>
    </row>
    <row r="316" spans="15:226">
      <c r="O316"/>
      <c r="AD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T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DJ316"/>
      <c r="EL316"/>
      <c r="EZ316"/>
      <c r="GB316"/>
      <c r="GP316"/>
      <c r="HR316"/>
    </row>
    <row r="317" spans="15:226">
      <c r="O317"/>
      <c r="AD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T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DJ317"/>
      <c r="EL317"/>
      <c r="EZ317"/>
      <c r="GB317"/>
      <c r="GP317"/>
      <c r="HR317"/>
    </row>
    <row r="318" spans="15:226">
      <c r="O318"/>
      <c r="AD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T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DJ318"/>
      <c r="EL318"/>
      <c r="EZ318"/>
      <c r="GB318"/>
      <c r="GP318"/>
      <c r="HR318"/>
    </row>
    <row r="319" spans="15:226">
      <c r="O319"/>
      <c r="AD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T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DJ319"/>
      <c r="EL319"/>
      <c r="EZ319"/>
      <c r="GB319"/>
      <c r="GP319"/>
      <c r="HR319"/>
    </row>
    <row r="320" spans="15:226">
      <c r="O320"/>
      <c r="AD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T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DJ320"/>
      <c r="EL320"/>
      <c r="EZ320"/>
      <c r="GB320"/>
      <c r="GP320"/>
      <c r="HR320"/>
    </row>
    <row r="321" spans="15:226">
      <c r="O321"/>
      <c r="AD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T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DJ321"/>
      <c r="EL321"/>
      <c r="EZ321"/>
      <c r="GB321"/>
      <c r="GP321"/>
      <c r="HR321"/>
    </row>
    <row r="322" spans="15:226">
      <c r="O322"/>
      <c r="AD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T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DJ322"/>
      <c r="EL322"/>
      <c r="EZ322"/>
      <c r="GB322"/>
      <c r="GP322"/>
      <c r="HR322"/>
    </row>
    <row r="323" spans="15:226">
      <c r="O323"/>
      <c r="AD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T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DJ323"/>
      <c r="EL323"/>
      <c r="EZ323"/>
      <c r="GB323"/>
      <c r="GP323"/>
      <c r="HR323"/>
    </row>
    <row r="324" spans="15:226">
      <c r="O324"/>
      <c r="AD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T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DJ324"/>
      <c r="EL324"/>
      <c r="EZ324"/>
      <c r="GB324"/>
      <c r="GP324"/>
      <c r="HR324"/>
    </row>
    <row r="325" spans="15:226">
      <c r="O325"/>
      <c r="AD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T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DJ325"/>
      <c r="EL325"/>
      <c r="EZ325"/>
      <c r="GB325"/>
      <c r="GP325"/>
      <c r="HR325"/>
    </row>
    <row r="326" spans="15:226">
      <c r="O326"/>
      <c r="AD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T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DJ326"/>
      <c r="EL326"/>
      <c r="EZ326"/>
      <c r="GB326"/>
      <c r="GP326"/>
      <c r="HR326"/>
    </row>
    <row r="327" spans="15:226">
      <c r="O327"/>
      <c r="AD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T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DJ327"/>
      <c r="EL327"/>
      <c r="EZ327"/>
      <c r="GB327"/>
      <c r="GP327"/>
      <c r="HR327"/>
    </row>
    <row r="328" spans="15:226">
      <c r="O328"/>
      <c r="AD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T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DJ328"/>
      <c r="EL328"/>
      <c r="EZ328"/>
      <c r="GB328"/>
      <c r="GP328"/>
      <c r="HR328"/>
    </row>
    <row r="329" spans="15:226">
      <c r="O329"/>
      <c r="AD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T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DJ329"/>
      <c r="EL329"/>
      <c r="EZ329"/>
      <c r="GB329"/>
      <c r="GP329"/>
      <c r="HR329"/>
    </row>
    <row r="330" spans="15:226">
      <c r="O330"/>
      <c r="AD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T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DJ330"/>
      <c r="EL330"/>
      <c r="EZ330"/>
      <c r="GB330"/>
      <c r="GP330"/>
      <c r="HR330"/>
    </row>
    <row r="331" spans="15:226">
      <c r="O331"/>
      <c r="AD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T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DJ331"/>
      <c r="EL331"/>
      <c r="EZ331"/>
      <c r="GB331"/>
      <c r="GP331"/>
      <c r="HR331"/>
    </row>
    <row r="332" spans="15:226">
      <c r="O332"/>
      <c r="AD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T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DJ332"/>
      <c r="EL332"/>
      <c r="EZ332"/>
      <c r="GB332"/>
      <c r="GP332"/>
      <c r="HR332"/>
    </row>
    <row r="333" spans="15:226">
      <c r="O333"/>
      <c r="AD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T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DJ333"/>
      <c r="EL333"/>
      <c r="EZ333"/>
      <c r="GB333"/>
      <c r="GP333"/>
      <c r="HR333"/>
    </row>
    <row r="334" spans="15:226">
      <c r="O334"/>
      <c r="AD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T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DJ334"/>
      <c r="EL334"/>
      <c r="EZ334"/>
      <c r="GB334"/>
      <c r="GP334"/>
      <c r="HR334"/>
    </row>
    <row r="335" spans="15:226">
      <c r="O335"/>
      <c r="AD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T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DJ335"/>
      <c r="EL335"/>
      <c r="EZ335"/>
      <c r="GB335"/>
      <c r="GP335"/>
      <c r="HR335"/>
    </row>
    <row r="336" spans="15:226">
      <c r="O336"/>
      <c r="AD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T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DJ336"/>
      <c r="EL336"/>
      <c r="EZ336"/>
      <c r="GB336"/>
      <c r="GP336"/>
      <c r="HR336"/>
    </row>
    <row r="337" spans="15:226">
      <c r="O337"/>
      <c r="AD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T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DJ337"/>
      <c r="EL337"/>
      <c r="EZ337"/>
      <c r="GB337"/>
      <c r="GP337"/>
      <c r="HR337"/>
    </row>
    <row r="338" spans="15:226">
      <c r="O338"/>
      <c r="AD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T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DJ338"/>
      <c r="EL338"/>
      <c r="EZ338"/>
      <c r="GB338"/>
      <c r="GP338"/>
      <c r="HR338"/>
    </row>
    <row r="339" spans="15:226">
      <c r="O339"/>
      <c r="AD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T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DJ339"/>
      <c r="EL339"/>
      <c r="EZ339"/>
      <c r="GB339"/>
      <c r="GP339"/>
      <c r="HR339"/>
    </row>
    <row r="340" spans="15:226">
      <c r="O340"/>
      <c r="AD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T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DJ340"/>
      <c r="EL340"/>
      <c r="EZ340"/>
      <c r="GB340"/>
      <c r="GP340"/>
      <c r="HR340"/>
    </row>
    <row r="341" spans="15:226">
      <c r="O341"/>
      <c r="AD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T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DJ341"/>
      <c r="EL341"/>
      <c r="EZ341"/>
      <c r="GB341"/>
      <c r="GP341"/>
      <c r="HR341"/>
    </row>
    <row r="342" spans="15:226">
      <c r="O342"/>
      <c r="AD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T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DJ342"/>
      <c r="EL342"/>
      <c r="EZ342"/>
      <c r="GB342"/>
      <c r="GP342"/>
      <c r="HR342"/>
    </row>
    <row r="343" spans="15:226">
      <c r="O343"/>
      <c r="AD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T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DJ343"/>
      <c r="EL343"/>
      <c r="EZ343"/>
      <c r="GB343"/>
      <c r="GP343"/>
      <c r="HR343"/>
    </row>
    <row r="344" spans="15:226">
      <c r="O344"/>
      <c r="AD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T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DJ344"/>
      <c r="EL344"/>
      <c r="EZ344"/>
      <c r="GB344"/>
      <c r="GP344"/>
      <c r="HR344"/>
    </row>
    <row r="345" spans="15:226">
      <c r="O345"/>
      <c r="AD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T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DJ345"/>
      <c r="EL345"/>
      <c r="EZ345"/>
      <c r="GB345"/>
      <c r="GP345"/>
      <c r="HR345"/>
    </row>
    <row r="346" spans="15:226">
      <c r="O346"/>
      <c r="AD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T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DJ346"/>
      <c r="EL346"/>
      <c r="EZ346"/>
      <c r="GB346"/>
      <c r="GP346"/>
      <c r="HR346"/>
    </row>
    <row r="347" spans="15:226">
      <c r="O347"/>
      <c r="AD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T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DJ347"/>
      <c r="EL347"/>
      <c r="EZ347"/>
      <c r="GB347"/>
      <c r="GP347"/>
      <c r="HR347"/>
    </row>
    <row r="348" spans="15:226">
      <c r="O348"/>
      <c r="AD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T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DJ348"/>
      <c r="EL348"/>
      <c r="EZ348"/>
      <c r="GB348"/>
      <c r="GP348"/>
      <c r="HR348"/>
    </row>
    <row r="349" spans="15:226">
      <c r="O349"/>
      <c r="AD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T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DJ349"/>
      <c r="EL349"/>
      <c r="EZ349"/>
      <c r="GB349"/>
      <c r="GP349"/>
      <c r="HR349"/>
    </row>
    <row r="350" spans="15:226">
      <c r="O350"/>
      <c r="AD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T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DJ350"/>
      <c r="EL350"/>
      <c r="EZ350"/>
      <c r="GB350"/>
      <c r="GP350"/>
      <c r="HR350"/>
    </row>
    <row r="351" spans="15:226">
      <c r="O351"/>
      <c r="AD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T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DJ351"/>
      <c r="EL351"/>
      <c r="EZ351"/>
      <c r="GB351"/>
      <c r="GP351"/>
      <c r="HR351"/>
    </row>
    <row r="352" spans="15:226">
      <c r="O352"/>
      <c r="AD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T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DJ352"/>
      <c r="EL352"/>
      <c r="EZ352"/>
      <c r="GB352"/>
      <c r="GP352"/>
      <c r="HR352"/>
    </row>
    <row r="353" spans="15:226">
      <c r="O353"/>
      <c r="AD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T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DJ353"/>
      <c r="EL353"/>
      <c r="EZ353"/>
      <c r="GB353"/>
      <c r="GP353"/>
      <c r="HR353"/>
    </row>
    <row r="354" spans="15:226">
      <c r="O354"/>
      <c r="AD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T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DJ354"/>
      <c r="EL354"/>
      <c r="EZ354"/>
      <c r="GB354"/>
      <c r="GP354"/>
      <c r="HR354"/>
    </row>
    <row r="355" spans="15:226">
      <c r="O355"/>
      <c r="AD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T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DJ355"/>
      <c r="EL355"/>
      <c r="EZ355"/>
      <c r="GB355"/>
      <c r="GP355"/>
      <c r="HR355"/>
    </row>
    <row r="356" spans="15:226">
      <c r="O356"/>
      <c r="AD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T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DJ356"/>
      <c r="EL356"/>
      <c r="EZ356"/>
      <c r="GB356"/>
      <c r="GP356"/>
      <c r="HR356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"/>
  <dimension ref="A1:W351"/>
  <sheetViews>
    <sheetView workbookViewId="0">
      <pane xSplit="2" ySplit="4" topLeftCell="D245" activePane="bottomRight" state="frozen"/>
      <selection pane="topRight" activeCell="C1" sqref="C1"/>
      <selection pane="bottomLeft" activeCell="A5" sqref="A5"/>
      <selection pane="bottomRight" activeCell="AI245" sqref="AI245"/>
    </sheetView>
  </sheetViews>
  <sheetFormatPr defaultColWidth="11.453125" defaultRowHeight="14.5"/>
  <cols>
    <col min="1" max="1" width="10.54296875" style="69" bestFit="1" customWidth="1"/>
    <col min="2" max="2" width="9.54296875" hidden="1" customWidth="1"/>
    <col min="3" max="4" width="10.54296875" hidden="1" customWidth="1"/>
    <col min="5" max="5" width="12.453125" hidden="1" customWidth="1"/>
    <col min="6" max="7" width="10.1796875" hidden="1" customWidth="1"/>
    <col min="8" max="8" width="11.81640625" hidden="1" customWidth="1"/>
    <col min="9" max="9" width="6.54296875" hidden="1" customWidth="1"/>
    <col min="10" max="10" width="11.81640625" hidden="1" customWidth="1"/>
    <col min="11" max="11" width="4.81640625" hidden="1" customWidth="1"/>
    <col min="12" max="12" width="10" hidden="1" customWidth="1"/>
    <col min="13" max="13" width="6.1796875" hidden="1" customWidth="1"/>
    <col min="14" max="14" width="3.1796875" hidden="1" customWidth="1"/>
    <col min="15" max="16" width="0" hidden="1" customWidth="1"/>
    <col min="17" max="17" width="3.1796875" hidden="1" customWidth="1"/>
    <col min="18" max="18" width="10.453125" bestFit="1" customWidth="1"/>
    <col min="19" max="19" width="12.1796875" hidden="1" customWidth="1"/>
    <col min="20" max="20" width="11.81640625" hidden="1" customWidth="1"/>
    <col min="21" max="21" width="10.1796875" hidden="1" customWidth="1"/>
    <col min="22" max="23" width="0" hidden="1" customWidth="1"/>
  </cols>
  <sheetData>
    <row r="1" spans="1:23" s="81" customFormat="1">
      <c r="A1" s="3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111" t="s">
        <v>66</v>
      </c>
      <c r="S1"/>
      <c r="T1"/>
      <c r="U1"/>
      <c r="V1"/>
      <c r="W1"/>
    </row>
    <row r="2" spans="1:23">
      <c r="R2" s="110" t="s">
        <v>67</v>
      </c>
    </row>
    <row r="3" spans="1:23" ht="29">
      <c r="A3" s="77" t="s">
        <v>65</v>
      </c>
      <c r="R3" s="77" t="s">
        <v>68</v>
      </c>
    </row>
    <row r="4" spans="1:23">
      <c r="A4" s="76">
        <v>36981</v>
      </c>
      <c r="R4" s="69">
        <v>4.9169999999999998</v>
      </c>
    </row>
    <row r="5" spans="1:23">
      <c r="A5" s="76">
        <v>37011</v>
      </c>
      <c r="R5" s="73">
        <v>5.3380000000000001</v>
      </c>
    </row>
    <row r="6" spans="1:23">
      <c r="A6" s="76">
        <v>37042</v>
      </c>
      <c r="R6" s="69">
        <v>5.3810000000000002</v>
      </c>
    </row>
    <row r="7" spans="1:23">
      <c r="A7" s="76">
        <v>37072</v>
      </c>
      <c r="R7" s="69">
        <v>5.4119999999999999</v>
      </c>
    </row>
    <row r="8" spans="1:23">
      <c r="A8" s="76">
        <v>37103</v>
      </c>
      <c r="R8" s="69">
        <v>5.0540000000000003</v>
      </c>
    </row>
    <row r="9" spans="1:23">
      <c r="A9" s="76">
        <v>37134</v>
      </c>
      <c r="R9" s="69">
        <v>4.8319999999999999</v>
      </c>
    </row>
    <row r="10" spans="1:23">
      <c r="A10" s="76">
        <v>37164</v>
      </c>
      <c r="R10" s="69">
        <v>4.5880000000000001</v>
      </c>
    </row>
    <row r="11" spans="1:23">
      <c r="A11" s="76">
        <v>37195</v>
      </c>
      <c r="R11" s="69">
        <v>4.2320000000000002</v>
      </c>
    </row>
    <row r="12" spans="1:23">
      <c r="A12" s="76">
        <v>37225</v>
      </c>
      <c r="R12" s="69">
        <v>4.7519999999999998</v>
      </c>
    </row>
    <row r="13" spans="1:23">
      <c r="A13" s="76">
        <v>37256</v>
      </c>
      <c r="R13" s="69">
        <v>5.0510000000000002</v>
      </c>
    </row>
    <row r="14" spans="1:23">
      <c r="A14" s="76">
        <v>37287</v>
      </c>
      <c r="R14" s="69">
        <v>5.0330000000000004</v>
      </c>
    </row>
    <row r="15" spans="1:23">
      <c r="A15" s="76">
        <v>37315</v>
      </c>
      <c r="R15" s="69">
        <v>4.8769999999999998</v>
      </c>
    </row>
    <row r="16" spans="1:23">
      <c r="A16" s="76">
        <v>37344</v>
      </c>
      <c r="R16" s="69">
        <v>5.3959999999999999</v>
      </c>
    </row>
    <row r="17" spans="1:18">
      <c r="A17" s="76">
        <v>37376</v>
      </c>
      <c r="R17" s="69">
        <v>5.0846999999999998</v>
      </c>
    </row>
    <row r="18" spans="1:18">
      <c r="A18" s="76">
        <v>37407</v>
      </c>
      <c r="R18" s="69">
        <v>5.0427</v>
      </c>
    </row>
    <row r="19" spans="1:18">
      <c r="A19" s="76">
        <v>37435</v>
      </c>
      <c r="R19" s="69">
        <v>4.7965</v>
      </c>
    </row>
    <row r="20" spans="1:18">
      <c r="A20" s="76">
        <v>37468</v>
      </c>
      <c r="R20" s="69">
        <v>4.4588000000000001</v>
      </c>
    </row>
    <row r="21" spans="1:18">
      <c r="A21" s="76">
        <v>37498</v>
      </c>
      <c r="R21" s="69">
        <v>4.1409000000000002</v>
      </c>
    </row>
    <row r="22" spans="1:18">
      <c r="A22" s="76">
        <v>37529</v>
      </c>
      <c r="R22" s="69">
        <v>3.5941999999999998</v>
      </c>
    </row>
    <row r="23" spans="1:18">
      <c r="A23" s="76">
        <v>37560</v>
      </c>
      <c r="R23" s="69">
        <v>3.8924999999999996</v>
      </c>
    </row>
    <row r="24" spans="1:18">
      <c r="A24" s="76">
        <v>37589</v>
      </c>
      <c r="R24" s="69">
        <v>4.2051999999999996</v>
      </c>
    </row>
    <row r="25" spans="1:18">
      <c r="A25" s="76">
        <v>37621</v>
      </c>
      <c r="R25" s="69">
        <v>3.8159999999999998</v>
      </c>
    </row>
    <row r="26" spans="1:18">
      <c r="A26" s="76">
        <v>37652</v>
      </c>
      <c r="R26" s="69">
        <v>3.9624999999999999</v>
      </c>
    </row>
    <row r="27" spans="1:18">
      <c r="A27" s="76">
        <v>37680</v>
      </c>
      <c r="R27" s="69">
        <v>3.6896999999999998</v>
      </c>
    </row>
    <row r="28" spans="1:18">
      <c r="A28" s="76">
        <v>37711</v>
      </c>
      <c r="R28" s="69">
        <v>3.7959999999999998</v>
      </c>
    </row>
    <row r="29" spans="1:18">
      <c r="A29" s="76">
        <v>37741</v>
      </c>
      <c r="R29" s="69">
        <v>3.8359000000000001</v>
      </c>
    </row>
    <row r="30" spans="1:18">
      <c r="A30" s="76">
        <v>37771</v>
      </c>
      <c r="R30" s="69">
        <v>3.3698999999999999</v>
      </c>
    </row>
    <row r="31" spans="1:18">
      <c r="A31" s="76">
        <v>37802</v>
      </c>
      <c r="R31" s="69">
        <v>3.5133000000000001</v>
      </c>
    </row>
    <row r="32" spans="1:18">
      <c r="A32" s="76">
        <v>37833</v>
      </c>
      <c r="R32" s="69">
        <v>4.4055</v>
      </c>
    </row>
    <row r="33" spans="1:18">
      <c r="A33" s="76">
        <v>37862</v>
      </c>
      <c r="R33" s="69">
        <v>4.4636000000000005</v>
      </c>
    </row>
    <row r="34" spans="1:18">
      <c r="A34" s="76">
        <v>37894</v>
      </c>
      <c r="R34" s="69">
        <v>3.9375999999999998</v>
      </c>
    </row>
    <row r="35" spans="1:18">
      <c r="A35" s="76">
        <v>37925</v>
      </c>
      <c r="R35" s="69">
        <v>4.2927</v>
      </c>
    </row>
    <row r="36" spans="1:18">
      <c r="A36" s="76">
        <v>37953</v>
      </c>
      <c r="R36" s="69">
        <v>4.3315999999999999</v>
      </c>
    </row>
    <row r="37" spans="1:18">
      <c r="A37" s="76">
        <v>37986</v>
      </c>
      <c r="R37" s="69">
        <v>4.2454999999999998</v>
      </c>
    </row>
    <row r="38" spans="1:18">
      <c r="A38" s="76">
        <v>38016</v>
      </c>
      <c r="R38" s="69">
        <v>4.1318999999999999</v>
      </c>
    </row>
    <row r="39" spans="1:18">
      <c r="A39" s="76">
        <v>38044</v>
      </c>
      <c r="R39" s="69">
        <v>3.9710999999999999</v>
      </c>
    </row>
    <row r="40" spans="1:18">
      <c r="A40" s="76">
        <v>38077</v>
      </c>
      <c r="R40" s="69">
        <v>3.8348</v>
      </c>
    </row>
    <row r="41" spans="1:18">
      <c r="A41" s="76">
        <v>38107</v>
      </c>
      <c r="R41" s="69">
        <v>4.5053000000000001</v>
      </c>
    </row>
    <row r="42" spans="1:18">
      <c r="A42" s="76">
        <v>38138</v>
      </c>
      <c r="R42" s="69">
        <v>4.6468000000000007</v>
      </c>
    </row>
    <row r="43" spans="1:18">
      <c r="A43" s="76">
        <v>38168</v>
      </c>
      <c r="R43" s="69">
        <v>4.5805999999999996</v>
      </c>
    </row>
    <row r="44" spans="1:18">
      <c r="A44" s="76">
        <v>38198</v>
      </c>
      <c r="R44" s="69">
        <v>4.4747000000000003</v>
      </c>
    </row>
    <row r="45" spans="1:18">
      <c r="A45" s="76">
        <v>38230</v>
      </c>
      <c r="R45" s="69">
        <v>4.1166999999999998</v>
      </c>
    </row>
    <row r="46" spans="1:18">
      <c r="A46" s="76">
        <v>38260</v>
      </c>
      <c r="R46" s="69">
        <v>4.1194000000000006</v>
      </c>
    </row>
    <row r="47" spans="1:18">
      <c r="A47" s="76">
        <v>38289</v>
      </c>
      <c r="R47" s="69">
        <v>4.0235000000000003</v>
      </c>
    </row>
    <row r="48" spans="1:18">
      <c r="A48" s="76">
        <v>38321</v>
      </c>
      <c r="R48" s="69">
        <v>4.3491999999999997</v>
      </c>
    </row>
    <row r="49" spans="1:18">
      <c r="A49" s="76">
        <v>38352</v>
      </c>
      <c r="R49" s="69">
        <v>4.2182000000000004</v>
      </c>
    </row>
    <row r="50" spans="1:18">
      <c r="A50" s="76">
        <v>38383</v>
      </c>
      <c r="R50" s="69">
        <v>4.1280000000000001</v>
      </c>
    </row>
    <row r="51" spans="1:18">
      <c r="A51" s="76">
        <v>38411</v>
      </c>
      <c r="R51" s="69">
        <v>4.3765999999999998</v>
      </c>
    </row>
    <row r="52" spans="1:18">
      <c r="A52" s="76">
        <v>38442</v>
      </c>
      <c r="R52" s="69">
        <v>4.4814999999999996</v>
      </c>
    </row>
    <row r="53" spans="1:18">
      <c r="A53" s="76">
        <v>38471</v>
      </c>
      <c r="R53" s="69">
        <v>4.1975999999999996</v>
      </c>
    </row>
    <row r="54" spans="1:18">
      <c r="A54" s="76">
        <v>38503</v>
      </c>
      <c r="R54" s="69">
        <v>3.9809999999999999</v>
      </c>
    </row>
    <row r="55" spans="1:18">
      <c r="A55" s="76">
        <v>38533</v>
      </c>
      <c r="R55" s="69">
        <v>3.9129999999999998</v>
      </c>
    </row>
    <row r="56" spans="1:18">
      <c r="A56" s="76">
        <v>38562</v>
      </c>
      <c r="R56" s="69">
        <v>4.2759999999999998</v>
      </c>
    </row>
    <row r="57" spans="1:18">
      <c r="A57" s="76">
        <v>38595</v>
      </c>
      <c r="R57" s="69">
        <v>4.0137</v>
      </c>
    </row>
    <row r="58" spans="1:18">
      <c r="A58" s="76">
        <v>38625</v>
      </c>
      <c r="R58" s="69">
        <v>4.3239999999999998</v>
      </c>
    </row>
    <row r="59" spans="1:18">
      <c r="A59" s="76">
        <v>38656</v>
      </c>
      <c r="R59" s="69">
        <v>4.5506000000000002</v>
      </c>
    </row>
    <row r="60" spans="1:18">
      <c r="A60" s="76">
        <v>38686</v>
      </c>
      <c r="R60" s="69">
        <v>4.484</v>
      </c>
    </row>
    <row r="61" spans="1:18">
      <c r="A61" s="76">
        <v>38716</v>
      </c>
      <c r="R61" s="69">
        <v>4.3910999999999998</v>
      </c>
    </row>
    <row r="62" spans="1:18">
      <c r="A62" s="76">
        <v>38748</v>
      </c>
      <c r="R62" s="69">
        <v>4.5152000000000001</v>
      </c>
    </row>
    <row r="63" spans="1:18">
      <c r="A63" s="76">
        <v>38776</v>
      </c>
      <c r="R63" s="69">
        <v>4.5510000000000002</v>
      </c>
    </row>
    <row r="64" spans="1:18">
      <c r="A64" s="76">
        <v>38807</v>
      </c>
      <c r="R64" s="69">
        <v>4.8472</v>
      </c>
    </row>
    <row r="65" spans="1:18">
      <c r="A65" s="76">
        <v>38835</v>
      </c>
      <c r="R65" s="69">
        <v>5.0505000000000004</v>
      </c>
    </row>
    <row r="66" spans="1:18">
      <c r="A66" s="76">
        <v>38868</v>
      </c>
      <c r="R66" s="69">
        <v>5.1185999999999998</v>
      </c>
    </row>
    <row r="67" spans="1:18">
      <c r="A67" s="76">
        <v>38898</v>
      </c>
      <c r="R67" s="69">
        <v>5.1364000000000001</v>
      </c>
    </row>
    <row r="68" spans="1:18">
      <c r="A68" s="76">
        <v>38929</v>
      </c>
      <c r="R68" s="69">
        <v>4.9794</v>
      </c>
    </row>
    <row r="69" spans="1:18">
      <c r="A69" s="76">
        <v>38960</v>
      </c>
      <c r="R69" s="69">
        <v>4.7258000000000004</v>
      </c>
    </row>
    <row r="70" spans="1:18">
      <c r="A70" s="76">
        <v>38989</v>
      </c>
      <c r="R70" s="69">
        <v>4.6276000000000002</v>
      </c>
    </row>
    <row r="71" spans="1:18">
      <c r="A71" s="76">
        <v>39021</v>
      </c>
      <c r="R71" s="69">
        <v>4.5981000000000005</v>
      </c>
    </row>
    <row r="72" spans="1:18">
      <c r="A72" s="76">
        <v>39051</v>
      </c>
      <c r="R72" s="69">
        <v>4.4581</v>
      </c>
    </row>
    <row r="73" spans="1:18">
      <c r="A73" s="76">
        <v>39080</v>
      </c>
      <c r="R73" s="69">
        <v>4.7021999999999995</v>
      </c>
    </row>
    <row r="74" spans="1:18">
      <c r="A74" s="76">
        <v>39113</v>
      </c>
      <c r="R74" s="69">
        <v>4.8079999999999998</v>
      </c>
    </row>
    <row r="75" spans="1:18">
      <c r="A75" s="76">
        <v>39141</v>
      </c>
      <c r="R75" s="69">
        <v>4.5656999999999996</v>
      </c>
    </row>
    <row r="76" spans="1:18">
      <c r="A76" s="76">
        <v>39171</v>
      </c>
      <c r="R76" s="69">
        <v>4.6442999999999994</v>
      </c>
    </row>
    <row r="77" spans="1:18">
      <c r="A77" s="76">
        <v>39202</v>
      </c>
      <c r="R77" s="69">
        <v>4.6222000000000003</v>
      </c>
    </row>
    <row r="78" spans="1:18">
      <c r="A78" s="76">
        <v>39233</v>
      </c>
      <c r="R78" s="69">
        <v>4.8879000000000001</v>
      </c>
    </row>
    <row r="79" spans="1:18">
      <c r="A79" s="76">
        <v>39262</v>
      </c>
      <c r="R79" s="69">
        <v>5.0244</v>
      </c>
    </row>
    <row r="80" spans="1:18">
      <c r="A80" s="76">
        <v>39294</v>
      </c>
      <c r="R80" s="69">
        <v>4.7387999999999995</v>
      </c>
    </row>
    <row r="81" spans="1:18">
      <c r="A81" s="76">
        <v>39325</v>
      </c>
      <c r="R81" s="69">
        <v>4.5292000000000003</v>
      </c>
    </row>
    <row r="82" spans="1:18">
      <c r="A82" s="76">
        <v>39353</v>
      </c>
      <c r="R82" s="69">
        <v>4.5865</v>
      </c>
    </row>
    <row r="83" spans="1:18">
      <c r="A83" s="76">
        <v>39386</v>
      </c>
      <c r="R83" s="69">
        <v>4.4707999999999997</v>
      </c>
    </row>
    <row r="84" spans="1:18">
      <c r="A84" s="76">
        <v>39416</v>
      </c>
      <c r="R84" s="69">
        <v>3.9379</v>
      </c>
    </row>
    <row r="85" spans="1:18">
      <c r="A85" s="76">
        <v>39447</v>
      </c>
      <c r="R85" s="69">
        <v>4.0232000000000001</v>
      </c>
    </row>
    <row r="86" spans="1:18">
      <c r="A86" s="76">
        <v>39478</v>
      </c>
      <c r="R86" s="69">
        <v>3.5930999999999997</v>
      </c>
    </row>
    <row r="87" spans="1:18">
      <c r="A87" s="76">
        <v>39507</v>
      </c>
      <c r="R87" s="69">
        <v>3.5091999999999999</v>
      </c>
    </row>
    <row r="88" spans="1:18">
      <c r="A88" s="76">
        <v>39538</v>
      </c>
      <c r="R88" s="69">
        <v>3.4095999999999997</v>
      </c>
    </row>
    <row r="89" spans="1:18">
      <c r="A89" s="76">
        <v>39568</v>
      </c>
      <c r="R89" s="69">
        <v>3.7279000000000004</v>
      </c>
    </row>
    <row r="90" spans="1:18">
      <c r="A90" s="76">
        <v>39598</v>
      </c>
      <c r="R90" s="69">
        <v>4.0594999999999999</v>
      </c>
    </row>
    <row r="91" spans="1:18">
      <c r="A91" s="76">
        <v>39629</v>
      </c>
      <c r="R91" s="69">
        <v>3.9689999999999999</v>
      </c>
    </row>
    <row r="92" spans="1:18">
      <c r="A92" s="76">
        <v>39660</v>
      </c>
      <c r="R92" s="69">
        <v>3.9462000000000002</v>
      </c>
    </row>
    <row r="93" spans="1:18">
      <c r="A93" s="76">
        <v>39689</v>
      </c>
      <c r="R93" s="69">
        <v>3.8115999999999999</v>
      </c>
    </row>
    <row r="94" spans="1:18">
      <c r="A94" s="76">
        <v>39721</v>
      </c>
      <c r="R94" s="69">
        <v>3.8234000000000004</v>
      </c>
    </row>
    <row r="95" spans="1:18">
      <c r="A95" s="76">
        <v>39752</v>
      </c>
      <c r="R95" s="69">
        <v>3.9529999999999998</v>
      </c>
    </row>
    <row r="96" spans="1:18">
      <c r="A96" s="76">
        <v>39780</v>
      </c>
      <c r="R96" s="69">
        <v>2.92</v>
      </c>
    </row>
    <row r="97" spans="1:18">
      <c r="A97" s="76">
        <v>39813</v>
      </c>
      <c r="R97" s="69">
        <v>2.2122999999999999</v>
      </c>
    </row>
    <row r="98" spans="1:18">
      <c r="A98" s="76">
        <v>39843</v>
      </c>
      <c r="R98" s="69">
        <v>2.8403</v>
      </c>
    </row>
    <row r="99" spans="1:18">
      <c r="A99" s="76">
        <v>39871</v>
      </c>
      <c r="R99" s="69">
        <v>3.0131000000000001</v>
      </c>
    </row>
    <row r="100" spans="1:18">
      <c r="A100" s="76">
        <v>39903</v>
      </c>
      <c r="R100" s="69">
        <v>2.6629</v>
      </c>
    </row>
    <row r="101" spans="1:18">
      <c r="A101" s="76">
        <v>39933</v>
      </c>
      <c r="R101" s="69">
        <v>3.1187</v>
      </c>
    </row>
    <row r="102" spans="1:18">
      <c r="A102" s="76">
        <v>39962</v>
      </c>
      <c r="R102" s="69">
        <v>3.4594</v>
      </c>
    </row>
    <row r="103" spans="1:18">
      <c r="A103" s="76">
        <v>39994</v>
      </c>
      <c r="R103" s="69">
        <v>3.5326</v>
      </c>
    </row>
    <row r="104" spans="1:18">
      <c r="A104" s="76">
        <v>40025</v>
      </c>
      <c r="R104" s="69">
        <v>3.4796</v>
      </c>
    </row>
    <row r="105" spans="1:18">
      <c r="A105" s="76">
        <v>40056</v>
      </c>
      <c r="R105" s="69">
        <v>3.3975</v>
      </c>
    </row>
    <row r="106" spans="1:18">
      <c r="A106" s="76">
        <v>40086</v>
      </c>
      <c r="R106" s="69">
        <v>3.3052999999999999</v>
      </c>
    </row>
    <row r="107" spans="1:18">
      <c r="A107" s="76">
        <v>40116</v>
      </c>
      <c r="R107" s="69">
        <v>3.3828000000000005</v>
      </c>
    </row>
    <row r="108" spans="1:18">
      <c r="A108" s="76">
        <v>40147</v>
      </c>
      <c r="R108" s="69">
        <v>3.1978</v>
      </c>
    </row>
    <row r="109" spans="1:18">
      <c r="A109" s="76">
        <v>40178</v>
      </c>
      <c r="R109" s="69">
        <v>3.8368000000000002</v>
      </c>
    </row>
    <row r="110" spans="1:18">
      <c r="A110" s="76">
        <v>40207</v>
      </c>
      <c r="R110" s="69">
        <v>3.5844</v>
      </c>
    </row>
    <row r="111" spans="1:18">
      <c r="A111" s="76">
        <v>40235</v>
      </c>
      <c r="R111" s="69">
        <v>3.6116999999999999</v>
      </c>
    </row>
    <row r="112" spans="1:18">
      <c r="A112" s="76">
        <v>40268</v>
      </c>
      <c r="R112" s="69">
        <v>3.8256999999999999</v>
      </c>
    </row>
    <row r="113" spans="1:18">
      <c r="A113" s="76">
        <v>40298</v>
      </c>
      <c r="R113" s="69">
        <v>3.6531999999999996</v>
      </c>
    </row>
    <row r="114" spans="1:18">
      <c r="A114" s="76">
        <v>40329</v>
      </c>
      <c r="R114" s="69">
        <v>3.2847999999999997</v>
      </c>
    </row>
    <row r="115" spans="1:18">
      <c r="A115" s="76">
        <v>40359</v>
      </c>
      <c r="R115" s="69">
        <v>2.9310999999999998</v>
      </c>
    </row>
    <row r="116" spans="1:18">
      <c r="A116" s="76">
        <v>40389</v>
      </c>
      <c r="R116" s="69">
        <v>2.9051999999999998</v>
      </c>
    </row>
    <row r="117" spans="1:18">
      <c r="A117" s="76">
        <v>40421</v>
      </c>
      <c r="R117" s="69">
        <v>2.4683000000000002</v>
      </c>
    </row>
    <row r="118" spans="1:18">
      <c r="A118" s="76">
        <v>40451</v>
      </c>
      <c r="R118" s="69">
        <v>2.5097999999999998</v>
      </c>
    </row>
    <row r="119" spans="1:18">
      <c r="A119" s="76">
        <v>40480</v>
      </c>
      <c r="R119" s="69">
        <v>2.5992999999999999</v>
      </c>
    </row>
    <row r="120" spans="1:18">
      <c r="A120" s="76">
        <v>40512</v>
      </c>
      <c r="R120" s="69">
        <v>2.7968000000000002</v>
      </c>
    </row>
    <row r="121" spans="1:18">
      <c r="A121" s="76">
        <v>40543</v>
      </c>
      <c r="R121" s="69">
        <v>3.2935000000000003</v>
      </c>
    </row>
    <row r="122" spans="1:18">
      <c r="A122" s="76">
        <v>40574</v>
      </c>
      <c r="R122" s="69">
        <v>3.3704000000000001</v>
      </c>
    </row>
    <row r="123" spans="1:18">
      <c r="A123" s="76">
        <v>40602</v>
      </c>
      <c r="R123" s="69">
        <v>3.4272</v>
      </c>
    </row>
    <row r="124" spans="1:18">
      <c r="A124" s="76">
        <v>40633</v>
      </c>
      <c r="R124" s="69">
        <v>3.4703000000000004</v>
      </c>
    </row>
    <row r="125" spans="1:18">
      <c r="A125" s="76">
        <v>40662</v>
      </c>
      <c r="R125" s="69">
        <v>3.2862999999999998</v>
      </c>
    </row>
    <row r="126" spans="1:18">
      <c r="A126" s="76">
        <v>40694</v>
      </c>
      <c r="R126" s="69">
        <v>3.0606999999999998</v>
      </c>
    </row>
    <row r="127" spans="1:18">
      <c r="A127" s="76">
        <v>40724</v>
      </c>
      <c r="R127" s="69">
        <v>3.16</v>
      </c>
    </row>
    <row r="128" spans="1:18">
      <c r="A128" s="76">
        <v>40753</v>
      </c>
      <c r="R128" s="69">
        <v>2.7961</v>
      </c>
    </row>
    <row r="129" spans="1:18">
      <c r="A129" s="76">
        <v>40786</v>
      </c>
      <c r="R129" s="69">
        <v>2.2234000000000003</v>
      </c>
    </row>
    <row r="130" spans="1:18">
      <c r="A130" s="76">
        <v>40816</v>
      </c>
      <c r="R130" s="69">
        <v>1.9154</v>
      </c>
    </row>
    <row r="131" spans="1:18">
      <c r="A131" s="76">
        <v>40847</v>
      </c>
      <c r="R131" s="69">
        <v>2.1132999999999997</v>
      </c>
    </row>
    <row r="132" spans="1:18">
      <c r="A132" s="76">
        <v>40877</v>
      </c>
      <c r="R132" s="69">
        <v>2.0680000000000001</v>
      </c>
    </row>
    <row r="133" spans="1:18">
      <c r="A133" s="76">
        <v>40907</v>
      </c>
      <c r="R133" s="69">
        <v>1.8762000000000001</v>
      </c>
    </row>
    <row r="134" spans="1:18">
      <c r="A134" s="76">
        <v>40939</v>
      </c>
      <c r="R134" s="69">
        <v>1.7970999999999999</v>
      </c>
    </row>
    <row r="135" spans="1:18">
      <c r="A135" s="76">
        <v>40968</v>
      </c>
      <c r="R135" s="69">
        <v>1.9704999999999999</v>
      </c>
    </row>
    <row r="136" spans="1:18">
      <c r="A136" s="76">
        <v>40998</v>
      </c>
      <c r="R136" s="69">
        <v>2.2088000000000001</v>
      </c>
    </row>
    <row r="137" spans="1:18">
      <c r="A137" s="76">
        <v>41029</v>
      </c>
      <c r="R137" s="69">
        <v>1.9137</v>
      </c>
    </row>
    <row r="138" spans="1:18">
      <c r="A138" s="76">
        <v>41060</v>
      </c>
      <c r="R138" s="69">
        <v>1.5577999999999999</v>
      </c>
    </row>
    <row r="139" spans="1:18">
      <c r="A139" s="76">
        <v>41089</v>
      </c>
      <c r="R139" s="69">
        <v>1.6449000000000003</v>
      </c>
    </row>
    <row r="140" spans="1:18">
      <c r="A140" s="76">
        <v>41121</v>
      </c>
      <c r="R140" s="69">
        <v>1.4679</v>
      </c>
    </row>
    <row r="141" spans="1:18">
      <c r="A141" s="76">
        <v>41152</v>
      </c>
      <c r="R141" s="69">
        <v>1.5484</v>
      </c>
    </row>
    <row r="142" spans="1:18">
      <c r="A142" s="76">
        <v>41180</v>
      </c>
      <c r="R142" s="69">
        <v>1.6335000000000002</v>
      </c>
    </row>
    <row r="143" spans="1:18">
      <c r="A143" s="76">
        <v>41213</v>
      </c>
      <c r="R143" s="69">
        <v>1.6900999999999999</v>
      </c>
    </row>
    <row r="144" spans="1:18">
      <c r="A144" s="76">
        <v>41243</v>
      </c>
      <c r="R144" s="69">
        <v>1.6155999999999999</v>
      </c>
    </row>
    <row r="145" spans="1:18">
      <c r="A145" s="76">
        <v>41274</v>
      </c>
      <c r="R145" s="69">
        <v>1.7574000000000001</v>
      </c>
    </row>
    <row r="146" spans="1:18">
      <c r="A146" s="76">
        <v>41305</v>
      </c>
      <c r="R146" s="69">
        <v>1.9849000000000001</v>
      </c>
    </row>
    <row r="147" spans="1:18">
      <c r="A147" s="76">
        <v>41333</v>
      </c>
      <c r="R147" s="69">
        <v>1.8755999999999999</v>
      </c>
    </row>
    <row r="148" spans="1:18">
      <c r="A148" s="76">
        <v>41362</v>
      </c>
      <c r="R148" s="69">
        <v>1.8486</v>
      </c>
    </row>
    <row r="149" spans="1:18">
      <c r="A149" s="76">
        <v>41394</v>
      </c>
      <c r="R149" s="69">
        <v>1.6717</v>
      </c>
    </row>
    <row r="150" spans="1:18">
      <c r="A150" s="76">
        <v>41425</v>
      </c>
      <c r="R150" s="69">
        <v>2.1282000000000001</v>
      </c>
    </row>
    <row r="151" spans="1:18">
      <c r="A151" s="76">
        <v>41453</v>
      </c>
      <c r="R151" s="69">
        <v>2.4857</v>
      </c>
    </row>
    <row r="152" spans="1:18">
      <c r="A152" s="76">
        <v>41486</v>
      </c>
      <c r="R152" s="69">
        <v>2.5762</v>
      </c>
    </row>
    <row r="153" spans="1:18">
      <c r="A153" s="76">
        <v>41516</v>
      </c>
      <c r="R153" s="69">
        <v>2.7839</v>
      </c>
    </row>
    <row r="154" spans="1:18">
      <c r="A154" s="76">
        <v>41547</v>
      </c>
      <c r="R154" s="69">
        <v>2.61</v>
      </c>
    </row>
    <row r="155" spans="1:18">
      <c r="A155" s="76">
        <v>41578</v>
      </c>
      <c r="R155" s="69">
        <v>2.5542000000000002</v>
      </c>
    </row>
    <row r="156" spans="1:18">
      <c r="A156" s="76">
        <v>41607</v>
      </c>
      <c r="R156" s="69">
        <v>2.7444999999999999</v>
      </c>
    </row>
    <row r="157" spans="1:18">
      <c r="A157" s="76">
        <v>41639</v>
      </c>
      <c r="R157" s="69">
        <v>3.0282</v>
      </c>
    </row>
    <row r="158" spans="1:18">
      <c r="A158" s="76">
        <v>41670</v>
      </c>
      <c r="R158" s="69">
        <v>2.6440000000000001</v>
      </c>
    </row>
    <row r="159" spans="1:18">
      <c r="A159" s="76">
        <v>41698</v>
      </c>
      <c r="R159" s="69">
        <v>2.6475999999999997</v>
      </c>
    </row>
    <row r="160" spans="1:18">
      <c r="A160" s="76">
        <v>41729</v>
      </c>
      <c r="R160" s="69">
        <v>2.718</v>
      </c>
    </row>
    <row r="161" spans="1:18">
      <c r="A161" s="76">
        <v>41759</v>
      </c>
      <c r="R161" s="69">
        <v>2.6459000000000001</v>
      </c>
    </row>
    <row r="162" spans="1:18">
      <c r="A162" s="76">
        <v>41789</v>
      </c>
      <c r="R162" s="69">
        <v>2.4759000000000002</v>
      </c>
    </row>
    <row r="163" spans="1:18">
      <c r="A163" s="76">
        <v>41820</v>
      </c>
      <c r="R163" s="69">
        <v>2.5303999999999998</v>
      </c>
    </row>
    <row r="164" spans="1:18">
      <c r="A164" s="76">
        <v>41851</v>
      </c>
      <c r="R164" s="69">
        <v>2.5577999999999999</v>
      </c>
    </row>
    <row r="165" spans="1:18">
      <c r="A165" s="76">
        <v>41880</v>
      </c>
      <c r="R165" s="69">
        <v>2.3431000000000002</v>
      </c>
    </row>
    <row r="166" spans="1:18">
      <c r="A166" s="76">
        <v>41912</v>
      </c>
      <c r="R166" s="69">
        <v>2.4888000000000003</v>
      </c>
    </row>
    <row r="167" spans="1:18">
      <c r="A167" s="76">
        <v>41943</v>
      </c>
      <c r="R167" s="69">
        <v>2.3353000000000002</v>
      </c>
    </row>
    <row r="168" spans="1:18">
      <c r="A168" s="76">
        <v>41971</v>
      </c>
      <c r="R168" s="69">
        <v>2.1640000000000001</v>
      </c>
    </row>
    <row r="169" spans="1:18">
      <c r="A169" s="76">
        <v>42004</v>
      </c>
      <c r="R169" s="69">
        <v>2.1711999999999998</v>
      </c>
    </row>
    <row r="170" spans="1:18">
      <c r="A170" s="76">
        <v>42034</v>
      </c>
      <c r="R170" s="69">
        <v>1.6407</v>
      </c>
    </row>
    <row r="171" spans="1:18">
      <c r="A171" s="76">
        <v>42062</v>
      </c>
      <c r="R171" s="69">
        <v>1.9930000000000001</v>
      </c>
    </row>
    <row r="172" spans="1:18">
      <c r="A172" s="76">
        <v>42094</v>
      </c>
      <c r="R172" s="69">
        <v>1.9231000000000003</v>
      </c>
    </row>
    <row r="173" spans="1:18">
      <c r="A173" s="76">
        <v>42124</v>
      </c>
      <c r="R173" s="69">
        <v>2.0316999999999998</v>
      </c>
    </row>
    <row r="174" spans="1:18">
      <c r="A174" s="76">
        <v>42153</v>
      </c>
      <c r="R174" s="69">
        <v>2.1214</v>
      </c>
    </row>
    <row r="175" spans="1:18">
      <c r="A175" s="76">
        <v>42185</v>
      </c>
      <c r="R175" s="69">
        <v>2.3531</v>
      </c>
    </row>
    <row r="176" spans="1:18">
      <c r="A176" s="76">
        <v>42216</v>
      </c>
      <c r="R176" s="69">
        <v>2.1800999999999999</v>
      </c>
    </row>
    <row r="177" spans="1:18">
      <c r="A177" s="76">
        <v>42247</v>
      </c>
      <c r="R177" s="69">
        <v>2.2178999999999998</v>
      </c>
    </row>
    <row r="178" spans="1:18">
      <c r="A178" s="76">
        <v>42277</v>
      </c>
      <c r="R178" s="69">
        <v>2.0367999999999999</v>
      </c>
    </row>
    <row r="179" spans="1:18">
      <c r="A179" s="76">
        <v>42307</v>
      </c>
      <c r="R179" s="69">
        <v>2.1421000000000001</v>
      </c>
    </row>
    <row r="180" spans="1:18">
      <c r="A180" s="76">
        <v>42338</v>
      </c>
      <c r="R180" s="69">
        <v>2.206</v>
      </c>
    </row>
    <row r="181" spans="1:18">
      <c r="A181" s="76">
        <v>42369</v>
      </c>
      <c r="R181" s="69">
        <v>2.2694000000000001</v>
      </c>
    </row>
    <row r="182" spans="1:18">
      <c r="A182" s="76">
        <v>42398</v>
      </c>
      <c r="R182" s="69">
        <v>1.9209000000000001</v>
      </c>
    </row>
    <row r="183" spans="1:18">
      <c r="A183" s="76">
        <v>42429</v>
      </c>
      <c r="R183" s="69">
        <v>1.7347000000000001</v>
      </c>
    </row>
    <row r="184" spans="1:18">
      <c r="A184" s="76">
        <v>42460</v>
      </c>
      <c r="R184" s="69">
        <v>1.7687000000000002</v>
      </c>
    </row>
    <row r="185" spans="1:18">
      <c r="A185" s="76">
        <v>42489</v>
      </c>
      <c r="R185" s="69">
        <v>1.8332999999999999</v>
      </c>
    </row>
    <row r="186" spans="1:18">
      <c r="A186" s="76">
        <v>42521</v>
      </c>
      <c r="R186" s="69">
        <v>1.8457999999999999</v>
      </c>
    </row>
    <row r="187" spans="1:18">
      <c r="A187" s="76">
        <v>42551</v>
      </c>
      <c r="R187" s="69">
        <v>1.4697</v>
      </c>
    </row>
    <row r="188" spans="1:18">
      <c r="A188" s="76">
        <v>42580</v>
      </c>
      <c r="R188" s="69">
        <v>1.4531000000000001</v>
      </c>
    </row>
    <row r="189" spans="1:18">
      <c r="A189" s="76">
        <v>42613</v>
      </c>
      <c r="R189" s="69">
        <v>1.58</v>
      </c>
    </row>
    <row r="190" spans="1:18">
      <c r="A190" s="76">
        <v>42643</v>
      </c>
      <c r="R190" s="69">
        <v>1.5944</v>
      </c>
    </row>
    <row r="191" spans="1:18">
      <c r="A191" s="76">
        <v>42674</v>
      </c>
      <c r="R191" s="69">
        <v>1.8254999999999999</v>
      </c>
    </row>
    <row r="192" spans="1:18">
      <c r="A192" s="76">
        <v>42704</v>
      </c>
      <c r="R192" s="69">
        <v>2.3809</v>
      </c>
    </row>
    <row r="193" spans="1:18">
      <c r="A193" s="76">
        <v>42734</v>
      </c>
      <c r="R193" s="69">
        <v>2.4443000000000001</v>
      </c>
    </row>
    <row r="194" spans="1:18">
      <c r="A194" s="76">
        <v>42766</v>
      </c>
      <c r="R194" s="69">
        <v>2.4531000000000001</v>
      </c>
    </row>
    <row r="195" spans="1:18">
      <c r="A195" s="76">
        <v>42794</v>
      </c>
      <c r="R195" s="69">
        <v>2.3898999999999999</v>
      </c>
    </row>
    <row r="196" spans="1:18">
      <c r="A196" s="76">
        <v>42825</v>
      </c>
      <c r="R196" s="69">
        <v>2.3874</v>
      </c>
    </row>
    <row r="197" spans="1:18">
      <c r="A197" s="76">
        <v>42853</v>
      </c>
      <c r="R197" s="69">
        <v>2.2801999999999998</v>
      </c>
    </row>
    <row r="198" spans="1:18">
      <c r="A198" s="76">
        <v>42886</v>
      </c>
      <c r="R198" s="69">
        <v>2.2027999999999999</v>
      </c>
    </row>
    <row r="199" spans="1:18">
      <c r="A199" s="76">
        <v>42916</v>
      </c>
      <c r="R199" s="69">
        <v>2.3037000000000001</v>
      </c>
    </row>
    <row r="200" spans="1:18">
      <c r="A200" s="76">
        <v>42947</v>
      </c>
      <c r="R200" s="69">
        <v>2.2942</v>
      </c>
    </row>
    <row r="201" spans="1:18">
      <c r="A201" s="76">
        <v>42978</v>
      </c>
      <c r="R201" s="69">
        <v>2.117</v>
      </c>
    </row>
    <row r="202" spans="1:18">
      <c r="A202" s="76">
        <v>43007</v>
      </c>
      <c r="R202" s="69">
        <v>2.3335999999999997</v>
      </c>
    </row>
    <row r="203" spans="1:18">
      <c r="A203" s="76">
        <v>43039</v>
      </c>
      <c r="R203" s="69">
        <v>2.3792999999999997</v>
      </c>
    </row>
    <row r="204" spans="1:18">
      <c r="A204" s="76">
        <v>43069</v>
      </c>
      <c r="R204" s="69">
        <v>2.4097</v>
      </c>
    </row>
    <row r="205" spans="1:18">
      <c r="A205" s="76">
        <v>43098</v>
      </c>
      <c r="R205" s="69">
        <v>2.4053999999999998</v>
      </c>
    </row>
    <row r="206" spans="1:18">
      <c r="A206" s="76">
        <v>43131</v>
      </c>
      <c r="R206" s="69">
        <v>2.7050000000000001</v>
      </c>
    </row>
    <row r="207" spans="1:18">
      <c r="A207" s="76">
        <v>43159</v>
      </c>
      <c r="R207" s="69">
        <v>2.8606000000000003</v>
      </c>
    </row>
    <row r="208" spans="1:18">
      <c r="A208" s="76">
        <v>43189</v>
      </c>
      <c r="R208" s="69">
        <v>2.7389000000000001</v>
      </c>
    </row>
    <row r="209" spans="1:18">
      <c r="A209" s="76">
        <v>43220</v>
      </c>
      <c r="R209" s="69">
        <v>2.9531000000000001</v>
      </c>
    </row>
    <row r="210" spans="1:18">
      <c r="A210" s="76">
        <v>43251</v>
      </c>
      <c r="R210" s="69">
        <v>2.8586</v>
      </c>
    </row>
    <row r="211" spans="1:18">
      <c r="A211" s="76">
        <v>43280</v>
      </c>
      <c r="R211" s="69">
        <v>2.8601000000000001</v>
      </c>
    </row>
    <row r="212" spans="1:18">
      <c r="A212" s="76">
        <v>43312</v>
      </c>
      <c r="R212" s="69">
        <v>2.9598</v>
      </c>
    </row>
    <row r="213" spans="1:18">
      <c r="A213" s="76">
        <v>43343</v>
      </c>
      <c r="R213" s="69">
        <v>2.8603999999999998</v>
      </c>
    </row>
    <row r="214" spans="1:18">
      <c r="A214" s="76">
        <v>43371</v>
      </c>
      <c r="R214" s="69">
        <v>3.0611999999999999</v>
      </c>
    </row>
    <row r="215" spans="1:18">
      <c r="A215" s="76">
        <v>43404</v>
      </c>
      <c r="R215" s="69">
        <v>3.1435</v>
      </c>
    </row>
    <row r="216" spans="1:18">
      <c r="A216" s="76">
        <v>43434</v>
      </c>
      <c r="R216" s="69">
        <v>2.9879000000000002</v>
      </c>
    </row>
    <row r="217" spans="1:18">
      <c r="A217" s="76">
        <v>43465</v>
      </c>
      <c r="R217" s="69">
        <v>2.6841999999999997</v>
      </c>
    </row>
    <row r="218" spans="1:18">
      <c r="A218" s="76">
        <v>43496</v>
      </c>
      <c r="R218" s="69">
        <v>2.6292999999999997</v>
      </c>
    </row>
    <row r="219" spans="1:18">
      <c r="A219" s="76">
        <v>43524</v>
      </c>
      <c r="R219" s="69">
        <v>2.7149999999999999</v>
      </c>
    </row>
    <row r="220" spans="1:18">
      <c r="A220" s="76">
        <v>43553</v>
      </c>
      <c r="R220" s="69">
        <v>2.4049999999999998</v>
      </c>
    </row>
    <row r="221" spans="1:18">
      <c r="A221" s="76">
        <v>43585</v>
      </c>
      <c r="R221" s="69">
        <v>2.5018000000000002</v>
      </c>
    </row>
    <row r="222" spans="1:18">
      <c r="A222" s="76">
        <v>43616</v>
      </c>
      <c r="R222" s="69">
        <v>2.1246</v>
      </c>
    </row>
    <row r="223" spans="1:18">
      <c r="A223" s="76">
        <v>43644</v>
      </c>
      <c r="R223" s="69">
        <v>2.0050999999999997</v>
      </c>
    </row>
    <row r="224" spans="1:18">
      <c r="A224" s="76">
        <v>43677</v>
      </c>
      <c r="R224" s="69">
        <v>2.0143999999999997</v>
      </c>
    </row>
    <row r="225" spans="1:18">
      <c r="A225" s="76">
        <v>43707</v>
      </c>
      <c r="R225" s="69">
        <v>1.4961</v>
      </c>
    </row>
    <row r="226" spans="1:18">
      <c r="A226" s="76">
        <v>43738</v>
      </c>
      <c r="R226" s="69">
        <v>1.6646000000000001</v>
      </c>
    </row>
    <row r="227" spans="1:18">
      <c r="A227" s="76">
        <v>43769</v>
      </c>
      <c r="R227" s="69">
        <v>1.6910000000000001</v>
      </c>
    </row>
    <row r="228" spans="1:18">
      <c r="A228" s="76">
        <v>43798</v>
      </c>
      <c r="R228" s="69">
        <v>1.7757999999999998</v>
      </c>
    </row>
    <row r="229" spans="1:18">
      <c r="A229" s="76">
        <v>43830</v>
      </c>
      <c r="R229" s="69">
        <v>1.9175</v>
      </c>
    </row>
    <row r="230" spans="1:18">
      <c r="A230" s="76">
        <v>43861</v>
      </c>
      <c r="R230" s="69">
        <v>1.5067999999999999</v>
      </c>
    </row>
    <row r="231" spans="1:18">
      <c r="A231" s="76">
        <v>43889</v>
      </c>
      <c r="R231" s="69">
        <v>1.1486000000000001</v>
      </c>
    </row>
    <row r="232" spans="1:18">
      <c r="A232" s="76">
        <v>43921</v>
      </c>
      <c r="R232" s="69">
        <v>0.66949999999999998</v>
      </c>
    </row>
    <row r="233" spans="1:18">
      <c r="A233" s="76">
        <v>43951</v>
      </c>
      <c r="R233" s="69">
        <v>0.63929999999999998</v>
      </c>
    </row>
    <row r="234" spans="1:18">
      <c r="A234" s="76">
        <v>43980</v>
      </c>
      <c r="R234" s="69">
        <v>0.65259999999999996</v>
      </c>
    </row>
    <row r="235" spans="1:18">
      <c r="A235" s="76">
        <v>44012</v>
      </c>
      <c r="R235" s="69">
        <v>0.65610000000000002</v>
      </c>
    </row>
    <row r="236" spans="1:18">
      <c r="A236" s="76">
        <v>44043</v>
      </c>
      <c r="R236" s="69">
        <v>0.5282</v>
      </c>
    </row>
    <row r="237" spans="1:18">
      <c r="A237" s="76">
        <v>44074</v>
      </c>
      <c r="R237" s="69">
        <v>0.70479999999999998</v>
      </c>
    </row>
    <row r="238" spans="1:18">
      <c r="A238" s="76">
        <v>44104</v>
      </c>
      <c r="R238" s="69">
        <v>0.68400000000000005</v>
      </c>
    </row>
    <row r="239" spans="1:18">
      <c r="A239" s="76">
        <v>44134</v>
      </c>
      <c r="R239" s="69">
        <v>0.87370000000000003</v>
      </c>
    </row>
    <row r="240" spans="1:18">
      <c r="A240" s="76">
        <v>44165</v>
      </c>
      <c r="R240" s="69">
        <v>0.83889999999999998</v>
      </c>
    </row>
    <row r="241" spans="1:18">
      <c r="A241" s="76">
        <v>44196</v>
      </c>
      <c r="R241" s="69">
        <v>0.91320000000000001</v>
      </c>
    </row>
    <row r="242" spans="1:18">
      <c r="A242" s="76">
        <v>44225</v>
      </c>
      <c r="R242" s="69">
        <v>1.0654999999999999</v>
      </c>
    </row>
    <row r="243" spans="1:18">
      <c r="A243" s="76">
        <v>44253</v>
      </c>
      <c r="R243" s="69">
        <v>1.4049</v>
      </c>
    </row>
    <row r="244" spans="1:18">
      <c r="A244" s="76">
        <v>44286</v>
      </c>
      <c r="R244" s="69">
        <v>1.7403999999999999</v>
      </c>
    </row>
    <row r="245" spans="1:18">
      <c r="A245" s="76">
        <v>44316</v>
      </c>
      <c r="R245" s="69">
        <v>1.6259000000000001</v>
      </c>
    </row>
    <row r="246" spans="1:18">
      <c r="A246" s="76">
        <v>44347</v>
      </c>
      <c r="R246" s="69">
        <v>1.5943000000000001</v>
      </c>
    </row>
    <row r="247" spans="1:18">
      <c r="A247" s="76">
        <v>44377</v>
      </c>
      <c r="R247" s="69">
        <v>1.468</v>
      </c>
    </row>
    <row r="248" spans="1:18">
      <c r="A248" s="76">
        <v>44407</v>
      </c>
      <c r="R248" s="69">
        <v>1.2223000000000002</v>
      </c>
    </row>
    <row r="249" spans="1:18">
      <c r="A249" s="76">
        <v>44439</v>
      </c>
      <c r="R249" s="69">
        <v>1.3088</v>
      </c>
    </row>
    <row r="250" spans="1:18">
      <c r="A250" s="76">
        <v>44469</v>
      </c>
      <c r="R250" s="69">
        <v>1.4872999999999998</v>
      </c>
    </row>
    <row r="251" spans="1:18">
      <c r="A251" s="76">
        <v>44498</v>
      </c>
      <c r="R251" s="69">
        <v>1.5521</v>
      </c>
    </row>
    <row r="252" spans="1:18">
      <c r="A252" s="76">
        <v>44530</v>
      </c>
      <c r="R252" s="69">
        <v>1.4442999999999999</v>
      </c>
    </row>
    <row r="253" spans="1:18">
      <c r="A253" s="76">
        <v>44561</v>
      </c>
      <c r="R253" s="69">
        <v>1.5101</v>
      </c>
    </row>
    <row r="254" spans="1:18">
      <c r="A254" s="76">
        <v>44592</v>
      </c>
      <c r="R254" s="69">
        <v>1.7766999999999999</v>
      </c>
    </row>
    <row r="255" spans="1:18">
      <c r="A255" s="76">
        <v>44620</v>
      </c>
      <c r="R255" s="69">
        <v>1.825</v>
      </c>
    </row>
    <row r="256" spans="1:18">
      <c r="A256" s="76">
        <v>44651</v>
      </c>
      <c r="R256" s="69">
        <v>2.3380000000000001</v>
      </c>
    </row>
    <row r="257" spans="1:18">
      <c r="A257" s="76">
        <v>44681</v>
      </c>
      <c r="R257" s="69">
        <v>2.9336000000000002</v>
      </c>
    </row>
    <row r="258" spans="1:18">
      <c r="A258" s="76">
        <v>44712</v>
      </c>
      <c r="R258" s="75">
        <v>2.8441000000000001</v>
      </c>
    </row>
    <row r="259" spans="1:18">
      <c r="A259" s="76">
        <v>44742</v>
      </c>
      <c r="R259" s="75">
        <v>3.0129000000000001</v>
      </c>
    </row>
    <row r="260" spans="1:18">
      <c r="A260" s="76">
        <v>44773</v>
      </c>
      <c r="R260" s="78">
        <v>2.6486999999999998</v>
      </c>
    </row>
    <row r="261" spans="1:18">
      <c r="A261" s="76">
        <v>44804</v>
      </c>
      <c r="R261" s="78">
        <v>3.1926000000000001</v>
      </c>
    </row>
    <row r="262" spans="1:18">
      <c r="A262" s="76">
        <v>44834</v>
      </c>
      <c r="R262" s="78">
        <v>3.8285999999999998</v>
      </c>
    </row>
    <row r="263" spans="1:18">
      <c r="A263" s="76">
        <v>44865</v>
      </c>
      <c r="R263" s="78">
        <v>4.0477999999999996</v>
      </c>
    </row>
    <row r="264" spans="1:18">
      <c r="A264" s="76">
        <v>44895</v>
      </c>
      <c r="R264" s="78">
        <v>3.6053999999999999</v>
      </c>
    </row>
    <row r="265" spans="1:18">
      <c r="A265" s="76">
        <v>44925</v>
      </c>
      <c r="R265" s="78">
        <v>3.8748</v>
      </c>
    </row>
    <row r="266" spans="1:18">
      <c r="A266" s="76">
        <v>44957</v>
      </c>
      <c r="R266" s="78">
        <v>3.5068999999999999</v>
      </c>
    </row>
    <row r="267" spans="1:18">
      <c r="A267" s="76">
        <v>44985</v>
      </c>
      <c r="R267" s="78">
        <v>3.92</v>
      </c>
    </row>
    <row r="268" spans="1:18">
      <c r="A268" s="76">
        <v>45016</v>
      </c>
      <c r="R268" s="78">
        <v>3.4676</v>
      </c>
    </row>
    <row r="269" spans="1:18">
      <c r="A269" s="76">
        <v>45044</v>
      </c>
      <c r="R269" s="78">
        <v>3.4220000000000002</v>
      </c>
    </row>
    <row r="270" spans="1:18">
      <c r="A270" s="76">
        <v>45077</v>
      </c>
      <c r="R270" s="78">
        <v>3.6425999999999998</v>
      </c>
    </row>
    <row r="271" spans="1:18">
      <c r="A271" s="76">
        <v>45107</v>
      </c>
      <c r="R271" s="78">
        <v>3.8367</v>
      </c>
    </row>
    <row r="272" spans="1:18">
      <c r="A272" s="76">
        <v>45138</v>
      </c>
      <c r="R272" s="78">
        <v>3.9588000000000001</v>
      </c>
    </row>
    <row r="273" spans="1:18">
      <c r="A273" s="76">
        <v>45169</v>
      </c>
      <c r="R273" s="78">
        <v>4.1081000000000003</v>
      </c>
    </row>
    <row r="274" spans="1:18">
      <c r="A274" s="76">
        <v>45199</v>
      </c>
      <c r="R274" s="78">
        <v>4.5711000000000004</v>
      </c>
    </row>
    <row r="275" spans="1:18">
      <c r="A275" s="76">
        <v>45230</v>
      </c>
      <c r="R275" s="78">
        <v>4.9306999999999999</v>
      </c>
    </row>
    <row r="276" spans="1:18">
      <c r="A276" s="76">
        <v>45260</v>
      </c>
      <c r="R276" s="78">
        <v>4.3263999999999996</v>
      </c>
    </row>
    <row r="277" spans="1:18">
      <c r="A277" s="76">
        <v>45291</v>
      </c>
      <c r="R277" s="78">
        <v>3.8791000000000002</v>
      </c>
    </row>
    <row r="278" spans="1:18">
      <c r="A278" s="76">
        <v>45322</v>
      </c>
      <c r="R278" s="78">
        <v>3.9123999999999999</v>
      </c>
    </row>
    <row r="279" spans="1:18">
      <c r="A279" s="76">
        <v>45351</v>
      </c>
      <c r="R279" s="78">
        <v>4.2502000000000004</v>
      </c>
    </row>
    <row r="280" spans="1:18">
      <c r="A280" s="76">
        <v>45382</v>
      </c>
      <c r="R280" s="78">
        <v>4.2003000000000004</v>
      </c>
    </row>
    <row r="281" spans="1:18">
      <c r="A281" s="76">
        <v>45412</v>
      </c>
      <c r="R281" s="79">
        <f ca="1">IF(WEEKDAY($A281)=1,_xll.BDH(R$2,"PX_LAST",$A281-2,$A281-2),IF(WEEKDAY($A281)=7,_xll.BDH(R$2,"PX_LAST",$A281-1,$A281-1),_xll.BDH(R$2,"PX_LAST",$A281,$A281)))</f>
        <v>4.6798000000000002</v>
      </c>
    </row>
    <row r="282" spans="1:18">
      <c r="A282" s="76">
        <v>45443</v>
      </c>
      <c r="R282" s="79">
        <f ca="1">IF(WEEKDAY($A282)=1,_xll.BDH(R$2,"PX_LAST",$A282-2,$A282-2),IF(WEEKDAY($A282)=7,_xll.BDH(R$2,"PX_LAST",$A282-1,$A282-1),_xll.BDH(R$2,"PX_LAST",$A282,$A282)))</f>
        <v>4.4984999999999999</v>
      </c>
    </row>
    <row r="283" spans="1:18">
      <c r="A283" s="76">
        <v>45473</v>
      </c>
      <c r="R283" s="79">
        <f ca="1">IF(WEEKDAY($A283)=1,_xll.BDH(R$2,"PX_LAST",$A283-2,$A283-2),IF(WEEKDAY($A283)=7,_xll.BDH(R$2,"PX_LAST",$A283-1,$A283-1),_xll.BDH(R$2,"PX_LAST",$A283,$A283)))</f>
        <v>4.3960999999999997</v>
      </c>
    </row>
    <row r="284" spans="1:18">
      <c r="A284" s="76">
        <v>45473</v>
      </c>
      <c r="R284" s="79">
        <f ca="1">IF(WEEKDAY($A284)=1,_xll.BDH(R$2,"PX_LAST",$A284-2,$A284-2),IF(WEEKDAY($A284)=7,_xll.BDH(R$2,"PX_LAST",$A284-1,$A284-1),_xll.BDH(R$2,"PX_LAST",$A284,$A284)))</f>
        <v>4.3960999999999997</v>
      </c>
    </row>
    <row r="285" spans="1:18">
      <c r="A285" s="76">
        <v>45504</v>
      </c>
      <c r="R285" s="79">
        <f ca="1">IF(WEEKDAY($A285)=1,_xll.BDH(R$2,"PX_LAST",$A285-2,$A285-2),IF(WEEKDAY($A285)=7,_xll.BDH(R$2,"PX_LAST",$A285-1,$A285-1),_xll.BDH(R$2,"PX_LAST",$A285,$A285)))</f>
        <v>4.0296000000000003</v>
      </c>
    </row>
    <row r="286" spans="1:18">
      <c r="A286" s="76">
        <v>45534</v>
      </c>
      <c r="R286" s="79">
        <f ca="1">IF(WEEKDAY($A286)=1,_xll.BDH(R$2,"PX_LAST",$A286-2,$A286-2),IF(WEEKDAY($A286)=7,_xll.BDH(R$2,"PX_LAST",$A286-1,$A286-1),_xll.BDH(R$2,"PX_LAST",$A286,$A286)))</f>
        <v>3.9034</v>
      </c>
    </row>
    <row r="287" spans="1:18">
      <c r="A287" s="76">
        <v>45565</v>
      </c>
      <c r="R287" s="79">
        <v>3.7808999999999999</v>
      </c>
    </row>
    <row r="288" spans="1:18">
      <c r="A288" s="76">
        <v>45596</v>
      </c>
      <c r="R288" s="79">
        <f ca="1">IF(WEEKDAY($A288)=1,_xll.BDH(R$2,"PX_LAST",$A288-2,$A288-2),IF(WEEKDAY($A288)=7,_xll.BDH(R$2,"PX_LAST",$A288-1,$A288-1),_xll.BDH(R$2,"PX_LAST",$A288,$A288)))</f>
        <v>4.2843999999999998</v>
      </c>
    </row>
    <row r="289" spans="1:18">
      <c r="A289" s="76">
        <v>45626</v>
      </c>
      <c r="R289" s="79">
        <v>4.1684999999999999</v>
      </c>
    </row>
    <row r="290" spans="1:18">
      <c r="A290" s="76">
        <v>45657</v>
      </c>
      <c r="R290" s="79">
        <f ca="1">IF(WEEKDAY($A290)=1,_xll.BDH(R$2,"PX_LAST",$A290-2,$A290-2),IF(WEEKDAY($A290)=7,_xll.BDH(R$2,"PX_LAST",$A290-1,$A290-1),_xll.BDH(R$2,"PX_LAST",$A290,$A290)))</f>
        <v>4.569</v>
      </c>
    </row>
    <row r="291" spans="1:18">
      <c r="A291" s="76">
        <v>45688</v>
      </c>
      <c r="R291" s="79">
        <v>4.5387000000000004</v>
      </c>
    </row>
    <row r="292" spans="1:18">
      <c r="A292" s="76">
        <v>45716</v>
      </c>
      <c r="R292" s="79">
        <f ca="1">IF(WEEKDAY($A292)=1,_xll.BDH(R$2,"PX_LAST",$A292-2,$A292-2),IF(WEEKDAY($A292)=7,_xll.BDH(R$2,"PX_LAST",$A292-1,$A292-1),_xll.BDH(R$2,"PX_LAST",$A292,$A292)))</f>
        <v>4.2081999999999997</v>
      </c>
    </row>
    <row r="293" spans="1:18">
      <c r="A293" s="76">
        <v>45747</v>
      </c>
      <c r="R293" s="79">
        <f ca="1">IF(WEEKDAY($A293)=1,_xll.BDH(R$2,"PX_LAST",$A293-2,$A293-2),IF(WEEKDAY($A293)=7,_xll.BDH(R$2,"PX_LAST",$A293-1,$A293-1),_xll.BDH(R$2,"PX_LAST",$A293,$A293)))</f>
        <v>4.2053000000000003</v>
      </c>
    </row>
    <row r="294" spans="1:18">
      <c r="A294" s="76">
        <v>45777</v>
      </c>
      <c r="R294" s="79">
        <f ca="1">IF(WEEKDAY($A294)=1,_xll.BDH(R$2,"PX_LAST",$A294-2,$A294-2),IF(WEEKDAY($A294)=7,_xll.BDH(R$2,"PX_LAST",$A294-1,$A294-1),_xll.BDH(R$2,"PX_LAST",$A294,$A294)))</f>
        <v>4.1619000000000002</v>
      </c>
    </row>
    <row r="295" spans="1:18">
      <c r="A295" s="76">
        <v>45808</v>
      </c>
      <c r="R295" s="79">
        <f ca="1">IF(WEEKDAY($A295)=1,_xll.BDH(R$2,"PX_LAST",$A295-2,$A295-2),IF(WEEKDAY($A295)=7,_xll.BDH(R$2,"PX_LAST",$A295-1,$A295-1),_xll.BDH(R$2,"PX_LAST",$A295,$A295)))</f>
        <v>4.4004000000000003</v>
      </c>
    </row>
    <row r="296" spans="1:18">
      <c r="A296" s="76">
        <v>45838</v>
      </c>
      <c r="R296" s="79">
        <f ca="1">IF(WEEKDAY($A296)=1,_xll.BDH(R$2,"PX_LAST",$A296-2,$A296-2),IF(WEEKDAY($A296)=7,_xll.BDH(R$2,"PX_LAST",$A296-1,$A296-1),_xll.BDH(R$2,"PX_LAST",$A296,$A296)))</f>
        <v>4.2279999999999998</v>
      </c>
    </row>
    <row r="297" spans="1:18">
      <c r="A297" s="76">
        <v>45869</v>
      </c>
      <c r="R297" s="79">
        <f ca="1">IF(WEEKDAY($A297)=1,_xll.BDH(R$2,"PX_LAST",$A297-2,$A297-2),IF(WEEKDAY($A297)=7,_xll.BDH(R$2,"PX_LAST",$A297-1,$A297-1),_xll.BDH(R$2,"PX_LAST",$A297,$A297)))</f>
        <v>4.3739999999999997</v>
      </c>
    </row>
    <row r="298" spans="1:18">
      <c r="A298" s="76">
        <v>45900</v>
      </c>
      <c r="R298" s="79">
        <f ca="1">IF(WEEKDAY($A298)=1,_xll.BDH(R$2,"PX_LAST",$A298-2,$A298-2),IF(WEEKDAY($A298)=7,_xll.BDH(R$2,"PX_LAST",$A298-1,$A298-1),_xll.BDH(R$2,"PX_LAST",$A298,$A298)))</f>
        <v>4.2283999999999997</v>
      </c>
    </row>
    <row r="299" spans="1:18">
      <c r="A299" s="76">
        <v>45930</v>
      </c>
      <c r="R299" s="79">
        <f ca="1">IF(WEEKDAY($A299)=1,_xll.BDH(R$2,"PX_LAST",$A299-2,$A299-2),IF(WEEKDAY($A299)=7,_xll.BDH(R$2,"PX_LAST",$A299-1,$A299-1),_xll.BDH(R$2,"PX_LAST",$A299,$A299)))</f>
        <v>4.1502999999999997</v>
      </c>
    </row>
    <row r="300" spans="1:18">
      <c r="A300" s="76">
        <v>45961</v>
      </c>
      <c r="R300" s="79">
        <f ca="1">IF(WEEKDAY($A300)=1,_xll.BDH(R$2,"PX_LAST",$A300-2,$A300-2),IF(WEEKDAY($A300)=7,_xll.BDH(R$2,"PX_LAST",$A300-1,$A300-1),_xll.BDH(R$2,"PX_LAST",$A300,$A300)))</f>
        <v>4.0774999999999997</v>
      </c>
    </row>
    <row r="301" spans="1:18">
      <c r="A301" s="76">
        <v>45991</v>
      </c>
      <c r="R301" s="79">
        <f ca="1">IF(WEEKDAY($A301)=1,_xll.BDH(R$2,"PX_LAST",$A301-2,$A301-2),IF(WEEKDAY($A301)=7,_xll.BDH(R$2,"PX_LAST",$A301-1,$A301-1),_xll.BDH(R$2,"PX_LAST",$A301,$A301)))</f>
        <v>4.0132000000000003</v>
      </c>
    </row>
    <row r="302" spans="1:18">
      <c r="A302" s="76">
        <v>46022</v>
      </c>
      <c r="R302" s="79">
        <f ca="1">IF(WEEKDAY($A302)=1,_xll.BDH(R$2,"PX_LAST",$A302-2,$A302-2),IF(WEEKDAY($A302)=7,_xll.BDH(R$2,"PX_LAST",$A302-1,$A302-1),_xll.BDH(R$2,"PX_LAST",$A302,$A302)))</f>
        <v>4.1669999999999998</v>
      </c>
    </row>
    <row r="303" spans="1:18">
      <c r="A303" s="76">
        <v>46053</v>
      </c>
      <c r="R303" s="79">
        <f ca="1">IF(WEEKDAY($A303)=1,_xll.BDH(R$2,"PX_LAST",$A303-2,$A303-2),IF(WEEKDAY($A303)=7,_xll.BDH(R$2,"PX_LAST",$A303-1,$A303-1),_xll.BDH(R$2,"PX_LAST",$A303,$A303)))</f>
        <v>4.2355</v>
      </c>
    </row>
    <row r="304" spans="1:18">
      <c r="A304" s="76">
        <v>46081</v>
      </c>
      <c r="R304" s="79">
        <f ca="1">IF(WEEKDAY($A304)=1,_xll.BDH(R$2,"PX_LAST",$A304-2,$A304-2),IF(WEEKDAY($A304)=7,_xll.BDH(R$2,"PX_LAST",$A304-1,$A304-1),_xll.BDH(R$2,"PX_LAST",$A304,$A304)))</f>
        <v>3.9375</v>
      </c>
    </row>
    <row r="305" spans="1:18">
      <c r="A305" s="76">
        <v>46112</v>
      </c>
      <c r="R305" s="79">
        <f ca="1">IF(WEEKDAY($A305)=1,_xll.BDH(R$2,"PX_LAST",$A305-2,$A305-2),IF(WEEKDAY($A305)=7,_xll.BDH(R$2,"PX_LAST",$A305-1,$A305-1),_xll.BDH(R$2,"PX_LAST",$A305,$A305)))</f>
        <v>4.3166000000000002</v>
      </c>
    </row>
    <row r="306" spans="1:18">
      <c r="A306" s="76">
        <v>46142</v>
      </c>
      <c r="R306" s="79">
        <f ca="1">IF(WEEKDAY($A306)=1,_xll.BDH(R$2,"PX_LAST",$A306-2,$A306-2),IF(WEEKDAY($A306)=7,_xll.BDH(R$2,"PX_LAST",$A306-1,$A306-1),_xll.BDH(R$2,"PX_LAST",$A306,$A306)))</f>
        <v>4.3705999999999996</v>
      </c>
    </row>
    <row r="307" spans="1:18">
      <c r="A307" s="76">
        <v>46173</v>
      </c>
      <c r="R307" s="79">
        <f ca="1">IF(WEEKDAY($A307)=1,_xll.BDH(R$2,"PX_LAST",$A307-2,$A307-2),IF(WEEKDAY($A307)=7,_xll.BDH(R$2,"PX_LAST",$A307-1,$A307-1),_xll.BDH(R$2,"PX_LAST",$A307,$A307)))</f>
        <v>4.4355000000000002</v>
      </c>
    </row>
    <row r="308" spans="1:18">
      <c r="A308" s="76">
        <v>46203</v>
      </c>
      <c r="R308" s="79">
        <f ca="1">IF(WEEKDAY($A308)=1,_xll.BDH(R$2,"PX_LAST",$A308-2,$A308-2),IF(WEEKDAY($A308)=7,_xll.BDH(R$2,"PX_LAST",$A308-1,$A308-1),_xll.BDH(R$2,"PX_LAST",$A308,$A308)))</f>
        <v>4.4652000000000003</v>
      </c>
    </row>
    <row r="309" spans="1:18">
      <c r="A309" s="76">
        <v>46234</v>
      </c>
      <c r="R309" s="79">
        <f ca="1">IF(WEEKDAY($A309)=1,_xll.BDH(R$2,"PX_LAST",$A309-2,$A309-2),IF(WEEKDAY($A309)=7,_xll.BDH(R$2,"PX_LAST",$A309-1,$A309-1),_xll.BDH(R$2,"PX_LAST",$A309,$A309)))</f>
        <v>4.7347000000000001</v>
      </c>
    </row>
    <row r="310" spans="1:18">
      <c r="A310" s="76">
        <v>46265</v>
      </c>
      <c r="R310" s="79">
        <f ca="1">IF(WEEKDAY($A310)=1,_xll.BDH(R$2,"PX_LAST",$A310-2,$A310-2),IF(WEEKDAY($A310)=7,_xll.BDH(R$2,"PX_LAST",$A310-1,$A310-1),_xll.BDH(R$2,"PX_LAST",$A310,$A310)))</f>
        <v>4.75</v>
      </c>
    </row>
    <row r="311" spans="1:18">
      <c r="A311" s="76">
        <v>46295</v>
      </c>
      <c r="R311" s="79">
        <f ca="1">IF(WEEKDAY($A311)=1,_xll.BDH(R$2,"PX_LAST",$A311-2,$A311-2),IF(WEEKDAY($A311)=7,_xll.BDH(R$2,"PX_LAST",$A311-1,$A311-1),_xll.BDH(R$2,"PX_LAST",$A311,$A311)))</f>
        <v>5.2849000000000004</v>
      </c>
    </row>
    <row r="312" spans="1:18">
      <c r="A312" s="76">
        <v>46326</v>
      </c>
      <c r="R312" s="79" t="str">
        <f ca="1">IF(WEEKDAY($A312)=1,_xll.BDH(R$2,"PX_LAST",$A312-2,$A312-2),IF(WEEKDAY($A312)=7,_xll.BDH(R$2,"PX_LAST",$A312-1,$A312-1),_xll.BDH(R$2,"PX_LAST",$A312,$A312)))</f>
        <v>#N/A N/A</v>
      </c>
    </row>
    <row r="313" spans="1:18">
      <c r="A313" s="76">
        <v>46356</v>
      </c>
      <c r="R313" s="79" t="str">
        <f ca="1">IF(WEEKDAY($A313)=1,_xll.BDH(R$2,"PX_LAST",$A313-2,$A313-2),IF(WEEKDAY($A313)=7,_xll.BDH(R$2,"PX_LAST",$A313-1,$A313-1),_xll.BDH(R$2,"PX_LAST",$A313,$A313)))</f>
        <v>#N/A N/A</v>
      </c>
    </row>
    <row r="314" spans="1:18">
      <c r="A314" s="76">
        <v>46387</v>
      </c>
      <c r="R314" s="79" t="str">
        <f ca="1">IF(WEEKDAY($A314)=1,_xll.BDH(R$2,"PX_LAST",$A314-2,$A314-2),IF(WEEKDAY($A314)=7,_xll.BDH(R$2,"PX_LAST",$A314-1,$A314-1),_xll.BDH(R$2,"PX_LAST",$A314,$A314)))</f>
        <v>#N/A N/A</v>
      </c>
    </row>
    <row r="315" spans="1:18">
      <c r="A315" s="76">
        <v>46418</v>
      </c>
      <c r="R315" s="79" t="str">
        <f ca="1">IF(WEEKDAY($A315)=1,_xll.BDH(R$2,"PX_LAST",$A315-2,$A315-2),IF(WEEKDAY($A315)=7,_xll.BDH(R$2,"PX_LAST",$A315-1,$A315-1),_xll.BDH(R$2,"PX_LAST",$A315,$A315)))</f>
        <v>#N/A N/A</v>
      </c>
    </row>
    <row r="316" spans="1:18">
      <c r="A316" s="76">
        <v>46446</v>
      </c>
      <c r="R316" s="79" t="str">
        <f ca="1">IF(WEEKDAY($A316)=1,_xll.BDH(R$2,"PX_LAST",$A316-2,$A316-2),IF(WEEKDAY($A316)=7,_xll.BDH(R$2,"PX_LAST",$A316-1,$A316-1),_xll.BDH(R$2,"PX_LAST",$A316,$A316)))</f>
        <v>#N/A N/A</v>
      </c>
    </row>
    <row r="317" spans="1:18">
      <c r="A317" s="76">
        <v>46477</v>
      </c>
      <c r="R317" s="79" t="str">
        <f ca="1">IF(WEEKDAY($A317)=1,_xll.BDH(R$2,"PX_LAST",$A317-2,$A317-2),IF(WEEKDAY($A317)=7,_xll.BDH(R$2,"PX_LAST",$A317-1,$A317-1),_xll.BDH(R$2,"PX_LAST",$A317,$A317)))</f>
        <v>#N/A N/A</v>
      </c>
    </row>
    <row r="318" spans="1:18">
      <c r="A318" s="76">
        <v>46507</v>
      </c>
      <c r="R318" s="79" t="str">
        <f ca="1">IF(WEEKDAY($A318)=1,_xll.BDH(R$2,"PX_LAST",$A318-2,$A318-2),IF(WEEKDAY($A318)=7,_xll.BDH(R$2,"PX_LAST",$A318-1,$A318-1),_xll.BDH(R$2,"PX_LAST",$A318,$A318)))</f>
        <v>#N/A N/A</v>
      </c>
    </row>
    <row r="319" spans="1:18">
      <c r="A319" s="76">
        <v>46538</v>
      </c>
      <c r="R319" s="79" t="str">
        <f ca="1">IF(WEEKDAY($A319)=1,_xll.BDH(R$2,"PX_LAST",$A319-2,$A319-2),IF(WEEKDAY($A319)=7,_xll.BDH(R$2,"PX_LAST",$A319-1,$A319-1),_xll.BDH(R$2,"PX_LAST",$A319,$A319)))</f>
        <v>#N/A N/A</v>
      </c>
    </row>
    <row r="320" spans="1:18">
      <c r="A320" s="76">
        <v>46568</v>
      </c>
      <c r="R320" s="79" t="str">
        <f ca="1">IF(WEEKDAY($A320)=1,_xll.BDH(R$2,"PX_LAST",$A320-2,$A320-2),IF(WEEKDAY($A320)=7,_xll.BDH(R$2,"PX_LAST",$A320-1,$A320-1),_xll.BDH(R$2,"PX_LAST",$A320,$A320)))</f>
        <v>#N/A N/A</v>
      </c>
    </row>
    <row r="321" spans="1:18">
      <c r="A321" s="76">
        <v>46599</v>
      </c>
      <c r="R321" s="79" t="str">
        <f ca="1">IF(WEEKDAY($A321)=1,_xll.BDH(R$2,"PX_LAST",$A321-2,$A321-2),IF(WEEKDAY($A321)=7,_xll.BDH(R$2,"PX_LAST",$A321-1,$A321-1),_xll.BDH(R$2,"PX_LAST",$A321,$A321)))</f>
        <v>#N/A N/A</v>
      </c>
    </row>
    <row r="322" spans="1:18">
      <c r="A322" s="76">
        <v>46630</v>
      </c>
      <c r="R322" s="79" t="str">
        <f ca="1">IF(WEEKDAY($A322)=1,_xll.BDH(R$2,"PX_LAST",$A322-2,$A322-2),IF(WEEKDAY($A322)=7,_xll.BDH(R$2,"PX_LAST",$A322-1,$A322-1),_xll.BDH(R$2,"PX_LAST",$A322,$A322)))</f>
        <v>#N/A N/A</v>
      </c>
    </row>
    <row r="323" spans="1:18">
      <c r="A323" s="76">
        <v>46660</v>
      </c>
      <c r="R323" s="79" t="str">
        <f ca="1">IF(WEEKDAY($A323)=1,_xll.BDH(R$2,"PX_LAST",$A323-2,$A323-2),IF(WEEKDAY($A323)=7,_xll.BDH(R$2,"PX_LAST",$A323-1,$A323-1),_xll.BDH(R$2,"PX_LAST",$A323,$A323)))</f>
        <v>#N/A N/A</v>
      </c>
    </row>
    <row r="324" spans="1:18">
      <c r="A324" s="76">
        <v>46691</v>
      </c>
      <c r="R324" s="79" t="str">
        <f ca="1">IF(WEEKDAY($A324)=1,_xll.BDH(R$2,"PX_LAST",$A324-2,$A324-2),IF(WEEKDAY($A324)=7,_xll.BDH(R$2,"PX_LAST",$A324-1,$A324-1),_xll.BDH(R$2,"PX_LAST",$A324,$A324)))</f>
        <v>#N/A N/A</v>
      </c>
    </row>
    <row r="325" spans="1:18">
      <c r="A325" s="76">
        <v>46721</v>
      </c>
      <c r="R325" s="79" t="str">
        <f ca="1">IF(WEEKDAY($A325)=1,_xll.BDH(R$2,"PX_LAST",$A325-2,$A325-2),IF(WEEKDAY($A325)=7,_xll.BDH(R$2,"PX_LAST",$A325-1,$A325-1),_xll.BDH(R$2,"PX_LAST",$A325,$A325)))</f>
        <v>#N/A N/A</v>
      </c>
    </row>
    <row r="326" spans="1:18">
      <c r="A326" s="76">
        <v>46752</v>
      </c>
      <c r="R326" s="79" t="str">
        <f ca="1">IF(WEEKDAY($A326)=1,_xll.BDH(R$2,"PX_LAST",$A326-2,$A326-2),IF(WEEKDAY($A326)=7,_xll.BDH(R$2,"PX_LAST",$A326-1,$A326-1),_xll.BDH(R$2,"PX_LAST",$A326,$A326)))</f>
        <v>#N/A N/A</v>
      </c>
    </row>
    <row r="327" spans="1:18">
      <c r="R327" s="79" t="str">
        <f ca="1">IF(WEEKDAY($A327)=1,_xll.BDH(R$2,"PX_LAST",$A327-2,$A327-2),IF(WEEKDAY($A327)=7,_xll.BDH(R$2,"PX_LAST",$A327-1,$A327-1),_xll.BDH(R$2,"PX_LAST",$A327,$A327)))</f>
        <v>#N/A Start Date</v>
      </c>
    </row>
    <row r="328" spans="1:18">
      <c r="R328" s="79" t="str">
        <f ca="1">IF(WEEKDAY($A328)=1,_xll.BDH(R$2,"PX_LAST",$A328-2,$A328-2),IF(WEEKDAY($A328)=7,_xll.BDH(R$2,"PX_LAST",$A328-1,$A328-1),_xll.BDH(R$2,"PX_LAST",$A328,$A328)))</f>
        <v>#N/A Start Date</v>
      </c>
    </row>
    <row r="329" spans="1:18">
      <c r="R329" s="79" t="str">
        <f ca="1">IF(WEEKDAY($A329)=1,_xll.BDH(R$2,"PX_LAST",$A329-2,$A329-2),IF(WEEKDAY($A329)=7,_xll.BDH(R$2,"PX_LAST",$A329-1,$A329-1),_xll.BDH(R$2,"PX_LAST",$A329,$A329)))</f>
        <v>#N/A Start Date</v>
      </c>
    </row>
    <row r="330" spans="1:18">
      <c r="R330" s="79" t="str">
        <f ca="1">IF(WEEKDAY($A330)=1,_xll.BDH(R$2,"PX_LAST",$A330-2,$A330-2),IF(WEEKDAY($A330)=7,_xll.BDH(R$2,"PX_LAST",$A330-1,$A330-1),_xll.BDH(R$2,"PX_LAST",$A330,$A330)))</f>
        <v>#N/A Start Date</v>
      </c>
    </row>
    <row r="331" spans="1:18">
      <c r="R331" s="79" t="str">
        <f ca="1">IF(WEEKDAY($A331)=1,_xll.BDH(R$2,"PX_LAST",$A331-2,$A331-2),IF(WEEKDAY($A331)=7,_xll.BDH(R$2,"PX_LAST",$A331-1,$A331-1),_xll.BDH(R$2,"PX_LAST",$A331,$A331)))</f>
        <v>#N/A Start Date</v>
      </c>
    </row>
    <row r="332" spans="1:18">
      <c r="R332" s="79" t="str">
        <f ca="1">IF(WEEKDAY($A332)=1,_xll.BDH(R$2,"PX_LAST",$A332-2,$A332-2),IF(WEEKDAY($A332)=7,_xll.BDH(R$2,"PX_LAST",$A332-1,$A332-1),_xll.BDH(R$2,"PX_LAST",$A332,$A332)))</f>
        <v>#N/A Start Date</v>
      </c>
    </row>
    <row r="333" spans="1:18">
      <c r="R333" s="79" t="str">
        <f ca="1">IF(WEEKDAY($A333)=1,_xll.BDH(R$2,"PX_LAST",$A333-2,$A333-2),IF(WEEKDAY($A333)=7,_xll.BDH(R$2,"PX_LAST",$A333-1,$A333-1),_xll.BDH(R$2,"PX_LAST",$A333,$A333)))</f>
        <v>#N/A Start Date</v>
      </c>
    </row>
    <row r="334" spans="1:18">
      <c r="R334" s="79" t="str">
        <f ca="1">IF(WEEKDAY($A334)=1,_xll.BDH(R$2,"PX_LAST",$A334-2,$A334-2),IF(WEEKDAY($A334)=7,_xll.BDH(R$2,"PX_LAST",$A334-1,$A334-1),_xll.BDH(R$2,"PX_LAST",$A334,$A334)))</f>
        <v>#N/A Start Date</v>
      </c>
    </row>
    <row r="335" spans="1:18">
      <c r="R335" s="79" t="str">
        <f ca="1">IF(WEEKDAY($A335)=1,_xll.BDH(R$2,"PX_LAST",$A335-2,$A335-2),IF(WEEKDAY($A335)=7,_xll.BDH(R$2,"PX_LAST",$A335-1,$A335-1),_xll.BDH(R$2,"PX_LAST",$A335,$A335)))</f>
        <v>#N/A Start Date</v>
      </c>
    </row>
    <row r="336" spans="1:18">
      <c r="R336" s="79" t="str">
        <f ca="1">IF(WEEKDAY($A336)=1,_xll.BDH(R$2,"PX_LAST",$A336-2,$A336-2),IF(WEEKDAY($A336)=7,_xll.BDH(R$2,"PX_LAST",$A336-1,$A336-1),_xll.BDH(R$2,"PX_LAST",$A336,$A336)))</f>
        <v>#N/A Start Date</v>
      </c>
    </row>
    <row r="337" spans="18:18">
      <c r="R337" s="79" t="str">
        <f ca="1">IF(WEEKDAY($A337)=1,_xll.BDH(R$2,"PX_LAST",$A337-2,$A337-2),IF(WEEKDAY($A337)=7,_xll.BDH(R$2,"PX_LAST",$A337-1,$A337-1),_xll.BDH(R$2,"PX_LAST",$A337,$A337)))</f>
        <v>#N/A Start Date</v>
      </c>
    </row>
    <row r="338" spans="18:18">
      <c r="R338" s="79" t="str">
        <f ca="1">IF(WEEKDAY($A338)=1,_xll.BDH(R$2,"PX_LAST",$A338-2,$A338-2),IF(WEEKDAY($A338)=7,_xll.BDH(R$2,"PX_LAST",$A338-1,$A338-1),_xll.BDH(R$2,"PX_LAST",$A338,$A338)))</f>
        <v>#N/A Start Date</v>
      </c>
    </row>
    <row r="339" spans="18:18">
      <c r="R339" s="79" t="str">
        <f ca="1">IF(WEEKDAY($A339)=1,_xll.BDH(R$2,"PX_LAST",$A339-2,$A339-2),IF(WEEKDAY($A339)=7,_xll.BDH(R$2,"PX_LAST",$A339-1,$A339-1),_xll.BDH(R$2,"PX_LAST",$A339,$A339)))</f>
        <v>#N/A Start Date</v>
      </c>
    </row>
    <row r="340" spans="18:18">
      <c r="R340" s="79" t="str">
        <f ca="1">IF(WEEKDAY($A340)=1,_xll.BDH(R$2,"PX_LAST",$A340-2,$A340-2),IF(WEEKDAY($A340)=7,_xll.BDH(R$2,"PX_LAST",$A340-1,$A340-1),_xll.BDH(R$2,"PX_LAST",$A340,$A340)))</f>
        <v>#N/A Start Date</v>
      </c>
    </row>
    <row r="341" spans="18:18">
      <c r="R341" s="79" t="str">
        <f ca="1">IF(WEEKDAY($A341)=1,_xll.BDH(R$2,"PX_LAST",$A341-2,$A341-2),IF(WEEKDAY($A341)=7,_xll.BDH(R$2,"PX_LAST",$A341-1,$A341-1),_xll.BDH(R$2,"PX_LAST",$A341,$A341)))</f>
        <v>#N/A Start Date</v>
      </c>
    </row>
    <row r="342" spans="18:18">
      <c r="R342" s="79" t="str">
        <f ca="1">IF(WEEKDAY($A342)=1,_xll.BDH(R$2,"PX_LAST",$A342-2,$A342-2),IF(WEEKDAY($A342)=7,_xll.BDH(R$2,"PX_LAST",$A342-1,$A342-1),_xll.BDH(R$2,"PX_LAST",$A342,$A342)))</f>
        <v>#N/A Start Date</v>
      </c>
    </row>
    <row r="343" spans="18:18">
      <c r="R343" s="79" t="str">
        <f ca="1">IF(WEEKDAY($A343)=1,_xll.BDH(R$2,"PX_LAST",$A343-2,$A343-2),IF(WEEKDAY($A343)=7,_xll.BDH(R$2,"PX_LAST",$A343-1,$A343-1),_xll.BDH(R$2,"PX_LAST",$A343,$A343)))</f>
        <v>#N/A Start Date</v>
      </c>
    </row>
    <row r="344" spans="18:18">
      <c r="R344" s="79" t="str">
        <f ca="1">IF(WEEKDAY($A344)=1,_xll.BDH(R$2,"PX_LAST",$A344-2,$A344-2),IF(WEEKDAY($A344)=7,_xll.BDH(R$2,"PX_LAST",$A344-1,$A344-1),_xll.BDH(R$2,"PX_LAST",$A344,$A344)))</f>
        <v>#N/A Start Date</v>
      </c>
    </row>
    <row r="345" spans="18:18">
      <c r="R345" s="79" t="str">
        <f ca="1">IF(WEEKDAY($A345)=1,_xll.BDH(R$2,"PX_LAST",$A345-2,$A345-2),IF(WEEKDAY($A345)=7,_xll.BDH(R$2,"PX_LAST",$A345-1,$A345-1),_xll.BDH(R$2,"PX_LAST",$A345,$A345)))</f>
        <v>#N/A Start Date</v>
      </c>
    </row>
    <row r="346" spans="18:18">
      <c r="R346" s="79" t="str">
        <f ca="1">IF(WEEKDAY($A346)=1,_xll.BDH(R$2,"PX_LAST",$A346-2,$A346-2),IF(WEEKDAY($A346)=7,_xll.BDH(R$2,"PX_LAST",$A346-1,$A346-1),_xll.BDH(R$2,"PX_LAST",$A346,$A346)))</f>
        <v>#N/A Start Date</v>
      </c>
    </row>
    <row r="347" spans="18:18">
      <c r="R347" s="79" t="str">
        <f ca="1">IF(WEEKDAY($A347)=1,_xll.BDH(R$2,"PX_LAST",$A347-2,$A347-2),IF(WEEKDAY($A347)=7,_xll.BDH(R$2,"PX_LAST",$A347-1,$A347-1),_xll.BDH(R$2,"PX_LAST",$A347,$A347)))</f>
        <v>#N/A Start Date</v>
      </c>
    </row>
    <row r="348" spans="18:18">
      <c r="R348" s="79" t="str">
        <f ca="1">IF(WEEKDAY($A348)=1,_xll.BDH(R$2,"PX_LAST",$A348-2,$A348-2),IF(WEEKDAY($A348)=7,_xll.BDH(R$2,"PX_LAST",$A348-1,$A348-1),_xll.BDH(R$2,"PX_LAST",$A348,$A348)))</f>
        <v>#N/A Start Date</v>
      </c>
    </row>
    <row r="349" spans="18:18">
      <c r="R349" s="79" t="str">
        <f ca="1">IF(WEEKDAY($A349)=1,_xll.BDH(R$2,"PX_LAST",$A349-2,$A349-2),IF(WEEKDAY($A349)=7,_xll.BDH(R$2,"PX_LAST",$A349-1,$A349-1),_xll.BDH(R$2,"PX_LAST",$A349,$A349)))</f>
        <v>#N/A Start Date</v>
      </c>
    </row>
    <row r="350" spans="18:18">
      <c r="R350" s="79" t="str">
        <f ca="1">IF(WEEKDAY($A350)=1,_xll.BDH(R$2,"PX_LAST",$A350-2,$A350-2),IF(WEEKDAY($A350)=7,_xll.BDH(R$2,"PX_LAST",$A350-1,$A350-1),_xll.BDH(R$2,"PX_LAST",$A350,$A350)))</f>
        <v>#N/A Start Date</v>
      </c>
    </row>
    <row r="351" spans="18:18">
      <c r="R351" s="79" t="str">
        <f ca="1">IF(WEEKDAY($A351)=1,_xll.BDH(R$2,"PX_LAST",$A351-2,$A351-2),IF(WEEKDAY($A351)=7,_xll.BDH(R$2,"PX_LAST",$A351-1,$A351-1),_xll.BDH(R$2,"PX_LAST",$A351,$A351)))</f>
        <v>#N/A Start Date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"/>
  <dimension ref="A1:AA162"/>
  <sheetViews>
    <sheetView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AC92" sqref="AC92"/>
    </sheetView>
  </sheetViews>
  <sheetFormatPr defaultColWidth="11.453125" defaultRowHeight="14.5"/>
  <cols>
    <col min="1" max="1" width="11.1796875" style="69" bestFit="1" customWidth="1"/>
    <col min="2" max="3" width="11.54296875" style="69" bestFit="1" customWidth="1"/>
    <col min="4" max="4" width="16.54296875" style="69" bestFit="1" customWidth="1"/>
    <col min="5" max="5" width="9.54296875" style="69" bestFit="1" customWidth="1"/>
    <col min="6" max="6" width="11.1796875" style="69" bestFit="1" customWidth="1"/>
    <col min="7" max="7" width="10.1796875" style="69" bestFit="1" customWidth="1"/>
    <col min="8" max="8" width="7.1796875" style="69" bestFit="1" customWidth="1"/>
    <col min="9" max="9" width="11.1796875" style="69" bestFit="1" customWidth="1"/>
    <col min="10" max="10" width="11.453125" style="69" bestFit="1" customWidth="1"/>
    <col min="11" max="11" width="8" style="69" bestFit="1" customWidth="1"/>
    <col min="12" max="12" width="8.1796875" style="69" bestFit="1" customWidth="1"/>
    <col min="13" max="13" width="6.54296875" style="69" bestFit="1" customWidth="1"/>
    <col min="14" max="14" width="12.453125" style="69" bestFit="1" customWidth="1"/>
    <col min="15" max="16" width="7.1796875" hidden="1" customWidth="1"/>
    <col min="17" max="17" width="6.1796875" hidden="1" customWidth="1"/>
    <col min="18" max="21" width="7.1796875" hidden="1" customWidth="1"/>
    <col min="22" max="22" width="6.1796875" hidden="1" customWidth="1"/>
    <col min="23" max="23" width="7.1796875" hidden="1" customWidth="1"/>
    <col min="24" max="27" width="6.1796875" hidden="1" customWidth="1"/>
    <col min="28" max="16384" width="11.453125" style="69"/>
  </cols>
  <sheetData>
    <row r="1" spans="1:27" s="73" customFormat="1" ht="29">
      <c r="A1" s="73" t="s">
        <v>109</v>
      </c>
      <c r="B1" s="73" t="s">
        <v>110</v>
      </c>
      <c r="C1" s="73" t="s">
        <v>69</v>
      </c>
      <c r="D1" s="73" t="s">
        <v>115</v>
      </c>
      <c r="E1" s="73" t="s">
        <v>30</v>
      </c>
      <c r="F1" s="73" t="s">
        <v>111</v>
      </c>
      <c r="G1" s="73" t="s">
        <v>31</v>
      </c>
      <c r="H1" s="73" t="s">
        <v>71</v>
      </c>
      <c r="I1" s="73" t="s">
        <v>112</v>
      </c>
      <c r="J1" s="73" t="s">
        <v>113</v>
      </c>
      <c r="K1" s="73" t="s">
        <v>32</v>
      </c>
      <c r="L1" s="73" t="s">
        <v>116</v>
      </c>
      <c r="M1" s="73" t="s">
        <v>47</v>
      </c>
      <c r="N1" s="73" t="s">
        <v>114</v>
      </c>
      <c r="O1"/>
      <c r="P1"/>
      <c r="Q1"/>
      <c r="R1"/>
      <c r="S1"/>
      <c r="T1"/>
      <c r="U1"/>
      <c r="V1"/>
      <c r="W1"/>
      <c r="X1"/>
      <c r="Y1"/>
      <c r="Z1"/>
      <c r="AA1"/>
    </row>
    <row r="2" spans="1:27">
      <c r="A2" s="76">
        <v>39904</v>
      </c>
      <c r="B2" s="74">
        <v>3.0426799999999997E-2</v>
      </c>
      <c r="C2" s="74">
        <v>9.0046000000000001E-2</v>
      </c>
      <c r="D2" s="74">
        <v>6.1765E-2</v>
      </c>
      <c r="E2" s="74">
        <v>0.19179499999999999</v>
      </c>
      <c r="F2" s="74">
        <v>0.12523000000000001</v>
      </c>
      <c r="G2" s="74">
        <v>8.2473000000000005E-2</v>
      </c>
      <c r="H2" s="74">
        <v>0.11434999999999999</v>
      </c>
      <c r="I2" s="74">
        <v>3.7534999999999999E-2</v>
      </c>
      <c r="J2" s="74">
        <v>0.11121</v>
      </c>
      <c r="K2" s="74">
        <v>9.3206999999999998E-2</v>
      </c>
      <c r="L2" s="74">
        <v>8.3835999999999997E-3</v>
      </c>
      <c r="M2" s="74">
        <v>2.0566000000000001E-2</v>
      </c>
      <c r="N2" s="74">
        <v>1.3799000000000001E-2</v>
      </c>
    </row>
    <row r="3" spans="1:27">
      <c r="A3" s="76">
        <v>39995</v>
      </c>
      <c r="B3" s="74">
        <v>7.4300000000000005E-2</v>
      </c>
      <c r="C3" s="74">
        <v>9.4189000000000009E-2</v>
      </c>
      <c r="D3" s="74">
        <v>4.6630999999999999E-2</v>
      </c>
      <c r="E3" s="74">
        <v>0.22811000000000001</v>
      </c>
      <c r="F3" s="74">
        <v>0.10376000000000001</v>
      </c>
      <c r="G3" s="74">
        <v>8.6448999999999998E-2</v>
      </c>
      <c r="H3" s="74">
        <v>0.12174</v>
      </c>
      <c r="I3" s="74">
        <v>2.8753000000000001E-2</v>
      </c>
      <c r="J3" s="74">
        <v>8.0296999999999993E-2</v>
      </c>
      <c r="K3" s="74">
        <v>7.5592999999999994E-2</v>
      </c>
      <c r="L3" s="74">
        <v>5.4736000000000003E-3</v>
      </c>
      <c r="M3" s="74">
        <v>1.8851E-2</v>
      </c>
      <c r="N3" s="74">
        <v>2.1218000000000001E-2</v>
      </c>
    </row>
    <row r="4" spans="1:27">
      <c r="A4" s="76">
        <v>40087</v>
      </c>
      <c r="B4" s="74">
        <v>7.5269000000000003E-2</v>
      </c>
      <c r="C4" s="74">
        <v>9.0231000000000006E-2</v>
      </c>
      <c r="D4" s="74">
        <v>4.6019999999999998E-2</v>
      </c>
      <c r="E4" s="74">
        <v>0.25539000000000001</v>
      </c>
      <c r="F4" s="74">
        <v>9.8566000000000001E-2</v>
      </c>
      <c r="G4" s="74">
        <v>9.1275999999999996E-2</v>
      </c>
      <c r="H4" s="74">
        <v>0.11061</v>
      </c>
      <c r="I4" s="74">
        <v>2.6263999999999999E-2</v>
      </c>
      <c r="J4" s="74">
        <v>7.868E-2</v>
      </c>
      <c r="K4" s="74">
        <v>7.3262999999999995E-2</v>
      </c>
      <c r="L4" s="74">
        <v>5.5684000000000003E-3</v>
      </c>
      <c r="M4" s="74">
        <v>1.8092E-2</v>
      </c>
      <c r="N4" s="74">
        <v>1.8676000000000002E-2</v>
      </c>
    </row>
    <row r="5" spans="1:27">
      <c r="A5" s="76">
        <v>40179</v>
      </c>
      <c r="B5" s="74">
        <v>8.6225999999999997E-2</v>
      </c>
      <c r="C5" s="74">
        <v>9.5193E-2</v>
      </c>
      <c r="D5" s="74">
        <v>4.8673000000000001E-2</v>
      </c>
      <c r="E5" s="74">
        <v>0.241206</v>
      </c>
      <c r="F5" s="74">
        <v>0.10066</v>
      </c>
      <c r="G5" s="74">
        <v>8.8078999999999991E-2</v>
      </c>
      <c r="H5" s="74">
        <v>0.11623</v>
      </c>
      <c r="I5" s="74">
        <v>2.2703999999999998E-2</v>
      </c>
      <c r="J5" s="74">
        <v>7.6496999999999996E-2</v>
      </c>
      <c r="K5" s="74">
        <v>6.9528999999999994E-2</v>
      </c>
      <c r="L5" s="74">
        <v>5.6443999999999999E-3</v>
      </c>
      <c r="M5" s="74">
        <v>1.7899999999999999E-2</v>
      </c>
      <c r="N5" s="74">
        <v>1.771E-2</v>
      </c>
    </row>
    <row r="6" spans="1:27">
      <c r="A6" s="76">
        <v>40269</v>
      </c>
      <c r="B6" s="74">
        <v>8.9087E-2</v>
      </c>
      <c r="C6" s="74">
        <v>9.4718000000000011E-2</v>
      </c>
      <c r="D6" s="74">
        <v>5.1382999999999998E-2</v>
      </c>
      <c r="E6" s="74">
        <v>0.23883199999999999</v>
      </c>
      <c r="F6" s="74">
        <v>0.10100000000000001</v>
      </c>
      <c r="G6" s="74">
        <v>9.1426000000000007E-2</v>
      </c>
      <c r="H6" s="74">
        <v>0.11260000000000001</v>
      </c>
      <c r="I6" s="74">
        <v>2.6098E-2</v>
      </c>
      <c r="J6" s="74">
        <v>7.3019000000000001E-2</v>
      </c>
      <c r="K6" s="74">
        <v>6.5459000000000003E-2</v>
      </c>
      <c r="L6" s="74">
        <v>6.3410999999999997E-3</v>
      </c>
      <c r="M6" s="74">
        <v>1.8171E-2</v>
      </c>
      <c r="N6" s="74">
        <v>1.7106E-2</v>
      </c>
    </row>
    <row r="7" spans="1:27">
      <c r="A7" s="76">
        <v>40360</v>
      </c>
      <c r="B7" s="74">
        <v>8.5639999999999994E-2</v>
      </c>
      <c r="C7" s="74">
        <v>0.10450100000000001</v>
      </c>
      <c r="D7" s="74">
        <v>5.7016999999999998E-2</v>
      </c>
      <c r="E7" s="74">
        <v>0.23055400000000001</v>
      </c>
      <c r="F7" s="74">
        <v>0.10772</v>
      </c>
      <c r="G7" s="74">
        <v>9.2809000000000003E-2</v>
      </c>
      <c r="H7" s="74">
        <v>9.8659999999999998E-2</v>
      </c>
      <c r="I7" s="74">
        <v>2.5659999999999999E-2</v>
      </c>
      <c r="J7" s="74">
        <v>7.1478E-2</v>
      </c>
      <c r="K7" s="74">
        <v>6.1575999999999999E-2</v>
      </c>
      <c r="L7" s="74">
        <v>6.5329000000000003E-3</v>
      </c>
      <c r="M7" s="74">
        <v>1.8773000000000001E-2</v>
      </c>
      <c r="N7" s="74">
        <v>2.3210999999999999E-2</v>
      </c>
    </row>
    <row r="8" spans="1:27">
      <c r="A8" s="76">
        <v>40452</v>
      </c>
      <c r="B8" s="74">
        <v>8.8654000000000011E-2</v>
      </c>
      <c r="C8" s="74">
        <v>9.8573000000000008E-2</v>
      </c>
      <c r="D8" s="74">
        <v>5.6549000000000002E-2</v>
      </c>
      <c r="E8" s="74">
        <v>0.23494799999999999</v>
      </c>
      <c r="F8" s="74">
        <v>0.10392999999999999</v>
      </c>
      <c r="G8" s="74">
        <v>9.2340000000000005E-2</v>
      </c>
      <c r="H8" s="74">
        <v>9.9031999999999995E-2</v>
      </c>
      <c r="I8" s="74">
        <v>2.3956000000000002E-2</v>
      </c>
      <c r="J8" s="74">
        <v>7.3615E-2</v>
      </c>
      <c r="K8" s="74">
        <v>6.0975000000000001E-2</v>
      </c>
      <c r="L8" s="74">
        <v>5.5726999999999999E-3</v>
      </c>
      <c r="M8" s="74">
        <v>1.8671E-2</v>
      </c>
      <c r="N8" s="74">
        <v>2.5548000000000001E-2</v>
      </c>
    </row>
    <row r="9" spans="1:27">
      <c r="A9" s="76">
        <v>40544</v>
      </c>
      <c r="B9" s="74">
        <v>0.109082</v>
      </c>
      <c r="C9" s="74">
        <v>9.9927000000000002E-2</v>
      </c>
      <c r="D9" s="74">
        <v>5.6932000000000003E-2</v>
      </c>
      <c r="E9" s="74">
        <v>0.21520400000000001</v>
      </c>
      <c r="F9" s="74">
        <v>0.10027</v>
      </c>
      <c r="G9" s="74">
        <v>9.870000000000001E-2</v>
      </c>
      <c r="H9" s="74">
        <v>0.1002</v>
      </c>
      <c r="I9" s="74">
        <v>2.6481999999999999E-2</v>
      </c>
      <c r="J9" s="74">
        <v>6.9328000000000001E-2</v>
      </c>
      <c r="K9" s="74">
        <v>5.9393000000000001E-2</v>
      </c>
      <c r="L9" s="74">
        <v>6.0923000000000001E-3</v>
      </c>
      <c r="M9" s="74">
        <v>1.5987999999999999E-2</v>
      </c>
      <c r="N9" s="74">
        <v>2.7713999999999999E-2</v>
      </c>
    </row>
    <row r="10" spans="1:27">
      <c r="A10" s="76">
        <v>40634</v>
      </c>
      <c r="B10" s="74">
        <v>0.104392</v>
      </c>
      <c r="C10" s="74">
        <v>9.5454999999999998E-2</v>
      </c>
      <c r="D10" s="74">
        <v>5.3497000000000003E-2</v>
      </c>
      <c r="E10" s="74">
        <v>0.22311500000000001</v>
      </c>
      <c r="F10" s="74">
        <v>9.5533999999999994E-2</v>
      </c>
      <c r="G10" s="74">
        <v>0.103274</v>
      </c>
      <c r="H10" s="74">
        <v>0.10503999999999999</v>
      </c>
      <c r="I10" s="74">
        <v>2.7702999999999998E-2</v>
      </c>
      <c r="J10" s="74">
        <v>7.1622000000000005E-2</v>
      </c>
      <c r="K10" s="74">
        <v>5.9972999999999999E-2</v>
      </c>
      <c r="L10" s="74">
        <v>5.9915000000000003E-3</v>
      </c>
      <c r="M10" s="74">
        <v>1.6343E-2</v>
      </c>
      <c r="N10" s="74">
        <v>2.5495E-2</v>
      </c>
    </row>
    <row r="11" spans="1:27">
      <c r="A11" s="76">
        <v>40725</v>
      </c>
      <c r="B11" s="74">
        <v>0.10374</v>
      </c>
      <c r="C11" s="74">
        <v>9.8961000000000007E-2</v>
      </c>
      <c r="D11" s="74">
        <v>5.6698999999999999E-2</v>
      </c>
      <c r="E11" s="74">
        <v>0.21663800000000002</v>
      </c>
      <c r="F11" s="74">
        <v>0.10634</v>
      </c>
      <c r="G11" s="74">
        <v>0.102655</v>
      </c>
      <c r="H11" s="74">
        <v>0.10079</v>
      </c>
      <c r="I11" s="74">
        <v>2.8194E-2</v>
      </c>
      <c r="J11" s="74">
        <v>6.6706000000000001E-2</v>
      </c>
      <c r="K11" s="74">
        <v>5.5191999999999998E-2</v>
      </c>
      <c r="L11" s="74">
        <v>6.1066999999999996E-3</v>
      </c>
      <c r="M11" s="74">
        <v>1.6230000000000001E-2</v>
      </c>
      <c r="N11" s="74">
        <v>2.8348999999999999E-2</v>
      </c>
    </row>
    <row r="12" spans="1:27">
      <c r="A12" s="76">
        <v>40817</v>
      </c>
      <c r="B12" s="74">
        <v>8.8976E-2</v>
      </c>
      <c r="C12" s="74">
        <v>0.108501</v>
      </c>
      <c r="D12" s="74">
        <v>6.3659999999999994E-2</v>
      </c>
      <c r="E12" s="74">
        <v>0.18857269999999998</v>
      </c>
      <c r="F12" s="74">
        <v>0.12397</v>
      </c>
      <c r="G12" s="74">
        <v>9.1296000000000002E-2</v>
      </c>
      <c r="H12" s="74">
        <v>0.10697</v>
      </c>
      <c r="I12" s="74">
        <v>2.8389000000000001E-2</v>
      </c>
      <c r="J12" s="74">
        <v>7.4427999999999994E-2</v>
      </c>
      <c r="K12" s="74">
        <v>5.7544999999999999E-2</v>
      </c>
      <c r="L12" s="74">
        <v>5.9509000000000003E-3</v>
      </c>
      <c r="M12" s="74">
        <v>2.0087000000000001E-2</v>
      </c>
      <c r="N12" s="74">
        <v>2.4823999999999999E-2</v>
      </c>
    </row>
    <row r="13" spans="1:27">
      <c r="A13" s="76">
        <v>40909</v>
      </c>
      <c r="B13" s="74">
        <v>9.5441999999999999E-2</v>
      </c>
      <c r="C13" s="74">
        <v>0.10924600000000001</v>
      </c>
      <c r="D13" s="74">
        <v>6.6439999999999999E-2</v>
      </c>
      <c r="E13" s="74">
        <v>0.17489939999999998</v>
      </c>
      <c r="F13" s="74">
        <v>0.12413</v>
      </c>
      <c r="G13" s="74">
        <v>9.8358000000000001E-2</v>
      </c>
      <c r="H13" s="74">
        <v>0.1177</v>
      </c>
      <c r="I13" s="74">
        <v>2.6658000000000001E-2</v>
      </c>
      <c r="J13" s="74">
        <v>6.9263000000000005E-2</v>
      </c>
      <c r="K13" s="74">
        <v>5.2220000000000003E-2</v>
      </c>
      <c r="L13" s="74">
        <v>6.0327999999999996E-3</v>
      </c>
      <c r="M13" s="74">
        <v>1.9963000000000002E-2</v>
      </c>
      <c r="N13" s="74">
        <v>2.3473999999999998E-2</v>
      </c>
    </row>
    <row r="14" spans="1:27">
      <c r="A14" s="76">
        <v>41000</v>
      </c>
      <c r="B14" s="74">
        <v>9.4448000000000004E-2</v>
      </c>
      <c r="C14" s="74">
        <v>0.10940900000000001</v>
      </c>
      <c r="D14" s="74">
        <v>6.5769999999999995E-2</v>
      </c>
      <c r="E14" s="74">
        <v>0.18312810000000002</v>
      </c>
      <c r="F14" s="74">
        <v>0.11409999999999999</v>
      </c>
      <c r="G14" s="74">
        <v>0.10213800000000001</v>
      </c>
      <c r="H14" s="74">
        <v>0.12406</v>
      </c>
      <c r="I14" s="74">
        <v>2.8725000000000001E-2</v>
      </c>
      <c r="J14" s="74">
        <v>6.3235E-2</v>
      </c>
      <c r="K14" s="74">
        <v>4.9570000000000003E-2</v>
      </c>
      <c r="L14" s="74">
        <v>6.1998000000000001E-3</v>
      </c>
      <c r="M14" s="74">
        <v>1.8482999999999999E-2</v>
      </c>
      <c r="N14" s="74">
        <v>2.8466999999999999E-2</v>
      </c>
    </row>
    <row r="15" spans="1:27">
      <c r="A15" s="76">
        <v>41091</v>
      </c>
      <c r="B15" s="74">
        <v>9.4899999999999998E-2</v>
      </c>
      <c r="C15" s="74">
        <v>0.115812</v>
      </c>
      <c r="D15" s="74">
        <v>6.5812999999999997E-2</v>
      </c>
      <c r="E15" s="74">
        <v>0.18014530000000001</v>
      </c>
      <c r="F15" s="74">
        <v>0.12458</v>
      </c>
      <c r="G15" s="74">
        <v>0.10433600000000001</v>
      </c>
      <c r="H15" s="74">
        <v>0.10702</v>
      </c>
      <c r="I15" s="74">
        <v>2.5059999999999999E-2</v>
      </c>
      <c r="J15" s="74">
        <v>6.4686999999999995E-2</v>
      </c>
      <c r="K15" s="74">
        <v>4.7816999999999998E-2</v>
      </c>
      <c r="L15" s="74">
        <v>6.6086000000000001E-3</v>
      </c>
      <c r="M15" s="74">
        <v>1.9483E-2</v>
      </c>
      <c r="N15" s="74">
        <v>2.5027000000000001E-2</v>
      </c>
    </row>
    <row r="16" spans="1:27">
      <c r="A16" s="76">
        <v>41183</v>
      </c>
      <c r="B16" s="74">
        <v>9.6194000000000002E-2</v>
      </c>
      <c r="C16" s="74">
        <v>0.10794200000000001</v>
      </c>
      <c r="D16" s="74">
        <v>6.2739000000000003E-2</v>
      </c>
      <c r="E16" s="74">
        <v>0.17833300000000002</v>
      </c>
      <c r="F16" s="74">
        <v>0.11531</v>
      </c>
      <c r="G16" s="74">
        <v>0.12806499999999998</v>
      </c>
      <c r="H16" s="74">
        <v>9.5239000000000004E-2</v>
      </c>
      <c r="I16" s="74">
        <v>2.9286E-2</v>
      </c>
      <c r="J16" s="74">
        <v>5.6272999999999997E-2</v>
      </c>
      <c r="K16" s="74">
        <v>4.6676000000000002E-2</v>
      </c>
      <c r="L16" s="74">
        <v>1.1657000000000001E-2</v>
      </c>
      <c r="M16" s="74">
        <v>2.4587000000000001E-2</v>
      </c>
      <c r="N16" s="74">
        <v>2.5186E-2</v>
      </c>
    </row>
    <row r="17" spans="1:14">
      <c r="A17" s="76">
        <v>41275</v>
      </c>
      <c r="B17" s="74">
        <v>0.103453</v>
      </c>
      <c r="C17" s="74">
        <v>0.109558</v>
      </c>
      <c r="D17" s="74">
        <v>6.5491999999999995E-2</v>
      </c>
      <c r="E17" s="74">
        <v>0.19924600000000001</v>
      </c>
      <c r="F17" s="74">
        <v>0.12083000000000001</v>
      </c>
      <c r="G17" s="74">
        <v>0.110065</v>
      </c>
      <c r="H17" s="74">
        <v>9.5257999999999995E-2</v>
      </c>
      <c r="I17" s="74">
        <v>2.6492000000000002E-2</v>
      </c>
      <c r="J17" s="74">
        <v>5.2462000000000002E-2</v>
      </c>
      <c r="K17" s="74">
        <v>4.4696E-2</v>
      </c>
      <c r="L17" s="74">
        <v>6.2502E-3</v>
      </c>
      <c r="M17" s="74">
        <v>1.9549E-2</v>
      </c>
      <c r="N17" s="74">
        <v>2.8332E-2</v>
      </c>
    </row>
    <row r="18" spans="1:14">
      <c r="A18" s="76">
        <v>41365</v>
      </c>
      <c r="B18" s="74">
        <v>9.3411999999999995E-2</v>
      </c>
      <c r="C18" s="74">
        <v>0.118978</v>
      </c>
      <c r="D18" s="74">
        <v>6.5781999999999993E-2</v>
      </c>
      <c r="E18" s="74">
        <v>0.19494539999999999</v>
      </c>
      <c r="F18" s="74">
        <v>0.12978000000000001</v>
      </c>
      <c r="G18" s="74">
        <v>0.110613</v>
      </c>
      <c r="H18" s="74">
        <v>9.0320999999999999E-2</v>
      </c>
      <c r="I18" s="74">
        <v>3.0058999999999999E-2</v>
      </c>
      <c r="J18" s="74">
        <v>5.4371000000000003E-2</v>
      </c>
      <c r="K18" s="74">
        <v>4.1082E-2</v>
      </c>
      <c r="L18" s="74">
        <v>6.3116999999999999E-3</v>
      </c>
      <c r="M18" s="74">
        <v>1.7316000000000002E-2</v>
      </c>
      <c r="N18" s="74">
        <v>2.6578999999999998E-2</v>
      </c>
    </row>
    <row r="19" spans="1:14">
      <c r="A19" s="76">
        <v>41456</v>
      </c>
      <c r="B19" s="74">
        <v>8.7805999999999995E-2</v>
      </c>
      <c r="C19" s="74">
        <v>0.112999</v>
      </c>
      <c r="D19" s="74">
        <v>6.5350000000000005E-2</v>
      </c>
      <c r="E19" s="74">
        <v>0.20211299999999999</v>
      </c>
      <c r="F19" s="74">
        <v>0.13408</v>
      </c>
      <c r="G19" s="74">
        <v>0.108334</v>
      </c>
      <c r="H19" s="74">
        <v>8.8572999999999999E-2</v>
      </c>
      <c r="I19" s="74">
        <v>2.9758E-2</v>
      </c>
      <c r="J19" s="74">
        <v>5.5135000000000003E-2</v>
      </c>
      <c r="K19" s="74">
        <v>4.1619000000000003E-2</v>
      </c>
      <c r="L19" s="74">
        <v>6.3565999999999996E-3</v>
      </c>
      <c r="M19" s="74">
        <v>2.0428999999999999E-2</v>
      </c>
      <c r="N19" s="74">
        <v>2.8538000000000001E-2</v>
      </c>
    </row>
    <row r="20" spans="1:14">
      <c r="A20" s="76">
        <v>41548</v>
      </c>
      <c r="B20" s="74">
        <v>8.8908000000000001E-2</v>
      </c>
      <c r="C20" s="74">
        <v>0.105951</v>
      </c>
      <c r="D20" s="74">
        <v>6.2392999999999997E-2</v>
      </c>
      <c r="E20" s="74">
        <v>0.21109600000000001</v>
      </c>
      <c r="F20" s="74">
        <v>0.12482</v>
      </c>
      <c r="G20" s="74">
        <v>0.110427</v>
      </c>
      <c r="H20" s="74">
        <v>8.4851999999999997E-2</v>
      </c>
      <c r="I20" s="74">
        <v>3.1084000000000001E-2</v>
      </c>
      <c r="J20" s="74">
        <v>5.9382999999999998E-2</v>
      </c>
      <c r="K20" s="74">
        <v>4.1849999999999998E-2</v>
      </c>
      <c r="L20" s="74">
        <v>6.1942999999999998E-3</v>
      </c>
      <c r="M20" s="74">
        <v>2.155E-2</v>
      </c>
      <c r="N20" s="74">
        <v>3.0959E-2</v>
      </c>
    </row>
    <row r="21" spans="1:14">
      <c r="A21" s="76">
        <v>41640</v>
      </c>
      <c r="B21" s="74">
        <v>9.4141000000000002E-2</v>
      </c>
      <c r="C21" s="74">
        <v>0.10932600000000001</v>
      </c>
      <c r="D21" s="74">
        <v>5.8430000000000003E-2</v>
      </c>
      <c r="E21" s="74">
        <v>0.23066999999999999</v>
      </c>
      <c r="F21" s="74">
        <v>0.11662</v>
      </c>
      <c r="G21" s="74">
        <v>0.106707</v>
      </c>
      <c r="H21" s="74">
        <v>6.9462999999999997E-2</v>
      </c>
      <c r="I21" s="74">
        <v>3.3401E-2</v>
      </c>
      <c r="J21" s="74">
        <v>5.8543999999999999E-2</v>
      </c>
      <c r="K21" s="74">
        <v>3.5624999999999997E-2</v>
      </c>
      <c r="L21" s="74">
        <v>7.3058999999999997E-3</v>
      </c>
      <c r="M21" s="74">
        <v>2.4433E-2</v>
      </c>
      <c r="N21" s="74">
        <v>3.4393E-2</v>
      </c>
    </row>
    <row r="22" spans="1:14">
      <c r="A22" s="76">
        <v>41730</v>
      </c>
      <c r="B22" s="74">
        <v>9.2103000000000004E-2</v>
      </c>
      <c r="C22" s="74">
        <v>0.10763400000000001</v>
      </c>
      <c r="D22" s="74">
        <v>5.6638000000000001E-2</v>
      </c>
      <c r="E22" s="74">
        <v>0.230049</v>
      </c>
      <c r="F22" s="74">
        <v>0.13163</v>
      </c>
      <c r="G22" s="74">
        <v>0.108811</v>
      </c>
      <c r="H22" s="74">
        <v>6.9113999999999995E-2</v>
      </c>
      <c r="I22" s="74">
        <v>3.2827000000000002E-2</v>
      </c>
      <c r="J22" s="74">
        <v>4.5058000000000001E-2</v>
      </c>
      <c r="K22" s="74">
        <v>3.8871999999999997E-2</v>
      </c>
      <c r="L22" s="74">
        <v>7.0501000000000001E-3</v>
      </c>
      <c r="M22" s="74">
        <v>2.3880999999999999E-2</v>
      </c>
      <c r="N22" s="74">
        <v>3.6423999999999998E-2</v>
      </c>
    </row>
    <row r="23" spans="1:14">
      <c r="A23" s="76">
        <v>41821</v>
      </c>
      <c r="B23" s="74">
        <v>9.0022999999999992E-2</v>
      </c>
      <c r="C23" s="74">
        <v>0.10726100000000001</v>
      </c>
      <c r="D23" s="74">
        <v>5.6940999999999999E-2</v>
      </c>
      <c r="E23" s="74">
        <v>0.22140899999999997</v>
      </c>
      <c r="F23" s="74">
        <v>0.12961</v>
      </c>
      <c r="G23" s="74">
        <v>0.103951</v>
      </c>
      <c r="H23" s="74">
        <v>9.5819000000000001E-2</v>
      </c>
      <c r="I23" s="74">
        <v>2.8988E-2</v>
      </c>
      <c r="J23" s="74">
        <v>4.3431999999999998E-2</v>
      </c>
      <c r="K23" s="74">
        <v>3.9778000000000001E-2</v>
      </c>
      <c r="L23" s="74">
        <v>7.1602000000000002E-3</v>
      </c>
      <c r="M23" s="74">
        <v>2.2984000000000001E-2</v>
      </c>
      <c r="N23" s="74">
        <v>3.4680000000000002E-2</v>
      </c>
    </row>
    <row r="24" spans="1:14">
      <c r="A24" s="76">
        <v>41913</v>
      </c>
      <c r="B24" s="74">
        <v>9.0316000000000007E-2</v>
      </c>
      <c r="C24" s="74">
        <v>0.102774</v>
      </c>
      <c r="D24" s="74">
        <v>6.2730999999999995E-2</v>
      </c>
      <c r="E24" s="74">
        <v>0.23552500000000001</v>
      </c>
      <c r="F24" s="74">
        <v>0.14168</v>
      </c>
      <c r="G24" s="74">
        <v>0.10234</v>
      </c>
      <c r="H24" s="74">
        <v>7.1992E-2</v>
      </c>
      <c r="I24" s="74">
        <v>3.1507E-2</v>
      </c>
      <c r="J24" s="74">
        <v>4.3927000000000001E-2</v>
      </c>
      <c r="K24" s="74">
        <v>3.7680999999999999E-2</v>
      </c>
      <c r="L24" s="74">
        <v>7.0826999999999999E-3</v>
      </c>
      <c r="M24" s="74">
        <v>2.4084999999999999E-2</v>
      </c>
      <c r="N24" s="74">
        <v>3.1095999999999999E-2</v>
      </c>
    </row>
    <row r="25" spans="1:14">
      <c r="A25" s="76">
        <v>42005</v>
      </c>
      <c r="B25" s="74">
        <v>8.2723999999999992E-2</v>
      </c>
      <c r="C25" s="74">
        <v>0.100159</v>
      </c>
      <c r="D25" s="74">
        <v>7.0659E-2</v>
      </c>
      <c r="E25" s="74">
        <v>0.22554829999999998</v>
      </c>
      <c r="F25" s="74">
        <v>0.1381</v>
      </c>
      <c r="G25" s="74">
        <v>0.104935</v>
      </c>
      <c r="H25" s="74">
        <v>7.1386000000000005E-2</v>
      </c>
      <c r="I25" s="74">
        <v>3.0658000000000001E-2</v>
      </c>
      <c r="J25" s="74">
        <v>5.0845000000000001E-2</v>
      </c>
      <c r="K25" s="74">
        <v>4.367E-2</v>
      </c>
      <c r="L25" s="74">
        <v>7.5462999999999997E-3</v>
      </c>
      <c r="M25" s="74">
        <v>2.4396999999999999E-2</v>
      </c>
      <c r="N25" s="74">
        <v>3.2361000000000001E-2</v>
      </c>
    </row>
    <row r="26" spans="1:14">
      <c r="A26" s="76">
        <v>42095</v>
      </c>
      <c r="B26" s="74">
        <v>8.2696000000000006E-2</v>
      </c>
      <c r="C26" s="74">
        <v>9.9637000000000003E-2</v>
      </c>
      <c r="D26" s="74">
        <v>6.7136000000000001E-2</v>
      </c>
      <c r="E26" s="74">
        <v>0.2256725</v>
      </c>
      <c r="F26" s="74">
        <v>0.14341000000000001</v>
      </c>
      <c r="G26" s="74">
        <v>0.106936</v>
      </c>
      <c r="H26" s="74">
        <v>6.5868999999999997E-2</v>
      </c>
      <c r="I26" s="74">
        <v>3.0470000000000001E-2</v>
      </c>
      <c r="J26" s="74">
        <v>5.1274E-2</v>
      </c>
      <c r="K26" s="74">
        <v>3.9093999999999997E-2</v>
      </c>
      <c r="L26" s="74">
        <v>7.8513999999999997E-3</v>
      </c>
      <c r="M26" s="74">
        <v>2.4791000000000001E-2</v>
      </c>
      <c r="N26" s="74">
        <v>3.6846999999999998E-2</v>
      </c>
    </row>
    <row r="27" spans="1:14">
      <c r="A27" s="76">
        <v>42186</v>
      </c>
      <c r="B27" s="74">
        <v>8.0152000000000001E-2</v>
      </c>
      <c r="C27" s="74">
        <v>9.9225000000000008E-2</v>
      </c>
      <c r="D27" s="74">
        <v>6.8902000000000005E-2</v>
      </c>
      <c r="E27" s="74">
        <v>0.23264480000000001</v>
      </c>
      <c r="F27" s="74">
        <v>0.14047000000000001</v>
      </c>
      <c r="G27" s="74">
        <v>0.10296999999999999</v>
      </c>
      <c r="H27" s="74">
        <v>6.8217E-2</v>
      </c>
      <c r="I27" s="74">
        <v>2.938E-2</v>
      </c>
      <c r="J27" s="74">
        <v>5.3508E-2</v>
      </c>
      <c r="K27" s="74">
        <v>3.9961000000000003E-2</v>
      </c>
      <c r="L27" s="74">
        <v>7.7901999999999997E-3</v>
      </c>
      <c r="M27" s="74">
        <v>2.4152E-2</v>
      </c>
      <c r="N27" s="74">
        <v>3.4927E-2</v>
      </c>
    </row>
    <row r="28" spans="1:14">
      <c r="A28" s="76">
        <v>42278</v>
      </c>
      <c r="B28" s="74">
        <v>7.0739999999999997E-2</v>
      </c>
      <c r="C28" s="74">
        <v>0.10480500000000001</v>
      </c>
      <c r="D28" s="74">
        <v>7.7914999999999998E-2</v>
      </c>
      <c r="E28" s="74">
        <v>0.22753990000000002</v>
      </c>
      <c r="F28" s="74">
        <v>0.14585999999999999</v>
      </c>
      <c r="G28" s="74">
        <v>0.10168200000000001</v>
      </c>
      <c r="H28" s="74">
        <v>6.2454000000000003E-2</v>
      </c>
      <c r="I28" s="74">
        <v>3.1799000000000001E-2</v>
      </c>
      <c r="J28" s="74">
        <v>5.3776999999999998E-2</v>
      </c>
      <c r="K28" s="74">
        <v>4.181E-2</v>
      </c>
      <c r="L28" s="74">
        <v>8.3867000000000004E-3</v>
      </c>
      <c r="M28" s="74">
        <v>2.5392999999999999E-2</v>
      </c>
      <c r="N28" s="74">
        <v>2.8579E-2</v>
      </c>
    </row>
    <row r="29" spans="1:14">
      <c r="A29" s="76">
        <v>42370</v>
      </c>
      <c r="B29" s="74">
        <v>6.6909999999999997E-2</v>
      </c>
      <c r="C29" s="74">
        <v>0.106323</v>
      </c>
      <c r="D29" s="74">
        <v>7.7200000000000005E-2</v>
      </c>
      <c r="E29" s="74">
        <v>0.22345799999999999</v>
      </c>
      <c r="F29" s="74">
        <v>0.14521000000000001</v>
      </c>
      <c r="G29" s="74">
        <v>0.10108700000000001</v>
      </c>
      <c r="H29" s="74">
        <v>6.0215999999999999E-2</v>
      </c>
      <c r="I29" s="74">
        <v>3.7026999999999997E-2</v>
      </c>
      <c r="J29" s="74">
        <v>5.3769999999999998E-2</v>
      </c>
      <c r="K29" s="74">
        <v>4.1123E-2</v>
      </c>
      <c r="L29" s="74">
        <v>8.5433999999999996E-3</v>
      </c>
      <c r="M29" s="74">
        <v>2.5354999999999999E-2</v>
      </c>
      <c r="N29" s="74">
        <v>3.3549000000000002E-2</v>
      </c>
    </row>
    <row r="30" spans="1:14">
      <c r="A30" s="76">
        <v>42461</v>
      </c>
      <c r="B30" s="74">
        <v>7.1972999999999995E-2</v>
      </c>
      <c r="C30" s="74">
        <v>0.111635</v>
      </c>
      <c r="D30" s="74">
        <v>8.387E-2</v>
      </c>
      <c r="E30" s="74">
        <v>0.19922819999999999</v>
      </c>
      <c r="F30" s="74">
        <v>0.13799</v>
      </c>
      <c r="G30" s="74">
        <v>0.11018</v>
      </c>
      <c r="H30" s="74">
        <v>5.7242000000000001E-2</v>
      </c>
      <c r="I30" s="74">
        <v>3.8958E-2</v>
      </c>
      <c r="J30" s="74">
        <v>5.5403000000000001E-2</v>
      </c>
      <c r="K30" s="74">
        <v>4.3018000000000001E-2</v>
      </c>
      <c r="L30" s="74">
        <v>8.7235000000000004E-3</v>
      </c>
      <c r="M30" s="74">
        <v>2.7310000000000001E-2</v>
      </c>
      <c r="N30" s="74">
        <v>3.2473000000000002E-2</v>
      </c>
    </row>
    <row r="31" spans="1:14">
      <c r="A31" s="76">
        <v>42552</v>
      </c>
      <c r="B31" s="74">
        <v>7.1388999999999994E-2</v>
      </c>
      <c r="C31" s="74">
        <v>0.114139</v>
      </c>
      <c r="D31" s="74">
        <v>9.5645999999999995E-2</v>
      </c>
      <c r="E31" s="74">
        <v>0.178254</v>
      </c>
      <c r="F31" s="74">
        <v>0.15508</v>
      </c>
      <c r="G31" s="74">
        <v>0.107001</v>
      </c>
      <c r="H31" s="74">
        <v>6.4653000000000002E-2</v>
      </c>
      <c r="I31" s="74">
        <v>3.6604999999999999E-2</v>
      </c>
      <c r="J31" s="74">
        <v>5.0907000000000001E-2</v>
      </c>
      <c r="K31" s="74">
        <v>4.3808E-2</v>
      </c>
      <c r="L31" s="74">
        <v>9.7070999999999998E-3</v>
      </c>
      <c r="M31" s="74">
        <v>2.4941000000000001E-2</v>
      </c>
      <c r="N31" s="74">
        <v>2.7210999999999999E-2</v>
      </c>
    </row>
    <row r="32" spans="1:14">
      <c r="A32" s="76">
        <v>42644</v>
      </c>
      <c r="B32" s="74">
        <v>7.8262999999999999E-2</v>
      </c>
      <c r="C32" s="74">
        <v>0.112259</v>
      </c>
      <c r="D32" s="74">
        <v>9.3235999999999999E-2</v>
      </c>
      <c r="E32" s="74">
        <v>0.18671450000000001</v>
      </c>
      <c r="F32" s="74">
        <v>0.14308999999999999</v>
      </c>
      <c r="G32" s="74">
        <v>0.11407300000000001</v>
      </c>
      <c r="H32" s="74">
        <v>6.0519999999999997E-2</v>
      </c>
      <c r="I32" s="74">
        <v>3.5595000000000002E-2</v>
      </c>
      <c r="J32" s="74">
        <v>4.8048E-2</v>
      </c>
      <c r="K32" s="74">
        <v>4.1188000000000002E-2</v>
      </c>
      <c r="L32" s="74">
        <v>9.5613E-3</v>
      </c>
      <c r="M32" s="74">
        <v>2.5035999999999999E-2</v>
      </c>
      <c r="N32" s="74">
        <v>2.9932E-2</v>
      </c>
    </row>
    <row r="33" spans="1:14">
      <c r="A33" s="76">
        <v>42736</v>
      </c>
      <c r="B33" s="74">
        <v>8.2640000000000005E-2</v>
      </c>
      <c r="C33" s="74">
        <v>9.5870000000000011E-2</v>
      </c>
      <c r="D33" s="74">
        <v>8.7665000000000007E-2</v>
      </c>
      <c r="E33" s="74">
        <v>0.21314459999999999</v>
      </c>
      <c r="F33" s="74">
        <v>0.13764999999999999</v>
      </c>
      <c r="G33" s="74">
        <v>0.10968899999999999</v>
      </c>
      <c r="H33" s="74">
        <v>6.8997000000000003E-2</v>
      </c>
      <c r="I33" s="74">
        <v>3.4000000000000002E-2</v>
      </c>
      <c r="J33" s="74">
        <v>4.5283999999999998E-2</v>
      </c>
      <c r="K33" s="74">
        <v>3.6934000000000002E-2</v>
      </c>
      <c r="L33" s="74">
        <v>9.3317999999999995E-3</v>
      </c>
      <c r="M33" s="74">
        <v>2.3207999999999999E-2</v>
      </c>
      <c r="N33" s="74">
        <v>3.5011E-2</v>
      </c>
    </row>
    <row r="34" spans="1:14">
      <c r="A34" s="76">
        <v>42826</v>
      </c>
      <c r="B34" s="74">
        <v>8.2609000000000002E-2</v>
      </c>
      <c r="C34" s="74">
        <v>9.549500000000001E-2</v>
      </c>
      <c r="D34" s="74">
        <v>9.3086000000000002E-2</v>
      </c>
      <c r="E34" s="74">
        <v>0.21460689999999999</v>
      </c>
      <c r="F34" s="74">
        <v>0.13553000000000001</v>
      </c>
      <c r="G34" s="74">
        <v>0.11250500000000001</v>
      </c>
      <c r="H34" s="74">
        <v>6.4036999999999997E-2</v>
      </c>
      <c r="I34" s="74">
        <v>3.6306999999999999E-2</v>
      </c>
      <c r="J34" s="74">
        <v>4.4200000000000003E-2</v>
      </c>
      <c r="K34" s="74">
        <v>3.7474E-2</v>
      </c>
      <c r="L34" s="74">
        <v>9.2251E-3</v>
      </c>
      <c r="M34" s="74">
        <v>2.2313E-2</v>
      </c>
      <c r="N34" s="74">
        <v>3.4185E-2</v>
      </c>
    </row>
    <row r="35" spans="1:14">
      <c r="A35" s="76">
        <v>42917</v>
      </c>
      <c r="B35" s="74">
        <v>7.4353000000000002E-2</v>
      </c>
      <c r="C35" s="74">
        <v>9.6681000000000003E-2</v>
      </c>
      <c r="D35" s="74">
        <v>9.1407000000000002E-2</v>
      </c>
      <c r="E35" s="74">
        <v>0.22420700000000002</v>
      </c>
      <c r="F35" s="74">
        <v>0.13636999999999999</v>
      </c>
      <c r="G35" s="74">
        <v>0.11880499999999999</v>
      </c>
      <c r="H35" s="74">
        <v>6.0490000000000002E-2</v>
      </c>
      <c r="I35" s="74">
        <v>3.7852999999999998E-2</v>
      </c>
      <c r="J35" s="74">
        <v>4.2715999999999997E-2</v>
      </c>
      <c r="K35" s="74">
        <v>3.6741999999999997E-2</v>
      </c>
      <c r="L35" s="74">
        <v>9.4491999999999996E-3</v>
      </c>
      <c r="M35" s="74">
        <v>2.1727E-2</v>
      </c>
      <c r="N35" s="74">
        <v>3.1799000000000001E-2</v>
      </c>
    </row>
    <row r="36" spans="1:14">
      <c r="A36" s="76">
        <v>43009</v>
      </c>
      <c r="B36" s="74">
        <v>7.8729999999999994E-2</v>
      </c>
      <c r="C36" s="74">
        <v>9.3656000000000003E-2</v>
      </c>
      <c r="D36" s="74">
        <v>8.9425000000000004E-2</v>
      </c>
      <c r="E36" s="74">
        <v>0.22733</v>
      </c>
      <c r="F36" s="74">
        <v>0.12966</v>
      </c>
      <c r="G36" s="74">
        <v>0.121019</v>
      </c>
      <c r="H36" s="74">
        <v>6.2637999999999999E-2</v>
      </c>
      <c r="I36" s="74">
        <v>4.0007000000000001E-2</v>
      </c>
      <c r="J36" s="74">
        <v>4.1045999999999999E-2</v>
      </c>
      <c r="K36" s="74">
        <v>3.6887000000000003E-2</v>
      </c>
      <c r="L36" s="74">
        <v>8.8152000000000005E-3</v>
      </c>
      <c r="M36" s="74">
        <v>2.0098000000000001E-2</v>
      </c>
      <c r="N36" s="74">
        <v>3.3979000000000002E-2</v>
      </c>
    </row>
    <row r="37" spans="1:14">
      <c r="A37" s="76">
        <v>43101</v>
      </c>
      <c r="B37" s="74">
        <v>6.5784000000000009E-2</v>
      </c>
      <c r="C37" s="74">
        <v>9.6029000000000003E-2</v>
      </c>
      <c r="D37" s="74">
        <v>8.9904999999999999E-2</v>
      </c>
      <c r="E37" s="74">
        <v>0.224435</v>
      </c>
      <c r="F37" s="74">
        <v>0.13783000000000001</v>
      </c>
      <c r="G37" s="74">
        <v>0.12257899999999999</v>
      </c>
      <c r="H37" s="74">
        <v>6.5675999999999998E-2</v>
      </c>
      <c r="I37" s="74">
        <v>3.9438000000000001E-2</v>
      </c>
      <c r="J37" s="74">
        <v>4.0002000000000003E-2</v>
      </c>
      <c r="K37" s="74">
        <v>3.6594000000000002E-2</v>
      </c>
      <c r="L37" s="74">
        <v>9.0621E-3</v>
      </c>
      <c r="M37" s="74">
        <v>2.0376999999999999E-2</v>
      </c>
      <c r="N37" s="74">
        <v>3.5853999999999997E-2</v>
      </c>
    </row>
    <row r="38" spans="1:14">
      <c r="A38" s="76">
        <v>43191</v>
      </c>
      <c r="B38" s="74">
        <v>6.7029000000000005E-2</v>
      </c>
      <c r="C38" s="74">
        <v>9.3139E-2</v>
      </c>
      <c r="D38" s="74">
        <v>8.7550000000000003E-2</v>
      </c>
      <c r="E38" s="74">
        <v>0.22683200000000001</v>
      </c>
      <c r="F38" s="74">
        <v>0.13389999999999999</v>
      </c>
      <c r="G38" s="74">
        <v>0.122479</v>
      </c>
      <c r="H38" s="74">
        <v>6.7709000000000005E-2</v>
      </c>
      <c r="I38" s="74">
        <v>4.2979999999999997E-2</v>
      </c>
      <c r="J38" s="74">
        <v>3.8436999999999999E-2</v>
      </c>
      <c r="K38" s="74">
        <v>3.6511000000000002E-2</v>
      </c>
      <c r="L38" s="74">
        <v>9.2657E-3</v>
      </c>
      <c r="M38" s="74">
        <v>2.0494999999999999E-2</v>
      </c>
      <c r="N38" s="74">
        <v>3.7226000000000002E-2</v>
      </c>
    </row>
    <row r="39" spans="1:14">
      <c r="A39" s="76">
        <v>43282</v>
      </c>
      <c r="B39" s="74">
        <v>6.9355E-2</v>
      </c>
      <c r="C39" s="74">
        <v>9.3087000000000003E-2</v>
      </c>
      <c r="D39" s="74">
        <v>8.7635000000000005E-2</v>
      </c>
      <c r="E39" s="74">
        <v>0.20700800000000003</v>
      </c>
      <c r="F39" s="74">
        <v>0.13877999999999999</v>
      </c>
      <c r="G39" s="74">
        <v>0.121348</v>
      </c>
      <c r="H39" s="74">
        <v>7.8362000000000001E-2</v>
      </c>
      <c r="I39" s="74">
        <v>5.1383999999999999E-2</v>
      </c>
      <c r="J39" s="74">
        <v>3.4627999999999999E-2</v>
      </c>
      <c r="K39" s="74">
        <v>3.7303999999999997E-2</v>
      </c>
      <c r="L39" s="74">
        <v>9.3107999999999993E-3</v>
      </c>
      <c r="M39" s="74">
        <v>2.0787E-2</v>
      </c>
      <c r="N39" s="74">
        <v>3.0814999999999999E-2</v>
      </c>
    </row>
    <row r="40" spans="1:14">
      <c r="A40" s="76">
        <v>43374</v>
      </c>
      <c r="B40" s="74">
        <v>6.7585000000000006E-2</v>
      </c>
      <c r="C40" s="74">
        <v>9.3575000000000005E-2</v>
      </c>
      <c r="D40" s="74">
        <v>8.7336999999999998E-2</v>
      </c>
      <c r="E40" s="74">
        <v>0.20444300000000001</v>
      </c>
      <c r="F40" s="74">
        <v>0.14512</v>
      </c>
      <c r="G40" s="74">
        <v>0.123779</v>
      </c>
      <c r="H40" s="74">
        <v>8.1134999999999999E-2</v>
      </c>
      <c r="I40" s="74">
        <v>5.1639999999999998E-2</v>
      </c>
      <c r="J40" s="74">
        <v>3.3020000000000001E-2</v>
      </c>
      <c r="K40" s="74">
        <v>3.3867000000000001E-2</v>
      </c>
      <c r="L40" s="74">
        <v>9.2619999999999994E-3</v>
      </c>
      <c r="M40" s="74">
        <v>2.1259E-2</v>
      </c>
      <c r="N40" s="74">
        <v>2.9609E-2</v>
      </c>
    </row>
    <row r="41" spans="1:14">
      <c r="A41" s="76">
        <v>43466</v>
      </c>
      <c r="B41" s="74">
        <v>7.6324000000000003E-2</v>
      </c>
      <c r="C41" s="74">
        <v>9.9209000000000006E-2</v>
      </c>
      <c r="D41" s="74">
        <v>8.2748000000000002E-2</v>
      </c>
      <c r="E41" s="74">
        <v>0.19917599999999999</v>
      </c>
      <c r="F41" s="74">
        <v>0.14823</v>
      </c>
      <c r="G41" s="74">
        <v>0.115699</v>
      </c>
      <c r="H41" s="74">
        <v>7.7443999999999999E-2</v>
      </c>
      <c r="I41" s="74">
        <v>4.9704999999999999E-2</v>
      </c>
      <c r="J41" s="74">
        <v>3.8195E-2</v>
      </c>
      <c r="K41" s="74">
        <v>3.8913999999999997E-2</v>
      </c>
      <c r="L41" s="74">
        <v>9.5078000000000003E-3</v>
      </c>
      <c r="M41" s="74">
        <v>1.9205E-2</v>
      </c>
      <c r="N41" s="74">
        <v>2.8028999999999998E-2</v>
      </c>
    </row>
    <row r="42" spans="1:14">
      <c r="A42" s="76">
        <v>43556</v>
      </c>
      <c r="B42" s="74">
        <v>7.7517000000000003E-2</v>
      </c>
      <c r="C42" s="74">
        <v>0.103769</v>
      </c>
      <c r="D42" s="74">
        <v>8.7356000000000003E-2</v>
      </c>
      <c r="E42" s="74">
        <v>0.19276500000000002</v>
      </c>
      <c r="F42" s="74">
        <v>0.14648</v>
      </c>
      <c r="G42" s="74">
        <v>0.11773599999999999</v>
      </c>
      <c r="H42" s="74">
        <v>7.7794000000000002E-2</v>
      </c>
      <c r="I42" s="74">
        <v>5.1096999999999997E-2</v>
      </c>
      <c r="J42" s="74">
        <v>3.3919999999999999E-2</v>
      </c>
      <c r="K42" s="74">
        <v>3.8733999999999998E-2</v>
      </c>
      <c r="L42" s="74">
        <v>7.9807999999999997E-3</v>
      </c>
      <c r="M42" s="74">
        <v>1.8121000000000002E-2</v>
      </c>
      <c r="N42" s="74">
        <v>2.7467999999999999E-2</v>
      </c>
    </row>
    <row r="43" spans="1:14">
      <c r="A43" s="76">
        <v>43647</v>
      </c>
      <c r="B43" s="74">
        <v>7.7847E-2</v>
      </c>
      <c r="C43" s="74">
        <v>0.10670500000000001</v>
      </c>
      <c r="D43" s="74">
        <v>8.3470000000000003E-2</v>
      </c>
      <c r="E43" s="74">
        <v>0.189052</v>
      </c>
      <c r="F43" s="74">
        <v>0.14738000000000001</v>
      </c>
      <c r="G43" s="74">
        <v>0.127363</v>
      </c>
      <c r="H43" s="74">
        <v>7.3968000000000006E-2</v>
      </c>
      <c r="I43" s="74">
        <v>5.3363000000000001E-2</v>
      </c>
      <c r="J43" s="74">
        <v>3.1925000000000002E-2</v>
      </c>
      <c r="K43" s="74">
        <v>3.8670000000000003E-2</v>
      </c>
      <c r="L43" s="74">
        <v>7.8027000000000001E-3</v>
      </c>
      <c r="M43" s="74">
        <v>1.8204999999999999E-2</v>
      </c>
      <c r="N43" s="74">
        <v>2.7009999999999999E-2</v>
      </c>
    </row>
    <row r="44" spans="1:14">
      <c r="A44" s="76">
        <v>43739</v>
      </c>
      <c r="B44" s="74">
        <v>7.4555999999999997E-2</v>
      </c>
      <c r="C44" s="74">
        <v>0.10945500000000001</v>
      </c>
      <c r="D44" s="74">
        <v>8.3865999999999996E-2</v>
      </c>
      <c r="E44" s="74">
        <v>0.18442700000000001</v>
      </c>
      <c r="F44" s="74">
        <v>0.15384</v>
      </c>
      <c r="G44" s="74">
        <v>0.12745400000000001</v>
      </c>
      <c r="H44" s="74">
        <v>6.9447999999999996E-2</v>
      </c>
      <c r="I44" s="74">
        <v>5.2010000000000001E-2</v>
      </c>
      <c r="J44" s="74">
        <v>3.3340000000000002E-2</v>
      </c>
      <c r="K44" s="74">
        <v>4.1162999999999998E-2</v>
      </c>
      <c r="L44" s="74">
        <v>8.4055999999999992E-3</v>
      </c>
      <c r="M44" s="74">
        <v>1.7749000000000001E-2</v>
      </c>
      <c r="N44" s="74">
        <v>2.5804000000000001E-2</v>
      </c>
    </row>
    <row r="45" spans="1:14">
      <c r="A45" s="76">
        <v>43831</v>
      </c>
      <c r="B45" s="74">
        <v>7.7159000000000005E-2</v>
      </c>
      <c r="C45" s="74">
        <v>9.5891000000000004E-2</v>
      </c>
      <c r="D45" s="74">
        <v>7.8724000000000002E-2</v>
      </c>
      <c r="E45" s="74">
        <v>0.18726999999999999</v>
      </c>
      <c r="F45" s="74">
        <v>0.14793999999999999</v>
      </c>
      <c r="G45" s="74">
        <v>0.14241000000000001</v>
      </c>
      <c r="H45" s="74">
        <v>6.1268999999999997E-2</v>
      </c>
      <c r="I45" s="74">
        <v>5.6453000000000003E-2</v>
      </c>
      <c r="J45" s="74">
        <v>3.1147999999999999E-2</v>
      </c>
      <c r="K45" s="74">
        <v>4.1916000000000002E-2</v>
      </c>
      <c r="L45" s="74">
        <v>1.3049E-2</v>
      </c>
      <c r="M45" s="74">
        <v>1.8086000000000001E-2</v>
      </c>
      <c r="N45" s="74">
        <v>2.5758E-2</v>
      </c>
    </row>
    <row r="46" spans="1:14">
      <c r="A46" s="76">
        <v>43922</v>
      </c>
      <c r="B46" s="74">
        <v>7.5693999999999997E-2</v>
      </c>
      <c r="C46" s="74">
        <v>0.10384700000000001</v>
      </c>
      <c r="D46" s="74">
        <v>8.4054000000000004E-2</v>
      </c>
      <c r="E46" s="74">
        <v>0.157804</v>
      </c>
      <c r="F46" s="74">
        <v>0.17549999999999999</v>
      </c>
      <c r="G46" s="74">
        <v>0.13513</v>
      </c>
      <c r="H46" s="74">
        <v>5.3676000000000001E-2</v>
      </c>
      <c r="I46" s="74">
        <v>6.2243E-2</v>
      </c>
      <c r="J46" s="74">
        <v>3.2281999999999998E-2</v>
      </c>
      <c r="K46" s="74">
        <v>4.8943E-2</v>
      </c>
      <c r="L46" s="74">
        <v>9.7309000000000007E-3</v>
      </c>
      <c r="M46" s="74">
        <v>1.6650000000000002E-2</v>
      </c>
      <c r="N46" s="74">
        <v>2.0642000000000001E-2</v>
      </c>
    </row>
    <row r="47" spans="1:14">
      <c r="A47" s="76">
        <v>44013</v>
      </c>
      <c r="B47" s="74">
        <v>7.9482999999999998E-2</v>
      </c>
      <c r="C47" s="74">
        <v>9.8904000000000006E-2</v>
      </c>
      <c r="D47" s="74">
        <v>8.3708000000000005E-2</v>
      </c>
      <c r="E47" s="74">
        <v>0.151869</v>
      </c>
      <c r="F47" s="74">
        <v>0.17330000000000001</v>
      </c>
      <c r="G47" s="74">
        <v>0.14144899999999999</v>
      </c>
      <c r="H47" s="74">
        <v>4.5258E-2</v>
      </c>
      <c r="I47" s="74">
        <v>7.5431999999999999E-2</v>
      </c>
      <c r="J47" s="74">
        <v>3.0626E-2</v>
      </c>
      <c r="K47" s="74">
        <v>4.8064000000000003E-2</v>
      </c>
      <c r="L47" s="74">
        <v>1.0449999999999999E-2</v>
      </c>
      <c r="M47" s="74">
        <v>1.5716999999999998E-2</v>
      </c>
      <c r="N47" s="74">
        <v>2.1906999999999999E-2</v>
      </c>
    </row>
    <row r="48" spans="1:14">
      <c r="A48" s="76">
        <v>44105</v>
      </c>
      <c r="B48" s="74">
        <v>8.3683000000000007E-2</v>
      </c>
      <c r="C48" s="74">
        <v>9.8380000000000009E-2</v>
      </c>
      <c r="D48" s="74">
        <v>8.5369E-2</v>
      </c>
      <c r="E48" s="74">
        <v>0.140649</v>
      </c>
      <c r="F48" s="74">
        <v>0.17022000000000001</v>
      </c>
      <c r="G48" s="74">
        <v>0.150614</v>
      </c>
      <c r="H48" s="74">
        <v>3.9759999999999997E-2</v>
      </c>
      <c r="I48" s="74">
        <v>7.7215000000000006E-2</v>
      </c>
      <c r="J48" s="74">
        <v>2.8511999999999999E-2</v>
      </c>
      <c r="K48" s="74">
        <v>4.827E-2</v>
      </c>
      <c r="L48" s="74">
        <v>1.1506000000000001E-2</v>
      </c>
      <c r="M48" s="74">
        <v>1.4872E-2</v>
      </c>
      <c r="N48" s="74">
        <v>2.3965E-2</v>
      </c>
    </row>
    <row r="49" spans="1:14">
      <c r="A49" s="76">
        <v>44197</v>
      </c>
      <c r="B49" s="74">
        <v>8.3409999999999998E-2</v>
      </c>
      <c r="C49" s="74">
        <v>9.2005000000000003E-2</v>
      </c>
      <c r="D49" s="74">
        <v>9.2424999999999993E-2</v>
      </c>
      <c r="E49" s="74">
        <v>0.15447</v>
      </c>
      <c r="F49" s="74">
        <v>0.15064</v>
      </c>
      <c r="G49" s="74">
        <v>0.149171</v>
      </c>
      <c r="H49" s="74">
        <v>4.6467000000000001E-2</v>
      </c>
      <c r="I49" s="74">
        <v>7.2718000000000005E-2</v>
      </c>
      <c r="J49" s="74">
        <v>2.7434E-2</v>
      </c>
      <c r="K49" s="74">
        <v>4.795E-2</v>
      </c>
      <c r="L49" s="74">
        <v>1.316E-2</v>
      </c>
      <c r="M49" s="74">
        <v>1.4877E-2</v>
      </c>
      <c r="N49" s="74">
        <v>2.6297999999999998E-2</v>
      </c>
    </row>
    <row r="50" spans="1:14">
      <c r="A50" s="76">
        <v>44287</v>
      </c>
      <c r="B50" s="74">
        <v>8.3689E-2</v>
      </c>
      <c r="C50" s="74">
        <v>0.101948</v>
      </c>
      <c r="D50" s="74">
        <v>7.5788999999999995E-2</v>
      </c>
      <c r="E50" s="74">
        <v>0.164825</v>
      </c>
      <c r="F50" s="74">
        <v>0.14097000000000001</v>
      </c>
      <c r="G50" s="74">
        <v>0.15040199999999998</v>
      </c>
      <c r="H50" s="74">
        <v>4.7396000000000001E-2</v>
      </c>
      <c r="I50" s="74">
        <v>7.2269E-2</v>
      </c>
      <c r="J50" s="74">
        <v>3.4160000000000003E-2</v>
      </c>
      <c r="K50" s="74">
        <v>4.3966999999999999E-2</v>
      </c>
      <c r="L50" s="74">
        <v>1.5213000000000001E-2</v>
      </c>
      <c r="M50" s="74">
        <v>1.4732E-2</v>
      </c>
      <c r="N50" s="74">
        <v>2.9989999999999999E-2</v>
      </c>
    </row>
    <row r="51" spans="1:14">
      <c r="A51" s="76">
        <v>44378</v>
      </c>
      <c r="B51" s="74">
        <v>8.1382999999999997E-2</v>
      </c>
      <c r="C51" s="74">
        <v>0.105286</v>
      </c>
      <c r="D51" s="74">
        <v>8.0311999999999995E-2</v>
      </c>
      <c r="E51" s="74">
        <v>0.15553800000000001</v>
      </c>
      <c r="F51" s="74">
        <v>0.14649999999999999</v>
      </c>
      <c r="G51" s="74">
        <v>0.15407599999999999</v>
      </c>
      <c r="H51" s="74">
        <v>4.4824999999999997E-2</v>
      </c>
      <c r="I51" s="74">
        <v>7.331E-2</v>
      </c>
      <c r="J51" s="74">
        <v>3.4119999999999998E-2</v>
      </c>
      <c r="K51" s="74">
        <v>4.0407999999999999E-2</v>
      </c>
      <c r="L51" s="74">
        <v>1.4092E-2</v>
      </c>
      <c r="M51" s="74">
        <v>1.4423999999999999E-2</v>
      </c>
      <c r="N51" s="74">
        <v>2.8301E-2</v>
      </c>
    </row>
    <row r="52" spans="1:14">
      <c r="A52" s="76">
        <v>44470</v>
      </c>
      <c r="B52" s="74">
        <v>7.8867999999999994E-2</v>
      </c>
      <c r="C52" s="74">
        <v>0.102524</v>
      </c>
      <c r="D52" s="74">
        <v>7.3289000000000007E-2</v>
      </c>
      <c r="E52" s="74">
        <v>0.1608</v>
      </c>
      <c r="F52" s="74">
        <v>0.14937</v>
      </c>
      <c r="G52" s="74">
        <v>0.154196</v>
      </c>
      <c r="H52" s="74">
        <v>4.8030999999999997E-2</v>
      </c>
      <c r="I52" s="74">
        <v>8.0500000000000002E-2</v>
      </c>
      <c r="J52" s="74">
        <v>3.2634000000000003E-2</v>
      </c>
      <c r="K52" s="74">
        <v>3.8524000000000003E-2</v>
      </c>
      <c r="L52" s="74">
        <v>1.4641E-2</v>
      </c>
      <c r="M52" s="74">
        <v>1.5671999999999998E-2</v>
      </c>
      <c r="N52" s="74">
        <v>2.6931E-2</v>
      </c>
    </row>
    <row r="53" spans="1:14">
      <c r="A53" s="76">
        <v>44562</v>
      </c>
      <c r="B53" s="74">
        <v>8.1294000000000005E-2</v>
      </c>
      <c r="C53" s="74">
        <v>0.105212</v>
      </c>
      <c r="D53" s="74">
        <v>8.1652000000000002E-2</v>
      </c>
      <c r="E53" s="74">
        <v>0.15789900000000001</v>
      </c>
      <c r="F53" s="74">
        <v>0.15201999999999999</v>
      </c>
      <c r="G53" s="74">
        <v>0.15616099999999999</v>
      </c>
      <c r="H53" s="74">
        <v>4.4412E-2</v>
      </c>
      <c r="I53" s="74">
        <v>7.9984E-2</v>
      </c>
      <c r="J53" s="74">
        <v>3.0773999999999999E-2</v>
      </c>
      <c r="K53" s="74">
        <v>4.1222000000000002E-2</v>
      </c>
      <c r="L53" s="74">
        <v>1.2973999999999999E-2</v>
      </c>
      <c r="M53" s="74">
        <v>1.5694E-2</v>
      </c>
      <c r="N53" s="74">
        <v>2.4992E-2</v>
      </c>
    </row>
    <row r="54" spans="1:14">
      <c r="A54" s="76">
        <v>44652</v>
      </c>
      <c r="B54" s="74">
        <v>7.8505172008214177E-2</v>
      </c>
      <c r="C54" s="74">
        <v>0.10566396887258486</v>
      </c>
      <c r="D54" s="74">
        <v>7.886120453432853E-2</v>
      </c>
      <c r="E54" s="74">
        <v>0.15919740096255938</v>
      </c>
      <c r="F54" s="74">
        <v>0.16099027904049229</v>
      </c>
      <c r="G54" s="74">
        <v>0.14472722186548331</v>
      </c>
      <c r="H54" s="74">
        <v>6.3551805911411477E-2</v>
      </c>
      <c r="I54" s="74">
        <v>7.219195239336508E-2</v>
      </c>
      <c r="J54" s="74">
        <v>3.0752309443126988E-2</v>
      </c>
      <c r="K54" s="74">
        <v>4.1331561647667672E-2</v>
      </c>
      <c r="L54" s="74">
        <v>1.150112213822963E-2</v>
      </c>
      <c r="M54" s="74">
        <v>1.7286650687587821E-2</v>
      </c>
      <c r="N54" s="74">
        <v>2.4661610157099351E-2</v>
      </c>
    </row>
    <row r="55" spans="1:14">
      <c r="A55" s="76">
        <v>44743</v>
      </c>
      <c r="B55" s="74">
        <v>7.3892877565283691E-2</v>
      </c>
      <c r="C55" s="74">
        <v>0.11200076243725776</v>
      </c>
      <c r="D55" s="74">
        <v>7.910286549336043E-2</v>
      </c>
      <c r="E55" s="74">
        <v>0.15560073702268248</v>
      </c>
      <c r="F55" s="74">
        <v>0.17148484655950191</v>
      </c>
      <c r="G55" s="74">
        <v>0.13565029544443738</v>
      </c>
      <c r="H55" s="74">
        <v>6.9826545523857933E-2</v>
      </c>
      <c r="I55" s="74">
        <v>6.4997776224664836E-2</v>
      </c>
      <c r="J55" s="74">
        <v>3.4309676599529833E-2</v>
      </c>
      <c r="K55" s="74">
        <v>4.1806976300908558E-2</v>
      </c>
      <c r="L55" s="74">
        <v>1.150009530465722E-2</v>
      </c>
      <c r="M55" s="74">
        <v>1.6964228985323081E-2</v>
      </c>
      <c r="N55" s="74">
        <v>2.3826164305229051E-2</v>
      </c>
    </row>
    <row r="56" spans="1:14">
      <c r="A56" s="76">
        <v>44835</v>
      </c>
      <c r="B56" s="74">
        <v>7.5082214033836511E-2</v>
      </c>
      <c r="C56" s="74">
        <v>0.11507772362877557</v>
      </c>
      <c r="D56" s="74">
        <v>8.099237951847009E-2</v>
      </c>
      <c r="E56" s="74">
        <v>0.15421899969623729</v>
      </c>
      <c r="F56" s="74">
        <v>0.16593367407583501</v>
      </c>
      <c r="G56" s="74">
        <v>0.13965159739556501</v>
      </c>
      <c r="H56" s="74">
        <v>7.3173791882932479E-2</v>
      </c>
      <c r="I56" s="74">
        <v>6.4595797509145889E-2</v>
      </c>
      <c r="J56" s="74">
        <v>3.0283820013999499E-2</v>
      </c>
      <c r="K56" s="74">
        <v>4.0928721423194259E-2</v>
      </c>
      <c r="L56" s="74">
        <v>1.2242957327944851E-2</v>
      </c>
      <c r="M56" s="74">
        <v>1.7486165590290152E-2</v>
      </c>
      <c r="N56" s="74">
        <v>2.3851975117873129E-2</v>
      </c>
    </row>
    <row r="57" spans="1:14">
      <c r="A57" s="76">
        <v>44866</v>
      </c>
      <c r="B57" s="74">
        <v>7.5298610128958443E-2</v>
      </c>
      <c r="C57" s="74">
        <v>0.10930660735178781</v>
      </c>
      <c r="D57" s="74">
        <v>7.7895778957789583E-2</v>
      </c>
      <c r="E57" s="74">
        <v>0.15620941923704953</v>
      </c>
      <c r="F57" s="74">
        <v>0.16348020623063381</v>
      </c>
      <c r="G57" s="74">
        <v>0.14521002352880671</v>
      </c>
      <c r="H57" s="74">
        <v>7.7066484950563799E-2</v>
      </c>
      <c r="I57" s="74">
        <v>6.3714208570657141E-2</v>
      </c>
      <c r="J57" s="74">
        <v>3.0053871967291101E-2</v>
      </c>
      <c r="K57" s="74">
        <v>4.0153258675443913E-2</v>
      </c>
      <c r="L57" s="74">
        <v>1.283798552271237E-2</v>
      </c>
      <c r="M57" s="74">
        <v>1.7408745516026589E-2</v>
      </c>
      <c r="N57" s="74">
        <v>2.4377386631009169E-2</v>
      </c>
    </row>
    <row r="58" spans="1:14">
      <c r="A58" s="76">
        <v>44896</v>
      </c>
      <c r="B58" s="74">
        <v>7.5590150626790059E-2</v>
      </c>
      <c r="C58" s="74">
        <v>0.10700146675775278</v>
      </c>
      <c r="D58" s="74">
        <v>8.0944825295273207E-2</v>
      </c>
      <c r="E58" s="74">
        <v>0.15932952394242922</v>
      </c>
      <c r="F58" s="74">
        <v>0.15796900267226099</v>
      </c>
      <c r="G58" s="74">
        <v>0.14499066556529966</v>
      </c>
      <c r="H58" s="74">
        <v>7.4425331699451772E-2</v>
      </c>
      <c r="I58" s="74">
        <v>6.9124857359059072E-2</v>
      </c>
      <c r="J58" s="74">
        <v>2.8402930640474899E-2</v>
      </c>
      <c r="K58" s="74">
        <v>4.059996545855412E-2</v>
      </c>
      <c r="L58" s="74">
        <v>1.252705584469674E-2</v>
      </c>
      <c r="M58" s="74">
        <v>1.718091982794594E-2</v>
      </c>
      <c r="N58" s="74">
        <v>2.4691848217529198E-2</v>
      </c>
    </row>
    <row r="59" spans="1:14">
      <c r="A59" s="76">
        <v>44927</v>
      </c>
      <c r="B59" s="74">
        <v>7.589070711667173E-2</v>
      </c>
      <c r="C59" s="74">
        <v>0.10475889786556744</v>
      </c>
      <c r="D59" s="74">
        <v>8.0454157526554937E-2</v>
      </c>
      <c r="E59" s="74">
        <v>0.16348021083766839</v>
      </c>
      <c r="F59" s="74">
        <v>0.16090906012112199</v>
      </c>
      <c r="G59" s="74">
        <v>0.14502289650770464</v>
      </c>
      <c r="H59" s="74">
        <v>7.3515948464586131E-2</v>
      </c>
      <c r="I59" s="74">
        <v>6.5329598222985494E-2</v>
      </c>
      <c r="J59" s="74">
        <v>2.6965025029842431E-2</v>
      </c>
      <c r="K59" s="74">
        <v>4.1153916313369378E-2</v>
      </c>
      <c r="L59" s="74">
        <v>1.232579967635304E-2</v>
      </c>
      <c r="M59" s="74">
        <v>1.6894288901015821E-2</v>
      </c>
      <c r="N59" s="74">
        <v>2.5619286742166639E-2</v>
      </c>
    </row>
    <row r="60" spans="1:14">
      <c r="A60" s="76">
        <v>44958</v>
      </c>
      <c r="B60" s="74">
        <v>7.4947334947971012E-2</v>
      </c>
      <c r="C60" s="74">
        <v>0.10116898544392819</v>
      </c>
      <c r="D60" s="74">
        <v>8.4148551430408267E-2</v>
      </c>
      <c r="E60" s="74">
        <v>0.1697643981717761</v>
      </c>
      <c r="F60" s="74">
        <v>0.15005109888839999</v>
      </c>
      <c r="G60" s="74">
        <v>0.14965397651926005</v>
      </c>
      <c r="H60" s="74">
        <v>6.8935263255685122E-2</v>
      </c>
      <c r="I60" s="74">
        <v>7.0315870956756676E-2</v>
      </c>
      <c r="J60" s="74">
        <v>2.6777000020157381E-2</v>
      </c>
      <c r="K60" s="74">
        <v>3.9146926153700003E-2</v>
      </c>
      <c r="L60" s="74">
        <v>1.2807843595606661E-2</v>
      </c>
      <c r="M60" s="74">
        <v>1.693085968303315E-2</v>
      </c>
      <c r="N60" s="74">
        <v>2.6494700629043629E-2</v>
      </c>
    </row>
    <row r="61" spans="1:14">
      <c r="A61" s="76">
        <v>44986</v>
      </c>
      <c r="B61" s="74">
        <v>5.8059937212084238E-2</v>
      </c>
      <c r="C61" s="74">
        <v>0.10086086136070418</v>
      </c>
      <c r="D61" s="74">
        <v>8.4582391185337447E-2</v>
      </c>
      <c r="E61" s="74">
        <v>0.17425392412937579</v>
      </c>
      <c r="F61" s="74">
        <v>0.1518410470342281</v>
      </c>
      <c r="G61" s="74">
        <v>0.15529465099770476</v>
      </c>
      <c r="H61" s="74">
        <v>7.2006358682574295E-2</v>
      </c>
      <c r="I61" s="74">
        <v>6.8407943286088332E-2</v>
      </c>
      <c r="J61" s="74">
        <v>2.8350414901439989E-2</v>
      </c>
      <c r="K61" s="74">
        <v>3.8795925429731572E-2</v>
      </c>
      <c r="L61" s="74">
        <v>1.2881566817729111E-2</v>
      </c>
      <c r="M61" s="74">
        <v>1.7817797531039199E-2</v>
      </c>
      <c r="N61" s="74">
        <v>2.8405894073431619E-2</v>
      </c>
    </row>
    <row r="62" spans="1:14">
      <c r="A62" s="76">
        <v>45017</v>
      </c>
      <c r="B62" s="74">
        <v>5.588188326773133E-2</v>
      </c>
      <c r="C62" s="74">
        <v>0.10346442391525969</v>
      </c>
      <c r="D62" s="74">
        <v>8.9419167163434052E-2</v>
      </c>
      <c r="E62" s="74">
        <v>0.16090440631236036</v>
      </c>
      <c r="F62" s="74">
        <v>0.1579101909816828</v>
      </c>
      <c r="G62" s="74">
        <v>0.15198653451421451</v>
      </c>
      <c r="H62" s="74">
        <v>6.9285848124303717E-2</v>
      </c>
      <c r="I62" s="74">
        <v>7.3536100977731791E-2</v>
      </c>
      <c r="J62" s="74">
        <v>2.896184245104488E-2</v>
      </c>
      <c r="K62" s="74">
        <v>4.1297443013270339E-2</v>
      </c>
      <c r="L62" s="74">
        <v>1.355137060075488E-2</v>
      </c>
      <c r="M62" s="74">
        <v>1.7961162763945632E-2</v>
      </c>
      <c r="N62" s="74">
        <v>2.7755682785743689E-2</v>
      </c>
    </row>
    <row r="63" spans="1:14">
      <c r="A63" s="76">
        <v>45047</v>
      </c>
      <c r="B63" s="74">
        <v>5.4253321813965409E-2</v>
      </c>
      <c r="C63" s="74">
        <v>0.10409038863786046</v>
      </c>
      <c r="D63" s="74">
        <v>9.0549647711350711E-2</v>
      </c>
      <c r="E63" s="74">
        <v>0.16392243700959902</v>
      </c>
      <c r="F63" s="74">
        <v>0.16221158208289421</v>
      </c>
      <c r="G63" s="74">
        <v>0.15129600988300296</v>
      </c>
      <c r="H63" s="74">
        <v>6.7295433852863601E-2</v>
      </c>
      <c r="I63" s="74">
        <v>6.958897885620359E-2</v>
      </c>
      <c r="J63" s="74">
        <v>2.8451560972034131E-2</v>
      </c>
      <c r="K63" s="74">
        <v>4.177898563027526E-2</v>
      </c>
      <c r="L63" s="74">
        <v>1.406720420432591E-2</v>
      </c>
      <c r="M63" s="74">
        <v>1.7534479714448041E-2</v>
      </c>
      <c r="N63" s="74">
        <v>2.6483686962346119E-2</v>
      </c>
    </row>
    <row r="64" spans="1:14">
      <c r="A64" s="76">
        <v>45078</v>
      </c>
      <c r="B64" s="74">
        <v>5.3005655959337913E-2</v>
      </c>
      <c r="C64" s="74">
        <v>0.10111264374501035</v>
      </c>
      <c r="D64" s="74">
        <v>8.7149933435318239E-2</v>
      </c>
      <c r="E64" s="74">
        <v>0.16279857141071968</v>
      </c>
      <c r="F64" s="74">
        <v>0.1641718516213064</v>
      </c>
      <c r="G64" s="74">
        <v>0.15498217764309266</v>
      </c>
      <c r="H64" s="74">
        <v>6.4977707467285581E-2</v>
      </c>
      <c r="I64" s="74">
        <v>7.5785346566064685E-2</v>
      </c>
      <c r="J64" s="74">
        <v>2.7698787818243111E-2</v>
      </c>
      <c r="K64" s="74">
        <v>4.1435586830109138E-2</v>
      </c>
      <c r="L64" s="74">
        <v>1.532091772144108E-2</v>
      </c>
      <c r="M64" s="74">
        <v>1.7185372599999159E-2</v>
      </c>
      <c r="N64" s="74">
        <v>2.6655590571405641E-2</v>
      </c>
    </row>
    <row r="65" spans="1:14">
      <c r="A65" s="76">
        <v>45108</v>
      </c>
      <c r="B65" s="74">
        <v>5.3123492469575151E-2</v>
      </c>
      <c r="C65" s="74">
        <v>9.9678575790369275E-2</v>
      </c>
      <c r="D65" s="74">
        <v>8.7740084408162874E-2</v>
      </c>
      <c r="E65" s="74">
        <v>0.16758585162985701</v>
      </c>
      <c r="F65" s="74">
        <v>0.15757951286510871</v>
      </c>
      <c r="G65" s="74">
        <v>0.15614127871785682</v>
      </c>
      <c r="H65" s="74">
        <v>6.3997084952064909E-2</v>
      </c>
      <c r="I65" s="74">
        <v>7.5851520910490411E-2</v>
      </c>
      <c r="J65" s="74">
        <v>2.607965893673099E-2</v>
      </c>
      <c r="K65" s="74">
        <v>4.2376108414812041E-2</v>
      </c>
      <c r="L65" s="74">
        <v>1.524741764149499E-2</v>
      </c>
      <c r="M65" s="74">
        <v>1.7157025075482911E-2</v>
      </c>
      <c r="N65" s="74">
        <v>2.9131902264788088E-2</v>
      </c>
    </row>
    <row r="66" spans="1:14">
      <c r="A66" s="76">
        <v>45139</v>
      </c>
      <c r="B66" s="74">
        <v>5.3827716559000122E-2</v>
      </c>
      <c r="C66" s="74">
        <v>9.8788173442546895E-2</v>
      </c>
      <c r="D66" s="74">
        <v>8.6225546386281618E-2</v>
      </c>
      <c r="E66" s="74">
        <v>0.17049720047695749</v>
      </c>
      <c r="F66" s="74">
        <v>0.1593601948965625</v>
      </c>
      <c r="G66" s="74">
        <v>0.15738131007102341</v>
      </c>
      <c r="H66" s="74">
        <v>6.4343193487444217E-2</v>
      </c>
      <c r="I66" s="74">
        <v>7.4729909281276749E-2</v>
      </c>
      <c r="J66" s="74">
        <v>2.5099050867550279E-2</v>
      </c>
      <c r="K66" s="74">
        <v>4.0300444624003541E-2</v>
      </c>
      <c r="L66" s="74">
        <v>1.468978109709332E-2</v>
      </c>
      <c r="M66" s="74">
        <v>1.7200306724297398E-2</v>
      </c>
      <c r="N66" s="74">
        <v>2.8849736747889321E-2</v>
      </c>
    </row>
    <row r="67" spans="1:14">
      <c r="A67" s="76">
        <v>45170</v>
      </c>
      <c r="B67" s="74">
        <v>4.9767111883568277E-2</v>
      </c>
      <c r="C67" s="74">
        <v>9.4054052324663448E-2</v>
      </c>
      <c r="D67" s="74">
        <v>0.10810866726006051</v>
      </c>
      <c r="E67" s="74">
        <v>0.15617021938814149</v>
      </c>
      <c r="F67" s="74">
        <v>0.16227308111747829</v>
      </c>
      <c r="G67" s="74">
        <v>0.14725065467658746</v>
      </c>
      <c r="H67" s="74">
        <v>6.2343084216328837E-2</v>
      </c>
      <c r="I67" s="74">
        <v>6.8632367166722552E-2</v>
      </c>
      <c r="J67" s="74">
        <v>2.8704081330380351E-2</v>
      </c>
      <c r="K67" s="74">
        <v>4.3021064642981152E-2</v>
      </c>
      <c r="L67" s="74">
        <v>1.3267802504863891E-2</v>
      </c>
      <c r="M67" s="74">
        <v>1.5208745333648729E-2</v>
      </c>
      <c r="N67" s="74">
        <v>3.8746899566045573E-2</v>
      </c>
    </row>
    <row r="68" spans="1:14">
      <c r="A68" s="76">
        <v>45200</v>
      </c>
      <c r="B68" s="74">
        <v>5.3873650776717755E-2</v>
      </c>
      <c r="C68" s="74">
        <v>7.6882767281840472E-2</v>
      </c>
      <c r="D68" s="74">
        <v>8.1152733725808848E-2</v>
      </c>
      <c r="E68" s="74">
        <v>0.17585923878554263</v>
      </c>
      <c r="F68" s="74">
        <v>0.16590717691078161</v>
      </c>
      <c r="G68" s="74">
        <v>0.15398995067184615</v>
      </c>
      <c r="H68" s="74">
        <v>6.9494323971770161E-2</v>
      </c>
      <c r="I68" s="74">
        <v>7.0668946805012525E-2</v>
      </c>
      <c r="J68" s="74">
        <v>2.5858388334181422E-2</v>
      </c>
      <c r="K68" s="74">
        <v>3.8520458243357307E-2</v>
      </c>
      <c r="L68" s="74">
        <v>1.4353138651155921E-2</v>
      </c>
      <c r="M68" s="74">
        <v>1.8421097886610682E-2</v>
      </c>
      <c r="N68" s="74">
        <v>2.7339789862630619E-2</v>
      </c>
    </row>
    <row r="69" spans="1:14">
      <c r="A69" s="76">
        <v>45231</v>
      </c>
      <c r="B69" s="74">
        <v>5.4729772768760024E-2</v>
      </c>
      <c r="C69" s="74">
        <v>7.7906981311667178E-2</v>
      </c>
      <c r="D69" s="74">
        <v>8.0254122941713149E-2</v>
      </c>
      <c r="E69" s="74">
        <v>0.17511899043378057</v>
      </c>
      <c r="F69" s="74">
        <v>0.1623416539386113</v>
      </c>
      <c r="G69" s="74">
        <v>0.15078187296986273</v>
      </c>
      <c r="H69" s="74">
        <v>7.0753142892389501E-2</v>
      </c>
      <c r="I69" s="74">
        <v>7.3514490573357516E-2</v>
      </c>
      <c r="J69" s="74">
        <v>2.5733103895416169E-2</v>
      </c>
      <c r="K69" s="74">
        <v>4.1399723372362071E-2</v>
      </c>
      <c r="L69" s="74">
        <v>1.4301434864621661E-2</v>
      </c>
      <c r="M69" s="74">
        <v>1.8986653951892311E-2</v>
      </c>
      <c r="N69" s="74">
        <v>2.5877167630457679E-2</v>
      </c>
    </row>
    <row r="70" spans="1:14">
      <c r="A70" s="76">
        <v>45261</v>
      </c>
      <c r="B70" s="74">
        <v>5.4906120202596734E-2</v>
      </c>
      <c r="C70" s="74">
        <v>7.3892319045966506E-2</v>
      </c>
      <c r="D70" s="74">
        <v>7.900520591373629E-2</v>
      </c>
      <c r="E70" s="74">
        <v>0.17657219056652157</v>
      </c>
      <c r="F70" s="74">
        <v>0.15623200472764551</v>
      </c>
      <c r="G70" s="74">
        <v>0.15830693994651671</v>
      </c>
      <c r="H70" s="74">
        <v>6.6704798188632994E-2</v>
      </c>
      <c r="I70" s="74">
        <v>7.8793710644622234E-2</v>
      </c>
      <c r="J70" s="74">
        <v>2.5641338509793721E-2</v>
      </c>
      <c r="K70" s="74">
        <v>4.1764582527243313E-2</v>
      </c>
      <c r="L70" s="74">
        <v>1.360193750288307E-2</v>
      </c>
      <c r="M70" s="74">
        <v>1.906465073861844E-2</v>
      </c>
      <c r="N70" s="74">
        <v>2.6640570270374021E-2</v>
      </c>
    </row>
    <row r="71" spans="1:14">
      <c r="A71" s="76">
        <v>45292</v>
      </c>
      <c r="B71" s="80">
        <v>5.4684036532397465E-2</v>
      </c>
      <c r="C71" s="80">
        <v>7.3657620413379754E-2</v>
      </c>
      <c r="D71" s="74">
        <v>7.7511553525851234E-2</v>
      </c>
      <c r="E71" s="74">
        <v>0.17843407645092216</v>
      </c>
      <c r="F71" s="74">
        <v>0.15808664261534019</v>
      </c>
      <c r="G71" s="74">
        <v>0.16137916128048962</v>
      </c>
      <c r="H71" s="74">
        <v>6.3981522446637129E-2</v>
      </c>
      <c r="I71" s="74">
        <v>7.6384929259879858E-2</v>
      </c>
      <c r="J71" s="74">
        <v>2.541463385582168E-2</v>
      </c>
      <c r="K71" s="74">
        <v>4.1303410683951061E-2</v>
      </c>
      <c r="L71" s="74">
        <v>1.434795666916373E-2</v>
      </c>
      <c r="M71" s="74">
        <v>1.9305446730925969E-2</v>
      </c>
      <c r="N71" s="74">
        <v>2.661620633255361E-2</v>
      </c>
    </row>
    <row r="72" spans="1:14">
      <c r="A72" s="76">
        <v>45323</v>
      </c>
      <c r="B72" s="80">
        <v>5.1937662875371562E-2</v>
      </c>
      <c r="C72" s="80">
        <v>7.260909588109582E-2</v>
      </c>
      <c r="D72" s="74">
        <v>7.8819329639163715E-2</v>
      </c>
      <c r="E72" s="74">
        <v>0.17602227158067313</v>
      </c>
      <c r="F72" s="74">
        <v>0.15848925766655639</v>
      </c>
      <c r="G72" s="74">
        <v>0.16093672841614665</v>
      </c>
      <c r="H72" s="74">
        <v>6.3163881532618191E-2</v>
      </c>
      <c r="I72" s="74">
        <v>8.5062375346412034E-2</v>
      </c>
      <c r="J72" s="74">
        <v>2.51433822716997E-2</v>
      </c>
      <c r="K72" s="74">
        <v>3.897669514655748E-2</v>
      </c>
      <c r="L72" s="74">
        <v>1.501772422028542E-2</v>
      </c>
      <c r="M72" s="74">
        <v>2.035393899256923E-2</v>
      </c>
      <c r="N72" s="74">
        <v>2.5913078080097129E-2</v>
      </c>
    </row>
    <row r="73" spans="1:14">
      <c r="A73" s="76">
        <v>45352</v>
      </c>
      <c r="B73" s="80">
        <v>5.0387775480244035E-2</v>
      </c>
      <c r="C73" s="80">
        <v>6.8114784692667033E-2</v>
      </c>
      <c r="D73" s="74">
        <v>8.1107368068425723E-2</v>
      </c>
      <c r="E73" s="74">
        <v>0.1776135435610682</v>
      </c>
      <c r="F73" s="74">
        <v>0.15584711316512259</v>
      </c>
      <c r="G73" s="74">
        <v>0.16707635907374621</v>
      </c>
      <c r="H73" s="74">
        <v>6.0675877965959912E-2</v>
      </c>
      <c r="I73" s="74">
        <v>8.7340377609760045E-2</v>
      </c>
      <c r="J73" s="74">
        <v>2.404827045096665E-2</v>
      </c>
      <c r="K73" s="74">
        <v>3.6491581516739972E-2</v>
      </c>
      <c r="L73" s="74">
        <v>1.5007899887929801E-2</v>
      </c>
      <c r="M73" s="74">
        <v>2.0494020304681049E-2</v>
      </c>
      <c r="N73" s="74">
        <v>2.9026229432930151E-2</v>
      </c>
    </row>
    <row r="74" spans="1:14">
      <c r="A74" s="76">
        <v>45383</v>
      </c>
      <c r="B74" s="80">
        <v>5.1912640272708824E-2</v>
      </c>
      <c r="C74" s="80">
        <v>6.6725178712514377E-2</v>
      </c>
      <c r="D74" s="80">
        <v>7.7819155776817764E-2</v>
      </c>
      <c r="E74" s="80">
        <v>0.18274189153439976</v>
      </c>
      <c r="F74" s="80">
        <v>0.15522423588154929</v>
      </c>
      <c r="G74" s="80">
        <v>0.16670654104707913</v>
      </c>
      <c r="H74" s="80">
        <v>6.3275447585039252E-2</v>
      </c>
      <c r="I74" s="80">
        <v>8.6189463176419415E-2</v>
      </c>
      <c r="J74" s="80">
        <v>2.366989527549725E-2</v>
      </c>
      <c r="K74" s="80">
        <v>3.6094497845578312E-2</v>
      </c>
      <c r="L74" s="80">
        <v>1.405843109878438E-2</v>
      </c>
      <c r="M74" s="80">
        <v>1.9688227560544759E-2</v>
      </c>
      <c r="N74" s="80">
        <v>2.8835107172842309E-2</v>
      </c>
    </row>
    <row r="75" spans="1:14">
      <c r="A75" s="76">
        <v>45413</v>
      </c>
      <c r="B75" s="80">
        <v>5.3061658700842111E-2</v>
      </c>
      <c r="C75" s="80">
        <v>6.5502211647959857E-2</v>
      </c>
      <c r="D75" s="80">
        <v>7.7705149618535224E-2</v>
      </c>
      <c r="E75" s="80">
        <v>0.18276777895390181</v>
      </c>
      <c r="F75" s="80">
        <v>0.16049932138675641</v>
      </c>
      <c r="G75" s="80">
        <v>0.16390933085388781</v>
      </c>
      <c r="H75" s="80">
        <v>6.5090941336654329E-2</v>
      </c>
      <c r="I75" s="80">
        <v>8.2301672086501437E-2</v>
      </c>
      <c r="J75" s="80">
        <v>2.3604431353600099E-2</v>
      </c>
      <c r="K75" s="80">
        <v>3.7139321544439927E-2</v>
      </c>
      <c r="L75" s="80">
        <v>1.386823504469553E-2</v>
      </c>
      <c r="M75" s="80">
        <v>1.9882192430115721E-2</v>
      </c>
      <c r="N75" s="80">
        <v>2.748674514802768E-2</v>
      </c>
    </row>
    <row r="76" spans="1:14">
      <c r="A76" s="76">
        <v>45444</v>
      </c>
      <c r="B76" s="74">
        <v>5.2229658148620475E-2</v>
      </c>
      <c r="C76" s="74">
        <v>6.4825863610343357E-2</v>
      </c>
      <c r="D76" s="74">
        <v>7.6117759144661998E-2</v>
      </c>
      <c r="E76" s="74">
        <v>0.18567711601956161</v>
      </c>
      <c r="F76" s="74">
        <v>0.1578866761137071</v>
      </c>
      <c r="G76" s="74">
        <v>0.16784435968215933</v>
      </c>
      <c r="H76" s="74">
        <v>6.3613069161947838E-2</v>
      </c>
      <c r="I76" s="74">
        <v>8.4253349569002933E-2</v>
      </c>
      <c r="J76" s="74">
        <v>2.434523114595976E-2</v>
      </c>
      <c r="K76" s="74">
        <v>3.6595988076132242E-2</v>
      </c>
      <c r="L76" s="74">
        <v>1.3306333604946329E-2</v>
      </c>
      <c r="M76" s="74">
        <v>1.9634372663939619E-2</v>
      </c>
      <c r="N76" s="74">
        <v>2.6092455114190082E-2</v>
      </c>
    </row>
    <row r="77" spans="1:14">
      <c r="A77" s="76">
        <v>45474</v>
      </c>
      <c r="B77" s="74">
        <v>5.1091399741450778E-2</v>
      </c>
      <c r="C77" s="74">
        <v>8.8599999999999998E-2</v>
      </c>
      <c r="D77" s="74">
        <v>7.4881397555473378E-2</v>
      </c>
      <c r="E77" s="74">
        <v>0.1834648052518601</v>
      </c>
      <c r="F77" s="74">
        <v>0.16479807838605831</v>
      </c>
      <c r="G77" s="74">
        <v>0.16364390988587835</v>
      </c>
      <c r="H77" s="74">
        <v>6.171696784430121E-2</v>
      </c>
      <c r="I77" s="74">
        <v>9.0106029043559424E-2</v>
      </c>
      <c r="J77" s="74">
        <v>2.449630140246524E-2</v>
      </c>
      <c r="K77" s="74">
        <v>3.7029617808957277E-2</v>
      </c>
      <c r="L77" s="74">
        <v>1.3210781591895289E-2</v>
      </c>
      <c r="M77" s="74">
        <v>2.0369550608528068E-2</v>
      </c>
      <c r="N77" s="74">
        <v>2.501989075418767E-2</v>
      </c>
    </row>
    <row r="78" spans="1:14">
      <c r="A78" s="76">
        <v>45505</v>
      </c>
      <c r="B78" s="74">
        <v>4.9767748142285739E-2</v>
      </c>
      <c r="C78" s="74">
        <v>9.0999999999999998E-2</v>
      </c>
      <c r="D78" s="74">
        <v>7.2905305366885706E-2</v>
      </c>
      <c r="E78" s="74">
        <v>0.18676005447815849</v>
      </c>
      <c r="F78" s="74">
        <v>0.1700708985270806</v>
      </c>
      <c r="G78" s="74">
        <v>0.16064339819209394</v>
      </c>
      <c r="H78" s="74">
        <v>6.1733834971269073E-2</v>
      </c>
      <c r="I78" s="74">
        <v>8.4738999631183087E-2</v>
      </c>
      <c r="J78" s="74">
        <v>2.5539487278636679E-2</v>
      </c>
      <c r="K78" s="74">
        <v>3.8423187995851482E-2</v>
      </c>
      <c r="L78" s="74">
        <v>1.3698115328986569E-2</v>
      </c>
      <c r="M78" s="74">
        <v>2.018859928937412E-2</v>
      </c>
      <c r="N78" s="74">
        <v>2.3509611253723028E-2</v>
      </c>
    </row>
    <row r="79" spans="1:14">
      <c r="A79" s="76">
        <v>45536</v>
      </c>
      <c r="B79" s="74">
        <v>4.8706662781276513E-2</v>
      </c>
      <c r="C79" s="117">
        <v>9.3105022521904487E-2</v>
      </c>
      <c r="D79" s="74">
        <v>7.3444391605515788E-2</v>
      </c>
      <c r="E79" s="74">
        <v>0.18774190890665704</v>
      </c>
      <c r="F79" s="74">
        <v>0.17332291928704111</v>
      </c>
      <c r="G79" s="74">
        <v>0.15957023992422018</v>
      </c>
      <c r="H79" s="74">
        <v>5.8542467764422949E-2</v>
      </c>
      <c r="I79" s="74">
        <v>8.2364922398346252E-2</v>
      </c>
      <c r="J79" s="74">
        <v>2.6412644210748931E-2</v>
      </c>
      <c r="K79" s="74">
        <v>3.914660236516946E-2</v>
      </c>
      <c r="L79" s="74">
        <v>1.374871623461018E-2</v>
      </c>
      <c r="M79" s="74">
        <v>1.9904829031311001E-2</v>
      </c>
      <c r="N79" s="74">
        <v>2.3988672968776142E-2</v>
      </c>
    </row>
    <row r="80" spans="1:14">
      <c r="A80" s="76">
        <v>45566</v>
      </c>
      <c r="B80" s="74">
        <v>5.1826989757386269E-2</v>
      </c>
      <c r="C80" s="117">
        <v>9.4612101889255881E-2</v>
      </c>
      <c r="D80" s="74">
        <v>7.432427944048825E-2</v>
      </c>
      <c r="E80" s="74">
        <v>0.19166900331081402</v>
      </c>
      <c r="F80" s="74">
        <v>0.16423003736307931</v>
      </c>
      <c r="G80" s="74">
        <v>0.16472975054797251</v>
      </c>
      <c r="H80" s="74">
        <v>5.3722103844083741E-2</v>
      </c>
      <c r="I80" s="74">
        <v>8.327385830370243E-2</v>
      </c>
      <c r="J80" s="74">
        <v>2.7460891745568459E-2</v>
      </c>
      <c r="K80" s="74">
        <v>4.0786496117158309E-2</v>
      </c>
      <c r="L80" s="74">
        <v>1.0914375822206279E-2</v>
      </c>
      <c r="M80" s="74">
        <v>2.0149279051410451E-2</v>
      </c>
      <c r="N80" s="74">
        <v>2.2300832806874241E-2</v>
      </c>
    </row>
    <row r="81" spans="1:14">
      <c r="A81" s="76">
        <v>45597</v>
      </c>
      <c r="B81" s="74">
        <v>4.9762661374919311E-2</v>
      </c>
      <c r="C81" s="117">
        <v>9.2495615042785528E-2</v>
      </c>
      <c r="D81" s="74">
        <v>7.1424260149568874E-2</v>
      </c>
      <c r="E81" s="74">
        <v>0.19773933269170926</v>
      </c>
      <c r="F81" s="74">
        <v>0.16285513450924419</v>
      </c>
      <c r="G81" s="74">
        <v>0.16709579608042954</v>
      </c>
      <c r="H81" s="74">
        <v>5.6298225458897899E-2</v>
      </c>
      <c r="I81" s="74">
        <v>7.8477502242501135E-2</v>
      </c>
      <c r="J81" s="74">
        <v>2.8640194312884421E-2</v>
      </c>
      <c r="K81" s="74">
        <v>4.0340444397609553E-2</v>
      </c>
      <c r="L81" s="74">
        <v>1.1475072362533881E-2</v>
      </c>
      <c r="M81" s="74">
        <v>2.0996593544204179E-2</v>
      </c>
      <c r="N81" s="74">
        <v>2.2399167832712188E-2</v>
      </c>
    </row>
    <row r="82" spans="1:14">
      <c r="A82" s="76">
        <v>45627</v>
      </c>
      <c r="B82" s="74">
        <v>4.8165937491750202E-2</v>
      </c>
      <c r="C82" s="117">
        <v>9.2487179614508072E-2</v>
      </c>
      <c r="D82" s="74">
        <v>6.9916992430848993E-2</v>
      </c>
      <c r="E82" s="74">
        <v>0.19907778677077051</v>
      </c>
      <c r="F82" s="74">
        <v>0.16010372110587109</v>
      </c>
      <c r="G82" s="74">
        <v>0.17002766950749346</v>
      </c>
      <c r="H82" s="74">
        <v>5.5454867883013417E-2</v>
      </c>
      <c r="I82" s="74">
        <v>8.1068972741627027E-2</v>
      </c>
      <c r="J82" s="74">
        <v>2.9440672700024709E-2</v>
      </c>
      <c r="K82" s="74">
        <v>4.0074803662909539E-2</v>
      </c>
      <c r="L82" s="74">
        <v>1.210096026584156E-2</v>
      </c>
      <c r="M82" s="74">
        <v>2.1596883287825028E-2</v>
      </c>
      <c r="N82" s="74">
        <v>2.048355253751637E-2</v>
      </c>
    </row>
    <row r="83" spans="1:14">
      <c r="A83" s="76">
        <v>45658</v>
      </c>
      <c r="B83" s="74">
        <v>4.6128374445603096E-2</v>
      </c>
      <c r="C83" s="117">
        <v>9.0958268082513213E-2</v>
      </c>
      <c r="D83" s="74">
        <v>7.3153601267347559E-2</v>
      </c>
      <c r="E83" s="74">
        <v>0.203650970136072</v>
      </c>
      <c r="F83" s="74">
        <v>0.15387056092101711</v>
      </c>
      <c r="G83" s="74">
        <v>0.17000105466071164</v>
      </c>
      <c r="H83" s="74">
        <v>5.519058307134924E-2</v>
      </c>
      <c r="I83" s="74">
        <v>8.5014812478371504E-2</v>
      </c>
      <c r="J83" s="74">
        <v>2.8678067611133201E-2</v>
      </c>
      <c r="K83" s="74">
        <v>3.9047863929030042E-2</v>
      </c>
      <c r="L83" s="74">
        <v>1.198997242226044E-2</v>
      </c>
      <c r="M83" s="74">
        <v>2.0944762329905268E-2</v>
      </c>
      <c r="N83" s="74">
        <v>2.1371108644685669E-2</v>
      </c>
    </row>
    <row r="84" spans="1:14">
      <c r="A84" s="76">
        <v>45689</v>
      </c>
      <c r="B84" s="74">
        <v>4.4688043233817351E-2</v>
      </c>
      <c r="C84" s="117">
        <v>8.821795458439298E-2</v>
      </c>
      <c r="D84" s="74">
        <v>7.5358410180180871E-2</v>
      </c>
      <c r="E84" s="74">
        <v>0.20816684706908467</v>
      </c>
      <c r="F84" s="74">
        <v>0.15518345623310001</v>
      </c>
      <c r="G84" s="74">
        <v>0.16798168782641679</v>
      </c>
      <c r="H84" s="74">
        <v>5.5082966124875919E-2</v>
      </c>
      <c r="I84" s="74">
        <v>8.5492538579125685E-2</v>
      </c>
      <c r="J84" s="74">
        <v>2.8736924983256671E-2</v>
      </c>
      <c r="K84" s="74">
        <v>3.7380796595685273E-2</v>
      </c>
      <c r="L84" s="74">
        <v>1.161491593709304E-2</v>
      </c>
      <c r="M84" s="74">
        <v>2.1331530439188121E-2</v>
      </c>
      <c r="N84" s="74">
        <v>2.076392821378269E-2</v>
      </c>
    </row>
    <row r="85" spans="1:14">
      <c r="A85" s="76">
        <v>45717</v>
      </c>
      <c r="B85" s="74">
        <v>4.4101766823505653E-2</v>
      </c>
      <c r="C85" s="74">
        <v>8.7308591063952154E-2</v>
      </c>
      <c r="D85" s="74">
        <v>7.1450201532113372E-2</v>
      </c>
      <c r="E85" s="74">
        <v>0.21809419135059391</v>
      </c>
      <c r="F85" s="74">
        <v>0.15308481652580391</v>
      </c>
      <c r="G85" s="74">
        <v>0.17314559098809526</v>
      </c>
      <c r="H85" s="74">
        <v>5.368867386933502E-2</v>
      </c>
      <c r="I85" s="74">
        <v>8.2432417850575257E-2</v>
      </c>
      <c r="J85" s="74">
        <v>2.9266728128746169E-2</v>
      </c>
      <c r="K85" s="74">
        <v>3.597734934826579E-2</v>
      </c>
      <c r="L85" s="74">
        <v>1.112363580961934E-2</v>
      </c>
      <c r="M85" s="74">
        <v>1.9286882071208499E-2</v>
      </c>
      <c r="N85" s="74">
        <v>2.103915463818536E-2</v>
      </c>
    </row>
    <row r="86" spans="1:14">
      <c r="A86" s="76">
        <v>45748</v>
      </c>
      <c r="B86" s="74">
        <v>4.3044556063502742E-2</v>
      </c>
      <c r="C86" s="74">
        <v>8.9122524788188856E-2</v>
      </c>
      <c r="D86" s="74">
        <v>6.6984679965770622E-2</v>
      </c>
      <c r="E86" s="74">
        <v>0.22570123323280911</v>
      </c>
      <c r="F86" s="74">
        <v>0.1474058121607898</v>
      </c>
      <c r="G86" s="74">
        <v>0.17302354455269003</v>
      </c>
      <c r="H86" s="74">
        <v>5.7070979473859397E-2</v>
      </c>
      <c r="I86" s="74">
        <v>8.583628671759333E-2</v>
      </c>
      <c r="J86" s="74">
        <v>3.0623510421797409E-2</v>
      </c>
      <c r="K86" s="74">
        <v>4.0076228759209298E-2</v>
      </c>
      <c r="L86" s="74">
        <v>1.020915893248843E-2</v>
      </c>
      <c r="M86" s="74">
        <v>1.1245171514287181E-2</v>
      </c>
      <c r="N86" s="74">
        <v>1.9656313417013641E-2</v>
      </c>
    </row>
    <row r="87" spans="1:14">
      <c r="A87" s="76">
        <v>45778</v>
      </c>
      <c r="B87" s="74">
        <v>4.3238207071573782E-2</v>
      </c>
      <c r="C87" s="74">
        <v>9.2007589372063991E-2</v>
      </c>
      <c r="D87" s="74">
        <v>6.5222184269347297E-2</v>
      </c>
      <c r="E87" s="74">
        <v>0.22760567606359122</v>
      </c>
      <c r="F87" s="74">
        <v>0.14405521175608299</v>
      </c>
      <c r="G87" s="74">
        <v>0.17603269704058019</v>
      </c>
      <c r="H87" s="74">
        <v>5.0845839207327263E-2</v>
      </c>
      <c r="I87" s="74">
        <v>8.710633755254249E-2</v>
      </c>
      <c r="J87" s="74">
        <v>3.053870615986528E-2</v>
      </c>
      <c r="K87" s="74">
        <v>4.2036867344637248E-2</v>
      </c>
      <c r="L87" s="74">
        <v>1.0099425612595459E-2</v>
      </c>
      <c r="M87" s="74">
        <v>1.1621241692584281E-2</v>
      </c>
      <c r="N87" s="74">
        <v>1.959001685720857E-2</v>
      </c>
    </row>
    <row r="88" spans="1:14">
      <c r="A88" s="76">
        <v>45809</v>
      </c>
      <c r="B88" s="74">
        <v>3.9509303591689054E-2</v>
      </c>
      <c r="C88" s="74">
        <v>9.1576254236918703E-2</v>
      </c>
      <c r="D88" s="74">
        <v>6.3606347364966287E-2</v>
      </c>
      <c r="E88" s="74">
        <v>0.2294440267955109</v>
      </c>
      <c r="F88" s="74">
        <v>0.13861170205491041</v>
      </c>
      <c r="G88" s="74">
        <v>0.1802953694177141</v>
      </c>
      <c r="H88" s="74">
        <v>5.1636826689120653E-2</v>
      </c>
      <c r="I88" s="74">
        <v>8.8170645668092532E-2</v>
      </c>
      <c r="J88" s="74">
        <v>3.0440126366512651E-2</v>
      </c>
      <c r="K88" s="74">
        <v>4.2414531796655351E-2</v>
      </c>
      <c r="L88" s="74">
        <v>1.2523291412840341E-2</v>
      </c>
      <c r="M88" s="74">
        <v>1.25474136003061E-2</v>
      </c>
      <c r="N88" s="74">
        <v>1.9224161004762982E-2</v>
      </c>
    </row>
    <row r="89" spans="1:14">
      <c r="A89" s="76">
        <v>45839</v>
      </c>
      <c r="B89" s="74">
        <v>4.132334379143273E-2</v>
      </c>
      <c r="C89" s="74">
        <v>8.8098213643284212E-2</v>
      </c>
      <c r="D89" s="74">
        <v>6.1850032948244149E-2</v>
      </c>
      <c r="E89" s="74">
        <v>0.22931207537902482</v>
      </c>
      <c r="F89" s="74">
        <v>0.13618558721484139</v>
      </c>
      <c r="G89" s="74">
        <v>0.1859772900210864</v>
      </c>
      <c r="H89" s="74">
        <v>5.3359047509799917E-2</v>
      </c>
      <c r="I89" s="74">
        <v>9.0523332847423615E-2</v>
      </c>
      <c r="J89" s="74">
        <v>2.9853598041317039E-2</v>
      </c>
      <c r="K89" s="74">
        <v>4.3700839047827657E-2</v>
      </c>
      <c r="L89" s="74">
        <v>1.243519728437379E-2</v>
      </c>
      <c r="M89" s="74">
        <v>8.559075931984501E-3</v>
      </c>
      <c r="N89" s="74">
        <v>1.8822366339359711E-2</v>
      </c>
    </row>
    <row r="90" spans="1:14">
      <c r="A90" s="76">
        <v>45870</v>
      </c>
      <c r="B90" s="74">
        <v>4.1964987298062417E-2</v>
      </c>
      <c r="C90" s="74">
        <v>8.505300471828936E-2</v>
      </c>
      <c r="D90" s="74">
        <v>6.0380641983895547E-2</v>
      </c>
      <c r="E90" s="74">
        <v>0.23870115529622082</v>
      </c>
      <c r="F90" s="74">
        <v>0.13241493324966169</v>
      </c>
      <c r="G90" s="74">
        <v>0.1903265851491962</v>
      </c>
      <c r="H90" s="74">
        <v>5.5751707079838141E-2</v>
      </c>
      <c r="I90" s="74">
        <v>8.4783932387340902E-2</v>
      </c>
      <c r="J90" s="74">
        <v>2.923979565321436E-2</v>
      </c>
      <c r="K90" s="74">
        <v>4.2130474152456687E-2</v>
      </c>
      <c r="L90" s="74">
        <v>1.301191639001106E-2</v>
      </c>
      <c r="M90" s="74">
        <v>7.7808712783998309E-3</v>
      </c>
      <c r="N90" s="74">
        <v>1.8459995363412769E-2</v>
      </c>
    </row>
    <row r="91" spans="1:14">
      <c r="A91" s="76">
        <v>45901</v>
      </c>
      <c r="B91" s="74">
        <v>4.2603127512709872E-2</v>
      </c>
      <c r="C91" s="74">
        <v>8.6187785268013767E-2</v>
      </c>
      <c r="D91" s="74">
        <v>6.0080296936110431E-2</v>
      </c>
      <c r="E91" s="74">
        <v>0.23896516946074342</v>
      </c>
      <c r="F91" s="74">
        <v>0.13690470917185249</v>
      </c>
      <c r="G91" s="74">
        <v>0.18855994083363173</v>
      </c>
      <c r="H91" s="74">
        <v>5.4632002044964018E-2</v>
      </c>
      <c r="I91" s="74">
        <v>8.2363789432045031E-2</v>
      </c>
      <c r="J91" s="74">
        <v>2.9372797134214361E-2</v>
      </c>
      <c r="K91" s="74">
        <v>4.1362015178556623E-2</v>
      </c>
      <c r="L91" s="74">
        <v>1.2444966428709819E-2</v>
      </c>
      <c r="M91" s="74">
        <v>7.5285786637306028E-3</v>
      </c>
      <c r="N91" s="74">
        <v>1.899482193471785E-2</v>
      </c>
    </row>
    <row r="92" spans="1:14">
      <c r="A92" s="76">
        <v>45931</v>
      </c>
      <c r="B92" s="74">
        <v>4.3118433418275634E-2</v>
      </c>
      <c r="C92" s="74">
        <v>8.3312807004400316E-2</v>
      </c>
      <c r="D92" s="74">
        <v>5.9420449003319283E-2</v>
      </c>
      <c r="E92" s="74">
        <v>0.23851205258914743</v>
      </c>
      <c r="F92" s="74">
        <v>0.13660210351205429</v>
      </c>
      <c r="G92" s="74">
        <v>0.18992071879469913</v>
      </c>
      <c r="H92" s="74">
        <v>5.3284156445332298E-2</v>
      </c>
      <c r="I92" s="74">
        <v>8.8299856949983796E-2</v>
      </c>
      <c r="J92" s="74">
        <v>2.8183171026838271E-2</v>
      </c>
      <c r="K92" s="74">
        <v>4.1666246080940397E-2</v>
      </c>
      <c r="L92" s="74">
        <v>1.205661333977332E-2</v>
      </c>
      <c r="M92" s="74">
        <v>7.4917260110581672E-3</v>
      </c>
      <c r="N92" s="74">
        <v>1.813166582417762E-2</v>
      </c>
    </row>
    <row r="93" spans="1:14">
      <c r="A93" s="76">
        <v>45962</v>
      </c>
      <c r="B93" s="74">
        <v>4.2819788073478769E-2</v>
      </c>
      <c r="C93" s="74">
        <v>8.3379909259055446E-2</v>
      </c>
      <c r="D93" s="74">
        <v>6.0789672918470872E-2</v>
      </c>
      <c r="E93" s="74">
        <v>0.23574142214375196</v>
      </c>
      <c r="F93" s="74">
        <v>0.13475254457073579</v>
      </c>
      <c r="G93" s="74">
        <v>0.18979864030818255</v>
      </c>
      <c r="H93" s="74">
        <v>5.5416411881457267E-2</v>
      </c>
      <c r="I93" s="74">
        <v>8.9187477638444257E-2</v>
      </c>
      <c r="J93" s="74">
        <v>2.805458783753248E-2</v>
      </c>
      <c r="K93" s="74">
        <v>4.407220792298467E-2</v>
      </c>
      <c r="L93" s="74">
        <v>1.163008627197624E-2</v>
      </c>
      <c r="M93" s="74">
        <v>7.1784916199948952E-3</v>
      </c>
      <c r="N93" s="74">
        <v>1.7178759553934699E-2</v>
      </c>
    </row>
    <row r="94" spans="1:14">
      <c r="A94" s="76">
        <v>45992</v>
      </c>
      <c r="B94" s="74">
        <v>4.2758856916096599E-2</v>
      </c>
      <c r="C94" s="74">
        <v>8.4458275982244535E-2</v>
      </c>
      <c r="D94" s="74">
        <v>6.1611996295680233E-2</v>
      </c>
      <c r="E94" s="74">
        <v>0.24054512809366119</v>
      </c>
      <c r="F94" s="74">
        <v>0.14119862990961601</v>
      </c>
      <c r="G94" s="74">
        <v>0.18175805570217393</v>
      </c>
      <c r="H94" s="74">
        <v>5.5591135123386717E-2</v>
      </c>
      <c r="I94" s="74">
        <v>8.3792766495794313E-2</v>
      </c>
      <c r="J94" s="74">
        <v>2.7402117916585401E-2</v>
      </c>
      <c r="K94" s="74">
        <v>4.5294312307192428E-2</v>
      </c>
      <c r="L94" s="74">
        <v>1.155758613309146E-2</v>
      </c>
      <c r="M94" s="74">
        <v>6.5847204175235579E-3</v>
      </c>
      <c r="N94" s="74">
        <v>1.744641870695364E-2</v>
      </c>
    </row>
    <row r="95" spans="1:14">
      <c r="A95" s="76">
        <v>46023</v>
      </c>
      <c r="B95" s="74">
        <v>4.3706539720343357E-2</v>
      </c>
      <c r="C95" s="74">
        <v>8.1977318280699624E-2</v>
      </c>
      <c r="D95" s="74">
        <v>5.956115500402441E-2</v>
      </c>
      <c r="E95" s="74">
        <v>0.24907426299211904</v>
      </c>
      <c r="F95" s="74">
        <v>0.13850921147037901</v>
      </c>
      <c r="G95" s="74">
        <v>0.18270015370430964</v>
      </c>
      <c r="H95" s="74">
        <v>5.4284301617940539E-2</v>
      </c>
      <c r="I95" s="74">
        <v>8.2979984552442751E-2</v>
      </c>
      <c r="J95" s="74">
        <v>2.7345123831992991E-2</v>
      </c>
      <c r="K95" s="74">
        <v>4.4687069182423191E-2</v>
      </c>
      <c r="L95" s="74">
        <v>1.1478419146696841E-2</v>
      </c>
      <c r="M95" s="74">
        <v>6.4529717067055466E-3</v>
      </c>
      <c r="N95" s="74">
        <v>1.724348878992325E-2</v>
      </c>
    </row>
    <row r="96" spans="1:14">
      <c r="A96" s="76">
        <v>46054</v>
      </c>
      <c r="B96" s="74">
        <v>4.542033228730543E-2</v>
      </c>
      <c r="C96" s="74">
        <v>7.9740821487197217E-2</v>
      </c>
      <c r="D96" s="74">
        <v>5.4574647745049047E-2</v>
      </c>
      <c r="E96" s="74">
        <v>0.24757866744638518</v>
      </c>
      <c r="F96" s="74">
        <v>0.13933360556521579</v>
      </c>
      <c r="G96" s="74">
        <v>0.18532399410305256</v>
      </c>
      <c r="H96" s="74">
        <v>5.6705070973180928E-2</v>
      </c>
      <c r="I96" s="74">
        <v>8.5147174436893638E-2</v>
      </c>
      <c r="J96" s="74">
        <v>2.7484452998457361E-2</v>
      </c>
      <c r="K96" s="74">
        <v>4.6264885869552408E-2</v>
      </c>
      <c r="L96" s="74">
        <v>1.0578791919457811E-2</v>
      </c>
      <c r="M96" s="74">
        <v>5.93463003323998E-3</v>
      </c>
      <c r="N96" s="74">
        <v>1.59129251350127E-2</v>
      </c>
    </row>
    <row r="97" spans="1:14">
      <c r="A97" s="76">
        <v>46082</v>
      </c>
      <c r="B97" s="74">
        <v>4.7748271103228219E-2</v>
      </c>
      <c r="C97" s="74">
        <v>8.5112239562571523E-2</v>
      </c>
      <c r="D97" s="74">
        <v>5.4415300700871139E-2</v>
      </c>
      <c r="E97" s="74">
        <v>0.23587131679847118</v>
      </c>
      <c r="F97" s="74">
        <v>0.1384975365455729</v>
      </c>
      <c r="G97" s="74">
        <v>0.18142675461633309</v>
      </c>
      <c r="H97" s="74">
        <v>6.3143687180598651E-2</v>
      </c>
      <c r="I97" s="74">
        <v>8.1596567677549359E-2</v>
      </c>
      <c r="J97" s="74">
        <v>3.1349453032691002E-2</v>
      </c>
      <c r="K97" s="74">
        <v>4.9829443069440642E-2</v>
      </c>
      <c r="L97" s="74">
        <v>9.9367412273824191E-3</v>
      </c>
      <c r="M97" s="74">
        <v>5.3229824700544168E-3</v>
      </c>
      <c r="N97" s="74">
        <v>1.574970601523543E-2</v>
      </c>
    </row>
    <row r="98" spans="1:14">
      <c r="A98" s="76">
        <v>46113</v>
      </c>
      <c r="B98" s="74">
        <v>4.784886712973737E-2</v>
      </c>
      <c r="C98" s="74">
        <v>8.1268506712555005E-2</v>
      </c>
      <c r="D98" s="74">
        <v>4.9259302711026652E-2</v>
      </c>
      <c r="E98" s="74">
        <v>0.24004460433411726</v>
      </c>
      <c r="F98" s="74">
        <v>0.1383176622207643</v>
      </c>
      <c r="G98" s="74">
        <v>0.17556328667707752</v>
      </c>
      <c r="H98" s="74">
        <v>7.2087918689096558E-2</v>
      </c>
      <c r="I98" s="74">
        <v>8.1703037277855911E-2</v>
      </c>
      <c r="J98" s="74">
        <v>3.2070865868937683E-2</v>
      </c>
      <c r="K98" s="74">
        <v>5.1338345060219302E-2</v>
      </c>
      <c r="L98" s="74">
        <v>1.00172820504344E-2</v>
      </c>
      <c r="M98" s="74">
        <v>5.2903090382948751E-3</v>
      </c>
      <c r="N98" s="74">
        <v>1.519001222988315E-2</v>
      </c>
    </row>
    <row r="99" spans="1:14">
      <c r="A99" s="76">
        <v>46143</v>
      </c>
      <c r="B99" s="74">
        <v>4.7948309808439657E-2</v>
      </c>
      <c r="C99" s="74">
        <v>7.9521660939390629E-2</v>
      </c>
      <c r="D99" s="74">
        <v>4.8414692583257812E-2</v>
      </c>
      <c r="E99" s="74">
        <v>0.24368609279637479</v>
      </c>
      <c r="F99" s="74">
        <v>0.13058376696746621</v>
      </c>
      <c r="G99" s="74">
        <v>0.17909727921641852</v>
      </c>
      <c r="H99" s="74">
        <v>7.1349672266681721E-2</v>
      </c>
      <c r="I99" s="74">
        <v>8.6350471180101238E-2</v>
      </c>
      <c r="J99" s="74">
        <v>3.1820476458344613E-2</v>
      </c>
      <c r="K99" s="74">
        <v>5.1363231285527507E-2</v>
      </c>
      <c r="L99" s="74">
        <v>9.7653217057627941E-3</v>
      </c>
      <c r="M99" s="74">
        <v>5.6209844141264249E-3</v>
      </c>
      <c r="N99" s="74">
        <v>1.447804037810806E-2</v>
      </c>
    </row>
    <row r="100" spans="1:14">
      <c r="A100" s="76">
        <v>46174</v>
      </c>
      <c r="B100" s="74">
        <v>4.8759712468089203E-2</v>
      </c>
      <c r="C100" s="74">
        <v>7.7676941690201215E-2</v>
      </c>
      <c r="D100" s="74">
        <v>4.8725201105636148E-2</v>
      </c>
      <c r="E100" s="74">
        <v>0.24257318929684654</v>
      </c>
      <c r="F100" s="74">
        <v>0.1301935607469554</v>
      </c>
      <c r="G100" s="74">
        <v>0.18054067360215703</v>
      </c>
      <c r="H100" s="74">
        <v>6.5803592958335502E-2</v>
      </c>
      <c r="I100" s="74">
        <v>9.603822065129082E-2</v>
      </c>
      <c r="J100" s="74">
        <v>3.2364011041818908E-2</v>
      </c>
      <c r="K100" s="74">
        <v>4.7353526173699118E-2</v>
      </c>
      <c r="L100" s="74">
        <v>9.5597752504131186E-3</v>
      </c>
      <c r="M100" s="74">
        <v>5.6314086367089409E-3</v>
      </c>
      <c r="N100" s="74">
        <v>1.4780186377848011E-2</v>
      </c>
    </row>
    <row r="101" spans="1:14">
      <c r="A101" s="76">
        <v>46204</v>
      </c>
      <c r="B101" s="74">
        <v>4.4868012101666951E-2</v>
      </c>
      <c r="C101" s="74">
        <v>7.8719603677866859E-2</v>
      </c>
      <c r="D101" s="74">
        <v>4.9344175220149299E-2</v>
      </c>
      <c r="E101" s="74">
        <v>0.24916829373874913</v>
      </c>
      <c r="F101" s="74">
        <v>0.13383147719234251</v>
      </c>
      <c r="G101" s="74">
        <v>0.17842884762803957</v>
      </c>
      <c r="H101" s="74">
        <v>5.9503124839860713E-2</v>
      </c>
      <c r="I101" s="74">
        <v>0.10104047052733491</v>
      </c>
      <c r="J101" s="74">
        <v>2.8315682133010799E-2</v>
      </c>
      <c r="K101" s="74">
        <v>4.7998043995146213E-2</v>
      </c>
      <c r="L101" s="74">
        <v>9.8432378850465008E-3</v>
      </c>
      <c r="M101" s="74">
        <v>5.4184797428714973E-3</v>
      </c>
      <c r="N101" s="74">
        <v>1.352055131791507E-2</v>
      </c>
    </row>
    <row r="102" spans="1:14">
      <c r="A102" s="76">
        <v>46235</v>
      </c>
      <c r="B102" s="74">
        <v>4.5212219854987162E-2</v>
      </c>
      <c r="C102" s="74">
        <v>7.8511487897938353E-2</v>
      </c>
      <c r="D102" s="74">
        <v>4.977423062946424E-2</v>
      </c>
      <c r="E102" s="74">
        <v>0.26278456471336625</v>
      </c>
      <c r="F102" s="74">
        <v>0.12839441005183869</v>
      </c>
      <c r="G102" s="74">
        <v>0.17894878529359376</v>
      </c>
      <c r="H102" s="74">
        <v>6.363074124132119E-2</v>
      </c>
      <c r="I102" s="74">
        <v>9.0417819275802835E-2</v>
      </c>
      <c r="J102" s="74">
        <v>2.7173138418701649E-2</v>
      </c>
      <c r="K102" s="74">
        <v>4.632557881138822E-2</v>
      </c>
      <c r="L102" s="74">
        <v>9.4758709721788764E-3</v>
      </c>
      <c r="M102" s="74">
        <v>5.2239705659931036E-3</v>
      </c>
      <c r="N102" s="74">
        <v>1.4127182273425661E-2</v>
      </c>
    </row>
    <row r="103" spans="1:14">
      <c r="A103" s="76">
        <v>46266</v>
      </c>
      <c r="B103" s="74">
        <v>4.837518025230355E-2</v>
      </c>
      <c r="C103" s="74">
        <v>7.5467707524043887E-2</v>
      </c>
      <c r="D103" s="74">
        <v>4.8928903514574858E-2</v>
      </c>
      <c r="E103" s="74">
        <v>0.26220190900655987</v>
      </c>
      <c r="F103" s="74">
        <v>0.1285049925481147</v>
      </c>
      <c r="G103" s="74">
        <v>0.17644186687786595</v>
      </c>
      <c r="H103" s="74">
        <v>6.5021609980795536E-2</v>
      </c>
      <c r="I103" s="74">
        <v>9.304411095713408E-2</v>
      </c>
      <c r="J103" s="74">
        <v>2.757275741361118E-2</v>
      </c>
      <c r="K103" s="74">
        <v>4.6101225867728399E-2</v>
      </c>
      <c r="L103" s="74">
        <v>9.0168086196963735E-3</v>
      </c>
      <c r="M103" s="74">
        <v>5.0981264886597833E-3</v>
      </c>
      <c r="N103" s="74">
        <v>1.422480094891191E-2</v>
      </c>
    </row>
    <row r="104" spans="1:14">
      <c r="A104" s="76">
        <v>46296</v>
      </c>
      <c r="B104" s="74">
        <v>4.7658199630772793E-2</v>
      </c>
      <c r="C104" s="74">
        <v>7.479462393876167E-2</v>
      </c>
      <c r="D104" s="74">
        <v>4.6904119760215218E-2</v>
      </c>
      <c r="E104" s="74">
        <v>0.26314801928425924</v>
      </c>
      <c r="F104" s="74">
        <v>0.12718386543960089</v>
      </c>
      <c r="G104" s="74">
        <v>0.17423532681774559</v>
      </c>
      <c r="H104" s="74">
        <v>6.8521509207249198E-2</v>
      </c>
      <c r="I104" s="74">
        <v>9.7797891448882832E-2</v>
      </c>
      <c r="J104" s="74">
        <v>2.648051708699084E-2</v>
      </c>
      <c r="K104" s="74">
        <v>4.6554396422322807E-2</v>
      </c>
      <c r="L104" s="74">
        <v>9.2535702209895418E-3</v>
      </c>
      <c r="M104" s="74">
        <v>4.6050854808882486E-3</v>
      </c>
      <c r="N104" s="74">
        <v>1.286287526132108E-2</v>
      </c>
    </row>
    <row r="105" spans="1:14">
      <c r="A105" s="76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>
      <c r="A106" s="76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>
      <c r="A107" s="76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>
      <c r="A108" s="76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</row>
    <row r="109" spans="1:14">
      <c r="A109" s="76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</row>
    <row r="110" spans="1:14">
      <c r="A110" s="76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</row>
    <row r="111" spans="1:14">
      <c r="A111" s="76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</row>
    <row r="112" spans="1:14">
      <c r="A112" s="76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</row>
    <row r="113" spans="1:14">
      <c r="A113" s="76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</row>
    <row r="114" spans="1:14">
      <c r="A114" s="76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</row>
    <row r="115" spans="1:14">
      <c r="A115" s="76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</row>
    <row r="116" spans="1:14">
      <c r="A116" s="76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</row>
    <row r="117" spans="1:14">
      <c r="A117" s="76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</row>
    <row r="118" spans="1:14">
      <c r="A118" s="76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</row>
    <row r="119" spans="1:14">
      <c r="A119" s="76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</row>
    <row r="120" spans="1:14">
      <c r="A120" s="76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</row>
    <row r="121" spans="1:14">
      <c r="A121" s="76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</row>
    <row r="122" spans="1:14">
      <c r="A122" s="76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</row>
    <row r="123" spans="1:14">
      <c r="A123" s="76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</row>
    <row r="124" spans="1:14">
      <c r="A124" s="76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</row>
    <row r="125" spans="1:14">
      <c r="A125" s="76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</row>
    <row r="126" spans="1:14">
      <c r="A126" s="76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</row>
    <row r="127" spans="1:14">
      <c r="A127" s="76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</row>
    <row r="128" spans="1:14">
      <c r="A128" s="76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</row>
    <row r="129" spans="1:14">
      <c r="A129" s="76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</row>
    <row r="130" spans="1:14">
      <c r="A130" s="76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</row>
    <row r="131" spans="1:14">
      <c r="A131" s="76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 spans="1:14">
      <c r="A132" s="76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</row>
    <row r="133" spans="1:14">
      <c r="A133" s="76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</row>
    <row r="134" spans="1:14">
      <c r="A134" s="76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</row>
    <row r="135" spans="1:14">
      <c r="A135" s="76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</row>
    <row r="136" spans="1:14">
      <c r="A136" s="76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</row>
    <row r="137" spans="1:14">
      <c r="A137" s="76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</row>
    <row r="138" spans="1:14">
      <c r="A138" s="76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</row>
    <row r="139" spans="1:14">
      <c r="A139" s="76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</row>
    <row r="140" spans="1:14">
      <c r="A140" s="76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</row>
    <row r="141" spans="1:14">
      <c r="A141" s="76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</row>
    <row r="142" spans="1:14">
      <c r="A142" s="76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</row>
    <row r="143" spans="1:14">
      <c r="A143" s="76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</row>
    <row r="144" spans="1:14">
      <c r="A144" s="76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</row>
    <row r="145" spans="1:14">
      <c r="A145" s="76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</row>
    <row r="146" spans="1:14">
      <c r="A146" s="76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</row>
    <row r="147" spans="1:14">
      <c r="A147" s="76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</row>
    <row r="148" spans="1:14">
      <c r="A148" s="76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</row>
    <row r="149" spans="1:14">
      <c r="A149" s="76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</row>
    <row r="150" spans="1:14">
      <c r="A150" s="76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</row>
    <row r="151" spans="1:14">
      <c r="A151" s="76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</row>
    <row r="152" spans="1:14">
      <c r="A152" s="76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</row>
    <row r="153" spans="1:14">
      <c r="A153" s="76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</row>
    <row r="154" spans="1:14">
      <c r="A154" s="76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</row>
    <row r="155" spans="1:14">
      <c r="A155" s="76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</row>
    <row r="156" spans="1:14">
      <c r="A156" s="76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</row>
    <row r="157" spans="1:14">
      <c r="A157" s="76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</row>
    <row r="158" spans="1:14">
      <c r="A158" s="76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</row>
    <row r="159" spans="1:14">
      <c r="A159" s="76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</row>
    <row r="160" spans="1:14">
      <c r="A160" s="76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</row>
    <row r="161" spans="1:14">
      <c r="A161" s="76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</row>
    <row r="162" spans="1:14">
      <c r="A162" s="76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93009972"><![CDATA[{"I00577^FMA_GROWTH_1YR(\"EBITDA\",NTMA,0,-20AY,M,\"PORTAGG\",\"MEANR\")":[7.51698530711971,7.12592174700616,6.78955624661006,6.28784563125519,5.98663429224093,5.79205778793047,5.5070290816071,4.71439222101297,4.65792670058766,4.52960552754145,4.15468913470177,3.89820726607716,3.50965947539537,3.34007252689728,3.14294010862006,2.57212809166373,2.23053367469308,1.85452532139133,1.27552359571664,1.05874261931605,1.72727618836558,0.921427403771248,1.1134380973824,1.38727437291558,1.23322552326499,0.917059909424175,0.645881820364238,0.275671728371193,-0.227239654738884,-0.677915013744753,-0.897410810653236,-0.81542243616415,-0.256962706674617,-0.181025842170394,0.424459966218184,1.08456531019149,1.5710416723175,2.07140575920515,2.61898637728514,2.59268834617594,2.27930029657037,1.54381909728674,0.950718505492873,1.5224296639086,3.30955934084642,7.80281893297723,7.93450583621784,9.50674247059267,8.90665826712978,10.2900161895772,8.07502896434276,7.16112337248912,6.68231189193755,7.04223195924305,7.04065114290821,5.07003220372832,5.71960441951197,6.96498082611213,7.30671934844676,6.63138710750578,5.20815881558346,5.76768245798784,6.1712913935358,6.23413808989303,6.0909496852875,6.19514855415609,6.23973632133704,7.04021087181862,6.34435082583634,7.0663812420797,6.27763035194108,5.53062135774596,4.80980049248377,4.32571578382791,3.81250508987208,3.6464089305935,3.14381843444977,3.15410268747338,4.8900944472922,6.85075507021896,8.56015160990202,9.33027986122025,9.18480722045821,9.20556620528748,8.30988322374404,7.91108062273526,7.72536040266036,7.33923156835239,6.80051936386695,6.40175154593466,5.57864914341493,4.84277722297513,4.70364588437698,4.01124793659235,3.29331614301784,2.50987686569026,2.42640132287416,1.88731791958421,3.37149870205343,3.25472405518557,3.12957475975819,2.95114221220979,3.11682025919249,3.6669471636579,2.85154761705587,3.21246983031377,3.18423519177838,2.54124665435824,2.28074411105157,1.79763098695676,0.929945218197177,0.864677090407443,0.603566753852349,0.541837248043876,0.469176622086193,0.922935463415196,0.982694996332957,1.33255796782104,1.52505271029982,0.344377185098159,-0.324734986858468,-0.263145553028543,-0.755706224770389,-1.3646241719456,-1.87693020685806,-2.53980693893228,-2.81437915593929,-1.25187952296183,-0.996632656164828,-0.726512399967488,-0.746835588373454,-0.310200616180037,-0.571280939371438,-0.360982842542797,-0.409135923319849,-0.514669509778153,-0.947641329745292,-1.28197282103696,-1.34010567418409,0.0912721251554329,0.944384456420754,1.81155804490966,1.12821269505725,0.664142358609528,0.158632515210442,-0.752189162112374,-1.4155912339859,-2.18658947367918,-2.56036820920612,-2.54329415789773,-2.90933560362165,-2.50540219871963,-2.21130183703404,-2.39155830440455,-2.28530937249757,-1.473931155234,-1.46159834680918,-1.57475604836529,-1.78326649439994,-1.65469221463054,-1.88983077759585,-2.29836939522258,-2.83081440450922,-2.59218663088984,-2.36293994534892,-2.24840111972879,1.24801972527777,2.98285069443685,3.190283711161,3.60794558248319,3.85439703482151,4.22452071481962,4.01630217047658,4.14568948587419,4.08639680899121,6.02191722928026,7.06673909073046,7.70850475361295,6.55338294476047,5.70808346357018,4.9660379809089,4.08759682673594,3.18039440819405,2.73319813464178,2.3964012511657,2.5955566180802,2.29357198619682,2.68301912054098,4.47723180317273,4.53759836434938,4.53704602746276,5.28976737905504,3.67963698207506,3.91744840302867,4.43461756210152,4.59659338833346,4.46994115161446,4.40131552228262,4.6157553113352,5.44760952462965,5.59206202960299,6.2753247903486,6.52211721327965,7.11603500765568,7.2583204048555,7.04252696277212,6.92313734213959,7.07309578725938,7.02322336345723,7.0868751598438,7.72511380029064,8.33216243325933,8.65206883089484,10.2170430526755,10.9034507940973,11.1186393035153,11.368894265531,10.9509990964768,11.7137328823033,10.8966033350163,10.7256611486838,10.7079608087232,10.9887518715222,12.9829719595905,13.6461782675821,13.3188009009525,12.9356840738081,12.756477354994,9.3154580401569,9.7200360289414,9.43068638192275,9.96966229902065,9.59056093632943,8.11162037154187,8.43269870705565,8.96784829083467,9.39562330767809,9.42500567486296,8.60628648063179,8.89307760724182],"I20448^FMA_GROWTH_1YR(\"EBITDA\",NTMA,0,-20AY,M,\"PORTAGG\",\"MEANR\")":[24.4975846529897,24.0134436926155,23.8744390386863,19.5376949143767,17.7613219175223,17.4671260324678,15.8758570037376,15.242510758101,14.2720713275787,10.4249315778314,10.3847560101423,10.5936804720447,10.3282969203203,10.2926248177328,10.3161109846909,12.0345806553352,11.5951560383304,12.0867988893329,13.2484561106554,13.4362751343074,13.5062296345222,13.9525432493583,12.3839965203256,13.3898271270962,19.7036479263442,17.9980660938132,15.8881274664625,13.9618393360949,11.9538660714858,9.87930014200366,8.04079313720507,6.32263469184659,5.46481293602054,7.6352589923016,8.8944316795568,10.5418500108415,13.635679541135,15.1831572114095,15.7060167878272,17.4585111563853,17.9921862771675,18.4783494143767,19.2181276722922,19.8205680852335,17.6420214513793,12.9805427752803,13.018198059744,13.228715120103,15.581801241957,14.6644070001933,14.6742225565319,15.23964879967,15.3194812702439,15.4202499663448,15.0867808013777,15.7265551676814,16.2716113984189,15.1827467034013,15.4631400648854,15.194896892758,15.820432641339,15.5547256136445,15.5775609751255,14.9595354859587,15.2566086046234,15.9756498316984,13.9189989926782,10.678965207472,9.3839425918818,11.5508945781426,11.9483937049631,11.9357312011633,16.6839282197754,14.5152317259848,13.3706844215674,11.4300429685379,9.80971549313291,8.87406811651367,11.8997570424462,15.7387512610379,16.6458818214115,13.4910965523342,13.1324718091631,12.8505731037566,13.5303951718005,13.194778535831,12.6849001559412,11.7853981634348,11.2005582836661,10.9205645697169,10.8081286587367,10.8792834624073,10.6712537194625,13.3696303652693,13.5754477381141,13.8855450499406,14.3379693819257,14.4206313209293,14.7022606812019,14.4769705020797,14.9866059949431,14.967243346207,14.4260831323786,14.0651418726159,16.7250528448946,20.8049382897381,19.1955376394209,15.5268190232676,10.8465760562238,9.30052035667765,9.35662765806262,10.4099160113019,10.6637177382706,10.6006644912955,9.64095603204967,9.6840617094513,10.1542542072608,11.2656839713217,10.7804576918961,10.5698819347968,11.7781126170413,11.4075794200156,11.1135281175152,10.8186138142887,10.7726236738183,12.0056726149596,13.7435749274356,13.6444643466657,9.73568052788283,11.2425843815673,12.0776723153428,11.459541429642,12.9582944541455,13.8159865022364,14.0882143021952,13.8564546971651,14.2561093731815,14.6436975725978,15.6545793359242,15.8137276145157,15.9112403057417,14.5528953579331,14.3732090862728,13.6914798353903,13.1605824591499,12.3783535843226,11.6959058203475,11.1108460664749,9.83284601896087,9.47433822714547,11.1601820521403,11.3533755039689,12.906566002266,19.9238705659034,19.2037949050984,19.0107296160365,19.1168232095734,19.2638326894635,18.165568538939,18.4968656913197,17.6523346258896,16.7742792665436,18.2665216145088,17.8243248793026,17.7869296121112,34.2369091973862,23.4348592035182,15.175583495354,15.163212783218,11.7574761410862,7.31519580880855,3.20913343899545,0.326764460303568,-2.51445908028944,-0.863185723630155,-3.32993178000723,-4.9357461859038,-0.340054164499935,0.422048033473471,1.64910931574832,6.07784383941928,7.056753937465,6.97990476991007,7.90920986051249,8.30806971845237,11.1846892836818,11.9799846435407,12.7402598557116,16.0006642374862,18.9617858064368,18.6917775278902,17.8666038692469,18.2975910324713,19.2609530636859,19.8497487402788,20.3369463923978,23.5399318727289,24.7023728606726,27.3162511212751,29.5956279949904,31.7211364472346,35.9285681357413,26.6050514533817,22.1037034713753,17.8544817150341,11.6387981845959,7.11304394313827,2.21486617064751,-3.30950266187802,-8.27079118791405,-11.6242031740214,-13.5226098179364,-14.6971091541639,-9.57350244264221,-2.22000015799858,4.01692530367321,8.50052389199226,8.40440967452339,6.91593785662995,6.44448054925392,4.82809311456184,3.93112541895919,5.63641129491136,6.27543572600282,11.7416625356167,15.3354071762649,13.604038297521999,14.5196215019875,15.7279249986445,15.7655740508491,15.1911331836609,13.9734388355022,14.1903092313241,13.3083830551334,12.3942950393447,11.3036190937538,12.8646306037277,12.2445730284371,12.2546966391754,11.8505385355318],"I00649^FMA_GROWTH_1YR(\"EBITDA\",NTMA,0,-20AY,M,\"PORTAGG\",\"MEANR\")":[12.4458146852381,12.5170071066319,13.5546809917807,15.6663294029147,17.5656111213889,18.5195917118043,19.1635435460827,25.0208617028533,26.0666866394384,27.1306982913656,22.8280533977159,17.8583497976667,13.3661425699933,8.94861123061294,5.07316076414238,1.90706977527661,0.321493417638929,-0.840915249096203,1.43039018974766,1.18853988402311,1.5500490579422,2.87310489416017,1.83684313218907,1.12754588366843,0.650376041542443,0.730426644433715,0.39018010991258,-0.951193507651576,-0.105510320924089,-0.370217199019308,-0.81011342122423,-1.92159661390001,-3.01075899886369,-4.01615568767749,-3.00334467554091,-1.59413782834901,0.622101839355142,1.09600855907559,2.50903117616099,2.01970603638068,1.90869420810487,0.594046233479819,-2.392343558361,-2.97263071491785,-4.21824730538185,-5.28795024386957,-3.55285439767393,-2.05508395975516,0.229867908711173,0.563566831278673,1.10337951464058,1.85368272789965,1.20206457258664,-0.376315886940206,-1.5867895861842,-4.98165900861301,6.20446255395964,3.52610690976352,10.3503901122739,13.209037246398,15.8180218310649,18.8380015661522,22.4059736130149,24.4241753356114,26.3500049701163,27.6877025446204,25.8095566627518,30.1612617663393,34.2934880153974,36.2541485886215,28.7916442183722,24.5390269312519,23.3217957184971,16.5585048221203,11.5779213241775,6.6014483591836,0.314432369347315,-4.242537061537,-0.334070747895368,8.17140539468055,6.33616834409808,6.38957680841943,5.40954962859348,6.06972142157538,5.96366753108026,5.13264984767124,4.75834848401937,4.25489739093445,4.51232693861223,4.15168524566343,5.44111407405905,5.67198534584907,6.54646855095729,7.57637319925339,7.84608897951678,7.985491691533,5.6314412909695,5.30326199372853,5.23065961516419,4.82330900450141,4.97715170464112,4.9338928742788,5.18416667349342,5.58018484335962,6.26524568667694,6.65036543194688,6.58601132999676,6.40816973460927,6.41105111546263,6.62282565607473,7.14642797593728,7.04881172287818,7.41150671663341,9.60607077292211,9.24633767781121,10.4661252518315,7.74317114429704,6.74600092454249,7.24882472102862,8.57081013487239,10.1537853813965,10.98848142311,11.7798417647921,11.6413122371557,12.4260661181588,15.1602267220156,7.73992892671419,7.66296194220018,8.98362039300727,7.53800349802288,8.8601574222226,8.84538664456124,8.96434962405503,10.8376935919114,11.0161219888163,10.7263018382893,11.1248144773174,10.9634893419614,9.69271279387137,9.94818795173992,9.37955384926686,8.06338527126875,8.25353342458449,7.48520747620332,8.73922262109802,8.59475870099711,8.25993169666497,7.84687091765495,7.30945311604602,6.80192770356824,5.69843638304286,4.8728219438556,5.14207885877418,5.17618019972244,5.123880765541,4.90710673684994,6.08389216274085,5.92854207912501,5.25363080192371,4.82777004791574,3.52117541267161,2.78098154863897,2.9273694916179,3.44904311625879,4.6260131594174,6.61374006717446,8.72545296673518,8.53931366731835,10.9884565856484,11.7154630967045,11.7366385905923,11.7743603187218,12.6669895826981,9.20052616255739,8.11749554042954,5.58237636758844,0.735776846807592,0.737222992572873,3.22841739848964,5.36126931982279,9.95072363560355,13.6243860725987,16.3149944450113,13.0249739388921,13.1652532887,12.0585763750165,11.5010539161454,11.6542389769843,10.2664467567899,9.9379233784538,17.4979101821617,23.5326198974237,29.134233891714,34.6153213140369,39.0110916437833,37.8678427033904,38.4030051283494,39.8361110604925,37.7755647799417,37.6836242320928,39.8076234652218,38.5105038168127,33.6328127345609,33.2886635606711,23.8661376702884,16.8662005222832,9.38887002675892,-2.41572476153473,-9.95291976116305,-16.4618192016377,-20.4229035215808,-23.2392925378107,-22.3653109899415,-18.8930573849321,-9.50729728783016,-8.14100785619876,0.464175516493611,1.78090377641618,2.20379745899654,6.24921103856907,6.73756652964018,6.96269361742014,6.17526750029192,7.44476569955967,6.35822187505094,4.96817674090457,5.87929273284534,8.74503888211303,8.12151081127256,8.24935386206425,9.5916850370272,8.45303970049077,8.141803567983,11.5334347689899,12.1901444864635,13.5946611578846,14.4358118676779,14.1209968362984,13.1475222249114,12.3066894329412],"I00649^FMA_GROWTH_1YR(\"SALES\",NTMA,0,-20AY,M,\"PORTAGG\",\"MEANR\")":[1.99258691700495,2.12974397463514,2.06004114036987,2.19198073150719,2.25817573114429,2.19830657368207,2.39579144271598,2.47416453525009,2.75352955388849,2.94128711689884,2.3080467196317,1.65939201128172,1.31923131876439,1.52928870798376,1.15309231086503,1.0456220092136,0.844603504713244,0.715359300432041,1.90358624104006,1.64494990241475,2.13412397592563,2.70093840583362,2.18937858194886,1.4125368751495,1.41412932550925,2.13994702572347,2.08728437458753,2.47676815223284,2.22132900994437,2.15143580293097,1.90700339838253,1.56913802472908,1.56350571948638,1.81222287105135,2.77328400836017,3.21691512094885,3.67440961274792,3.98256757742601,4.27965667569074,4.40460746379052,4.46507374187251,4.26958407212267,3.90177356430849,2.97776074606069,2.74893030520792,2.98018199954052,3.94833078798053,4.88377734435188,5.82774661551351,5.95799285159508,6.35068473432497,6.04432227625646,5.77876373505248,5.21905791004579,4.85079329386347,3.29293976240298,3.3553176722126,3.16403384760302,9.57040665299483,9.97815456550556,10.1851904443274,11.578002461694,12.9987605293267,13.6831732529731,14.746166311029,15.4627424745323,15.9110315566917,10.1757899152854,10.6482676876612,11.1930767330157,8.96978323443559,6.82035174205668,4.7302550160538,2.66312175484927,0.283329797978098,-2.01912787758003,-4.55584904184833,-5.84474998746485,-3.40605036669446,1.1850787086495,1.89285236925965,1.88183534487385,1.84528741261278,2.21079646543727,2.28023602956651,2.27638814280655,2.23504865353284,2.40453600986899,2.49559525589004,2.60008467389466,2.73457193221488,2.83216181434672,3.19339938209706,3.54214752656952,3.46928188109507,3.51288096168203,3.66148147199829,3.86158035368536,4.10885310275586,4.1416267485966,4.08890813367755,4.17993165263793,4.43659301501945,4.6150739938345,4.69663963255335,4.70500866434653,5.07619720541389,5.42256903242917,5.08232587712705,4.88258215494665,4.99942131049504,5.0914212257939,5.26570932706943,4.90836309359045,4.40912559551,4.07128522313515,4.22185295363026,3.59102109026174,3.38104282365555,3.18613663531616,3.15027947304463,2.94496986774553,2.88829107855294,2.85139477479191,2.73332441703673,2.67346522863609,2.83348451108256,2.68956109320162,3.37256318352356,3.50469028573374,4.13447138975083,4.80832305564493,5.78333544716667,6.64098811076178,7.03581186620831,6.87468039950424,6.98280305472791,6.95430373362387,6.32048755392624,6.4244898636354,5.51327174898272,4.86341862996766,4.9237251752264,4.88821238110852,4.98326795444494,5.05047284827579,5.00180984743602,5.13893231646907,5.14330383866603,5.0456247345684,4.93526848427071,4.84160974964334,5.25190739015147,5.37873610033239,5.11565998985356,4.6372190899885,4.47952214654904,4.32232279274143,4.18670496085417,3.75629742116749,3.37810452811851,3.42487852648952,3.86000276156092,3.62314606838537,3.68614608564136,3.77961725787622,4.53775431108904,5.32121270886158,6.21828778780568,6.55577536735299,6.7387110924724,6.85890233931829,7.23854931933714,6.73179335114208,6.39329726427232,5.81750813206683,5.14135259710669,4.6016230835563,5.12255377735139,6.05900975917169,7.26589021619559,8.51576959787873,9.44196071077697,5.78824576331224,5.31260073052971,4.5881421976389,3.38545730753558,2.78496749101167,1.94956351500605,5.91087325792136,6.57362898708168,7.3836190481177,6.79816631988515,6.81587077547498,7.46385537224394,6.17585920224147,5.52362830443785,5.20048160683299,4.02506209704837,3.60907425418528,3.23876218717128,2.16259864231829,0.898425563341077,-0.702782504830945,-2.28610457590232,-3.42493778773189,-4.87915488153453,-6.10008525235672,-7.6004447225853,-8.62069350494632,-9.53308414888438,-10.231576204651,-8.25219261170064,-6.07401402876751,-4.75538800206282,-3.43639848641379,2.37056000814288,3.29138439620801,3.69542906415159,5.23634309455561,5.47749773015657,5.57710030035403,6.11152512542262,6.26512449379727,6.48404004548872,7.24830112802984,4.65193674662362,4.51863865839422,0.794732291314115,-1.86094396126613,-3.09043681819683,-2.92636458393785,-1.91866735976096,3.0382400099465,2.82034095480319,2.73882527786849,2.97946749327334,2.9392171274255,2.99219820136661,3.08871504320511],"I00073^FMA_GROWTH_1YR(\"EBITDA\",NTMA,0,-20AY,M,\"PORTAGG\",\"MEANR\")":[10.3818881070144,10.3481103771948,10.1144099107381,9.31599993853044,8.78901152924136,8.52227287048936,8.25147364864776,7.83581763051048,8.36241544738479,8.01623845383814,7.80275279210652,7.51756341071248,7.44021207505617,7.07690072775485,6.5688075832783,7.06475257969741,6.77336816487794,6.88921647390946,7.97762571343446,8.28099015978185,8.47678782869489,8.3274913020401,8.55989599370587,8.19745780751068,8.59522155475777,8.13483162800716,8.08391132845952,6.93850183492573,6.54792441798962,6.22646291453113,5.63837322310014,5.40956199791134,4.84402028902694,4.60371986885469,4.40513877455122,4.08795887613088,4.32343311059055,4.22649782949171,3.89419768703375,3.33421797267874,2.48094138247228,1.85547510615942,0.285735038591076,-0.768897170495202,-1.51631416343277,-2.12378007336397,-0.437179278227324,1.49357877315634,3.41643099854279,5.35655708539419,6.97403404538074,8.66405915115649,9.58461656809027,9.48144251730021,9.8314079448653,11.0230913896817,10.8896636058357,10.3655311856722,11.9911198024857,13.3662740634248,14.4696661690545,15.6706928481974,16.4154273661441,16.6750297341055,17.318854810149,17.5271821674751,16.3444400546824,17.484257595011,19.0209797563456,20.5724547604819,16.8461706772752,13.3079337919326,10.811059811832,6.9748323403268,3.31099983517224,-0.429518452806384,-3.89213157812466,-4.95611245831646,-0.725601186277963,5.03341115365951,5.9544101004751,6.173681288677,6.9578078929808,8.30235074059382,9.03913470045539,9.50565278312344,10.0326459297378,10.0724792087156,10.3841296500623,10.2279973889633,10.0640735421062,9.85305682481635,10.3736186986758,10.9921442988004,10.9915789215592,9.77396722010884,9.77004320070631,9.42005690072341,9.20212961349522,9.15238355599952,9.15918803907289,9.42130369513776,8.23200490263502,8.09434770411845,8.39837708575229,8.294223206618,8.14548176574304,7.61409905737854,7.49813680108277,7.55990486379817,8.05807341626322,8.18630748991357,8.30929804689585,8.36398473261389,8.01011892276265,7.65409575970234,8.05443522709572,7.60855129066664,7.42995521087733,7.48365008602123,7.05624043950373,7.20038059982088,6.77195022042338,6.47429877009836,6.26244271076621,6.04077934743649,5.8361677996413,5.64222184808865,6.08369007643576,6.85591095898464,6.34903349086849,6.30337386553126,7.07648013944284,7.16695841574415,6.71480712497704,6.67322530393378,6.72351423362251,6.64519226215168,6.57145924890483,6.65488064718282,7.28710283185518,8.41793808712172,8.19435378725199,7.90028438996973,8.14753065169977,7.84032175034859,7.88312080374096,8.34235355163904,8.27503924241352,8.51638469279172,8.90330594313629,9.38902053939861,9.94951646520436,10.3656013475903,9.80683881580716,9.35261505134916,9.43208781867292,8.82641395424707,8.55433025819747,8.3674852787236,8.32687565626426,8.58250824519777,8.74209926751344,8.02244586993502,8.23763498067211,8.06679322265031,7.55735755097253,7.4088611194332,7.20533155051336,6.91910186635913,6.92715598546842,7.20569361234418,6.88409785750252,6.89195000983248,6.2450672047825,6.08871099300469,5.54164446919158,5.53996728697541,6.17579469236815,5.68942190193963,7.29863216877351,8.68803235385316,9.97625150516155,10.6321872634181,10.7119143415701,11.0349805507523,11.1665866692788,11.4574076496745,10.9809708074338,9.93232871680139,10.5300253007859,11.5627510184069,12.7764124658414,13.4271417596237,14.2614713829575,14.1705829839582,13.926250184404,13.7193914476898,12.6356536398866,12.0946530928152,11.3989324033445,10.8125630017896,8.81294990647439,5.6054242277273,2.78980584619416,-0.22734534364338,-2.76923210126493,-4.84035116407437,-6.6043695219505,-7.84196104455588,-7.34387255639155,-5.70585426096854,-3.83601825231509,-1.92065166991357,-0.0256978363509434,2.49915590485762,7.27950710345924,7.69894597099759,7.95958038764741,9.11348706413249,9.39535083353261,9.89663077583863,9.62830993573328,11.0750142042505,11.1387877224532,12.0545234262601,12.1005219574338,12.5640386177588,13.2175715043121,13.6751882516809,13.8684123783373,13.9400167448903,13.6325784862674,11.9934259459781,11.3663603358872,12.5660417760893,11.6776877486622,11.2072662639835,11.4740659784278,11.1366418525581],"I20443^FMA_GROWTH_1YR(\"EBITDA\",NTMA,0,-20AY,M,\"PORTAGG\",\"MEANR\")":[7.93114920009438,8.23645199991155,7.93657972821073,8.13321891393061,8.85811789512622,7.71229998466037,8.47479508284812,8.38618849044255,4.6739402280343,4.31216660197785,4.69141817531291,4.49244297485755,7.10420924704766,5.45833671952302,5.7420866001795,6.53827321879474,6.59090703676125,5.47985990959431,6.23208196425959,6.44127139920595,4.31910998961124,3.67679221095622,3.77152777416765,3.018844187565,3.47694090741244,4.03571401466007,4.21641825676735,4.67555039869318,4.66862414165705,4.70739067348864,5.59410398231595,6.60038993386719,4.59018780894995,4.15121627893705,4.26653870508396,4.1112136540287,3.62194937889939,2.94041887300489,2.44308678170425,2.29240692999693,1.96052118219434,2.56932493155865,2.86840739701334,2.88113051396649,2.91273498300795,4.25059585832962,3.39963267490419,3.31746188280709,2.32082810924111,2.00553042374092,1.36663762253397,-0.141558149282676,-0.0849832358685061,-1.45664201879757,-1.84181599924506,-1.67303265946905,-6.28109056799714,-6.31864817522845,-4.7766399890071,-2.15197530391846,-0.414524886707803,1.22867125957336,1.89478511883946,3.27119282437697,3.54993702554861,3.73277855917382,3.27267788588369,2.48450793711572,4.75361550146079,4.06888205431049,3.79323740154734,4.61553315280959,4.68145150934961,4.58998762038727,4.60001971601514,4.00215040574015,4.044612558934,4.07900339708729,5.4873711419528,4.38713205716386,1.70839754129405,1.41039302725022,1.84657419770285,3.83845455834919,3.28509725144054,3.35452676425309,3.03664986308877,2.55291099005205,2.23760689036541,2.10093449768465,2.05817028885696,1.81010821309035,1.43550862587385,1.49267384415969,1.22084574825173,0.982333326424826,0.494399074226979,0.441744130508909,0.169885061124681,0.0369119931441837,0.0248010832724709,1.61908207486383,2.17852202678133,1.82604795671951,1.50806417331387,1.61466822657718,1.93356516677747,2.54342075488517,2.69883352349232,2.81050650536464,3.00074536539455,3.23582521451159,3.4231109562163,3.53959688559582,3.78216630611972,3.62825880990853,2.70567721301373,3.64619863463782,4.35127375665793,5.00547709066833,5.5826749659532,6.01754278743825,6.52644568246078,6.84699046671935,6.97586319141011,6.85472880682604,7.18532779259504,7.66336329926607,5.76522989204149,6.53527880411655,6.11636297917914,5.71804756691221,5.62055141967842,5.54416138404335,4.30180560314638,4.34519236916491,4.3413295070685,4.82733364185969,4.98768304425836,4.31100866856436,3.03802918239677,2.39207356988521,1.52510227767143,0.459155889860088,-0.403097211249177,-0.978686449405495,-1.43964092815817,-1.85112890646075,-2.48598790766482,-2.28007445119403,-2.44760399057959,-2.71270415822111,-2.1771744262023,-2.90487027144454,-1.42837724665511,-0.816999286013274,-1.51624806602255,-1.99261823996362,-2.18269843392769,-2.0721406631889,-2.19898412001613,-2.2172608911709,-2.26581157051431,-2.41206775987467,-2.40572079592889,-1.68759467050683,-1.6014584930974,-0.880301026932345,-0.580222381077464,-0.475065337512875,-0.289921861616181,-0.289994614414714,-0.0784198077822761,0.334265434018245,0.526337313618786,0.848025815616097,1.47504539946794,2.46439959662994,2.07367179404673,-0.00848951897150185,-0.326698374545296,-0.583065206811022,-0.349310933752939,0.0453316129802667,0.262868927278521,0.499685473331639,0.914097272681533,0.324725397262624,-0.860209347030622,-0.840192356353868,1.71057768382638,1.33536128678271,1.30898824034501,1.24446094123668,1.0946963064065,0.980204852324825,1.00421915105858,0.765837284239945,1.09569515567706,0.412888553609078,0.736494961958598,1.00369756893765,1.15267417031019,1.44324889919847,1.30863295547746,1.42338347959139,1.44391763922275,1.21513573486162,1.04611312807456,1.37071239269425,1.46954808034349,2.39802734481754,1.41297827973906,0.896992232651575,1.32138758318244,1.64949076294778,2.00313322080513,1.97307927313328,2.19847267152269,2.26774997253396,2.26632578221775,2.39887832737344,2.66609139293568,2.42095584673765,2.29898708603811,2.17536583298881,2.34093435547784,2.59252505044753,2.46944841525012,2.86753561000458,2.85897355264562,2.71227261666898,2.34614800603245,2.3889010200458,2.47799546807915,2.80149424354627,2.40714505774692,2.39477524312587,2.65064033349127,2.76183641409612],"I00901^FMA_GROWTH_1YR(\"EBITDA\",NTMA,0,-20AY,M,\"PORTAGG\",\"MEANR\")":[8.76772953291507,7.38563970583451,6.78734429669011,5.89463573778151,4.62173877505582,4.86468172109921,7.66081778500163,6.41966804541717,6.73337559091125,6.66053157752832,7.17767010936556,7.68587955122606,9.56993178970294,9.22713518023377,8.79173888792322,8.30516825962354,8.63545643701682,8.41218772414802,9.27517299976786,14.5079410160099,12.436861056829,11.5642354840034,12.2651734693729,11.477152001244,10.7367021735863,10.6652959705343,10.5740612928105,12.4584751707401,12.0274416272741,12.2305411402953,13.2803147889543,12.799551639637,12.6501739893622,13.3773811689509,13.763728377105,15.5895313608793,17.3434188154268,19.17680407334,20.0713612886101,19.9342609259332,20.4259687027586,20.0072176226324,19.4449114678107,18.6039026461096,18.1135675190512,17.2654886396423,29.6248089363244,40.9555112376672,52.3784018387871,61.2809845489447,69.8055213254016,79.3367623303855,86.5435317643877,94.4076537428174,106.773352030851,105.763855426245,124.645923463436,134.666078354569,182.71334977035,215.589695778829,248.570780702204,281.689768573824,293.267233276367,320.356024992592,347.436156177833,371.721144280825,390.424419789518,295.154482096957,321.198504753996,405.602103724892,254.001304335434,210.01694405941,160.309978529306,212.180450137701,136.746075201209,100.890842205872,40.7431974188287,-1.49782630228535,-4.02083615085141,6.16079557405706,7.37345536660663,7.56822526235359,7.68224315118673,8.11094896287307,7.75991394830284,7.52270648349199,7.1087998875225,6.57903647729089,6.75038274314511,5.17311844628828,4.69886054037352,4.7210261111121,4.23679051724984,4.42694489380816,5.58093431022368,6.51243523128803,8.6420730354178,6.77620423987624,6.72185397993034,6.36783041608951,5.82702532371741,4.91254116049135,5.49783767206795,6.47300375158601,6.46778268485361,6.56667469117119,7.09777843966718,7.32967345976373,7.88253327520457,7.83682819772695,7.62394327633611,7.87029609000685,7.32291285733611,6.98346197054469,6.56218632538362,5.78641897665649,6.48003019166561,7.48070647682151,8.18707202346446,8.30380107366477,8.37520284330026,8.36011565250723,8.31983435527536,9.62724248805618,11.1723752826446,11.7367830782989,12.5454715695215,12.1441433177417,12.1812372594272,11.1609445704011,11.9367025773844,12.1186899380957,11.8913554006719,12.4812162713412,12.7938061759488,13.5896926514956,14.0015040152879,14.4138129228915,14.3532802172263,14.5531782619652,15.6021180237926,15.2095593072379,13.163896125701,12.5681333781999,11.592623859053,11.2386837079979,11.015269329035,11.2756663455825,12.0899653952832,12.0668642199335,12.2858415066008,12.4169537519332,12.5429487451837,12.8641495634858,12.3743487945908,11.3463146253371,11.3678854638458,12.7216258423635,13.2379472708077,13.1818445074036,13.4508681615596,13.4180861752992,13.5570864837625,10.5077011209087,9.5570843402381,8.44334003462494,8.31534964533262,8.00580998841049,7.13955416539174,8.00930703242466,6.86720795012897,5.43242419416103,4.2181830231489,3.59319034606463,2.47114473979611,2.42358219313303,2.66664845487656,4.22242338655609,4.90458410013698,5.36498067717305,7.12204062682615,9.24939978682088,10.5867875176657,11.8419329822106,12.1770300390019,13.1617910136347,13.6092421400864,14.4668050108804,15.8012261013573,15.098739452874,14.7278885079643,15.0628493575771,14.6360478691133,14.0242004465351,13.5561203290951,13.3248701853219,12.5111453760828,11.5942343643491,11.0299021470133,11.3671267204219,12.437124688225,11.3109857163804,8.67369738629164,7.19869791430519,4.21569960642614,0.392909943967134,-0.793329898293033,-0.629757935512594,-0.994931438315548,-2.54627301350327,-3.77878693532597,-2.78218392625095,-1.84169425440403,-1.89575169162012,-4.16267719255027,0.209193733882917,3.01855164379616,2.58605171542604,2.69732945782753,3.54069815766577,4.3601926434766,5.32466318926884,6.07510030079059,7.09809449598566,8.14263174947445,9.78273933400315,9.27665744889093,9.99041696014276,10.2541362080809,10.2739932190118,9.90093536837631,9.88978340540975,10.2797487475619,10.2311148400961,9.77392884608364,8.38011257006941,7.29306471631612,7.4769622460125,7.14402924286646,6.73668137745859],"I20443^FMA_GROWTH_1YR(\"SALES\",NTMA,0,-20AY,M,\"PORTAGG\",\"MEANR\")":[4.11232754068103,4.07442391121822,3.90531252892354,3.77179896163359,3.64268500863998,3.66020340283095,3.21632728955398,2.32872292595696,2.4127650628254,2.64774359525663,2.40372718234236,2.29904633522378,1.82000088819981,1.73551991340277,1.54891304604651,1.71807094191172,1.71393908205152,2.3151970230503,3.32045679611039,3.54661391680884,3.64495669320727,2.6193762247666,2.12103918756848,1.56625747448918,1.16378072413081,1.05614893921267,0.723120551989388,0.737173038126167,0.569190127276481,-0.0081534804949106,0.812664027627573,1.19773506469079,1.37049449756605,1.61192852871033,1.4364264693015,1.40215083262822,1.24389838599313,0.986487991597976,0.719791070110085,0.77397976215237,0.823379099105595,1.31379781218478,1.5354374119976,1.60306478793208,1.86786281944428,2.65204911362185,2.85512852067513,3.04506464290632,2.7748749772234,2.90256100861377,2.79001503078506,2.54618832456178,2.49011960926627,2.19719782953395,1.80798552813977,1.36950267512753,1.25753347657205,0.933837555484443,0.830776057602802,0.74005622414061,0.993637525449269,0.938847779483741,0.718647712179309,1.5444611169233,1.38940851788493,1.30972478728622,1.28368663616598,1.23304426948943,1.33494270834703,1.46868276055391,1.65454015249818,1.97511413961038,2.00959141077252,2.53473143343802,2.54981865949284,-0.0343208824155686,-0.243439696140494,0.0919884293663748,0.840533035487215,1.34066626935832,1.75137907852467,1.64568491948176,1.61582113503022,1.53263203411005,1.31693740080805,1.23323239163621,1.31366633519272,1.31683182807377,1.31937572358293,1.19588989659181,1.19808484729981,1.07740524406745,1.23505173391381,1.18036678068546,0.743491134551798,0.247803987892973,-0.268892738342591,-0.417643105038921,-0.709281280803616,-0.974641858790693,-1.08918789916514,-0.343456276275175,-0.0274450772737472,0.054226566304843,0.171201691479136,0.171079111470487,0.456922470824786,0.592340330519991,0.658112237492464,0.787467495515257,0.930002888050472,1.26095087674044,1.4269287309419,1.63763602696103,1.90472942930901,1.73056822803295,1.65077542122846,1.99564846808204,2.12596604401655,2.33794937219064,2.62317203746104,2.82901886411133,3.06734392899517,2.10299297296935,2.32347236118395,2.132404928986,2.18270163226166,2.80450496932449,3.54969818599815,4.61813637786841,4.56623706956799,4.48239229109339,4.09319630107819,4.27846932359675,2.90447548302379,3.13943390352048,3.5215141920623,3.85821958164336,3.90339974548042,4.29112666431932,3.74272987200428,2.85094929054354,2.26801784822854,0.383627763138266,-0.0504691324334189,-0.684549552040574,-0.93975324628933,-1.08568227510769,-1.45013261879329,-1.51707680233044,-1.4397733373035,-1.8686773760527,-2.01132102873818,-1.90737964234374,-1.05997253069543,-1.05305466974153,-1.34980097748133,-1.83276454526875,-2.04923821328656,-2.02270854114698,-2.11783261071411,-2.28705053140603,-2.32410162023111,-2.34928874532948,-1.9845082944909,-1.44934053720001,-1.26419097337862,-0.755687393515213,-0.464113193774437,-0.338914116258448,-0.247199369068748,-0.246001991226702,-0.151141168451595,-0.274016895163442,-0.227164690988554,-0.142158047845846,0.115354929740864,0.0675780901615254,-0.397639063782976,0.157525001051646,-0.0761797430805566,-0.745181687726,0.394235920957682,1.14736108918625,1.45419867140984,1.7434271275604,2.15573155567475,2.45583289483493,2.06734859843378,1.91229584518176,1.86549613302769,0.640131400691358,0.56592679573946,0.753670471934821,0.740009242505691,0.624264862627525,0.536697184928046,0.191468002399393,0.876615497088913,1.62365469339034,0.541598314283342,0.477461721866038,0.513335969784952,0.704967124853354,0.841433113502085,0.953788437632865,1.02446107856758,1.20584757686595,1.12046675391979,1.47741234333202,1.70047458450906,1.63321991696571,1.55221654328774,1.36279640035219,1.57418605396121,2.3710003298539,2.43894117276507,2.4228046371745,2.51893794808733,2.7531408930766,2.76911498188456,2.86701417158251,3.4042634281695,3.88860677671436,3.86609038869951,3.98048735430078,3.79850924724112,3.23463248327789,3.19332566857401,3.18943915116489,3.24846099640186,3.12464150768474,2.96797049867433,3.110561083981,3.18319124719838,3.31821873352097,3.22707914231644,3.06603248574175,3.53116838161914,3.73416853030572],"I00937^FMA_GROWTH_1YR(\"EBITDA\",NTMA,0,-20AY,M,\"PORTAGG\",\"MEANR\")":[8.03136122223623,7.5506180692038,7.23149200955172,7.14911787939432,6.35708254700652,5.88764338577516,6.08558125686382,5.51034949694524,5.13856858933625,5.29457280854906,4.56373930402878,4.4603508070308,4.69006171698501,5.0726076525362,4.55711519746569,5.47045917143377,6.40421211648143,6.73446037226381,8.16720632996286,1.23376540316107,0.946808029451399,6.81840325043677,6.79846900840368,6.91874639800225,7.0998970339322,7.31947426540235,7.86637614145583,8.48220836607029,8.4184184666976,8.48754515805769,8.61287953675377,8.53427617929312,7.95870347098512,7.13705251075266,7.27907902600087,7.07047672864243,6.74680801733357,6.59160749654647,6.93482831480276,7.18114695096658,7.02604904970624,6.64558557801483,7.10952523946333,6.61552786145932,5.72551072169255,5.82709748743003,6.82360285525294,9.02244510769035,8.85872917732448,9.12462557751063,9.58903396053498,9.51766777196585,9.70845515972799,9.9612398135513,10.0107821999163,11.6221366999795,10.6858557519511,11.024325211635,10.0870203014881,10.6742978290102,9.56671411272877,12.365292649676,12.1700439416684,11.610994975907,11.198170220708,10.7313434051817,10.2713139606339,11.5900191256765,13.4413481697918,15.9992632428816,13.4678230492269,10.6322824947283,8.03386059061343,4.92502337224024,2.83808701138929,0.537783149883623,-2.04389599963783,-3.37607168922147,0.466477143960635,3.60673006708488,2.52610752037276,4.05200592266464,4.24217103318033,4.63872545289679,5.15602078178072,5.57487725514439,5.70692381538288,4.599324550139,4.4623998089642,4.3810334922062,4.43864132675568,4.50011533083078,5.0228140426592,4.8847876844173,4.77496509187974,5.44180559509373,5.94775859389073,5.46109940061162,5.15990474642187,4.75716800984612,3.69327756258742,3.53865462353709,3.38487585352928,3.45194964427794,4.27683951079707,5.22388423121292,5.35284844714152,5.72060871600553,6.14326731762745,5.60502649154233,6.1179927072969,6.85203716448826,6.70074751814467,6.92747565536947,6.92998920356919,7.42872205938489,7.56152577541584,7.95695256975169,7.81419004162511,6.67982164141347,6.42565247860174,6.4152541403606,6.14441585263064,5.66106834512013,5.5762062888327,5.88413085876199,5.77000110798127,5.83167659517796,5.67220705718799,6.09957903441596,6.5495410834326,7.61021841085439,8.51903419339895,9.24161684909778,9.85206836216187,10.4467034802024,10.9719035026239,11.4424352903864,11.6206342698115,12.3148352412085,12.2075987869406,11.5822256190254,9.81542909656218,7.82144247883984,6.19616751039074,4.57705252228954,1.02849050774115,-0.208600564575214,-1.76243806854139,4.46484112229077,3.94291597617224,2.42721163624835,3.87783570708126,4.30246314026279,3.07818039964966,2.02721382746081,1.34805294190696,3.56382834151413,3.06972276520315,2.97336966249965,2.57629777327583,2.32258714834,1.41014988247335,1.14752938621099,2.85548813458858,3.36270538967674,3.29128076181312,2.72491236637188,2.66604335756951,2.73730001766824,2.56517132880778,2.29363042844531,2.25722141517403,2.06129532290673,2.06076727281042,3.56481121290697,3.21860918627581,2.80275319527519,3.21833855276737,3.44338991167053,3.68091380403795,3.66101663245469,4.50820405708342,4.77327170303018,4.67590986873243,5.1834222049489,5.30297983764573,5.43383596794739,5.5286945554387,5.22165049884574,6.17223474377671,6.40188571882092,6.63701009423866,6.47658667233199,6.72099145192665,6.654070090448,6.32315082219541,5.8002392787443,5.51354348766524,4.21133963076747,3.54316271609156,2.96643207339415,2.93160769671651,2.8827714961521,2.88956179503203,2.30835897449752,2.40160105803978,2.93071770270754,3.04937592435623,2.96142039427901,3.30124933996895,5.16297935576819,7.64616272629024,7.98919485102574,7.60917307504703,8.61723709249165,10.1842010512926,9.28640113285839,9.52790298050032,9.28045921088295,9.57796647553464,8.86851000453313,6.07773732107043,6.46351367394243,6.27485806297637,6.32271166950326,6.60110894315732,7.03325380957293,6.72595480749757,6.77873008594009,6.50721757627785,6.21361850340381,5.86249619863419,6.36133019778259,6.47391880607754,6.35334155201593,7.03491320020239,7.01416115456059,7.37891408255686,7.75585473375298],"I20433^FMA_GROWTH_1YR(\"SALES\",NTMA,0,-20AY,M,\"PORTAGG\",\"MEANR\")":[-0.329155504086292,1.99892921605846,3.9733006206052,6.35119469218586,7.49768604892772,7.91595526910037,3.22470466080953,-0.157392245757207,-1.83519247568116,-0.928086480125949,-0.736406608941157,-0.933857980623842,-0.586041709556761,-0.993009938713773,-2.32378093533293,-2.39038213269658,-2.42131581246425,0.00455985480254706,0.551765450232568,2.09101377169558,0.120694794671026,-1.2032771435387,-1.52922332366993,-1.68559978225144,-1.570674440342,-1.42278694869283,-1.37670269643312,-1.26682695673192,-0.997183426976644,-0.984962700600909,-1.05906770474087,0.0299285480727849,-1.26556868119636,1.12142801318616,1.57758314391691,-0.667058657553513,-2.33194903492688,-3.67389411289513,-5.12444300230439,-5.69946412113088,-5.73784206301505,-6.22613591432117,-6.61908811584226,-6.81958858676786,-6.83638506130253,-3.98429725481995,-0.396555491113375,3.52452430087734,7.69918703080101,11.6696130043036,15.0933551127197,14.5960349538252,17.2043334819423,22.3257290705024,23.5172210145829,17.3192472022756,13.604352960327,10.5848554339851,9.79563974515606,10.9149060105061,11.3606186264801,13.7409998583044,16.5474914198379,20.700978112558,21.9763356072229,26.9271691829313,25.846146600349,21.5567080271896,21.3611863224819,19.0619334154887,13.7849713627749,9.29850849641129,6.06768383972719,2.39320503437584,-0.829891238211836,-4.82346695064589,-9.65058128109932,-13.220469251366,-14.6083951538567,0.978419262062834,2.0303726215143,1.52783751815669,1.37784709774923,-0.187266666510938,-0.677188456013353,-0.00983187397339669,-0.394887566941041,-0.479201727562855,-1.28840431001332,-0.689337285808413,-2.17492669913775,-2.87262951634358,-4.27633815100645,1.40995591020194,4.56308067913594,7.03138196553446,8.33853253680581,9.91264255414544,10.1509678897282,10.1321295703189,9.20265212214448,7.11596415269186,6.72680360769212,7.50410240165257,9.07670537250966,7.48695066490973,5.73597020917086,6.94209847278936,7.38645213039996,9.06698883782994,11.8439341201379,14.3032210119333,16.4515185183246,17.7415244343712,19.7186985451709,20.8279774636876,21.5068137809652,22.9904658108534,18.204258658465,14.9378250085487,12.9337956721524,10.5770976567313,7.20146179057169,3.56569027153461,0.756996829541679,-2.57144214524684,-5.34922596689752,-8.00792551954916,-5.99461295115645,4.41113491700898,0.785290986006147,-1.68677574225812,-2.65146432194311,-0.753419916534279,-3.51499920435831,-6.68631681753689,-9.67929911278611,-12.5911330311429,-14.2559250792428,-18.0284496411605,-18.8538779161379,-8.9878557774588,-2.64888110632224,-2.4132810517191,-0.0738284930250366,-1.10064141002811,-1.46630065214237,-1.85394383256795,-2.17774734361913,-2.43806925149793,-3.1210907289969,-3.81740829306981,-2.01815774971996,-1.73230261746449,-1.66830222797263,-2.04639893829319,-0.838654077022257,-1.24690589264732,-1.80206907005447,-2.09538995420041,-2.16892713451488,-2.43064391027105,-2.14271239073909,-2.34272697782538,-0.702735662691267,-0.680286854817266,-0.398886047216608,-1.19752443898839,-0.374693238852086,0.323811328833739,-0.24247658203989,1.58423024059603,1.90303305828856,1.54243891870116,0.733997335325874,-0.195636691655239,0.229681748845524,-0.340279063039865,1.16540139114044,3.09571001115715,5.9245244536775,7.8487347819278,9.98972807471014,11.1690882242694,12.2066547172363,12.1629009652676,8.90735703206494,7.48740855078814,7.42598240400161,5.05578983876566,6.78189778652394,7.42879527560692,9.27194002166903,10.9246644147364,12.0784217040444,12.827463151436,14.2130914609791,15.421579439749,15.1334493316641,15.7439621262388,16.0823036087513,16.5288556034721,12.1987026830478,8.48039756521727,4.68727885004849,0.464572906787076,-3.52156302325675,-7.35208841613601,-13.3177479434779,-16.9417192988689,-18.4253765673965,-21.5812284469342,-22.9017928432306,-16.7231422869289,-10.1919895090513,-5.08467306095669,6.18503777173241,9.19659077596367,9.98442152958881,9.09143748077886,8.40514027233172,7.05791403662513,5.60347445379383,3.68595842423911,2.8971870428339,1.99379180383195,1.71700081893588,0.24481503304927,-0.550586144362412,-1.03964508311449,-1.2181592591441,-1.97041220394773,-2.19113327985104,-2.38301577323758,-2.64116499158654,-2.4241094253548,-1.81993695913623,-0.867065654637277,-0.630564366234096,0.390040922526061],"I00937^FMA_GROWTH_1YR(\"SALES\",NTMA,0,-20AY,M,\"PORTAGG\",\"MEANR\")":[6.52152058193008,6.20037028329357,5.95821884196226,5.86572666808217,5.59346592422055,5.05383452718038,5.06728333509636,2.4004966158737,2.5434098777341,2.38647898105579,2.21313380502398,1.98508363284025,2.56199068279633,2.52563340087044,2.16570703258439,2.76805609465898,2.89063011860848,2.92119727612867,3.74500592419697,5.20107371279138,5.34586533091582,3.9651690048443,4.65670892924595,5.15166619835358,6.08786421609924,6.78191168426343,7.69507767238788,8.33816781407886,8.6031171256529,9.06838663228343,9.44133000698509,8.93410282223664,6.51532033350232,4.19124217256113,4.40143326450288,4.66479944124208,4.23231793360943,3.99341512769714,4.18618302620899,4.31703012025385,4.35886670531649,4.28432473530319,4.49625662067098,4.91683891501332,4.00804667361585,4.45746104564557,5.60593626572314,7.04331328897712,7.31286410938948,7.53808953829035,8.02504507954623,8.05392702000317,8.08889392390954,8.11234183698522,7.72171264712683,7.61418403102939,6.7085277475102,7.18102206159694,6.06626111098956,5.12797687636188,3.95853567909203,6.28428539754691,6.11127069952881,5.61857142428396,5.25705180893302,5.07985154849079,4.64781066410874,5.13462105594222,5.76261241119859,6.72098207018015,5.10261889547276,3.70741378206323,3.12831210544041,2.13154433480487,1.1431274318079,0.117919504877646,-0.934133674415457,-1.36606059381413,1.4385234953452,3.30397602976676,0.540479877711842,1.09979238608953,1.85418377507633,1.95063838217271,4.014226545362,4.29194275834971,4.44559425783045,3.724009821912,3.5740731496467,3.42198434064568,3.20154258361003,3.53076747804019,4.2854578801922,4.24178884954747,3.61765374247889,3.47937119562599,3.68658829353108,3.6512015219053,3.32031729901864,3.0634383783711,2.12880485041942,2.01421686285951,2.06931692773026,2.14243077257268,2.78913943071679,3.66867632009954,3.54478251433978,3.50878522836262,3.55960087452271,2.69981691051431,3.00690251928297,3.36028176210033,3.3507076067646,3.54873551433119,3.82888547866163,5.54434794237759,5.86516507716701,5.66265507795409,5.34438161080287,4.71135704576611,4.54418746509848,4.38559436405035,4.17167165938699,3.64158401378694,3.79946772548047,4.08315591609967,3.33237490713491,5.08724707960903,4.03749285268903,4.19067925867137,4.88927608275671,5.26682579853358,5.9916679662629,6.560689129137,7.22306641277069,7.68821656660082,8.20421868153802,8.89354081584312,9.26413880361782,10.027219605063,9.69606132645021,8.37367871522587,7.14282926528477,5.66975569743652,2.56016408780813,1.09684757402549,-1.78803571947864,-2.69276895930337,-3.94386006401138,1.5992155982541,1.41515912584959,0.642478728646736,1.61121820362059,1.7478684745916,1.37781172564494,0.783603067205793,0.21569431919092,1.61537192381789,1.66416653260797,1.87780642585051,1.81117525599688,1.88842904352065,1.93400986421636,1.83178850621736,2.41384729531709,2.43134193374465,2.38771338890802,2.43632612629456,2.4381739705475,2.5447306159188,2.66851067587956,2.54973467398058,2.55544365528391,2.67775045699832,2.80445121199503,2.83567791908897,2.38798511670524,2.11950890412305,2.09817378145566,2.08478014870177,2.04055747199996,2.22596149885957,2.52140556154322,2.59600373812662,2.73664298741696,2.92283958243188,3.10535416091564,3.39827463769943,3.3110639643552,3.00568744334211,3.4099261255633,3.55187089502451,3.68537356311872,3.60685190792513,3.60652571671659,3.65049445409923,3.50562426599788,3.17157034117318,2.72200594574344,1.82560703053778,1.10955815369491,0.498605062143344,0.810554478151608,1.21801022731687,1.62207510556239,1.99258831241971,2.63527380123436,3.57841001800689,4.49178956644989,5.12045121276492,6.01713651987552,7.35912473796348,6.2507167692263,5.28916015800165,5.80370226271657,6.31987244881783,6.45623433328314,6.11879763142907,6.5029692785466,6.59046107062015,7.12762986195439,5.28070519160088,4.02630813486288,3.82842571377202,4.07880513663142,4.31153322201808,2.92738038857104,2.46852896146518,2.03587976824724,1.10307533180914,0.685638762820696,0.402459689202623,-0.288011944726691,0.262883250039575,1.3115941597879,2.70757927495585,3.36723383609845,4.24863695000666,4.55251898153464,4.93071342213686],"I20443^FMA_COS_UNCH(\"EPS\",\"1M\",+1,0,-20AY,M,\"PORTAGG\",\"MEANR\")":[8.0,7.0,2.0,5.0,2.0,6.0,8.0,4.0,8.0,9.0,4.0,2.0,5.0,3.0,1.0,2.0,4.0,2.0,1.0,5.0,4.0,8.0,2.0,3.0,4.0,6.0,3.0,3.0,6.0,5.0,4.0,6.0,1.0,7.0,7.0,1.0,5.0,3.0,2.0,9.0,6.0,6.0,8.0,10.0,2.0,10.0,5.0,8.0,6.0,11.0,5.0,7.0,8.0,5.0,7.0,6.0,1.0,9.0,2.0,2.0,6.0,7.0,5.0,10.0,4.0,7.0,4.0,0.0,2.0,4.0,7.0,3.0,4.0,8.0,1.0,7.0,3.0,3.0,4.0,0.0,4.0,10.0,6.0,3.0,6.0,3.0,3.0,5.0,3.0,3.0,4.0,5.0,2.0,8.0,5.0,7.0,6.0,7.0,6.0,6.0,4.0,1.0,3.0,7.0,5.0,4.0,1.0,5.0,5.0,1.0,2.0,6.0,1.0,3.0,4.0,5.0,3.0,7.0,5.0,1.0,7.0,3.0,4.0,4.0,7.0,4.0,5.0,0.0,1.0,4.0,4.0,2.0,2.0,7.0,3.0,3.0,1.0,3.0,5.0,2.0,6.0,5.0,3.0,4.0,2.0,4.0,3.0,4.0,1.0,0.0,3.0,2.0,1.0,7.0,2.0,2.0,3.0,1.0,1.0,5.0,1.0,0.0,2.0,0.0,1.0,5.0,7.0,4.0,5.0,4.0,3.0,8.0,4.0,3.0,1.0,1.0,1.0,8.0,4.0,2.0,0.0,5.0,1.0,0.0,2.0,2.0,2.0,1.0,7.0,3.0,0.0,0.0,2.0,5.0,2.0,2.0,1.0,2.0,0.0,1.0,2.0,7.0,2.0,6.0,4.0,2.0,2.0,3.0,0.0,3.0,1.0,0.0,2.0,4.0,0.0,2.0,4.0,1.0,0.0,5.0,0.0,2.0,1.0,2.0,2.0,3.0,1.0,1.0,1.0,1.0,1.0,3.0,1.0,1.0,2.0,2.0,2.0,2.0,1.0,1.0],"I00109^FMA_COS_DOWN(\"EPS\",\"1M\",+1,0,-20AY,M,\"PORTAGG\",\"MEANR\")":[20.0,17.0,19.0,21.0,20.0,30.0,27.0,22.0,31.0,21.0,13.0,23.0,23.0,21.0,23.0,28.0,35.0,35.0,30.0,17.0,21.0,20.0,14.0,28.0,27.0,23.0,22.0,26.0,17.0,23.0,20.0,21.0,24.0,15.0,21.0,33.0,26.0,24.0,27.0,19.0,19.0,23.0,23.0,16.0,29.0,15.0,20.0,17.0,20.0,15.0,16.0,15.0,13.0,22.0,35.0,12.0,21.0,21.0,20.0,21.0,21.0,13.0,16.0,24.0,17.0,17.0,25.0,29.0,32.0,28.0,21.0,31.0,37.0,40.0,51.0,59.0,71.0,76.0,70.0,45.0,48.0,37.0,47.0,53.0,40.0,47.0,48.0,49.0,35.0,42.0,46.0,31.0,45.0,41.0,52.0,46.0,44.0,40.0,38.0,37.0,34.0,49.0,42.0,33.0,40.0,34.0,41.0,44.0,42.0,38.0,44.0,33.0,24.0,23.0,28.0,17.0,33.0,32.0,36.0,37.0,34.0,35.0,34.0,31.0,34.0,37.0,31.0,30.0,35.0,36.0,31.0,40.0,44.0,42.0,47.0,36.0,31.0,24.0,34.0,39.0,40.0,40.0,43.0,46.0,38.0,36.0,41.0,35.0,41.0,47.0,50.0,35.0,44.0,30.0,47.0,48.0,35.0,45.0,41.0,44.0,38.0,41.0,31.0,38.0,38.0,33.0,36.0,44.0,36.0,26.0,33.0,33.0,24.0,19.0,22.0,27.0,29.0,25.0,35.0,39.0,29.0,32.0,24.0,21.0,16.0,31.0,21.0,16.0,19.0,14.0,14.0,16.0,18.0,15.0,17.0,13.0,8.0,21.0,24.0,29.0,19.0,14.0,21.0,16.0,20.0,28.0,32.0,34.0,31.0,38.0,46.0,42.0,42.0,35.0,37.0,43.0,33.0,31.0,42.0,39.0,37.0,36.0,34.0,29.0,39.0,29.0,28.0,32.0,21.0,27.0,20.0,22.0,20.0,29.0,28.0,26.0,31.0,25.0,32.0,20.0],"I00253^FMA_GROWTH_1YR(\"SALES\",NTMA,0,-20AY,M,\"PORTAGG\",\"MEANR\")":[5.03591267827497,5.19522205054723,4.76506354609773,4.16819792879208,3.78029946201769,2.61093113382439,2.39316817147907,2.0245370579658,5.390951517281,4.3664639267906,5.12820275926859,6.22842396554238,5.67206516101061,4.31117223554394,3.90810846703075,3.48418622540036,3.66384466428903,3.67447453554004,3.43210124729515,2.68637562321447,2.24651217700863,2.74643322594063,3.29342204812032,4.68622065777301,4.67155212443611,2.79971775550998,2.38388611253014,2.97452830062413,2.74600311736967,2.25666274533618,1.81805256420195,3.14863792087678,3.82785997897094,3.74183815372459,3.89827400626964,3.59651368257997,4.37116421634091,4.0269239052863,4.14592002745466,4.57936056122614,5.21534873419244,5.08829795331878,5.06776134907801,4.01900156769622,4.55019080504582,4.28296199703843,4.26801617895326,4.1063721448399,3.69578891246276,3.58281389618372,3.17966533641968,3.11403057526091,2.91212340915621,2.22684158646188,3.29670096449277,2.84368720348275,2.72328233889008,2.86595859977619,3.67873575687265,3.98066353885268,4.09392066751024,4.45546943597299,4.30935512528403,4.6322080692304,4.6091927443114,4.59971845798961,4.57273335970471,2.99226647950117,3.72147597816071,3.62943769781125,1.87877842135604,2.5822725448399,2.46187865093302,1.56296769470258,0.569088861564403,-0.0626760468799454,-0.25572460429227,-0.590241578663476,0.853387984717536,0.663422492119554,1.5565985284191,1.72289568984331,1.67863433167001,1.93324427773441,2.64104195346616,2.72203972949921,2.97302753344637,3.84182100974878,3.30553656713814,3.69897918426191,3.68069772563413,2.5144067256378,2.7697373776274,2.83799655973781,3.20102890456489,3.88489008926294,3.74826917793508,3.59349606539829,3.33697448884709,3.25645085385508,3.09549398609967,3.34963399793141,3.86631198992915,2.47552499439064,3.24279847816846,3.07788149265027,3.03015016023167,3.13673513116791,3.16009489544828,3.19730115918496,3.18735777701029,3.34514203882642,3.24420766292292,2.89654897321694,2.41470834187356,1.90893839502715,1.60221166995111,1.15399122543319,1.57811228772456,1.62564562906157,1.41892782077027,1.45437061786914,1.55704580114433,2.29504863327851,2.63386486091086,3.08435277527843,3.31428678599962,3.28609368961588,1.69349636838641,1.93333482110318,2.06613119142168,2.54073893906785,3.23609959229965,3.63961175384778,3.82447445061598,3.99657471685794,4.06124923464866,3.80319870771253,3.61614609910919,2.69223792631688,3.05809169228855,3.11611668552989,3.13352575739247,2.93696038458168,3.43000007738088,3.02940972915394,2.94864403631274,2.65532409426703,2.90901627878467,3.23492040032367,3.1222175170055,3.4993900197664,3.49945994066826,3.55772037939379,3.02987663283535,3.17574507434709,3.06518375741683,2.64048592368866,2.12598611669644,1.89680089496087,1.71547990589162,1.3262915321002,0.938724059348315,0.450167444084126,6.0572522817306,5.94514587930543,5.53879172149817,4.91721755691281,4.1410882516541,3.54510108260115,2.96779493324907,2.57936646167571,2.74614283113815,2.65039093833733,1.49517557748382,2.61947533289667,3.22831647139911,3.00653967207367,3.19726821299664,3.29780182465772,2.78808042017325,3.5343013059651,4.34264054921508,4.14743372768368,4.34169667768247,2.8152883803384,2.59332501423758,2.72826329243628,3.14309410308145,3.13416760585195,3.27040687314157,3.38660780404774,3.03617623136064,3.26441173986673,3.50992714122664,4.42340097219524,3.95801396384456,3.85155089431773,3.60848368553344,3.05635335035344,4.60404305444662,5.87320101010765,6.02069013571756,4.79333540506524,4.44972631051581,8.91892683580344,8.8401282225166,9.19313665981286,8.04256152865791,7.55224181388757,7.753815082389,8.70634363872864,8.97927022207736,9.39412589769423,6.95165208668635,7.10734783587868,6.75105227723904,6.29383011620649,5.74062792146462,5.32445300585838,4.94948239900581,4.85211284670917,5.42369646571832,5.45658711450695,6.71807069635618,6.98773742066494,7.29284517006092,6.42157838638978,6.64166632572807,6.68256244673738,7.13559324759551,7.85500882568952,7.53824891872152,6.72099976981877,6.89454906710108,7.93902059801152,7.99410912008156,7.24819521624774,6.92792642461838,6.7692722449232],"I00109^FMA_GROWTH_1YR(\"SALES\",NTMA,0,-20AY,M,\"PORTAGG\",\"MEANR\")":[3.68880909775878,3.571020952818,3.49465038560444,3.20811278114556,2.94936940465532,2.77474717020749,2.62924954505741,2.57892082366027,2.30947383271304,2.62125641348938,3.37992472179335,3.04119015995776,3.05912904097035,2.96533123979091,2.96729213954558,3.14716561246954,3.16034077368637,3.24575986609982,4.33979488785507,4.68393284296866,4.40475105488048,4.03090049648565,3.58920745202772,3.39507827678345,3.6332397314004,3.79124330600685,3.73281556701008,3.91693574742007,3.88132136929503,3.69878266909588,3.46431069023432,3.54474879616862,3.68611091025477,4.0656937162614,4.25868109132594,4.50827839104847,4.31946994065816,4.40777625165919,4.46559946742224,5.04231340781326,5.35358915091656,5.64873449385865,5.22114254495574,5.09629076578019,5.1299764253167,5.62970284241399,6.29346609076275,6.76245916755599,6.81881344098315,6.78707376812618,6.9594526832416,6.81452689593717,6.68124407292155,6.30562497640804,5.23708683707909,5.23179674376684,5.05782461569858,4.7960781893232,4.47397268808767,4.24683866149653,3.86019688241209,3.60316219323617,3.22347083333896,2.90706625698234,2.50848452302892,2.0992926905699,1.69611588012592,7.70161089813967,8.16209923711363,8.65971725351535,6.9280309527744,5.28173846863753,3.73600397263548,2.18186469739229,0.545941031136166,-1.02996694412604,-2.74134492034204,-3.58503870881746,-1.20957709401904,2.13969592247542,2.77583613476734,2.821523453973,2.90343366117082,3.19317460768035,3.33035767707231,3.36937976970548,3.36490308575887,3.56227038479596,3.60211297410259,3.63252379966185,3.61675088672049,3.68353808751085,3.66170997987644,3.81393381131781,3.75551060065089,3.7715701975079,3.90440939697159,4.03741166870118,4.12794167705087,4.10109332467906,4.00603750578459,3.96907717630502,4.08801157592962,4.22640840392447,4.78239865043705,5.15849612110243,5.42960242722809,5.69847241684219,5.7099319335376,5.6906516327465,5.96559837310097,6.50233665216738,6.1472871606227,6.14511287597259,5.89349112478023,5.76966614020653,5.939853007891,5.57736958987101,5.45150237598475,4.97535201217901,4.71984828793123,4.39603164598382,4.18391961263955,3.52580067111987,3.37285487381773,3.2731286154958,3.30996186316623,3.0386697018051,3.41870792796588,3.57233893393478,3.98698621755304,4.20926920241175,5.01451448630847,5.55281377113573,5.84831999221816,5.96117555794162,6.0274454154527,5.91515188776554,5.42101335097691,5.32328499257589,4.35615715461712,5.24515855073857,5.16124422923019,4.99017672907492,4.93945266812505,4.62835342767165,4.53986242861193,4.3677902692054,4.23357420656816,3.92220667813761,4.0180679026219,3.78797059796653,4.20737240653847,4.88112781346357,4.80103140088684,4.54257379207735,4.69236373372034,4.67972777002368,4.68881784826106,4.6105921812256,4.53936569156061,4.5228029959098,4.97195745288516,4.71920564834343,4.89253989841412,5.18436076660637,5.58944026351457,6.09015131012694,6.55372488025266,6.79703606855001,6.73711690519241,6.76115646439652,6.95158114004314,6.67085028743518,6.43986481330614,6.05578845207577,5.52907407868144,4.96929170093412,4.89455676875898,4.90996889306341,5.02303188879565,5.06851001927265,5.5847033869059,3.73536910968819,3.31005822784952,2.79691764851366,3.69873057434242,3.54057432306782,3.59209754915908,5.55107365604927,5.84046648792365,6.20656032394444,6.22299838618606,6.0269918457992,6.50229900005198,5.72584242314245,5.27647009818499,4.89895109577757,3.89299312826161,3.46185277512287,2.97710217536508,2.52796716883636,1.90028367337525,1.26788134640695,0.658891692036139,0.0222919726259883,-0.577467303134801,-1.11664771180071,-1.82558930828429,-2.19669319003378,-2.50675927748227,-2.52345747479412,-1.3187209346624,0.0115743345206989,0.75640950219912,1.4726415413927,4.1116242073823,4.41981146928925,4.66001718966326,5.79661236151466,5.88407055428852,6.34789633004246,7.00088763005561,7.15924822540548,6.06164012191379,6.60065128576811,5.16348736445968,5.1051602937804,3.14362353679646,1.63381557204353,0.742944810930083,0.766122207998133,1.12229849037291,3.7060252201689,3.5412169821085,3.46137674535605,3.54073419688883,3.65145663231071,3.75002141832806,3.84970582628894],"I20436^FMA_GROWTH_1YR(\"SALES\",NTMA,0,-20AY,M,\"PORTAGG\",\"MEANR\")":[5.49781329655079,5.37670012084481,5.21102399005239,4.76981432187937,4.61529132371859,4.40471990667432,4.34862717403892,4.06084283261693,4.30700138171057,4.57322462107224,4.7803886269051,5.03758861602442,5.05025852609642,5.02254380499535,5.18897629279117,5.5578186231757,5.68309932160884,5.99731274438775,6.69959147318689,6.70271688579637,6.59326671583363,6.54582586406958,6.60708905364896,6.77960473309988,6.7155208744071,6.67417006782128,6.70708320249697,6.77720705102219,6.79595510347109,6.66159821483984,6.31557489369042,6.20893602610719,5.41850030744598,5.76951072975709,5.31497997164679,5.00120523362271,5.16017519700895,4.6620333974521,4.28007399727573,4.23928210466206,3.98909120063894,3.51454222549571,3.1704298287061,2.92742139040075,3.19928141047327,3.89163915750232,4.26343381892948,4.82936610516338,5.04010299617046,5.26012004237713,5.32806922665782,6.67120667274568,6.98261365389971,6.88074431237951,6.5392193180997,6.49734261734456,6.23375862367117,6.14539124591648,6.34976591318398,6.56818878697228,6.30569976303932,6.19778347556884,5.66228088212306,4.82638251761868,4.62676519307442,4.27581459135522,4.47752459098534,4.36971903612996,4.74937802710171,5.48989244238034,5.32628022299382,4.92397381244896,4.72651431955043,4.40607909567819,4.35256022263697,4.3825401013048,4.22831561412558,4.18335392947217,4.72438774170468,5.00963886643672,4.8571110673692,5.03282997364661,5.3286691390958,5.31315224102393,5.6250808840313,5.73015679497361,5.72948010018401,5.4482845203189,5.46991089511571,5.3320290407504,6.26950963866158,6.31934669744762,6.11814055265804,6.01890586856401,5.77467882156031,5.62921002122988,5.55863195019923,5.28563842581698,5.25245155389887,5.01830971784446,3.22567674085054,3.073702651179,3.18392580375752,3.36353487066044,3.91908053343314,3.92358879670104,3.9383704990892,4.02050435446672,4.25195565073451,4.11679126955667,4.18746470473709,5.46495441129958,6.09992035348999,6.2364366330089,6.18828886347042,6.13950675691573,5.50903733419497,5.54810153390776,5.62210969307266,5.7896282506638,5.63636693058876,5.4524756845432,5.61813150920666,5.35500916760004,4.23164745910542,4.45331748569096,4.56274354858104,4.47085253232157,3.87919028144382,3.9755142132826,4.00084493109679,3.96211013865402,4.33960090731225,4.27581621987143,4.01735865962925,4.08835460121305,3.89824016336204,3.86279729739035,3.24336913340899,2.89114382342938,2.38665941375827,3.29526187969759,3.24216677098345,3.65465137920831,3.38132706252566,3.05899977715855,2.72248912865091,2.7426509392119,2.63469038277022,2.75173933286681,3.17363940253461,3.094784875968,3.55479148810761,3.96150893013535,3.55243713733757,3.2195086518128,3.27784732503807,3.06211323294413,3.14676769787834,3.10857854848934,2.91847200930442,2.87252517668671,2.8291422021766,2.73898298099563,3.16202609542608,3.4348908583501,3.24606336882973,3.38712854430287,3.50621706537781,3.27022185073988,3.09604418141497,3.14162367212306,2.96644081136097,3.26369283061951,3.47017086823428,3.56821837621542,3.67897326444454,3.8308514317894,3.9794229690633,4.00841401564511,3.73453302238809,3.58916114711951,3.79810515098877,3.90871218070035,3.85259225090104,3.78903732309336,3.47588355408622,3.20241518188476,3.05511036987806,3.55868801453917,3.730332711479,4.13888486761465,4.38386421256211,4.53633212762866,4.74688688137215,4.89068694031422,4.94904946132678,4.81218735636391,4.28958404852499,4.02508521089765,3.77107128035117,3.71937857641057,3.69798332001946,3.84503264042926,4.27244003269237,4.33318410955018,4.51398995358417,4.82615132525375,5.21601006473119,5.3502250850523,5.5378410165739,6.03225123062195,5.23877683106416,5.38420044781226,5.28733414513613,5.04509856402395,5.1981180706044,4.81228363680131,4.67777537566716,4.47211121358563,4.35219517884928,4.23014418941129,4.62385253037206,4.50123509337857,4.96064676607056,5.50819893878333,5.59854294424991,5.5224230673436,6.14184738749457,6.35954839110535,6.48556976253606,6.40586635227823,6.47826193882161,6.98057535482238,7.04995847718792,7.06344626372642,7.29410502582002,7.29384886093544,7.6389408319495,7.90939844607068],"I00901^FMA_GROWTH_1YR(\"EPS\",NTMA,0,-20AY,M,\"PORTAGG\",\"MEANR\")":[11.4058469447882,8.36551807369905,5.66421715996771,3.6805761130337,0.898318755165517,0.475583946681257,5.99151043115996,7.40835414731286,7.75641203278955,9.4558536350857,9.26871796060946,7.13128363556188,8.47211958795039,8.24750285933534,8.35406055094093,7.05060057210312,6.34388522109352,5.32866241184006,4.78563079523753,14.4117258067454,16.9505166861371,18.99105274633,14.3559716798052,13.1021123527727,11.6750843114438,9.12906046974907,6.93957413668798,5.04312490875941,3.34200923255631,0.514685474651412,7.36011243581008,4.79475996392561,5.68389165222284,7.65106835594562,12.4390515821644,16.2889251067731,20.0400049037997,22.3542634027317,26.115250578179,26.0800656125097,24.3902980817582,22.1874081632282,20.4568720647481,25.7451268155809,25.7689612702489,27.9348942463295,52.2323943632329,75.1798486697767,101.913754817813,120.870549941298,136.625642152179,154.322115812527,172.786697139566,187.454364220903,200.278993904021,233.496411314933,251.499120949897,258.742227366776,262.38007596645,255.017863597028,216.759749283846,250.73732678888,282.023464720091,302.057128756991,295.634681701488,368.490354152594,533.345865420674,176.766000267901,202.373162916552,112.742682565253,91.0062641520037,70.5963528778845,83.2726026792275,19.4509543992162,9.15912341509475,1.62181239279221,16.7378061744552,2096.53336995781,-6.26609286286206,12.0268921072612,13.3840720632663,15.1232023691328,12.1571855569296,11.5090973797983,9.90643207153966,8.96184929562529,8.10681451571706,7.6936488110477,7.61262618627996,7.77404800851177,8.07212159640536,9.38713697969229,6.26189906949114,6.05389613218693,7.25817375704261,7.20409543992461,8.68891066810674,7.37105455403551,7.40613178965348,6.69173639060379,6.69417041273018,7.0687694604773,8.04226165635717,9.7264228552124,8.83152786239615,8.32631937578908,9.27493319101172,9.66534063120522,10.1269620174151,10.0285344734452,8.93608757380642,8.04775736348752,7.9350835442166,6.79689125368311,6.05595173970551,9.00769361015691,10.0230630864235,11.450545683321,9.4894403209989,9.15163956173224,8.2810459216649,7.46443077156884,6.986671483834,7.70346924474273,9.34463542375398,10.1159464774964,10.4980030053538,11.7926033801887,11.4163234994563,10.4508271889718,13.1900247553952,14.3884471160834,16.5590561774891,20.9572637307693,22.1918158206636,24.1990049763024,26.2551711675034,27.8984390278261,29.574449728941,26.0662118096608,25.8310415625143,25.2535467408195,23.2742634981754,22.7578402446171,21.5785731708901,21.8321797033314,21.6348911661511,23.8199166886361,25.9688743331982,26.3106671513121,26.136160942499,24.5454794982083,25.5349371047332,25.4700693896459,24.0969352326327,22.146865828144,21.1845961445861,23.8086540104697,23.2406397925941,22.8820897009017,22.3917242011518,22.2074750594108,26.5295625424309,21.4199753148839,19.193812537133,18.12288812927,17.3056122304754,17.2409802651556,15.0642764058358,17.9533358343612,15.0439909999685,11.79600712922,9.58950843805037,8.01254264734521,8.53705887390186,10.41322302381,11.4309584543649,12.146383507476,11.8152553362471,11.1131263778199,13.9027590842243,17.9608826522037,18.6725347965292,19.5120189180876,20.5375018737572,23.2098991977475,24.895620923822,32.094383111194,34.1532202148357,32.6224803895816,33.2778234770754,35.4074148215754,34.9776942498918,33.7270792229599,33.0104236498038,32.459787336314,32.7896093526352,30.5362985523199,18.8425295219144,18.7461934628284,16.0373722150188,14.3243486347194,27.4159900769551,19.2947753607297,13.5004419535863,4.02955125563583,-0.0313498821682483,-0.723415914993954,-3.79138728015505,-6.16422970519421,-7.77773970515574,-10.5025390104745,-9.04119639210997,-7.8083809870947,-5.82762930133091,-6.80888926198661,-2.40545257774076,-2.58616993366191,-1.45671936701992,0.507154440816664,1.8169515741598,2.59524036560095,3.85438978255226,4.84163080186167,5.94942426241952,9.63161329158959,11.5156730414516,13.5428034893605,14.7120997798562,17.5196868264096,24.7771923410083,19.1597224899901,28.4427712358658,18.0569501906119,17.1843933485199,18.9256494716988,18.6933462087828,17.3692597253713,17.8712384202312,15.1852217069399],"I20436^FMA_GROWTH_1YR(\"EBITDA\",NTMA,0,-20AY,M,\"PORTAGG\",\"MEANR\")":[7.66183018173748,7.34291929584678,7.10565924768768,6.57610778983352,6.17254545499443,5.73973386733495,5.20664100936954,5.00489002395218,5.42420091784625,5.64217964886894,5.95993889297047,7.33520000369931,7.1930309059197,7.15653560873719,7.44298265156026,8.41141360278246,8.43314558654443,8.9533565618411,9.71534047465272,9.57190763891993,10.0531460140404,9.45936968140281,9.6200498127211,10.6959321897306,10.4651339619841,10.2791938940692,9.79292763167506,9.34628305182414,9.06047667536116,8.6628887880112,7.52942749838535,7.78033558094924,8.16810705444321,7.55800115509608,7.28201227387535,8.0407047162733,8.06809067037279,7.3373847596282,6.84544203195338,6.2087532101875,5.61653241157359,4.90417639876948,3.76501984406986,3.38275043075429,4.79607632110432,5.82735955912292,6.29172207369394,7.15239920003278,7.69172357995165,7.79412804895757,8.40683872333939,9.76411638329537,9.91622677071617,9.64401777490564,9.53248912282029,10.7243517378354,9.5619243068109,9.34332245998259,9.53798685456263,9.82696428598095,8.94485992452465,8.43331147489657,7.95553945731348,6.69755958565614,6.31054726019146,5.78398572090886,5.42608763642477,5.60317332961853,8.22117045730313,9.23282666011427,8.32059457582652,7.50018882008131,7.88750843556515,6.88077893586182,6.60760705301327,6.00951793754413,5.26079522212458,4.84701195936238,5.57823346433532,5.9088687421077,7.34984479611914,7.46162306365213,7.53363454379806,7.62522560043484,8.06855781150951,8.05178246627178,7.26355980863869,6.8513872453956,6.5711493614109,6.68832533338302,6.63228528222163,7.71771895393198,7.43589321684438,7.26400705822014,6.6743171833602,7.04370659623953,6.69585494423053,5.97471725214441,5.35435460214181,4.62742824037784,2.61146935311336,1.83220733431198,1.89765657663348,2.18789401855307,4.75417801721098,5.29725054674338,4.7821545488306,5.34076611927627,5.81937044814367,5.80723360723123,5.96496219107516,6.52305937088632,6.80264041785727,6.7743974533011,6.59117331053813,6.220540696922,6.32459543777917,7.01090697951454,6.89591884016761,7.190711303191,6.91689366641563,7.09470367548047,7.01667221064648,6.70256091995553,5.11281229226189,5.07534589280426,5.41339937015663,5.41913450904838,6.51072147350689,6.71218114817924,6.45491123251205,6.32615065549851,6.30241745086966,5.78148029947273,5.70060128994267,5.32734742310546,5.11822507555407,4.99975122824553,4.9108650133516,4.39912418041007,3.59963575245021,4.39703325920021,4.49145051709509,4.52957991880415,4.76078948959777,4.48364670289227,4.02573140545259,4.24434101887131,4.09138400336243,4.00321888816626,3.88055476009514,3.90096296485386,4.65105442228649,5.69714076863637,5.36558192561108,4.75516655945412,5.18470969508949,4.40871076499822,4.33493421931637,3.83533120962494,3.34965244036144,3.14709918969482,3.51708731084435,3.37325996352236,3.97343621683214,6.04021831567433,4.89770934640387,5.0345477733894,4.41068812304232,3.97923869757324,2.91592697835775,2.41696984891788,1.78435178706328,1.70722963935323,1.97084811552014,1.67626571299813,2.0577181028936,2.37285420383743,2.41007998100405,3.56796701345511,4.60159057750809,5.95586675434297,6.96724746974389,7.88895698983165,8.30684943689328,8.86985162943856,8.9661168210877,9.24812237615714,8.33457947531804,7.00734203074124,6.69734290919699,6.3802274992788,6.78615224377837,6.98368897476515,6.76678920051668,6.88865680536008,7.01482031737686,6.4518185307938,5.48877638554575,4.90568278818785,4.89340214153413,4.067807627455,4.64254386642776,5.24163041993839,5.75515869761112,6.41333804642102,6.41931872058853,6.30881037579652,7.20575867572358,7.32631775373592,7.55886010225073,8.05195930683007,7.5599768160976,8.1537662800136,8.01497520630967,8.45362435012661,7.44598486700171,6.70584027382061,6.2373726507297,6.2843850605421,6.03135229721871,5.71278136880716,5.80618607377297,5.72436532069655,7.44221636316504,7.39065453572366,7.23775012381762,7.10150081638368,7.31272757227585,7.36119803113643,7.31759672600358,7.3033611149452,7.53752970766029,7.79135870122587,8.15803995613466,7.54638089431831,8.33856030689272,7.56471090566856,8.33713399891044,9.37260848962825],"I00577^FMA_GROWTH_1YR(\"EPS\",NTMA,0,-20AY,M,\"PORTAGG\",\"MEANR\")":[8.86110126529451,9.1470682867577,9.29379596500758,9.30239143704867,9.36218849285275,9.52573053258144,9.63962510916523,9.22506204002157,6.53814131947681,6.13944607061728,6.09661900452024,6.3808863877047,6.43702183040085,6.01478570787018,6.32161314629998,5.61480395699958,5.37794153871488,3.7572690303563,3.27556700002197,3.04149677409684,-1.63248203136215,-1.85362324857067,-0.947074657372838,0.1608207049393,0.772270021856457,1.37392790281749,2.12433098350136,2.30664742434737,2.11316501039549,1.85935980394559,2.03393189741457,-3.53103378806572,-1.22528562929624,-0.652106920657201,0.435000854592573,-2.98140975442975,-2.4634755794087,-1.95418096936662,-1.33744004281589,-1.79155040863336,-2.90653746800302,-3.77906858572187,-4.59925516112314,-6.40716913224684,-3.68215191870823,8.12475242312121,12.8133375074342,17.4663797541382,17.3796657704007,13.1033133124543,10.96803153259,10.4687789598069,10.029859361605,9.66883463652263,9.97991462217132,3.52169116514167,6.21476416323832,6.53588420846534,7.98611056672328,8.76841312004129,8.48466808835995,8.47103241975958,8.93033743937871,8.7056318006487,8.45948148691265,6.62008321153669,6.22228162988135,12.3676176675881,10.5835785843833,11.7874347559593,10.1874068226176,8.01383502581333,6.28068720297484,5.23149952660931,3.87477747832703,2.73544438734609,1.64851803464293,-0.307071293794145,2.78920756207776,4.10201130749179,6.58607170173241,7.02732078704745,8.31630319952116,10.1660748111773,11.4746386796665,12.0010537563046,12.7213066447133,13.2829251930146,14.3071975589545,15.0069786620599,15.6384589833927,14.0115756587803,12.1956113040718,5.64815033506451,5.1506884870057,3.78563952293082,3.83337805483369,3.48498646057399,2.5136568384805,2.15965384760192,1.58784208606962,1.01722213326385,0.618824870171,1.15740827678138,2.58042944940091,3.09259109750779,4.10357058628105,3.45673757081167,4.00651487279344,4.17307955396168,4.21192991437236,4.19721209996102,4.00648101328977,5.26511057768041,6.36601816478381,3.05032640902801,2.71303905382966,2.66931578027424,2.08855192679572,1.69042064145978,0.116872294362329,-0.0719940851501651,-0.637665833068535,-1.13546871275081,-1.40958863283551,-2.23286528771288,-3.7640935338752,-3.14243963407724,-2.2207936955039,-1.85335699832212,-1.85182766286237,-1.35669564496093,-0.896567708672904,-0.507839317233844,-0.18865381870773,-0.240202856849285,-0.432399376066006,-0.24833905489863,0.159207700039479,0.45092163913845,1.66414855602369,2.88955142062413,2.13547430139514,1.31083908764364,0.275539402031783,-1.11920405227909,-2.23801613931666,-3.28025499947839,-4.11079140619364,-4.71430784706541,-5.1984932970343,-6.08715910750426,-6.36897228194831,-7.16646748832408,-6.90101597746674,-5.54575700459256,-5.25494485747733,-5.4078947257621,-6.05643251754885,-6.21573069208368,-6.62844638538763,-7.32898375256345,-8.53044079432868,-9.10935192954442,-8.57883202036984,-8.96093150833469,-5.46060740673563,-2.04603996195134,-0.0966225912215655,1.34498383060217,2.97245817977298,3.60454619358661,3.93271792125812,4.08244506527118,3.98441444204993,7.48713324109611,9.8546327528457,10.9112497570694,8.52116248319311,6.33468205643906,4.75365090731163,3.25361487350025,1.34896721684325,0.265881019221195,-0.127781986604581,-1.15923160573116,-1.92984325985538,-2.36714206726469,-2.22031307876438,-2.58218647581149,-2.48769274732694,-0.836961931820136,-0.0420389953805063,0.214348320506233,1.09955446658315,1.90908068276816,1.56011114585124,1.10760581207164,0.808188417453582,1.87036706483115,0.758492035525688,1.65266058687798,2.71034943867563,3.2018240843264,3.58875509731887,3.48980886894657,3.89467465241714,3.7025413357918,2.35280100145127,3.7468790361788,4.31944737678293,7.96584083272398,8.34593242014363,10.4767719203377,12.6051011650854,13.8158928640678,14.2134787595938,14.0109506022267,13.7658984093758,9.23761374186322,8.75943047805114,8.47959471315524,10.5114090419859,12.4304130028994,12.5345822777876,13.0828429375089,12.0825056612963,11.0440689149983,10.4287017894383,11.5874393506456,12.3715284879241,12.6164353728594,12.1502466238298,12.1119998961331,11.2590217203277,11.139482093825,11.5606242843275,12.7440686188125,12.4583608135415,12.1388144629567],"I00649^FMA_GROWTH_1YR(\"EPS\",NTMA,0,-20AY,M,\"PORTAGG\",\"MEANR\")":[64.4313758114623,90.7263436624443,111.223123140869,149.499208678035,166.125514306233,187.537079252803,214.033623649397,278.700509848222,158.649416218983,174.225056657629,156.624645942275,144.841592758824,24.1051892396013,12.5242594465099,6.22201143557357,2.47508858996801,0.413734006775461,-1.65943620970236,6.58175829994928,8.2917621447091,5.08477997141319,7.45666934369015,3.98942140581302,2.76589096933207,-0.208013356623148,2.93416806140766,2.13398708487277,3.09244841765645,-0.878251564370504,-0.572976354430174,-0.975717272381012,-3.03316831328414,-5.25968866146881,-5.40591858350053,-4.54777704431195,-3.27321367070527,-2.54374995186518,-2.7275583162283,-2.03208334912811,-2.31993878955466,-3.46241511643722,-5.67785994696949,-7.81334004130327,-12.0795952763062,-14.4933661289346,-15.6795266277014,-11.4368794415539,-7.99329152017369,-3.08212688938547,-0.864790444362164,1.83615508853723,2.72710203554478,2.52633564253107,1.65382655600866,0.532901179619247,2.83570590276117,7.37522764046747,8.98207225398818,46.9767779688266,84.1782756159552,116.100783270392,152.333477409981,172.748293935003,192.499135223132,218.132256211929,234.763031991374,229.307344665845,289.098001183464,287.436178907601,501.255672009503,558.570507668495,579.857901262093,1279.76062229995,2499.71229299308,1789.92903966012,106.569200736283,30.0283444254274,1.79026313733424,-2.28209706825197,17.4304406637003,7.19085945729502,8.38435155179886,8.27234592881415,12.0328691184259,10.6342623680338,8.39359318644767,7.45771409606004,8.19976836364237,9.03091357362159,11.2775498473926,14.0978038143822,8.3250302124826,8.88456766300438,10.3125278008089,8.79874587066829,7.88341383416417,7.14661833754507,6.46609000957294,5.49488853961017,5.30376379089645,4.95479573972557,4.65731571085711,4.38499258526543,5.0078193453504,7.4757441013787,7.18831225045498,9.03656837449482,10.0870257939168,11.389326579832,12.9614333867969,15.0085625686059,16.6434283593154,17.9009978545374,18.2602325540242,17.75339536325,10.5376539315952,10.8984307771493,10.0274510273032,13.0813332290672,16.22147431322,18.1238259251573,20.3782323399477,22.9046815843576,25.5101055517905,28.1387795701678,30.8993873045135,13.332059655549,14.3523972880473,13.8688440929342,15.8421503051041,15.3627591377838,15.1266019176261,16.8400412026717,16.9343996782612,18.2352763290183,19.7530306310932,20.9672472090798,21.1855181110511,18.8496370451509,18.0884932278664,14.3632168646441,14.8419719485015,15.2938614542872,15.2709070154745,17.2675245574402,17.8843242536992,17.5620810428472,18.4046660199743,17.8852014349704,18.593700461045,21.1446098008962,24.9871854081199,17.9066138581628,14.9296993352434,13.1983094762148,11.3991162959628,12.0585331295301,10.9376246975174,8.94874685479713,6.18377063034278,4.86165698211632,4.18148806474369,3.35974993538199,5.08819253474052,0.0978895038525274,1.40923031611525,3.40619891220941,4.93415011957294,7.08973420316792,8.74833247859858,13.3365310290434,13.7690728682283,14.0623213990544,12.0380226802856,9.12816224474728,2.80758292832893,-0.484780988974536,-1.2393929751156,2.68992602163572,6.12821168443543,11.6822566115924,20.0558906858158,25.0857404663004,22.9966991131635,23.3101415998834,21.5222110123803,20.6985883668651,22.3982978653172,23.1250313593505,26.7820768993944,45.7746417061798,62.3454127737367,83.3203015583141,100.527253304634,114.968558633124,131.258343140557,137.262860162685,146.335231983654,147.131605879422,154.024508373251,159.49690096028,175.495147893436,147.592853427723,111.248926262962,78.4686430308287,53.9085521723562,42.6495967551466,20.4124380798965,-1.95722986461857,-12.7081903638444,7.96100713614011,157.097921056664,-57.6631885808722,-42.2592757494565,-31.7227571982864,-25.1848972964471,1.64601352546911,2.86956250189564,6.38009473172709,14.8375212631909,16.047686330707,16.1368951449101,18.3876618023681,17.1838712813927,20.5612988930973,22.49703418241,22.9705832838907,27.8594329055582,22.5837059766142,23.3033103896059,22.026203528195,21.2042639342383,21.4398731907116,16.689627110771,16.0605744711905,16.0912409884984,19.1066105344245,19.4704615324279,19.181023445186,17.2038128027664],"I20443^FMA_GROWTH_1YR(\"EPS\",NTMA,0,-20AY,M,\"PORTAGG\",\"MEANR\")":[11.4672688312321,11.6127372639261,11.2586343859521,10.885544274217,10.8051252312258,11.1519888774976,11.5676737003347,10.8289653690785,15.8361082057165,16.0979987020333,15.6467212969464,16.9054003384619,19.16280249999,18.5120788353953,17.8475208370993,18.4354563069154,19.3180267368908,20.3330566076384,21.8924361479676,25.1591475359502,14.6542938334137,18.0907779802017,20.5044533819919,22.157448290534,23.6767085448128,27.4455152460561,30.7206262462002,36.406623105937,43.316646352053,46.5243763438754,52.943698888226,55.7261765831939,32.0854843016438,30.8727579154881,28.821355373782,25.1312152092323,10.1020454868643,8.68759388301374,8.32105860064415,9.4906822222977,9.7725781211756,6.20367681539818,6.34193844080702,6.05172234571131,6.46317955105192,4.83460064340604,11.5424387817472,19.5640787533558,26.8669075591856,30.6350493132132,36.2816397258536,42.8459685032983,48.5465359743077,53.8067803142602,57.8903756218309,17.1384526727287,-14.1381328741186,-15.5945988988687,-17.3445016088065,-17.6532984179784,-19.7820872249343,-24.0206235151495,-16.1627781322718,-23.745140190189,-9.84297990414173,-1.30351134333916,-3.28548900264507,-7.9156760903595,6.71679268159575,8.87286214236871,8.67630537653724,6.16892121539623,4.88406586721569,3.69422107020504,2.48855224485129,2.6195624942043,2.15316065281628,4.21507865257689,8.46140147609562,9.46754108437701,15.2891673138729,15.1183588183948,10.8592637397368,9.85581722561594,8.07547592198166,7.22246915256952,6.1481517561951,5.62845826156461,5.85074946684817,3.57627676314943,3.64146430218175,5.6997647663469,8.05938853341079,7.95661842276746,7.32549633560052,5.13541877042823,3.02603724426249,2.79539970000522,1.73342779098352,1.32276401768144,0.946154968335342,3.69436504499496,3.40764131209188,4.27799054694751,9.62372822757455,10.3967927003867,11.2334446999531,11.5981032319282,13.0260404885302,13.5390679431286,13.9894480403713,14.6882384144188,13.6766007460411,15.5546318477146,17.3531127796937,18.3921458774336,12.4038065402116,12.4610050846934,11.183270413268,11.2302087729192,11.3295727336181,10.7467968296524,10.9165128892684,11.033969838732,10.0016120010348,11.0539896999241,10.0912449157242,11.5800380208527,6.39293383117038,4.89135388554072,5.48613566727736,7.40368318801581,10.2541707576955,10.4119680728868,11.4331556772114,11.2953093210522,11.5534890736519,11.6522430025472,12.4785626794185,7.35315181007129,4.00137253385813,0.814115297148836,-0.216865561754278,-1.92420403407317,-2.93696386267895,-4.76299880103151,-5.62770933187351,-6.64428044495922,-7.56124894792271,-5.83175356015364,-5.91040012445717,-5.31745768848014,-7.92345510052725,-6.42056253045086,-5.29763070429552,-2.60234791966295,1.12621316873981,1.93055424081179,2.37872193381144,3.11428027507876,3.87288779912943,3.82461319507939,3.56655396203368,1.83795326330663,-0.000345634063259659,0.641839227070927,0.838188719158928,1.30822295201561,1.74133169081565,1.80452845203052,1.50684536616574,0.966719133510924,1.7722581902513,2.06975761627945,1.96928683282882,3.42841284651729,2.86063268898528,3.50766946356298,2.03783718225806,1.92111165445447,1.79702611942915,1.9027342739998,1.65944911750377,1.70407487787221,2.00103082798675,2.56680859823548,3.68298382068796,4.78550539688268,5.07083948348114,5.03137928565937,4.47398217065701,3.30976641385563,3.979394936271,3.56196232891955,3.11572798534764,2.50993104146789,2.35420947142306,1.56368652145472,0.421120939105229,2.97594374666968,3.67871634090941,3.57032959790726,3.7650852461157,3.83343355878636,3.31128466568122,2.82931326378216,2.05155233300125,1.72039914160294,3.0355185958909,5.39927305506245,4.72751116358515,4.2488672019599,4.91490944220373,5.98164874105746,4.54995678859871,4.40071007989615,5.02895061138894,4.12899489779851,3.86183282030258,5.54400888258154,5.6536857500526,5.5743434907905,6.50326139427757,7.39907427257393,8.59473376165673,9.17519262023639,8.31038231843092,7.19052825082592,5.98281192439984,5.61743361614325,5.09770904983279,4.42837142216814,3.96084962355615,3.93312828461189,4.38090883860402,5.72215477609044,4.77403614363801,5.84530988376955,5.3961334365357,4.46125277211573],"I20448^FMA_GROWTH_1YR(\"EPS\",NTMA,0,-20AY,M,\"PORTAGG\",\"MEANR\")":[27.4485127750129,26.8566979333647,26.8404845385774,21.6859255954314,20.6508961142001,20.2985566801894,17.9687767130085,17.4077989679201,17.2185634963663,12.6346213636988,12.5117009969159,12.6418812303503,12.7015805150818,12.6731707118536,12.8342025052025,14.5223778574732,13.9558504238113,13.4167824209626,15.1194735650407,15.4027751272195,16.8159243262279,16.7451935155448,15.5111227308561,15.1120966376768,22.3110236090973,19.878735124692,17.1774203157882,14.4194233467887,11.4350363437933,8.85991013917085,6.98377864370134,4.94663127694398,3.68999577060922,10.4325194988655,11.3158804757008,12.0676637677347,15.1235224343213,27.2661905548604,30.5726535409308,35.0062551479469,37.2888961780186,41.0704421227293,43.1816317183012,21.276235018215,21.9839021572619,20.8640853426107,19.3042853612097,16.8477065626014,17.8605339065106,17.3390363821047,16.0499113113568,15.2322565886488,13.3798432570206,13.6268875048117,13.6250594372522,11.9077582354863,12.5004540496844,12.3658830560471,14.3493756511777,16.2209327870637,18.431546260824,19.1702614461197,19.1330992852981,18.454541768654,20.1348515188371,20.8068962765712,16.6953431714333,10.8826224118316,11.8688001278823,14.4265609177185,14.1109093179498,14.1434994837468,20.8353843962948,17.6950465989781,15.4841639298168,12.7400140798002,10.3866873358288,8.81250291599957,13.9082549333352,18.1713781778344,20.1409443985476,16.5230406814926,16.2090118053225,15.9354531756565,17.672311452994,16.5806051706443,16.0983264905694,15.7343973094637,14.6110218507709,13.7901231790136,14.2439786545334,15.1705466740553,14.8102553102862,16.4559920678059,16.0108521773963,16.4433436835457,17.0447098050149,15.9125790565226,15.277951808216,13.9215207802177,14.1842615220274,13.4686860117274,12.8189391603216,12.8117157817997,15.684789865977,16.7252028510742,15.4990204589687,13.7504013709061,13.8849181456532,13.0181051753447,13.1203123627504,13.9059287271632,13.7836467476442,13.2049726192507,13.0347025611487,12.3295118181422,14.2728300821733,17.3555028146487,15.0360471338026,14.0607801611892,14.1909138474102,11.7212518882898,9.53985939506921,7.86119965191222,6.17278251656531,7.20954795851923,8.00024512023416,7.03998842669253,10.0095679842818,15.8656009290942,16.2223390907558,15.7190920683723,16.6935122068753,16.7409122003288,17.0189013052478,16.9015446684369,16.4725750697789,16.6168917476641,16.706436882697002,15.5318253516132,15.393143002222,15.8648817707337,19.2729287332575,22.8544049063031,26.6451188314769,29.2384955192156,30.5446833861468,32.359484994595,34.2284517382565,38.2472701008742,43.892207137859,46.2567522072394,40.9607365077046,55.6862711963102,53.0600795833002,46.9754791695479,45.5220043129463,43.3113657809342,42.2897343858238,44.7264753176396,45.3850666713706,45.1988357052242,51.1721837448076,54.093391540282,36.8652488192657,40.2687624451544,31.7161114161346,28.1371703436547,23.6441717426165,17.8791955546654,10.6669137911224,3.04117253386678,-1.26755596343302,-6.26729571224295,-5.21796470699972,-8.10760940087699,-8.42413517029157,-6.478159459256,-4.42026795496949,0.269349249706798,4.65072419620072,6.25586030352485,7.36819815427224,10.8415501746592,10.7426180854545,14.0666601337004,14.5598933367115,15.9954796836784,19.7294780038247,22.9263620048722,24.2539078244247,26.2418517132722,29.5071607065669,33.4059045960364,35.4587075034863,37.5229299139535,44.4428368626167,48.5818414908566,51.8019951818686,55.6525240133045,62.1676492918476,63.4150604630255,52.8576059538519,44.262331427215,37.1272914165919,27.2969556248803,17.3319480697308,8.24106037973086,-2.91228453475684,-11.9739574197261,-20.5928091391358,-26.1327615558491,-30.1861136746607,-20.6325120180182,-5.69581857758308,9.01051032139298,15.4590109814331,15.6065402299558,14.1318320473561,11.6482127448189,11.2564218406772,10.7606440288119,11.1120075115978,15.0186574556748,19.2081477577806,21.6576754772445,20.8278328058636,19.7178206048544,20.5968989275304,19.8946081882311,17.8392844214248,16.518778890616,15.8342536451662,15.0344865766257,14.5947868856065,15.0533201336619,15.8301168025006,16.6270124456562,16.7605167939242,15.9052644160746],"I00253^FMA_GROWTH_1YR(\"EPS\",NTMA,0,-20AY,M,\"PORTAGG\",\"MEANR\")":[10.6371743802006,10.5490333650995,10.193390448279,9.69522166218703,9.50595771221482,8.86447369266439,8.08741155468308,8.54237686566383,8.16920647354244,8.22639623695362,8.13734860299991,8.23995533457207,8.96721226641601,8.46253826254942,7.87240938393968,7.23166736755445,6.51071901909626,5.66157223428974,6.07938542987738,5.21676211530102,4.90863494714296,6.234560496471,6.34596349829426,6.12493588400307,7.49678297863436,7.85575510556391,8.19713061402175,8.31641459796662,8.48278957869261,7.39453490087201,6.87488879544702,8.2000598303686,4.85062521426418,5.09771509992347,6.73906927114231,9.27905027549516,11.6203254861083,14.0035130685567,16.448089675973,18.1478563032635,24.1973929507983,26.2223705281822,27.8008677313184,28.2480290804111,22.0759256124131,16.9046763998362,13.3825513504638,10.2952849304864,8.06839968646498,5.38111598357269,3.30983015068699,1.1901372835207,-1.36427398578206,0.183126444281399,0.529286918003321,0.499402108575784,1.55995400157038,-0.561440522181201,1.52947107269798,7.74359067882432,12.4269071435653,16.4018284220841,19.79460213032,21.75207530623,23.5331745044161,25.3490508033413,19.2101892096519,18.0241766136799,20.1687420047255,20.6976304384633,15.22134499598,13.9916860364212,13.6939037244995,8.14181970819623,2.51844456400237,-2.86755452287832,-10.1112009648367,-13.5281006008596,-5.7371900494377,-0.827506669645549,0.232857911188742,4.00713561266,3.65967819454124,4.96906073983657,5.78376481716702,6.16387567096609,7.25137860491825,7.91813930181677,8.22129697298159,8.30964588882015,10.191566080764,10.9047272787821,8.74732805325224,6.52728083526396,7.46969246371529,8.51584408579191,9.67188774961599,10.2762032765118,10.6553380449935,11.2486880687128,11.6106426743561,12.1095563346507,12.7227039622786,13.7036389104014,13.388821766898,10.6388953969701,12.8063994168043,14.5605061019487,15.4429334804467,16.8580365259883,18.5859052920833,19.9617060254409,23.2110675020047,24.7091529211995,25.0374814643199,24.6004227876153,12.6049042104505,15.6321496728916,9.6198690600566,9.40845300872406,8.70698192350605,8.28285639014959,7.21057744059592,7.93846123677594,7.89448456705558,7.96003502619262,9.26757960578033,9.88598282607255,10.6271933566751,10.658306127718,5.47271858460332,8.19092018962925,11.1021821230386,12.8568906206002,14.7169612996008,16.0483703437376,16.8601972426923,17.4397779575692,18.0677706892845,20.3848077973829,17.542484444519,19.1111531765054,19.2788414441509,18.9808564443605,19.6742717750728,18.3754424704085,18.2343653597533,19.009113719098,19.2533858141101,19.6921522000631,20.6085593780641,17.5754598150126,20.4451812100104,18.215198122507,18.6090594797531,18.1629640723131,18.586583035217,19.9219657370588,21.3717737010117,23.9099925083111,25.2029550980725,26.2780752766328,25.667858598586,25.1835818997719,26.2339349058088,24.764390222726,25.2890910760853,24.6481131015283,26.2326688760315,27.9365028212295,30.9599687276157,36.1577568987668,22.7440272472004,22.6327203033817,26.7589646406503,24.911251337693,21.6563348658424,21.945680198406,19.0103956720044,16.6779420701186,15.9335052294278,17.37782179088,17.7985948897303,17.5834503440349,18.0507674015905,17.4255384220815,17.469172893533,18.2232819909711,20.862279392205,21.3636148708487,25.8016839838654,29.4659010341992,32.4562787359574,39.6873766929763,43.2739605378896,44.8850792890627,50.1208525350708,47.2984339543688,44.2395858721997,44.4245584505109,44.5790159753383,43.8195695527585,43.1313125839664,42.1920714909868,41.9335442681642,40.7371110283727,40.0509412234634,37.5322795974167,49.270994013099,62.4430808739387,71.0669244178543,66.1732743128569,50.1968722656295,36.5124225404865,27.1612607860654,18.6342170231313,16.1897722632123,11.4536827799463,7.92125729648498,6.56340477070343,4.46814149854347,3.84476220055489,7.75404035142804,8.63666414944115,9.90642426402302,8.17283352087517,6.51550521760307,7.74915149709813,7.95950695437572,8.63843530276013,9.16007896517521,9.09784971409314,8.92957281581888,8.06354139423343,7.52061825798893,7.30246470199987,7.10072418777298,6.97691501941717,8.02394866835596,9.09626602303031],"I00037^FMA_GROWTH_1YR(\"EPS\",NTMA,0,-20AY,M,\"PORTAGG\",\"MEANR\")":[18.1681666564553,19.9774792746533,22.9600836406186,26.4457155056744,28.0027350606554,29.1053770478695,27.4791828150204,27.9535708348062,26.4482336869112,25.4686431299522,20.3245032484707,18.3181488834851,14.1049830446777,11.7087967781367,9.69116837974793,8.83609508466243,8.07460488599406,8.35921137991985,12.3993335995999,14.7875018120996,14.1390779581483,15.9018149208298,14.4068586082699,14.7051915276218,15.9653184580626,16.6057856610805,17.106105330058,18.1669737222929,16.8933486164707,15.9578146709763,12.7900139511632,14.1878717878928,10.2504251389354,6.83397555595864,3.67184050743091,0.721411546795015,-3.18463767906716,-6.69478201950315,-11.4150632333883,-14.5596047152958,-15.9764759649664,-18.2132254212988,-19.5777954717758,-21.6850184320051,-23.1633003281207,-26.2090741926658,-22.9875893974105,-20.6844394733926,-17.0489842778359,-13.0849246140302,-9.03008698129226,-3.74920149399835,-1.30087180705277,0.464685447849865,0.0633064937779508,-10.0795773823578,-13.3223689616473,-14.9089997063368,-4.18882886728092,6.45106231361959,16.4481804812447,27.1545142105364,36.4150286351381,38.5570488429307,38.5008243692986,42.2286741819436,40.7652638255694,35.9508889129476,44.5225190806362,32.7432655707894,21.9963549114642,17.2792422895945,16.343034281886,11.1669150266453,7.49050027830415,2.37966117437576,-2.10125334896187,-4.87461806698613,-1.05366255176555,10.5403609639625,5.78133719779408,8.78644130155469,6.31906944885765,5.42127536966118,3.83988239047266,3.26433262530515,2.70957933589193,3.22460924690292,3.86320830608354,3.84197376978653,3.76319326036753,2.11722297519246,-2.01459579711874,-0.0316112389922963,2.66353612472553,3.66328374171992,4.6428445017071,4.66740296652442,4.94357492072778,4.65863433502918,4.68227570071058,4.91960344970411,6.30482655292019,4.26593118214029,4.15043277505208,1.65736820501964,6.35492156558278,8.43242950297453,10.7697773292866,13.4759855821572,15.9558999482634,19.5028861396132,24.2902839174573,26.7154563099415,29.2137884697417,26.6921099196712,21.818718329081,19.9251427640694,15.7393754427139,14.2998120305627,13.0387912992775,13.0219476465833,13.2924025716593,11.8448781117228,11.0988254952262,9.58887643734772,4.43375412986973,4.07554689044624,-5.51952928226925,0.458673822295945,1.65810457010907,2.44851298482961,3.00346328451532,5.55809545528888,3.20911267691338,3.47119271975703,2.07946556924337,0.728676962213258,3.07513225726471,3.65817186517822,1.98720978987242,7.58840533095999,9.85226149033854,9.68354419421754,12.5226998523058,12.6195091542264,11.5998586405387,11.4127135322336,12.2788800749838,11.9967850900925,13.0420565889004,14.8814190014551,16.3246369668168,17.025380784936,15.7934579912833,14.2556592627937,12.7827305344843,10.4661261021454,9.30672238015381,11.1334225254556,11.3172189692689,10.8309603255139,13.6250125449479,17.5741730899118,13.736193808668,13.7670333576878,11.7621736206878,8.34883728918829,6.70503818326542,4.25136939704091,3.41767325283561,3.54957173567491,3.46741035609938,2.01347779997948,1.41215162632372,1.26711740893367,0.294480680366514,2.12596076957689,5.42595906195405,9.34464404570185,13.7660247406224,17.6652352006764,20.3928261231616,22.6031073555769,24.6954341314311,25.4282241084232,28.3790189806878,30.3542091590411,29.9903793101092,23.6927261834184,28.1725026079149,32.3010597131663,38.6883248281772,43.5516675217675,48.6854592373917,56.657311745763,60.7924216399808,63.641104187574,58.8343313621274,56.1090978938961,64.184578224879,61.8345940286236,51.5499345635069,41.6430609377657,30.632023595232,19.0911903083128,8.13617661855687,-7.0869321711098,-16.9840792414001,-24.8966122186513,-30.5684497295506,-34.2780260539272,-35.7679574166147,-28.1016860903864,-18.7831384728855,-4.73558876048469,17.5755611850762,21.0864662592107,20.568508874515,18.8112201957128,18.3158220274026,16.1628336440862,11.3199755347528,8.77822340091974,9.01195179263556,8.78119693666548,9.67592829844488,8.8792072445895,8.35767631318325,9.92013162051224,10.1940396960262,10.2930679567613,10.5498987550468,10.5630206137956,10.0304665621058,8.62267126709688,7.86693062404139,7.81719919487619,10.0180452907213,11.8237686493257],"I20436^FMA_COS_UNCH(\"EPS\",\"1M\",+1,0,-20AY,M,\"PORTAGG\",\"MEANR\")":[5.0,11.0,2.0,3.0,5.0,5.0,1.0,3.0,6.0,9.0,5.0,3.0,6.0,8.0,5.0,6.0,3.0,5.0,4.0,14.0,1.0,14.0,7.0,4.0,9.0,4.0,2.0,7.0,5.0,5.0,7.0,15.0,9.0,15.0,7.0,6.0,5.0,5.0,5.0,10.0,2.0,5.0,11.0,10.0,7.0,7.0,8.0,7.0,13.0,6.0,3.0,14.0,6.0,4.0,11.0,9.0,10.0,18.0,7.0,11.0,9.0,7.0,6.0,11.0,9.0,7.0,6.0,5.0,8.0,11.0,8.0,4.0,7.0,6.0,1.0,9.0,3.0,0.0,1.0,8.0,7.0,19.0,2.0,2.0,19.0,6.0,6.0,9.0,6.0,2.0,11.0,12.0,8.0,15.0,3.0,4.0,11.0,5.0,4.0,4.0,5.0,5.0,10.0,9.0,4.0,8.0,4.0,3.0,9.0,7.0,5.0,13.0,3.0,6.0,7.0,2.0,3.0,13.0,7.0,2.0,9.0,3.0,2.0,11.0,10.0,6.0,7.0,9.0,3.0,4.0,5.0,3.0,13.0,9.0,0.0,7.0,4.0,2.0,5.0,3.0,3.0,9.0,0.0,2.0,5.0,1.0,4.0,5.0,1.0,2.0,2.0,6.0,3.0,7.0,2.0,1.0,6.0,4.0,0.0,4.0,1.0,3.0,3.0,4.0,5.0,5.0,0.0,1.0,2.0,0.0,0.0,2.0,2.0,3.0,3.0,1.0,5.0,6.0,3.0,0.0,2.0,0.0,0.0,5.0,1.0,1.0,3.0,5.0,4.0,6.0,2.0,3.0,5.0,0.0,3.0,3.0,1.0,0.0,3.0,0.0,2.0,8.0,4.0,3.0,6.0,3.0,4.0,10.0,2.0,0.0,6.0,0.0,1.0,7.0,2.0,0.0,2.0,2.0,2.0,4.0,4.0,0.0,1.0,0.0,3.0,5.0,4.0,0.0,3.0,3.0,0.0,3.0,4.0,3.0,2.0,2.0,7.0,3.0,3.0,1.0],"I00109^FMA_GROWTH_1YR(\"EPS\",NTMA,0,-20AY,M,\"PORTAGG\",\"MEANR\")":[6.91311755133779,6.65671967064983,6.3060068205886,5.58621448427795,5.66549514557666,4.94113776330709,4.99197623056992,4.94499093087135,6.92253093034582,7.06602124627237,6.81174717983725,6.25944566224046,5.60266847072198,4.52703846377434,3.96597325448218,3.04026178584185,2.74628257861006,2.66064191104402,4.50347625783648,4.58864912985355,6.35844498997457,6.04335604075953,5.60761911151701,5.40664204207069,6.13238103901628,6.27855994530775,5.76342212570044,5.79137449748266,5.65083076169782,5.16126545179438,5.12902061600956,4.85863430984063,6.11094500997249,6.71289073794831,7.39718845824617,7.11306172534825,7.12100374248138,6.7201860791039,6.27024688743031,6.43695846059859,6.1071616381319,5.68096221738782,6.34265252450224,6.32977406690437,7.66029547321046,7.8164629889179,8.37995213639612,8.75268191508755,9.2230450611446,8.79213861052674,8.4374558706491,8.10545518553982,8.00316785995167,7.44649518354029,6.85296201684959,7.72193222622037,9.08281033439197,9.41576273093625,9.12476777587979,8.98949415172898,8.81398600039472,8.45540857692573,8.17339739359137,7.88241102573827,7.83179842141094,7.37750420452451,6.77944956962827,39.7484928605847,41.7630729709297,48.9218479808046,43.6952119878388,35.8719849141761,29.7763984065459,23.2892205148048,14.7910034108844,5.08088329235327,-0.747727550938759,-3.46389574420248,1.03045218016719,9.10333880788604,7.18738678858183,7.67095585211263,7.71421959815767,8.88418341663268,8.76529596993447,8.32309193980053,7.98688042633433,8.42820783513999,8.8513200592169,9.37665006394402,10.0700718009719,8.38663982821447,8.55341293119929,9.31825737507061,8.65931860112188,8.19123898835399,7.91914633217708,7.7774328869842,7.38356845916169,7.12976324302365,6.97467432462146,6.59644886898885,6.5456726372194,6.683177010901,8.09255519403973,8.3815318812965,9.36455309687429,10.178881663161,10.9744641875741,11.9993905813631,12.9976702839705,12.9417237847344,13.458196872707,13.77800609029,13.5235016493881,10.7966466692065,11.2111424304452,10.9064778504278,11.5873535625668,12.0940756736608,11.4254642677615,11.6284751417842,11.9033493541876,12.0393954514318,12.6589663009114,13.4490629865438,8.95120869045849,9.04884982109432,9.5474905953497,10.3825143190767,10.0342455737269,9.79897683408779,10.2846260680767,10.3491197351123,10.7359391261851,11.1903623002241,11.2481032628687,10.9388214803138,9.95351559111655,9.37670733441661,7.71444261675088,10.3657591385816,10.2378198656193,9.85325149717272,10.1677461381593,9.80394080415284,9.27434186382968,9.48551125294986,8.88645861806649,8.84177437746111,9.45643921656454,10.1663880516467,9.57325498480409,10.1404493468112,9.51946301017077,8.99642827488623,9.48134234079637,9.03297122055682,8.4257088789814,7.65315459058627,7.57511254326471,7.31030403825505,7.3763244182636,7.72434058720334,6.51190682634813,7.03102332834595,7.63545129515416,8.19307674419535,8.96959882890399,9.50411418599979,10.9572560467661,11.0287582063344,11.6803250623313,11.1717671448759,10.3021654752095,8.14530079523015,7.14176638600737,6.53110894133969,7.30490751184794,7.69887974912929,8.7954484684344,10.7980814125848,12.3488441677949,11.8545715396128,12.4479101429464,11.740813234894,11.750522046434,12.0876072443728,13.1002554467925,14.0041177159996,20.6577892967234,26.9740534526292,32.4003239805696,34.7875469038292,39.6829024650023,40.2418333834294,44.4730007392599,46.3017772321393,47.3879731905913,47.0929194482487,44.6213367861904,44.2976396236942,38.4793165674534,32.2596434881669,25.0555231050239,18.2105360511127,9.64285188464632,3.48561669796523,-1.70961678594442,-5.85867016375033,-8.3735090474904,-10.1523472180515,-11.2817140528214,-6.20025428017994,-3.05220392225671,-0.358378595273031,7.05615542617455,6.26041185777503,7.16818736055921,10.247934593836,10.2117412520668,9.76514737369031,11.0515974733463,10.7983075532742,12.2084839824255,12.751903780931,13.0901668914169,14.6770052498357,14.3783035852916,14.8582653308253,14.256169352927,14.2080842348141,14.3086535492914,12.726611521167,12.1955669126108,12.3497483773544,13.2348260991768,13.3989832374066,13.1820964987454,12.6318003793612],"I20433^FMA_GROWTH_1YR(\"EBITDA\",NTMA,0,-20AY,M,\"PORTAGG\",\"MEANR\")":[1.67437743564589,3.27887613874443,6.70779014765834,9.91763689454246,13.6826849020838,15.9045106242752,5.77386762996806,-1.15477008545629,-2.27725178106221,-3.28609681422857,-2.62068735106912,-2.88708341691808,-2.67247657788376,-3.12809960959585,-3.60805022343953,-4.80056760104633,-5.54432897590586,-4.07868994548919,-1.8759426359872,-1.89300744733351,-1.93091099279089,-3.75716932830716,-3.33022250059134,-3.54271868823797,-2.47586877657275,-2.0093509286657,-2.20273886918976,-2.37974846072874,-2.88116024359394,-3.72100669764056,-5.36559013286949,-4.87765764791,-4.59631213739851,-2.76959664284627,-4.0656385834015,-5.17824667755843,-8.61059330668496,-10.1482148589261,-11.7546277145445,-12.319443559831,-13.0838516486665,-15.1022792519635,-15.032378270051,-13.8580487077273,-14.1246165817913,-11.0525018881208,-5.93039149050918,0.999515883944403,6.79163612113098,11.8528828954964,17.3401020117494,18.1820649923477,21.5787869709819,20.9883384916835,19.1125904118056,10.3292841843706,10.4443663470177,8.71899798329922,14.1802074879963,20.3383765249941,22.892159583184,28.3685781966181,33.8821170148475,35.1265356854703,39.2722663543562,43.5646276641182,43.1332933417115,40.2519180445763,34.7177940180739,30.9956176274878,23.7959917144053,18.2173305677355,12.1033053999127,12.5553584802662,3.31443760976632,-2.30070505227565,-8.13356244427666,-12.8000816184927,-13.304601384292,5.8293156438094,11.1361610762172,7.51308771356707,6.43655052516444,6.12490852145602,6.82780297930479,7.05409264279128,6.67891603421938,6.60582533055256,6.86885888775356,4.48643621050055,2.1908192818688,1.06446914977806,3.45841535661255,7.25613216048578,11.7138341792017,14.4936121139701,13.4053098511301,14.5763183156493,15.2798178775618,15.636173933635,16.019355023905,13.9621518308279,10.5904666505193,11.8361631117615,13.5156010188217,8.58478355114685,10.8791766369943,14.4567170704026,14.8300440248588,17.7693373738227,20.4038393182297,24.725024399154,27.8434453383417,30.891881064584,33.9277680450474,33.7858569813129,33.4451499832721,34.00712869508,31.8638526554336,29.2187175922564,25.9389506796886,21.4850806653569,17.3071854959467,13.0416463062975,9.87517345530821,4.46195833902834,1.23504227625665,-2.40048514112038,-1.48230294110128,7.05732981596955,4.31802198847096,0.856977748922001,-2.00478943968446,2.08282263286948,-0.470589285734732,-3.2506157562847,-7.25115253322508,-10.7183303396979,-14.3546341067048,-17.5959662879125,-18.8107499695832,-9.38923977859885,-1.07227956252572,3.21260268838088,4.8300169854766,5.26957784878983,5.27555171225349,4.50113176049444,4.03129532011416,4.38351944042822,4.97317722916541,5.31220477577415,5.90742110015429,7.33672100750678,7.03465820608922,6.53727824445001,5.86035726280081,4.92255569397618,3.57905942694272,3.50918768881349,3.8289136537875,3.27745289446401,3.62074018384965,3.25067074024298,2.69700400707739,3.44865924050171,3.23691724228519,3.13036948219081,4.09423080166192,3.74938270669856,3.21823816985798,4.62102707903891,5.30213018113737,5.93661081125553,5.88117517895369,5.28829300272204,5.71396043701721,3.99112944685841,5.96561437383853,7.48596361409461,9.56720241030234,10.3718597113947,13.3539140855031,14.6047249033782,15.667223114649,16.4836818788939,15.4984191762917,14.7902879715952,16.3156945414262,14.8806192147673,15.0505992711421,16.7199427685051,18.847044871637,19.4256906486905,19.1441373657698,19.3721914357451,21.0528655273643,22.2316933710539,20.1243498380121,20.9316869610423,24.0882634134262,24.9080697958423,18.5775713562656,13.9788883193447,11.3646302128065,5.20208435742378,-0.154637388407474,-5.18368885531252,-10.456946615797,-14.942585727463,-17.7715693716375,-21.9255559436916,-21.305106195383,-17.4090854269297,-10.6407904893737,-3.29971989595941,7.99253087620155,11.5898255034244,12.8940518968059,14.5353263079329,11.3457083669641,9.87907230926763,8.70386404373412,6.19904823148858,6.00265927982919,4.00178004256451,3.91046250999784,2.09657546478978,-0.326131799500015,-0.0701057579910908,-0.385638513446289,-0.775260142053461,-1.45223076152921,-2.88678577088313,-3.64376885853457,-3.76136556738357,-3.61191031669081,-3.22748746065935,-2.56639092904629,-0.149094501851427],"I00253^FMA_GROWTH_1YR(\"EBITDA\",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22.0623378685874,14.5795372151695,13.4800408602672,12.9169495157965,12.6718598261685,11.8627508783552,8.91369213779267,5.44192813942379,2.95431012220201,2.87693675646513,0.45980514636047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I00037^FMA_GROWTH_1YR(\"EBITDA\",NTMA,0,-20AY,M,\"PORTAGG\",\"MEANR\")":[10.2825173162478,11.6043405699828,12.8197700863248,14.9435400190768,15.140420035687,15.8711703133544,15.5112543617669,16.127161427931,15.7765322108134,14.8224472260906,12.5279584027825,10.3637858324211,7.40095141956821,5.95373188170101,5.14560626532541,4.54651635332747,4.62533435935682,4.8367043207697,5.85166461590168,6.67189756820773,7.5327720795733,9.21600002757599,9.07724349162165,9.32407438833069,8.76819002679607,8.29720237941986,7.81946835047296,7.21708619405068,5.86539817900988,5.02009761847418,4.15259785452776,3.52071100124158,6.20365477108783,4.45408129371458,2.73838344301639,0.616499623682319,-2.76627066165766,-5.0943305878894,-8.2829993235352,-10.4365638229805,-11.1181800679953,-12.5597532599957,-14.0778339499104,-14.6449136265208,-15.0627363140716,-16.4689815515699,-14.5183875625183,-13.8388806534965,-11.3811475867915,-9.16778640878665,-6.82205549393865,-2.62487920260758,-1.07513065157622,0.222477741162786,0.273992270315906,-7.73771283101399,-9.33269444253583,-11.0804105227692,-5.39899401677032,0.646694042057932,5.30675215379209,11.140608754126,16.7616464476555,17.2381261333247,19.332402204499,21.2442656441306,21.2274632116305,18.5750636615496,21.7986334920564,15.5192121689474,10.0380105146858,7.7781163066062,6.22690054589519,3.56916343231202,0.73478218397448,-2.06656390481123,-4.51872424040977,-6.11664658627775,-3.2980460990941,0.855395309234874,1.80551529974976,2.42312433967233,2.15244063877305,1.64885935377424,1.87377666933785,1.86462928869832,2.28029200476306,1.93297190921069,2.07459246920404,1.36867537971551,0.751338289332523,-0.419680482051941,-1.71395752854858,-0.489940309460113,1.05952576387549,1.6942453082525,2.6642485535231,2.64766232091285,3.29500192193579,4.25926127627365,4.34072069171255,4.62530559738633,4.51664471068321,4.08230961058459,3.26991058852815,2.14863884368887,3.39018107474332,3.98650878071296,5.18522296503693,6.23766543939165,7.25463019063166,8.79918623917981,11.3126777527273,12.7516289551673,13.4716666096302,13.6122474664501,14.7499080451054,12.4806931814936,9.28938214024341,7.04828155968125,4.88882564420436,4.19540601557529,3.6000630894567,1.90520510236629,0.842572069237513,-0.918125121536204,-2.33486121784607,-3.90057133384334,-4.1012660905845,-1.15774166413026,-0.073387232230559,-0.0216073861396933,1.06316811211677,2.33427484998265,1.32878338916908,1.39666944422657,0.850288895057266,0.0960272917407243,0.98896653660866,1.61006340397832,0.981952326945602,5.9450356233307,6.48629967342586,6.49242097553125,7.92241188161299,7.3448020060083,7.26380743677245,6.9800000279262,6.83974147396816,6.59280141430881,6.38339415643,8.95134919210139,9.76874227054779,9.61152326536822,9.18473095056267,8.41696889155122,7.59935130766416,6.23156315660929,5.48229900850269,6.01471778663477,5.89075823612026,4.66238396269938,7.82918162885712,9.29749433349699,10.4807028330944,11.1445343367802,9.7049363135987,8.01290995941092,6.72310597716917,5.60364729982771,4.72879139486002,4.75022572321581,3.91762970738138,3.10157959745046,2.99917661469807,2.8477040596146,2.71240097087682,3.85669979948967,5.29102047055114,7.65063004711694,11.5575817181362,13.1384696400773,15.1865372396447,17.153636059971,19.0131954879778,19.4499425397622,21.6940192603774,23.3033015643416,23.5161816969126,20.6228637389064,22.3754811896222,24.2423630385146,25.7476381889804,27.627182579552,30.26653799672,33.6362778469845,36.0284651169274,36.8543719057279,36.4339804260272,32.9917419287434,34.982080872869,30.7275758322944,23.8701969141884,16.8627943519906,11.5608373297937,4.58307152498884,-2.53071968770449,-9.68005105805817,-15.4967444579071,-19.3978500491266,-22.1503084717154,-23.6954508018336,-24.4351267460249,-21.0116270921066,-12.9565751462905,-0.566105649104282,14.5223509328781,16.176646945257,16.0266367280524,15.4445706654236,15.6398163796512,15.2857998502477,12.7869283544156,9.41628620997811,9.21722263644493,8.13944416153541,8.84811917180151,6.89693128127119,6.40599627020874,6.57109050973407,6.48862549001684,5.91948110455091,5.35981768139124,5.2499365193656,4.53258656751483,4.69759416065464,7.26602185260088,7.90758168750646,8.45283016385278,10.2731129005469],"I00901^FMA_COS_UNCH(\"EPS\",\"1M\",+1,0,-20AY,M,\"PORTAGG\",\"MEANR\")":[5.0,3.0,0.0,3.0,6.0,3.0,1.0,3.0,2.0,2.0,3.0,1.0,1.0,4.0,0.0,5.0,1.0,3.0,0.0,6.0,2.0,2.0,2.0,5.0,0.0,2.0,2.0,0.0,2.0,0.0,2.0,4.0,3.0,1.0,0.0,0.0,3.0,0.0,1.0,2.0,3.0,3.0,1.0,4.0,0.0,4.0,0.0,1.0,2.0,3.0,0.0,4.0,1.0,2.0,1.0,1.0,1.0,3.0,0.0,3.0,2.0,3.0,1.0,2.0,1.0,0.0,1.0,1.0,0.0,1.0,2.0,2.0,2.0,3.0,2.0,1.0,0.0,0.0,0.0,1.0,4.0,2.0,0.0,0.0,0.0,1.0,1.0,0.0,0.0,1.0,1.0,0.0,2.0,2.0,3.0,1.0,0.0,1.0,0.0,1.0,2.0,3.0,5.0,2.0,2.0,2.0,0.0,1.0,0.0,1.0,0.0,0.0,1.0,2.0,2.0,1.0,3.0,1.0,1.0,3.0,1.0,0.0,3.0,0.0,0.0,2.0,1.0,1.0,1.0,2.0,0.0,2.0,2.0,2.0,1.0,0.0,1.0,1.0,1.0,2.0,0.0,4.0,1.0,1.0,1.0,1.0,2.0,0.0,1.0,0.0,0.0,2.0,1.0,2.0,0.0,2.0,1.0,1.0,1.0,1.0,1.0,1.0,0.0,2.0,1.0,3.0,1.0,3.0,1.0,3.0,2.0,2.0,0.0,3.0,1.0,1.0,1.0,2.0,1.0,2.0,1.0,1.0,3.0,3.0,0.0,3.0,1.0,1.0,1.0,3.0,0.0,0.0,0.0,1.0,1.0,1.0,0.0,0.0,2.0,0.0,0.0,3.0,1.0,4.0,3.0,0.0,0.0,1.0,1.0,1.0,1.0,1.0,1.0,1.0,1.0,0.0,1.0,1.0,2.0,3.0,2.0,0.0,0.0,2.0,3.0,3.0,0.0,0.0,3.0,1.0,6.0,3.0,3.0,3.0,1.0,4.0,3.0,4.0,3.0,1.0],"I00901^FMA_GROWTH_1YR(\"SALES\",NTMA,0,-20AY,M,\"PORTAGG\",\"MEANR\")":[5.24663519861818,4.99838831406739,5.15882539847718,5.75061269695213,5.92412884668115,6.51224652238612,5.75988726841041,4.82341345397715,4.96561087072199,4.57151281021016,5.00587108418803,5.56355312923781,6.30722355524038,6.54955387483227,7.09230221344049,7.34729952615908,7.92479633731916,6.10496654966686,6.49582391406098,7.64085264684759,8.7347535777088,7.81502942228886,7.00033089273359,7.93366053763755,8.28414319375829,8.43808152688278,8.51764996271524,9.60120834848325,9.74395699051601,9.90621634370741,10.3363058501192,10.7418261113401,10.7827283790826,11.9824224874195,11.4070617608797,10.3319216000197,10.2537709526719,10.6279734050859,10.2468826152573,10.2754801948169,10.9458074586883,11.046368779447,11.1699120345767,10.9461554190861,11.7375114552115,11.2016300240781,16.8691135040249,20.7988708306162,24.8523744977565,27.3971096215643,30.0382353436188,32.318673968224,34.3400830377712,35.5208056343682,36.9190025246809,37.9033566047292,44.462590389141,45.3311338909334,41.6899335987636,37.7210381015444,35.2982718183594,32.8987512672775,29.3395646372266,27.5504895387883,25.1085888459895,24.5376436912697,24.1318409577638,19.2322782264448,19.8439776722368,21.6465928868158,17.2918267323372,13.3926140877064,10.6277717923168,8.39084584882363,5.21295411080205,0.679682111423427,-3.76712057852116,-5.11242836331419,-1.67373618793767,4.57382156706709,4.86534514579421,4.6746403559932,4.46293027479579,4.94086027360475,5.09648485732303,5.35187904101336,5.43369782330079,5.44071238433648,5.61995977147742,5.73942818190084,5.97571847964193,7.21114362719684,7.1239608931924,6.07365939185835,6.53557571039239,6.47851558246164,7.02015648856616,5.49976058277316,5.56677905615953,5.15790819618955,4.69765763367955,4.53244361181755,4.90396888139855,4.93630930517033,4.90213220707655,4.94783715512868,4.83453700720311,4.68938931947377,4.74624875556009,4.97268217602792,4.92773720235836,6.01436908316389,6.04265317865255,6.40404174311384,6.44032989970288,6.31398075772259,6.25115656520932,5.82202527969973,5.71290755661362,4.88802006650807,4.85157428219373,4.97029820519691,5.27797334559649,4.8345440101241,5.18164468072594,5.1837539745574,5.54969107761235,4.99819727833011,5.18752031302597,5.08199469723851,5.44514305450773,5.93424019099951,5.68801448206296,5.47763395262488,5.51621333000129,5.73393263964333,5.62692245428965,5.4567013348356,5.13871590072323,5.2628552880271,5.706355819854,5.98564939019064,5.54155376982128,5.03378606538459,4.76618562427129,3.28691776905307,3.19476741547149,3.26240020596553,3.42862348401362,3.36274975839427,3.40901057810732,3.60268735742481,3.60616665721479,3.51590920091821,3.4569482695643,3.76206785514641,3.82484055773463,4.13556404112397,4.09917280138478,4.10099402632556,4.26894331516445,4.40971745339162,4.57416410940852,4.2887818400784,3.75218522992709,3.57769727977137,3.60359948129816,3.86636154653628,3.81783509589296,4.09811726057704,4.0505938923265,3.75369974319363,3.59821777991888,3.4265691825443,3.16941162718064,2.78129877164517,2.07123168033276,1.85107881196339,2.90585489752258,3.28336063920488,4.01664138828021,4.82464885013629,5.59631515664565,6.11446541228155,6.10245882621872,6.45075893231185,6.71121605072413,6.58394430735411,6.52314945288388,6.53109931168535,6.07747531423694,5.862542417729,5.52251733218817,5.25769226036654,5.33506952960266,4.91611791515631,4.63617026143277,4.0632308067272,3.55852126627577,2.72179346314948,2.41086249517812,2.1532953993487,-0.625762189894085,-0.79033398930033,-0.958538582036471,-0.799582985519094,-0.177050624661723,0.671470645739364,1.1702375888971,1.88543040229026,2.6301221451646,4.02540672849554,5.19731730000162,6.24710912905668,6.44461463412674,7.73577986509376,9.67752423608346,9.07195144119245,8.88568075755925,9.20123113426851,8.99143953507565,8.9144925557744,8.79831918010892,8.12595956044023,8.14423903752113,8.15662405103468,6.6228267903508,3.25550004906677,1.83101993039851,0.481792068294276,-0.671176762969981,-2.26700542624545,-3.52452183271456,-4.47282884083882,-5.97991069029984,-11.5066352459866,-8.91165885354384,4.17976917560188,3.82355275814519,4.59939801653147],"I00937^FMA_COS_UNCH(\"EPS\",\"1M\",+1,0,-20AY,M,\"PORTAGG\",\"MEANR\")":[1.0,1.0,1.0,2.0,1.0,0.0,1.0,4.0,1.0,1.0,2.0,1.0,0.0,1.0,1.0,1.0,2.0,2.0,0.0,3.0,3.0,6.0,2.0,0.0,4.0,5.0,0.0,2.0,2.0,4.0,1.0,2.0,2.0,4.0,0.0,0.0,1.0,4.0,2.0,3.0,3.0,2.0,0.0,1.0,1.0,2.0,3.0,3.0,2.0,1.0,1.0,2.0,0.0,1.0,2.0,2.0,2.0,4.0,0.0,1.0,4.0,1.0,0.0,3.0,0.0,1.0,1.0,4.0,2.0,4.0,2.0,1.0,4.0,4.0,3.0,4.0,1.0,0.0,0.0,1.0,2.0,3.0,1.0,1.0,6.0,3.0,3.0,3.0,2.0,4.0,2.0,4.0,2.0,5.0,5.0,2.0,2.0,7.0,1.0,3.0,4.0,2.0,3.0,3.0,1.0,5.0,2.0,5.0,7.0,7.0,1.0,10.0,3.0,3.0,5.0,2.0,2.0,6.0,4.0,3.0,7.0,6.0,0.0,1.0,2.0,1.0,2.0,3.0,3.0,6.0,2.0,4.0,7.0,2.0,3.0,3.0,2.0,3.0,6.0,2.0,1.0,11.0,1.0,1.0,3.0,3.0,1.0,8.0,1.0,4.0,2.0,3.0,2.0,6.0,3.0,3.0,2.0,3.0,0.0,2.0,1.0,3.0,3.0,0.0,2.0,8.0,3.0,1.0,3.0,1.0,1.0,1.0,2.0,4.0,1.0,2.0,4.0,6.0,0.0,7.0,2.0,3.0,1.0,4.0,1.0,3.0,2.0,3.0,1.0,8.0,4.0,4.0,2.0,4.0,2.0,2.0,2.0,2.0,1.0,1.0,5.0,5.0,1.0,8.0,3.0,2.0,0.0,3.0,4.0,3.0,3.0,2.0,1.0,4.0,0.0,1.0,2.0,1.0,1.0,3.0,3.0,4.0,3.0,5.0,6.0,12.0,6.0,5.0,4.0,2.0,7.0,8.0,3.0,6.0,7.0,7.0,8.0,8.0,5.0,8.0],"I00937^FMA_GROWTH_1YR(\"EPS\",NTMA,0,-20AY,M,\"PORTAGG\",\"MEANR\")":[9.43394695938848,9.24401136060117,8.7834604283277,8.45533214802966,7.60854115172851,7.05992859554477,7.1497043645299,3.46736127526773,5.13788734489222,5.97304252799741,5.28945111018983,4.10334750213726,3.81502395448216,3.22551076889096,2.59440377068555,3.49128568011204,4.63808364061175,7.00720066394444,6.38982429812985,10.4141917675336,11.6035338471902,9.94771342437008,8.9324562922471,8.32493571934054,7.72406176493038,7.81932120368778,7.82330781409526,8.00344406629554,7.5621281088676,7.1080539847119,6.61625659165213,7.11581655145004,7.89570144366259,9.10946064214387,9.28055654765826,9.65876753648795,9.17108069793586,8.96983430267146,9.1427862151816,8.97917843604375,8.92179684174014,8.73619700297232,8.90258911150491,9.69419697515212,9.51571685597463,10.1327006696586,11.1778583698956,12.4067071675368,12.2172902125765,11.6130054379481,11.4556248565274,11.0048364329253,10.5120469849188,10.3717154916431,10.2441445957319,14.3987495051561,14.254546487989,14.1443052967751,13.6941833782174,14.3712572694957,13.6455629192385,16.8189059046549,16.7677658565683,16.0721258034231,15.66112139977,15.53000298357,15.3661747413486,17.5319158200767,21.1083625356224,23.6062903142575,20.7836053964644,15.9211398990775,11.5390884476618,7.0917177449232,3.22297757772137,-0.0866711482251734,-4.35885598477285,-6.78239682446282,-1.50223350566097,3.81864951245819,4.13600708371849,4.45898250136594,4.37673685895806,4.65363192116695,5.68073367994922,5.83029802479719,5.3286897477849,4.5697064962073,4.01320585761244,3.36306938223268,3.07528181712997,4.09593219602926,5.02111663568291,5.26996008749051,6.04238365911157,8.17133582663865,9.02167830448805,6.44547576130399,5.83996717018302,5.28350521383409,3.38320356687675,2.63965042084007,2.29304530917084,2.17840948623953,6.2758904671298,7.27559914573641,7.18046216810904,6.95720134855628,8.03254485174038,7.71209637604291,8.44851275612545,8.95416124227784,8.92443888267741,9.0807844846161,8.37547111651116,9.56165110595577,9.81693942975203,10.7556452813367,10.7146268162896,10.0196588274535,8.89264225448423,8.39818762256959,7.111669648181,6.60240724027301,6.84697123036956,6.88615314305907,6.84503847845543,6.8704904807447,7.74255002020205,8.17535131682054,8.80030330765318,9.9414794695084,10.8104582514993,11.4427091784485,12.2771500878485,13.283915822731,14.0783241507224,14.3874194215703,14.7335535289196,15.1805247297965,15.4611159078058,15.6218913155259,12.9808261599374,11.2695590771285,9.50040948614877,8.01570270441044,7.00656271688537,5.60719741329887,4.87534796760738,6.20265618779132,5.61654788999522,5.0448678097277,8.10926780969161,8.94056739161591,8.15597786115654,7.23483888620221,6.63959242439411,6.33995314872464,5.90919505030012,4.86728824689249,4.30168104605309,4.3887653202204,3.00694543853662,2.57542711265112,4.79214564828863,4.54967083297696,4.30470531465129,4.99587086653242,4.92460863483557,4.47931148191649,4.30115122976675,3.94001570668581,3.7190488593875,3.45885916947751,3.18027851601419,6.78348991085083,6.59535137845867,6.42768076584111,6.82966471754295,6.78004614706021,7.78554109873666,8.31337610479093,9.29774549549455,9.40949585830279,9.72641431943745,9.08176684621071,7.95061519488371,8.23240895305852,8.6344445758398,7.73836309999089,8.85164793189744,8.92705944679709,8.76865675178131,8.71462505053707,8.38510243863634,7.91686523810624,7.02458184874762,6.38397115959655,5.31547256360189,5.18653355703308,4.95917302783947,4.97202215522504,3.41485238581651,2.87847126111955,1.63894659127431,0.759753956820013,-0.336869153664006,-0.229996327467696,-0.648768840535159,-0.419688923125656,-0.439848280510253,2.49832649697233,3.27446774076192,4.57880561757696,4.12231888254219,5.13408029171176,7.32534310359916,5.97529247203469,6.01695591406089,7.08372179582128,6.89153811161698,7.65793362908496,9.51643902137806,10.6572540807293,12.3197233098564,12.6939510169645,11.8439252356772,11.5636965184904,11.3271053379206,10.7295499196509,10.5296846088481,9.73702176206898,10.9204164411057,11.9829053950141,15.9973992096399,15.9383584099401,8.40251707955853,8.43824242938261,9.94103072160286,10.0106869003666],"I00073^FMA_GROWTH_1YR(\"EPS\",NTMA,0,-20AY,M,\"PORTAGG\",\"MEANR\")":[16.1324827717214,16.3309965577068,16.2320299930578,15.4413869970543,15.0347503697566,14.661892214639,15.0191406063454,14.0329791701266,13.4382064538412,13.2912245664138,12.2300066386074,10.2643350044382,10.0686115655279,9.74831701574502,8.60782741774791,7.78862107461955,8.25030647483028,8.16953187048078,9.41056303240397,9.2580611939554,11.3692323733218,10.9603545613425,11.2114948363289,10.5829539940194,10.8165100712605,10.8396479455763,10.8427382917576,10.0116276677879,10.417542392999,9.94135718907718,9.41668236647248,8.79252842278758,8.45269379938381,6.32133807711997,5.34861111235893,4.06510860316435,4.64441921956013,4.12465788308268,3.18367820672468,1.88868541362852,1.28502660146394,-0.15952005064449,-2.03976650019727,-3.08115350764071,-2.91030206076235,-4.50797088925424,-2.87474718934431,-1.38005702032081,1.07596912666493,3.82745301293338,5.55968701075054,7.192799955513,8.18503165855745,9.01971157780008,9.54459006846389,12.0645878220488,14.3104538183644,13.5549569859956,20.1912138382326,26.8034042829567,31.7786305267321,36.5173913670077,41.623858866096,44.1765269905723,50.8025083884235,52.535611900816,52.5459228049168,48.3936452042822,50.4632113079463,54.7532028872018,47.5421561763689,34.9512377967688,30.6801152515593,21.1223762149212,11.7544766395338,4.40377703663619,-2.34775775551029,-6.41313893681855,0.882980466337101,8.76006152038977,9.603176935743,9.45546961161709,10.0014275886188,10.181859402079,10.8807423744454,11.0886263115773,11.2698481722942,11.6180409598051,11.6466951258212,11.7632646761695,11.6065106351,11.011403429292,12.7272803552136,14.6660528751106,14.1002269462364,13.1498562346964,13.1501293894142,12.7203641768783,11.9959251199847,11.4588177196537,11.6295036604549,11.9249753732264,10.9617105068731,10.6730071577201,12.1576173422037,11.962843603889,12.026753351682,12.1430838497533,12.54676464724,12.7329879338673,13.1269145643448,13.5062157891741,13.8385760358006,13.8326198941374,13.1776539785233,12.9686300623181,11.3209617442489,11.3162839021532,10.5821205265837,10.7635826764621,10.1646736354417,9.8629120779356,9.2455366777886,8.84887139570325,8.38228516777522,7.97722350709698,7.62895102953469,7.46779338623423,8.90508752042025,9.7768758115652,9.38208269736411,9.53069968335694,10.2026170413663,10.5128335420628,10.1851859945764,11.0659099610857,11.0545754788085,10.8001990165596,11.1302538411959,11.5268280843701,12.2635339107071,12.4904388408156,12.5169276833588,12.8841352737078,13.4949122190571,13.4470970540583,13.3460808490171,13.9196163240262,13.7513728974941,14.2525887128963,15.4396367893641,16.5108211079425,18.0060729494773,18.7678895876134,16.0812181863204,16.2336337254393,16.0496602210407,14.9972032701747,13.9696105526021,13.7143886969279,13.7530830448917,14.2268584898695,14.7920855897058,16.5858465249683,13.5403507986352,12.1106957082316,11.2493274450002,11.8754017881047,11.6689260187333,11.3703257794763,11.5615975663443,12.0605525128626,11.6496356112813,11.9497299501994,10.7469029727717,9.6511989537733,10.1252322165359,9.89954645452351,8.27931807273839,7.85107561595939,10.3409037051775,12.4560881706437,14.6670059200076,15.3698910329979,15.7179021467763,17.9300198591032,17.47921748872,19.9194910816726,18.9937133012788,17.2101527450899,20.5485642154995,23.653303079991,26.5279412273209,30.3968549345398,34.4963516594629,35.7850928095437,36.7828522229432,38.4987731788049,37.4170732596697,33.1532243741173,30.6866225761192,29.3769013150191,18.596456639851,12.0174032902522,6.82042707173564,0.890670940607718,-3.98116200918721,-8.98234913754285,-12.5668220807974,-14.1745794606438,-14.3816043831864,-12.7211316397531,-10.03764810012,-7.80583192107758,-3.7011103285619,1.27505870066991,8.83637775748403,9.31294661666187,9.75030673278638,10.8805258780289,11.3948535364448,11.784797075127,12.0387878274801,13.232078960853,14.9202313583666,16.2705194629929,16.7661409269601,16.5825832659872,16.5015102586081,16.5222099179919,16.8956619978536,15.9118976951131,16.0498270068356,15.491339781328,14.9511877299995,16.4493257372485,14.2248256340966,13.2734738299002,13.4175518357687,14.0026255573395],"I20438^FMA_GROWTH_1YR(\"SALES\",NTMA,0,-20AY,M,\"PORTAGG\",\"MEANR\")":[6.0954359120818,6.14155406897792,5.96582978912999,5.3076023001824,4.9137300254279,4.75250952279917,4.723443727399,4.7625626141539,4.92565521500242,5.20095771496264,4.88157037637066,4.24161712819386,3.89153600958159,3.27851266306471,2.88991835314515,3.64149311492613,4.08999629099994,4.19732342858716,6.17336440805786,6.80928736967983,6.73738391038824,6.07450774581455,5.45377392158987,5.01911569041871,5.38883382128985,6.11966486660669,5.84484217999466,6.102401018496,6.02203015374788,5.92018411245679,5.81579447321253,5.82888300087885,5.83058991873799,7.16371407920485,7.2675253271057,7.24540613046166,7.22586113247481,7.55619962762181,7.54576586107133,7.46550365549626,7.27970338512788,6.72314453805997,5.77486053390631,5.23103921743196,6.51677702726766,6.71309412650791,8.02027243007124,9.09470707191332,9.95281287844137,10.8666772388221,11.4735456779297,11.6300268471053,12.2403404749652,12.5603144120783,11.7662829594396,11.8853738411003,11.6189400462815,11.1003181970415,12.0033925584528,12.859050366039,13.583442902353,14.5114599770231,15.2718827561418,14.720259971406,14.9222864875538,15.0718167541101,13.7982479122721,9.12204576460149,9.28734313803849,9.33802682290919,7.38691429877521,5.74292646350683,4.40517609216999,3.20776900494586,1.84257294354645,0.878763244301964,-0.20518969771358,-0.937816904853362,2.05259344927169,5.26078588144324,5.74555731731451,5.76416941854613,6.14507496061684,6.22962817314344,6.11251822502405,6.13273222408819,6.28828019634623,6.21909334897137,6.20018317376079,6.08191419940462,5.62925564425594,5.62238492763297,5.35791753001293,4.95862172999594,4.68428995539175,4.68614172828981,4.65225550075869,4.70013217645994,4.52780847216326,4.29548534547743,3.54472229821145,3.02022748149092,2.90108850755643,2.9985934169034,3.47651712095593,4.50340883330832,4.71063555370098,4.94704908049312,5.25546962338888,5.61462408133576,6.08806799137211,8.02182256882895,8.88330222420299,9.3554298203019,9.10244888742082,8.97758407136692,8.88178033314335,8.89025598070161,8.17515921232188,7.48027589917719,6.5299644715624,5.92784078463614,5.27570641297385,4.74683317026319,4.31593480888823,4.07858467026396,3.92259990292503,3.39060416168175,3.01468828980083,2.93835200905671,4.19607244501875,4.4725237681082,5.95868986787683,6.95458129161451,7.48715337844012,8.17951437486256,8.87236538761614,9.28514230271962,8.39148348947837,7.66410936041808,6.79671598324433,6.27148907399924,5.89059471730308,5.68765828762626,5.3608638167726,6.00374709763449,5.85838043964135,6.05384655446641,5.76959931643006,5.63852749394046,6.08413917686537,6.1651809679153,7.2841270908725,8.09397039071152,7.66165739868704,7.20450903600462,7.32762053847424,7.38687923037992,7.30695103011368,7.17580212632334,7.14032446766213,7.12331215781096,7.11175224335024,6.9083263810851,7.39116060185933,7.14864485483498,7.44792177794328,7.86597017689402,8.39314275767481,8.82890530863648,8.71484419619329,8.45178282205161,8.33578966823578,7.62987208357349,6.82652394937943,6.41119133254856,5.99152682872991,5.01648913429089,5.7620174340106,5.94711592623073,6.34617452198007,6.72399444825968,7.23826499737512,6.97332787726146,7.09376447958851,6.9192993501556,7.22562072174316,7.31973846136736,7.29383231367628,7.13878162385645,7.83820113224348,8.13288805769632,8.63008478086687,8.31975870072147,8.49697036180073,7.58684263948563,6.99700551988237,6.37272981952044,5.05633940527041,4.32755854860235,3.26585691419852,2.84591176529728,2.42323339121685,2.07323538141787,1.61868230842248,1.13756663017781,0.706159180507788,0.588630707973312,0.373188609422488,0.198352563741329,0.39655746354483,0.646951041577115,1.54432428635243,2.82740067274749,4.6877648882467,5.94266871023578,6.3532980487992,6.22658675611944,6.33566020568198,6.57126040352703,6.38801807499091,6.25585662154761,6.6005680629935,6.87131131797328,7.68230617128319,8.35312756297726,8.3212559241592,7.99976866472329,8.16615935078961,7.97542561440377,7.85015437088982,7.80339750322543,7.69861619361492,7.59089187285266,7.5783780458427,7.60221309271873,7.66934354496476,7.9019419967135,8.61749163470127,9.46908599294121],"I00037^FMA_COS_UNCH(\"EPS\",\"1M\",+1,0,-20AY,M,\"PORTAGG\",\"MEANR\")":[5.0,9.0,6.0,7.0,7.0,3.0,6.0,9.0,7.0,9.0,5.0,2.0,8.0,4.0,3.0,3.0,3.0,1.0,1.0,18.0,7.0,17.0,8.0,3.0,5.0,3.0,4.0,3.0,6.0,5.0,9.0,12.0,5.0,11.0,5.0,4.0,7.0,4.0,2.0,6.0,4.0,4.0,6.0,13.0,4.0,12.0,8.0,2.0,10.0,6.0,3.0,3.0,2.0,1.0,7.0,12.0,3.0,14.0,7.0,6.0,7.0,3.0,3.0,6.0,1.0,2.0,2.0,1.0,3.0,4.0,4.0,4.0,3.0,8.0,2.0,4.0,6.0,1.0,3.0,6.0,2.0,9.0,4.0,3.0,1.0,6.0,3.0,7.0,4.0,2.0,6.0,7.0,3.0,11.0,6.0,4.0,6.0,8.0,3.0,8.0,4.0,5.0,2.0,9.0,3.0,5.0,6.0,4.0,12.0,8.0,2.0,12.0,6.0,1.0,7.0,6.0,2.0,10.0,9.0,9.0,12.0,4.0,5.0,8.0,9.0,1.0,5.0,5.0,6.0,7.0,5.0,5.0,12.0,5.0,5.0,7.0,2.0,3.0,4.0,3.0,2.0,10.0,3.0,2.0,10.0,4.0,2.0,7.0,5.0,4.0,3.0,2.0,6.0,23.0,7.0,5.0,7.0,3.0,4.0,3.0,4.0,4.0,7.0,0.0,4.0,11.0,5.0,1.0,8.0,5.0,0.0,4.0,5.0,2.0,6.0,2.0,1.0,10.0,5.0,4.0,7.0,5.0,2.0,7.0,1.0,1.0,1.0,0.0,2.0,10.0,3.0,1.0,4.0,3.0,1.0,4.0,3.0,1.0,3.0,0.0,4.0,8.0,4.0,2.0,1.0,4.0,0.0,7.0,0.0,1.0,2.0,0.0,2.0,4.0,2.0,1.0,9.0,2.0,1.0,10.0,4.0,2.0,0.0,1.0,0.0,10.0,1.0,5.0,4.0,3.0,4.0,1.0,3.0,3.0,1.0,2.0,6.0,6.0,3.0,3.0],"I00037^FMA_GROWTH_1YR(\"SALES\",NTMA,0,-20AY,M,\"PORTAGG\",\"MEANR\")":[3.79503247094439,5.12392807014876,4.9316040050625,6.3067003087903,5.98977096248805,5.63964210938579,3.39686439869506,3.05999379112217,2.45373886306392,2.4724174550689,1.63138992955053,1.73226224895524,0.845112960723567,0.437345283410004,0.480296794869301,0.329732020126538,-0.149265128950046,-0.0363576597908459,0.94276445202264,0.695607127398785,0.983475787828047,0.723737327534136,0.904991627412115,1.12712065570667,0.836947692176485,1.28388817333787,1.0908837560692,1.12440207830275,-0.0980776834227551,-0.117516301257687,0.705895507047983,0.557264285029982,0.715450319548268,0.28422404692795,-0.0103824356510045,-0.833452069217381,-2.74645521414782,-3.25563947041481,-4.14213839730898,-4.31376759342371,-3.91154989046425,-4.39486622444334,-4.24288972900368,-4.20120898369234,-5.44107685568724,-5.98166613545714,-5.78785308120606,-3.48829189986466,0.0310003492785142,1.64020229982022,3.94786563831001,5.78958650304681,7.15403070883965,7.80029530582146,6.46780254452467,4.48982403154427,2.46870861705584,0.497794431754416,2.78576799151015,4.47796627649968,6.99127340426093,8.39933892144706,11.1721282400616,13.5822698095159,14.0844319700377,13.8863538118493,13.7866505157428,13.7245960857297,11.7039651803933,10.3551168087111,7.14347059540243,5.33140805687442,3.63798020350012,1.1128964088866,-1.05042654852263,-2.88599811128123,-4.50936879120286,-5.65050865479237,-2.85273628341751,0.704380847093271,-0.16047226720345,0.215767344430611,-0.0405786977587401,0.20075676493554,0.858213780249708,1.18586242454214,1.08733190306977,1.48875909635965,1.76493271782022,1.35364646969821,0.650620120684251,0.353008353185456,0.521799630756637,0.491308117062161,2.73897256635505,3.08181936976267,2.84271320612398,4.10063136029336,4.15398969755492,4.28386340546267,4.3494438083898,4.34890765470964,4.16256426437324,4.94597442775851,3.70153078138839,3.3365238173985,3.74181479119994,3.60331283535347,4.9102969338313,5.57065747245207,6.0954536582861,6.89292337046546,7.95290808290579,8.31590984176779,8.67038068757603,8.55628556899988,6.57553005729613,5.34068482276289,4.94470498306797,2.79509178464066,1.35155821294491,1.44328998620233,0.782959336618031,-0.00179595764194707,-1.01018554231087,-2.36293718954171,-3.18318681693813,-3.35903105216881,-2.85450467052816,-0.441885139580026,-0.347121595281733,-1.0669451380275,0.257220959960879,0.836003412004837,0.2218389428017,-0.0382772350029099,-1.14274565631475,-1.64388969227917,-1.50201973480066,-1.79974163748578,-1.89472903802498,2.24108323403996,2.00723117101803,2.39660274894766,2.8612741122326,2.90439013836503,2.85272670156972,3.05563477777883,3.29443340827871,3.35341287428053,3.9648060697343,3.84653118393949,3.96816194131734,4.25167165220306,4.2460536533851,3.76629780311718,4.13075354039777,3.99416127807075,4.04585337229407,4.72831642432152,5.04376644707918,3.73910144164368,4.26989131945531,5.52327165709574,5.07118391332535,5.27538579256855,4.56185268635006,3.44165391963587,4.0722691658273,4.09932677760352,3.6565366401777,3.87026985471133,3.75191979641127,3.76139905435693,2.54920639928211,2.00823477547874,2.44953496744066,2.09402160380227,4.14496692040113,4.08569248698637,7.76218564343569,9.08764154006627,10.1382670674987,10.9598386445914,11.4734968669364,10.9088907147513,11.3533528443059,11.5728387121949,11.1425223908231,10.8883311587242,11.3685398365562,11.8254617477043,11.8578981896259,12.3150890468138,12.9041457788692,14.0277091057375,14.5724867216519,14.4641787529876,13.2715624507867,12.707005360737,12.2441503215739,11.0595628128913,7.8447489451757,4.53220610341602,1.35359258427745,-2.12919932227981,-5.09087916620253,-7.30710622544474,-10.115564521094,-11.0715248554438,-11.5212853571073,-12.5612884632579,-12.2274768756975,-9.3585766055765,-4.56273185746543,1.36248108123337,9.06464298004066,9.54573236580554,10.0173319195711,9.95929036838005,9.98537739159472,9.37537431583462,9.04848300785095,8.06392391740903,7.5883761536175,5.71664577151611,6.33773737147064,5.84572408253118,6.29829115331895,6.50146926417288,6.10414993855919,6.10956666322976,6.48877969488741,7.14090998217081,7.36026069328958,6.5295480746045,4.75710262911627,5.31417611619431,5.33494174771312,5.80154046112344],"I20433^FMA_GROWTH_1YR(\"EPS\",NTMA,0,-20AY,M,\"PORTAGG\",\"MEANR\")":[13.2708384625642,17.1053459321357,23.9484274939655,29.7317805341065,36.1556371572262,40.5890838645586,21.3953102765217,5.74855717882515,5.18982965850381,5.08696795390344,3.53035690480058,2.95008717642443,3.02132773476608,1.77209530802933,0.11693108325092,-2.14517448253051,-3.56642621124509,-1.52378952513576,2.76819021315982,4.36637318094956,4.4831739139301,0.192506610464209,-0.879583583425764,-1.38445782537263,-1.16509838191669,1.61470812024443,0.295124113782072,-0.262202441729595,-0.992902348217067,-1.98104027261965,-2.94631063727496,-4.0569626724358,-0.270995724170821,1.81160299066993,-0.707720806540743,-3.81815979205972,-7.41505324095277,-10.2618624070598,-14.717412350366,-15.6896198686132,-16.6293252123918,-18.8760576286892,-18.5585898306873,-18.2950085320123,-19.3501865628006,-15.7046282776452,-5.05251631695968,6.63830216588069,17.7048409340999,26.6462471401132,37.0702623907236,36.7820905011214,40.3341752970162,36.4257388882431,30.670451952601,18.3131008527574,18.0500498008257,14.6310025012721,80.0395597622218,141.905045438171,188.425471517303,225.87811034611,273.042464408555,293.525905341345,326.319495773458,354.672841840934,339.266612822044,325.671285581061,299.132944341349,277.145706683219,237.505893161174,207.973551860426,198.297434339957,166.035094348817,59.3470386705319,40.1686881070882,27.764345033986,-0.263667096828165,-22.6076089066749,12.4175206610072,17.322028398989,15.1652843794754,13.4983032253344,13.116414343739,13.2405363928862,11.1134002740127,8.7400338306628,8.65177701013026,7.82641232976701,5.82116614550844,4.14705983969014,3.48450567745544,3.27247573298118,8.77886804228588,15.4945735464519,20.9975367188211,20.4389466562908,21.9118282879589,23.3939484167669,23.353052200925,23.0303988443324,17.456294690735,14.6733075451042,14.3229276534862,13.9534574714123,9.43489315375323,13.3060749649794,17.9136904958113,22.3403956094381,26.8505753492275,32.8580533725278,41.9860492021579,46.9115836271019,51.9126298725536,56.7036007346441,60.269055931121,59.931574772239,62.3307784253898,53.8416782185294,48.167466210393,41.5537513275297,33.5911902122202,23.8606126298923,15.2816021221643,8.32767566833982,-0.37776132709055,-7.57604402009412,-15.8141841214905,-22.0040008068699,-2.0223212968726,-0.490902337161131,-4.07778478233541,-5.28821016771376,-3.12721024206575,-3.61521959636984,-5.66376727266057,-10.2361443858635,-14.878612550218,-21.5875299397721,-26.5361705041221,-29.734989449307,-15.7463288721834,-1.4181683476875,4.26478386750987,7.44608490098334,8.66995251728673,9.1466593139549,8.84920131116604,9.43490313212212,9.73735790744991,10.5120100923859,10.7055676410271,11.0940332752956,12.8142971236252,11.1261171505828,7.88258940668754,5.84174823731101,4.28478453418374,2.83256084343056,1.61109513267527,1.07983759765408,0.701326559055528,0.860108868806275,1.60409854971311,3.29344834465684,3.7666098535622,3.96600043728855,5.12032079291537,6.48844100045894,6.0354881474435,4.86430093548809,7.89268473230804,9.84873797289761,11.5519062825431,10.9162913359266,9.58466653077777,9.41660086779316,6.30046617696851,8.10515769194486,9.0579307282467,10.7364585738972,13.1056048843446,14.9855841307287,16.4769881893962,17.868042849154,19.3653421575167,17.0029275245834,14.8393846250079,14.9043058118354,12.1546863968324,14.5023471745675,18.3154391624055,20.9621917856652,23.4676645168232,25.8861247397921,27.2874704593827,30.2143365912882,32.8170603584233,33.0219129555681,33.432728448368,36.7519293768561,36.639623976241,28.3495987804538,21.6502663572836,16.8158225561871,10.0435319150902,1.71057923453274,-7.04455852683015,-14.8707586207477,-19.3354731963698,-24.1812172999732,-27.7573058176781,-24.7270201620037,-22.8310623535246,-15.1453407070773,-5.2089522971443,9.39138047350976,13.9709574957749,15.787242396999,17.1926195968079,14.001998790176,12.5404788014966,9.62521702523907,8.25394346464778,7.08492012381235,4.65816551291643,4.29389458984187,2.83556594237751,0.788037993519197,-0.0427769597808746,-0.0417014735729538,-1.11951206057923,-1.93055690540749,-3.54362442564169,-3.70651434767797,-3.73645129285498,-0.949276110825318,-0.888251418074309,0.152709517210056,1.2674890787911],"I20436^FMA_COS_DOWN(\"EPS\",\"1M\",+1,0,-20AY,M,\"PORTAGG\",\"MEANR\")":[12.0,9.0,9.0,23.0,16.0,22.0,27.0,23.0,21.0,22.0,19.0,21.0,28.0,21.0,25.0,27.0,32.0,30.0,30.0,14.0,27.0,24.0,24.0,32.0,27.0,22.0,28.0,20.0,24.0,24.0,26.0,17.0,27.0,25.0,20.0,26.0,21.0,27.0,30.0,26.0,28.0,29.0,29.0,22.0,36.0,32.0,26.0,26.0,19.0,26.0,29.0,28.0,21.0,22.0,25.0,20.0,24.0,15.0,17.0,17.0,21.0,14.0,9.0,16.0,14.0,15.0,22.0,15.0,23.0,20.0,19.0,20.0,26.0,18.0,24.0,21.0,30.0,39.0,44.0,18.0,20.0,20.0,28.0,20.0,16.0,22.0,23.0,25.0,24.0,23.0,17.0,16.0,25.0,18.0,27.0,29.0,18.0,19.0,23.0,24.0,22.0,27.0,20.0,15.0,21.0,18.0,24.0,19.0,19.0,19.0,20.0,15.0,18.0,13.0,15.0,17.0,15.0,11.0,13.0,17.0,16.0,12.0,16.0,17.0,14.0,18.0,17.0,13.0,16.0,16.0,14.0,17.0,13.0,15.0,16.0,17.0,14.0,11.0,9.0,17.0,14.0,13.0,21.0,10.0,17.0,11.0,8.0,15.0,15.0,14.0,16.0,11.0,17.0,14.0,18.0,18.0,14.0,18.0,17.0,17.0,18.0,17.0,12.0,10.0,14.0,13.0,16.0,19.0,15.0,16.0,11.0,14.0,14.0,19.0,19.0,13.0,12.0,15.0,10.0,15.0,16.0,19.0,18.0,17.0,15.0,17.0,13.0,11.0,11.0,12.0,11.0,14.0,12.0,14.0,12.0,12.0,9.0,9.0,11.0,12.0,12.0,11.0,14.0,16.0,9.0,7.0,9.0,10.0,14.0,17.0,16.0,14.0,12.0,12.0,12.0,12.0,9.0,12.0,16.0,13.0,13.0,14.0,15.0,8.0,12.0,10.0,10.0,12.0,14.0,11.0,14.0,7.0,9.0,7.0,12.0,12.0,6.0,13.0,8.0,10.0],"I20438^FMA_COS_UNCH(\"EPS\",\"1M\",+1,0,-20AY,M,\"PORTAGG\",\"MEANR\")":[0.0,2.0,0.0,0.0,2.0,3.0,0.0,3.0,0.0,1.0,4.0,1.0,1.0,0.0,0.0,1.0,3.0,0.0,0.0,2.0,0.0,4.0,2.0,1.0,0.0,1.0,0.0,1.0,3.0,0.0,3.0,4.0,0.0,3.0,1.0,0.0,0.0,0.0,1.0,2.0,1.0,0.0,0.0,5.0,1.0,3.0,1.0,0.0,0.0,1.0,0.0,1.0,2.0,0.0,2.0,4.0,0.0,2.0,3.0,0.0,1.0,0.0,1.0,0.0,0.0,1.0,0.0,1.0,0.0,1.0,2.0,0.0,2.0,4.0,0.0,1.0,0.0,0.0,0.0,2.0,2.0,2.0,3.0,0.0,3.0,1.0,1.0,3.0,0.0,1.0,0.0,6.0,0.0,1.0,0.0,1.0,3.0,2.0,3.0,3.0,0.0,2.0,1.0,5.0,1.0,2.0,1.0,1.0,0.0,0.0,1.0,2.0,4.0,3.0,1.0,7.0,1.0,3.0,2.0,0.0,3.0,4.0,1.0,2.0,0.0,0.0,1.0,3.0,4.0,2.0,3.0,1.0,4.0,2.0,0.0,1.0,2.0,2.0,1.0,2.0,1.0,4.0,1.0,0.0,4.0,0.0,1.0,5.0,1.0,1.0,0.0,1.0,0.0,0.0,0.0,0.0,2.0,0.0,1.0,1.0,2.0,0.0,2.0,1.0,1.0,3.0,2.0,2.0,0.0,1.0,0.0,2.0,3.0,1.0,1.0,2.0,0.0,2.0,0.0,0.0,1.0,0.0,0.0,0.0,2.0,0.0,1.0,2.0,1.0,5.0,2.0,2.0,4.0,0.0,0.0,0.0,1.0,1.0,0.0,0.0,2.0,2.0,2.0,4.0,2.0,1.0,0.0,1.0,0.0,1.0,0.0,0.0,2.0,1.0,0.0,0.0,1.0,2.0,0.0,2.0,1.0,0.0,3.0,0.0,2.0,3.0,0.0,1.0,3.0,0.0,2.0,1.0,1.0,4.0,1.0,3.0,1.0,4.0,4.0,4.0],"I00253^FMA_COS_UNCH(\"EPS\",\"1M\",+1,0,-20AY,M,\"PORTAGG\",\"MEANR\")":[31.0,28.0,11.0,29.0,21.0,17.0,24.0,15.0,17.0,39.0,12.0,9.0,32.0,22.0,12.0,29.0,16.0,15.0,18.0,17.0,17.0,37.0,24.0,13.0,27.0,17.0,7.0,24.0,15.0,16.0,19.0,23.0,14.0,22.0,12.0,10.0,14.0,13.0,8.0,16.0,13.0,21.0,18.0,23.0,17.0,45.0,12.0,12.0,24.0,10.0,9.0,21.0,14.0,10.0,9.0,22.0,15.0,39.0,10.0,18.0,24.0,21.0,11.0,21.0,18.0,10.0,21.0,23.0,20.0,39.0,24.0,18.0,32.0,25.0,19.0,20.0,17.0,4.0,16.0,27.0,22.0,53.0,19.0,26.0,32.0,18.0,16.0,30.0,14.0,21.0,36.0,25.0,20.0,43.0,27.0,21.0,34.0,23.0,18.0,24.0,19.0,24.0,31.0,27.0,25.0,35.0,21.0,29.0,35.0,19.0,19.0,32.0,16.0,22.0,27.0,22.0,17.0,33.0,16.0,25.0,32.0,21.0,16.0,18.0,13.0,19.0,27.0,16.0,12.0,35.0,15.0,23.0,25.0,21.0,19.0,27.0,22.0,15.0,18.0,13.0,15.0,26.0,14.0,21.0,29.0,15.0,14.0,18.0,16.0,17.0,17.0,13.0,21.0,35.0,16.0,25.0,26.0,7.0,13.0,20.0,9.0,18.0,24.0,9.0,15.0,31.0,12.0,16.0,18.0,20.0,15.0,15.0,16.0,22.0,18.0,21.0,11.0,35.0,12.0,14.0,13.0,13.0,15.0,25.0,10.0,14.0,13.0,17.0,16.0,27.0,10.0,21.0,23.0,14.0,13.0,28.0,18.0,12.0,17.0,16.0,16.0,37.0,13.0,16.0,22.0,17.0,20.0,19.0,15.0,28.0,13.0,15.0,21.0,27.0,12.0,16.0,13.0,16.0,12.0,25.0,18.0,20.0,18.0,17.0,15.0,29.0,17.0,27.0,14.0,19.0,22.0,26.0,14.0,18.0,15.0,22.0,18.0,23.0,21.0,22.0],"I20433^FMA_COS_DOWN(\"EPS\",\"1M\",+1,0,-20AY,M,\"PORTAGG\",\"MEANR\")":[1.0,2.0,1.0,3.0,1.0,5.0,0.0,11.0,11.0,8.0,7.0,5.0,7.0,10.0,9.0,7.0,15.0,15.0,13.0,9.0,16.0,9.0,9.0,15.0,17.0,16.0,14.0,8.0,11.0,8.0,11.0,5.0,14.0,10.0,9.0,8.0,8.0,11.0,14.0,14.0,8.0,16.0,14.0,10.0,13.0,11.0,8.0,10.0,8.0,4.0,5.0,5.0,4.0,4.0,8.0,6.0,12.0,11.0,6.0,9.0,4.0,4.0,9.0,9.0,8.0,10.0,7.0,12.0,11.0,8.0,13.0,13.0,12.0,14.0,14.0,16.0,23.0,27.0,27.0,18.0,20.0,16.0,13.0,15.0,16.0,18.0,21.0,19.0,13.0,11.0,18.0,12.0,19.0,12.0,12.0,15.0,8.0,10.0,11.0,6.0,7.0,6.0,7.0,11.0,9.0,9.0,7.0,4.0,5.0,8.0,9.0,19.0,7.0,13.0,12.0,11.0,10.0,6.0,7.0,14.0,10.0,15.0,11.0,5.0,10.0,6.0,17.0,9.0,14.0,18.0,13.0,16.0,15.0,14.0,13.0,8.0,6.0,8.0,17.0,12.0,22.0,18.0,19.0,19.0,14.0,19.0,15.0,18.0,16.0,20.0,16.0,20.0,26.0,24.0,20.0,25.0,19.0,21.0,23.0,21.0,17.0,23.0,20.0,22.0,17.0,17.0,16.0,12.0,18.0,22.0,21.0,19.0,22.0,16.0,16.0,21.0,24.0,19.0,20.0,24.0,24.0,24.0,26.0,13.0,18.0,11.0,6.0,13.0,15.0,9.0,13.0,15.0,17.0,15.0,15.0,14.0,22.0,10.0,16.0,20.0,19.0,12.0,13.0,16.0,15.0,16.0,20.0,14.0,21.0,24.0,22.0,14.0,16.0,16.0,22.0,18.0,12.0,9.0,12.0,4.0,7.0,8.0,8.0,13.0,12.0,5.0,5.0,13.0,13.0,6.0,3.0,3.0,6.0,11.0,10.0,9.0,15.0,9.0,11.0,11.0],"I00073^FMA_COS_UNCH(\"EPS\",\"1M\",+1,0,-20AY,M,\"PORTAGG\",\"MEANR\")":[18.0,23.0,15.0,13.0,16.0,11.0,15.0,9.0,18.0,35.0,11.0,13.0,42.0,18.0,5.0,15.0,18.0,14.0,12.0,27.0,14.0,37.0,21.0,17.0,27.0,25.0,11.0,22.0,29.0,16.0,27.0,27.0,15.0,44.0,23.0,11.0,34.0,36.0,10.0,19.0,26.0,18.0,22.0,25.0,12.0,45.0,23.0,14.0,21.0,30.0,7.0,27.0,11.0,9.0,15.0,28.0,14.0,43.0,19.0,11.0,26.0,22.0,9.0,29.0,24.0,6.0,13.0,13.0,14.0,40.0,20.0,9.0,25.0,28.0,7.0,18.0,16.0,1.0,4.0,17.0,9.0,50.0,16.0,8.0,24.0,18.0,10.0,24.0,16.0,8.0,25.0,16.0,16.0,39.0,19.0,15.0,21.0,17.0,11.0,20.0,17.0,15.0,22.0,26.0,13.0,26.0,7.0,17.0,10.0,20.0,7.0,17.0,18.0,11.0,13.0,22.0,15.0,24.0,14.0,11.0,18.0,20.0,8.0,11.0,14.0,7.0,12.0,17.0,16.0,28.0,12.0,12.0,18.0,17.0,9.0,17.0,11.0,11.0,13.0,5.0,14.0,17.0,15.0,15.0,20.0,12.0,6.0,16.0,8.0,14.0,7.0,9.0,10.0,24.0,9.0,6.0,21.0,9.0,11.0,18.0,8.0,7.0,11.0,14.0,17.0,21.0,13.0,13.0,15.0,9.0,12.0,12.0,23.0,11.0,16.0,8.0,15.0,20.0,10.0,10.0,8.0,3.0,9.0,17.0,11.0,4.0,13.0,6.0,12.0,14.0,4.0,8.0,8.0,7.0,4.0,8.0,10.0,5.0,11.0,2.0,6.0,18.0,10.0,12.0,13.0,10.0,6.0,13.0,11.0,6.0,5.0,5.0,8.0,15.0,4.0,2.0,9.0,5.0,4.0,7.0,15.0,10.0,11.0,6.0,7.0,19.0,8.0,10.0,10.0,6.0,10.0,12.0,11.0,10.0,13.0,5.0,9.0,10.0,10.0,10.0],"I00037^JULIAN(FMA_GROWTH_1YR(\"EPS\",+1,0,-20AY,M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20433^FMA_COS_UNCH(\"EPS\",\"1M\",+1,0,-20AY,M,\"PORTAGG\",\"MEANR\")":[3.0,3.0,2.0,4.0,2.0,0.0,3.0,1.0,2.0,6.0,0.0,1.0,1.0,0.0,1.0,1.0,0.0,3.0,3.0,2.0,1.0,7.0,5.0,3.0,3.0,1.0,1.0,4.0,2.0,0.0,4.0,3.0,1.0,4.0,4.0,1.0,1.0,1.0,1.0,2.0,3.0,2.0,1.0,2.0,2.0,2.0,1.0,2.0,3.0,3.0,3.0,1.0,1.0,0.0,2.0,2.0,1.0,5.0,2.0,1.0,3.0,2.0,3.0,3.0,4.0,2.0,2.0,4.0,2.0,10.0,6.0,5.0,4.0,5.0,2.0,2.0,1.0,0.0,0.0,1.0,5.0,8.0,6.0,3.0,6.0,2.0,1.0,2.0,3.0,4.0,4.0,5.0,1.0,4.0,2.0,0.0,4.0,2.0,0.0,2.0,2.0,0.0,4.0,2.0,3.0,5.0,2.0,2.0,1.0,4.0,6.0,0.0,1.0,1.0,3.0,1.0,3.0,3.0,2.0,0.0,4.0,1.0,3.0,0.0,3.0,5.0,2.0,2.0,1.0,3.0,2.0,1.0,2.0,2.0,1.0,2.0,0.0,1.0,2.0,1.0,0.0,2.0,1.0,1.0,6.0,3.0,4.0,5.0,3.0,1.0,5.0,4.0,0.0,2.0,3.0,2.0,5.0,3.0,3.0,6.0,2.0,3.0,2.0,4.0,5.0,8.0,3.0,3.0,2.0,0.0,5.0,4.0,1.0,5.0,1.0,4.0,6.0,7.0,2.0,5.0,2.0,3.0,1.0,6.0,2.0,2.0,3.0,5.0,3.0,5.0,1.0,2.0,1.0,0.0,1.0,5.0,1.0,2.0,5.0,2.0,3.0,8.0,2.0,1.0,1.0,2.0,2.0,1.0,0.0,1.0,1.0,1.0,2.0,4.0,0.0,1.0,5.0,4.0,1.0,2.0,3.0,0.0,4.0,1.0,1.0,5.0,1.0,1.0,1.0,1.0,0.0,4.0,0.0,0.0,1.0,0.0,1.0,4.0,1.0,1.0],"I00109^FMA_COS_UNCH(\"EPS\",\"1M\",+1,0,-20AY,M,\"PORTAGG\",\"MEANR\")":[9.0,4.0,3.0,11.0,13.0,2.0,11.0,8.0,5.0,11.0,8.0,8.0,7.0,4.0,5.0,7.0,5.0,4.0,4.0,10.0,7.0,12.0,11.0,7.0,8.0,7.0,8.0,5.0,6.0,7.0,10.0,7.0,7.0,17.0,8.0,3.0,9.0,7.0,4.0,7.0,13.0,10.0,5.0,8.0,4.0,16.0,7.0,10.0,11.0,9.0,1.0,9.0,4.0,4.0,4.0,10.0,4.0,9.0,5.0,2.0,10.0,8.0,4.0,6.0,6.0,4.0,9.0,6.0,6.0,20.0,13.0,5.0,14.0,19.0,2.0,6.0,5.0,1.0,3.0,9.0,5.0,19.0,12.0,2.0,19.0,10.0,5.0,7.0,10.0,7.0,6.0,12.0,5.0,15.0,9.0,6.0,13.0,14.0,10.0,10.0,13.0,5.0,10.0,12.0,5.0,25.0,7.0,5.0,15.0,9.0,6.0,11.0,17.0,10.0,5.0,18.0,7.0,19.0,9.0,11.0,16.0,11.0,8.0,14.0,8.0,2.0,12.0,8.0,9.0,15.0,12.0,5.0,11.0,9.0,3.0,12.0,13.0,11.0,6.0,5.0,9.0,18.0,11.0,7.0,11.0,4.0,2.0,15.0,9.0,7.0,4.0,5.0,5.0,18.0,4.0,6.0,13.0,6.0,6.0,6.0,4.0,3.0,15.0,6.0,2.0,12.0,5.0,7.0,7.0,2.0,6.0,10.0,12.0,7.0,6.0,8.0,6.0,16.0,4.0,7.0,8.0,6.0,4.0,7.0,6.0,3.0,8.0,11.0,7.0,16.0,10.0,4.0,9.0,4.0,3.0,5.0,6.0,3.0,3.0,2.0,7.0,9.0,6.0,10.0,7.0,4.0,2.0,7.0,7.0,6.0,5.0,5.0,5.0,9.0,3.0,1.0,10.0,8.0,1.0,4.0,4.0,7.0,7.0,0.0,6.0,18.0,6.0,5.0,8.0,4.0,12.0,11.0,7.0,8.0,3.0,7.0,7.0,14.0,6.0,14.0],"I00649^FMA_COS_DOWN(\"EPS\",\"1M\",+1,0,-20AY,M,\"PORTAGG\",\"MEANR\")":[10.0,8.0,14.0,8.0,10.0,11.0,13.0,10.0,5.0,7.0,6.0,10.0,6.0,11.0,13.0,11.0,8.0,13.0,14.0,10.0,8.0,8.0,10.0,14.0,11.0,8.0,14.0,8.0,9.0,10.0,7.0,8.0,4.0,6.0,7.0,7.0,6.0,1.0,5.0,4.0,3.0,6.0,3.0,5.0,9.0,8.0,5.0,13.0,8.0,3.0,7.0,5.0,10.0,10.0,14.0,8.0,5.0,8.0,9.0,11.0,13.0,3.0,1.0,2.0,9.0,6.0,1.0,8.0,0.0,5.0,5.0,4.0,9.0,9.0,12.0,16.0,20.0,19.0,18.0,12.0,11.0,8.0,11.0,14.0,7.0,13.0,15.0,13.0,13.0,15.0,13.0,10.0,12.0,11.0,16.0,18.0,12.0,15.0,11.0,12.0,5.0,10.0,9.0,8.0,5.0,4.0,11.0,13.0,7.0,6.0,5.0,5.0,4.0,0.0,7.0,6.0,8.0,7.0,10.0,5.0,5.0,4.0,5.0,7.0,8.0,5.0,6.0,5.0,5.0,5.0,6.0,8.0,12.0,10.0,9.0,7.0,4.0,4.0,7.0,9.0,9.0,7.0,8.0,8.0,11.0,8.0,12.0,5.0,9.0,10.0,9.0,12.0,7.0,5.0,10.0,11.0,5.0,5.0,6.0,9.0,11.0,11.0,9.0,9.0,8.0,9.0,12.0,14.0,10.0,9.0,11.0,9.0,3.0,5.0,4.0,3.0,7.0,5.0,10.0,10.0,4.0,5.0,1.0,1.0,1.0,4.0,2.0,1.0,1.0,2.0,2.0,1.0,2.0,2.0,1.0,3.0,1.0,5.0,6.0,8.0,6.0,3.0,6.0,5.0,5.0,6.0,8.0,8.0,7.0,8.0,11.0,12.0,12.0,12.0,10.0,11.0,10.0,9.0,11.0,5.0,7.0,7.0,5.0,8.0,9.0,7.0,4.0,4.0,5.0,7.0,3.0,5.0,3.0,7.0,3.0,3.0,4.0,5.0,7.0,6.0],"I20438^FMA_COS_DOWN(\"EPS\",\"1M\",+1,0,-20AY,M,\"PORTAGG\",\"MEANR\")":[9.0,5.0,5.0,5.0,7.0,5.0,11.0,6.0,7.0,8.0,4.0,7.0,9.0,12.0,12.0,12.0,8.0,14.0,14.0,6.0,6.0,9.0,9.0,11.0,13.0,11.0,11.0,9.0,6.0,9.0,7.0,6.0,8.0,8.0,10.0,11.0,9.0,5.0,4.0,7.0,3.0,5.0,2.0,3.0,12.0,8.0,6.0,4.0,4.0,3.0,4.0,6.0,6.0,6.0,8.0,3.0,2.0,3.0,4.0,4.0,3.0,0.0,1.0,0.0,2.0,2.0,2.0,4.0,7.0,10.0,7.0,10.0,11.0,11.0,14.0,17.0,17.0,17.0,18.0,12.0,11.0,11.0,12.0,9.0,10.0,11.0,9.0,10.0,6.0,6.0,11.0,8.0,11.0,10.0,10.0,9.0,10.0,5.0,7.0,7.0,8.0,11.0,9.0,6.0,9.0,11.0,9.0,11.0,11.0,13.0,12.0,9.0,6.0,4.0,7.0,4.0,7.0,8.0,9.0,11.0,12.0,9.0,12.0,11.0,13.0,14.0,12.0,10.0,9.0,13.0,7.0,13.0,10.0,11.0,14.0,10.0,12.0,5.0,4.0,9.0,11.0,10.0,11.0,12.0,8.0,8.0,11.0,9.0,11.0,11.0,13.0,5.0,11.0,10.0,11.0,11.0,6.0,9.0,7.0,7.0,4.0,7.0,5.0,6.0,4.0,6.0,3.0,6.0,5.0,1.0,6.0,4.0,4.0,2.0,2.0,5.0,1.0,5.0,7.0,9.0,7.0,8.0,5.0,4.0,3.0,9.0,7.0,2.0,4.0,6.0,2.0,3.0,3.0,5.0,2.0,2.0,1.0,5.0,7.0,7.0,4.0,4.0,6.0,5.0,3.0,6.0,11.0,10.0,12.0,12.0,13.0,12.0,12.0,10.0,11.0,12.0,7.0,8.0,10.0,9.0,7.0,11.0,9.0,9.0,7.0,6.0,6.0,7.0,3.0,6.0,7.0,6.0,6.0,4.0,7.0,8.0,7.0,8.0,5.0,2.0],"I20436^FMA_COS_UP(\"EPS\",\"1M\",+1,0,-20AY,M,\"PORTAGG\",\"MEANR\")":[28.0,25.0,34.0,19.0,24.0,18.0,17.0,22.0,21.0,17.0,24.0,24.0,14.0,21.0,20.0,17.0,17.0,17.0,18.0,25.0,25.0,15.0,22.0,17.0,16.0,24.0,20.0,23.0,21.0,21.0,18.0,18.0,16.0,13.0,26.0,20.0,26.0,20.0,17.0,16.0,21.0,17.0,12.0,22.0,11.0,15.0,21.0,22.0,23.0,24.0,24.0,13.0,26.0,28.0,18.0,25.0,21.0,22.0,31.0,27.0,25.0,32.0,38.0,26.0,30.0,31.0,25.0,30.0,19.0,19.0,23.0,26.0,17.0,25.0,24.0,19.0,16.0,10.0,5.0,24.0,23.0,11.0,20.0,28.0,15.0,22.0,21.0,16.0,20.0,25.0,21.0,20.0,15.0,15.0,19.0,17.0,21.0,20.0,17.0,17.0,20.0,15.0,16.0,20.0,19.0,18.0,15.0,21.0,15.0,16.0,17.0,13.0,18.0,20.0,17.0,20.0,21.0,15.0,18.0,19.0,13.0,22.0,20.0,10.0,14.0,14.0,14.0,11.0,14.0,13.0,14.0,13.0,7.0,7.0,15.0,8.0,12.0,17.0,17.0,11.0,15.0,10.0,10.0,19.0,9.0,16.0,16.0,8.0,12.0,12.0,10.0,11.0,8.0,7.0,9.0,10.0,9.0,7.0,12.0,8.0,10.0,9.0,14.0,16.0,11.0,12.0,14.0,10.0,13.0,14.0,19.0,14.0,15.0,9.0,9.0,17.0,14.0,10.0,18.0,16.0,13.0,11.0,12.0,8.0,14.0,12.0,14.0,14.0,16.0,13.0,18.0,14.0,14.0,16.0,15.0,15.0,20.0,21.0,16.0,18.0,16.0,11.0,12.0,11.0,15.0,17.0,14.0,7.0,11.0,10.0,5.0,13.0,14.0,8.0,13.0,15.0,16.0,10.0,6.0,7.0,7.0,10.0,8.0,15.0,8.0,8.0,9.0,11.0,6.0,9.0,9.0,13.0,10.0,13.0,9.0,10.0,12.0,9.0,14.0,14.0],"I20448^FMA_COS_DOWN(\"EPS\",\"1M\",+1,0,-20AY,M,\"PORTAGG\",\"MEANR\")":[9.0,7.0,7.0,7.0,3.0,9.0,7.0,7.0,6.0,6.0,6.0,8.0,9.0,6.0,13.0,12.0,14.0,20.0,14.0,2.0,6.0,7.0,11.0,13.0,10.0,7.0,13.0,7.0,6.0,16.0,15.0,8.0,10.0,4.0,4.0,8.0,9.0,11.0,15.0,8.0,10.0,11.0,13.0,9.0,13.0,10.0,7.0,12.0,8.0,12.0,18.0,12.0,12.0,18.0,19.0,12.0,7.0,10.0,10.0,13.0,11.0,14.0,9.0,11.0,8.0,11.0,13.0,6.0,11.0,8.0,8.0,12.0,11.0,9.0,7.0,13.0,15.0,24.0,26.0,8.0,7.0,6.0,11.0,9.0,8.0,9.0,12.0,8.0,8.0,11.0,11.0,8.0,13.0,8.0,10.0,12.0,13.0,5.0,11.0,11.0,8.0,9.0,14.0,7.0,11.0,6.0,7.0,9.0,13.0,6.0,11.0,7.0,5.0,9.0,4.0,4.0,6.0,8.0,5.0,12.0,10.0,7.0,6.0,6.0,13.0,12.0,7.0,6.0,8.0,8.0,11.0,12.0,11.0,6.0,9.0,6.0,11.0,9.0,7.0,5.0,11.0,3.0,4.0,7.0,7.0,6.0,8.0,6.0,8.0,12.0,9.0,8.0,7.0,6.0,11.0,12.0,10.0,9.0,13.0,7.0,9.0,14.0,9.0,8.0,9.0,3.0,7.0,10.0,9.0,11.0,11.0,11.0,9.0,11.0,8.0,6.0,9.0,10.0,6.0,9.0,14.0,14.0,8.0,9.0,7.0,10.0,7.0,4.0,6.0,6.0,4.0,4.0,8.0,4.0,9.0,6.0,6.0,5.0,4.0,6.0,7.0,10.0,5.0,10.0,6.0,5.0,5.0,7.0,6.0,9.0,10.0,6.0,9.0,8.0,8.0,11.0,4.0,7.0,7.0,8.0,9.0,8.0,11.0,8.0,6.0,10.0,8.0,13.0,6.0,9.0,8.0,9.0,9.0,7.0,10.0,2.0,5.0,8.0,10.0,9.0],"I00649^FMA_COS_UP(\"EPS\",\"1M\",+1,0,-20AY,M,\"PORTAGG\",\"MEANR\")":[3.0,5.0,2.0,7.0,6.0,5.0,4.0,6.0,9.0,7.0,7.0,4.0,4.0,3.0,1.0,1.0,7.0,1.0,0.0,4.0,7.0,2.0,2.0,1.0,3.0,4.0,2.0,7.0,5.0,3.0,9.0,8.0,12.0,4.0,8.0,10.0,7.0,15.0,11.0,12.0,15.0,10.0,11.0,12.0,9.0,9.0,10.0,5.0,8.0,17.0,13.0,10.0,9.0,10.0,5.0,13.0,14.0,11.0,11.0,8.0,6.0,14.0,17.0,14.0,9.0,13.0,18.0,11.0,16.0,11.0,14.0,15.0,10.0,8.0,6.0,4.0,0.0,1.0,1.0,8.0,9.0,5.0,8.0,5.0,6.0,4.0,5.0,6.0,7.0,5.0,7.0,8.0,5.0,7.0,3.0,2.0,5.0,4.0,7.0,8.0,12.0,10.0,10.0,12.0,15.0,11.0,9.0,7.0,10.0,13.0,13.0,13.0,15.0,17.0,13.0,10.0,9.0,9.0,9.0,10.0,7.0,12.0,11.0,10.0,9.0,13.0,9.0,12.0,11.0,10.0,9.0,10.0,4.0,4.0,7.0,6.0,10.0,12.0,9.0,5.0,5.0,5.0,5.0,7.0,4.0,8.0,4.0,7.0,6.0,5.0,7.0,4.0,7.0,6.0,5.0,4.0,6.0,8.0,8.0,4.0,4.0,5.0,3.0,7.0,8.0,6.0,5.0,1.0,6.0,8.0,6.0,8.0,13.0,10.0,12.0,11.0,9.0,9.0,7.0,5.0,10.0,8.0,13.0,11.0,11.0,8.0,8.0,9.0,10.0,7.0,9.0,11.0,7.0,9.0,9.0,7.0,8.0,5.0,4.0,2.0,3.0,7.0,5.0,5.0,4.0,6.0,4.0,1.0,6.0,3.0,0.0,1.0,1.0,1.0,3.0,1.0,1.0,3.0,2.0,7.0,6.0,5.0,8.0,5.0,4.0,1.0,8.0,8.0,8.0,6.0,9.0,7.0,9.0,5.0,10.0,9.0,6.0,5.0,5.0,5.0],"I20443^FMA_COS_UP(\"EPS\",\"1M\",+1,0,-20AY,M,\"PORTAGG\",\"MEANR\")":[6.0,8.0,11.0,5.0,14.0,10.0,7.0,10.0,6.0,10.0,8.0,8.0,10.0,9.0,9.0,12.0,13.0,8.0,12.0,8.0,8.0,9.0,10.0,4.0,8.0,11.0,7.0,7.0,8.0,9.0,9.0,8.0,11.0,12.0,11.0,10.0,9.0,5.0,4.0,7.0,9.0,6.0,9.0,8.0,17.0,9.0,6.0,9.0,12.0,10.0,11.0,12.0,16.0,15.0,7.0,9.0,15.0,9.0,18.0,15.0,10.0,11.0,10.0,12.0,12.0,11.0,12.0,16.0,16.0,16.0,12.0,11.0,8.0,9.0,7.0,6.0,6.0,6.0,8.0,9.0,7.0,4.0,8.0,10.0,13.0,10.0,8.0,8.0,11.0,8.0,7.0,14.0,10.0,14.0,10.0,8.0,5.0,5.0,5.0,6.0,10.0,10.0,11.0,7.0,15.0,9.0,13.0,15.0,12.0,7.0,15.0,9.0,14.0,9.0,11.0,11.0,9.0,8.0,13.0,16.0,15.0,8.0,9.0,10.0,9.0,5.0,6.0,9.0,13.0,9.0,12.0,10.0,10.0,10.0,11.0,6.0,7.0,7.0,5.0,8.0,7.0,11.0,11.0,10.0,12.0,7.0,11.0,8.0,9.0,8.0,10.0,11.0,9.0,9.0,10.0,8.0,3.0,12.0,9.0,5.0,10.0,7.0,8.0,7.0,11.0,8.0,8.0,5.0,7.0,7.0,6.0,5.0,8.0,4.0,5.0,9.0,9.0,9.0,12.0,6.0,7.0,5.0,9.0,13.0,4.0,6.0,8.0,12.0,11.0,11.0,11.0,10.0,11.0,9.0,14.0,12.0,12.0,12.0,8.0,12.0,6.0,8.0,12.0,8.0,9.0,10.0,8.0,8.0,6.0,2.0,7.0,9.0,6.0,8.0,11.0,6.0,9.0,4.0,7.0,5.0,9.0,6.0,5.0,12.0,10.0,11.0,11.0,14.0,10.0,10.0,8.0,9.0,8.0,6.0,7.0,6.0,13.0,12.0,17.0,14.0],"I00253^FMA_COS_DOWN(\"EPS\",\"1M\",+1,0,-20AY,M,\"PORTAGG\",\"MEANR\")":[33.0,22.0,36.0,38.0,35.0,53.0,43.0,36.0,46.0,39.0,36.0,37.0,27.0,27.0,39.0,35.0,28.0,57.0,30.0,33.0,46.0,34.0,35.0,47.0,33.0,26.0,46.0,27.0,29.0,33.0,38.0,47.0,47.0,32.0,37.0,42.0,40.0,26.0,32.0,33.0,30.0,33.0,38.0,34.0,44.0,28.0,30.0,46.0,31.0,29.0,54.0,32.0,32.0,57.0,73.0,34.0,38.0,23.0,29.0,30.0,24.0,23.0,25.0,23.0,23.0,36.0,35.0,47.0,54.0,43.0,34.0,46.0,55.0,58.0,71.0,80.0,99.0,125.0,114.0,51.0,63.0,54.0,67.0,60.0,50.0,59.0,68.0,64.0,64.0,70.0,64.0,55.0,83.0,59.0,60.0,70.0,58.0,56.0,77.0,61.0,60.0,72.0,58.0,48.0,68.0,51.0,53.0,52.0,38.0,30.0,49.0,41.0,42.0,43.0,44.0,43.0,43.0,45.0,42.0,41.0,47.0,47.0,80.0,87.0,76.0,71.0,72.0,68.0,80.0,60.0,69.0,67.0,69.0,48.0,59.0,54.0,55.0,64.0,69.0,65.0,69.0,52.0,63.0,54.0,52.0,56.0,58.0,55.0,60.0,69.0,68.0,53.0,57.0,41.0,56.0,52.0,50.0,56.0,64.0,57.0,54.0,61.0,50.0,60.0,58.0,55.0,66.0,55.0,62.0,61.0,77.0,73.0,70.0,59.0,59.0,64.0,80.0,67.0,76.0,85.0,96.0,83.0,85.0,75.0,69.0,70.0,72.0,52.0,58.0,43.0,50.0,42.0,52.0,57.0,65.0,56.0,50.0,58.0,62.0,50.0,57.0,51.0,41.0,38.0,40.0,46.0,67.0,54.0,72.0,77.0,102.0,92.0,86.0,82.0,97.0,99.0,86.0,75.0,88.0,73.0,72.0,79.0,72.0,55.0,72.0,60.0,60.0,47.0,60.0,33.0,38.0,48.0,38.0,43.0,40.0,24.0,40.0,33.0,42.0,34.0],"I00037^FMA_COS_DOWN(\"EPS\",\"1M\",+1,0,-20AY,M,\"PORTAGG\",\"MEANR\")":[14.0,12.0,15.0,9.0,9.0,15.0,21.0,15.0,17.0,18.0,19.0,26.0,23.0,28.0,26.0,28.0,25.0,31.0,30.0,18.0,22.0,20.0,18.0,29.0,26.0,27.0,27.0,23.0,19.0,15.0,21.0,20.0,23.0,18.0,21.0,27.0,25.0,30.0,34.0,32.0,23.0,23.0,21.0,17.0,28.0,23.0,17.0,25.0,21.0,16.0,20.0,19.0,10.0,14.0,13.0,11.0,15.0,16.0,16.0,15.0,17.0,13.0,6.0,3.0,10.0,2.0,11.0,10.0,16.0,11.0,15.0,14.0,15.0,18.0,14.0,31.0,30.0,42.0,41.0,20.0,28.0,24.0,25.0,34.0,33.0,30.0,34.0,31.0,32.0,32.0,26.0,23.0,32.0,23.0,25.0,25.0,22.0,18.0,30.0,18.0,19.0,28.0,21.0,17.0,21.0,16.0,14.0,22.0,17.0,14.0,25.0,20.0,11.0,20.0,15.0,20.0,18.0,14.0,14.0,15.0,10.0,20.0,18.0,20.0,18.0,19.0,24.0,23.0,34.0,25.0,29.0,31.0,27.0,26.0,30.0,27.0,31.0,25.0,21.0,26.0,29.0,24.0,26.0,33.0,24.0,27.0,29.0,33.0,27.0,32.0,30.0,20.0,33.0,17.0,29.0,33.0,35.0,34.0,49.0,47.0,48.0,46.0,43.0,31.0,35.0,33.0,43.0,40.0,33.0,35.0,43.0,41.0,30.0,28.0,25.0,30.0,37.0,29.0,29.0,39.0,28.0,31.0,29.0,23.0,19.0,22.0,18.0,23.0,22.0,17.0,14.0,15.0,19.0,21.0,22.0,20.0,12.0,12.0,13.0,14.0,13.0,15.0,12.0,11.0,23.0,19.0,25.0,20.0,31.0,37.0,37.0,27.0,36.0,35.0,34.0,34.0,23.0,21.0,23.0,15.0,15.0,12.0,19.0,24.0,28.0,20.0,27.0,21.0,18.0,16.0,11.0,17.0,11.0,12.0,15.0,14.0,22.0,15.0,14.0,10.0],"I00577^FMA_COS_UNCH(\"EPS\",\"1M\",+1,0,-20AY,M,\"PORTAGG\",\"MEANR\")":[8.0,6.0,1.0,7.0,7.0,9.0,6.0,5.0,6.0,10.0,4.0,6.0,7.0,8.0,5.0,7.0,8.0,8.0,9.0,11.0,7.0,13.0,8.0,12.0,8.0,13.0,12.0,10.0,7.0,6.0,8.0,13.0,9.0,12.0,8.0,13.0,12.0,11.0,7.0,10.0,4.0,12.0,9.0,6.0,7.0,10.0,5.0,6.0,12.0,8.0,5.0,5.0,8.0,9.0,4.0,8.0,6.0,11.0,8.0,5.0,11.0,9.0,9.0,8.0,7.0,8.0,5.0,4.0,7.0,8.0,5.0,8.0,10.0,8.0,3.0,7.0,5.0,2.0,2.0,3.0,7.0,6.0,5.0,8.0,10.0,5.0,4.0,7.0,7.0,4.0,7.0,9.0,7.0,8.0,3.0,6.0,5.0,8.0,3.0,2.0,1.0,4.0,2.0,4.0,4.0,7.0,5.0,7.0,7.0,4.0,4.0,5.0,3.0,5.0,3.0,4.0,5.0,3.0,5.0,7.0,5.0,8.0,3.0,0.0,3.0,5.0,2.0,7.0,5.0,3.0,6.0,13.0,6.0,8.0,4.0,5.0,8.0,5.0,1.0,0.0,4.0,5.0,1.0,3.0,3.0,3.0,5.0,4.0,4.0,4.0,3.0,1.0,4.0,4.0,2.0,4.0,7.0,3.0,3.0,6.0,4.0,4.0,5.0,6.0,12.0,11.0,8.0,9.0,9.0,10.0,5.0,10.0,7.0,6.0,3.0,6.0,8.0,11.0,5.0,10.0,6.0,6.0,3.0,6.0,4.0,6.0,0.0,3.0,8.0,11.0,6.0,5.0,11.0,4.0,3.0,4.0,6.0,3.0,1.0,2.0,3.0,9.0,3.0,7.0,3.0,1.0,1.0,2.0,3.0,3.0,2.0,0.0,1.0,3.0,1.0,8.0,3.0,4.0,6.0,3.0,6.0,3.0,3.0,2.0,5.0,6.0,5.0,2.0,4.0,2.0,2.0,5.0,3.0,5.0,2.0,2.0,4.0,6.0,2.0,7.0],"I00073^FMA_COS_DOWN(\"EPS\",\"1M\",+1,0,-20AY,M,\"PORTAGG\",\"MEANR\")":[35.0,34.0,43.0,46.0,56.0,64.0,66.0,65.0,53.0,50.0,67.0,63.0,45.0,67.0,74.0,73.0,74.0,91.0,72.0,49.0,69.0,43.0,75.0,79.0,64.0,56.0,75.0,61.0,47.0,57.0,49.0,45.0,71.0,43.0,47.0,61.0,45.0,42.0,63.0,44.0,32.0,38.0,38.0,44.0,55.0,48.0,50.0,51.0,54.0,45.0,53.0,48.0,49.0,63.0,70.0,44.0,46.0,43.0,37.0,59.0,42.0,20.0,26.0,27.0,27.0,33.0,44.0,48.0,41.0,34.0,41.0,41.0,43.0,44.0,56.0,75.0,90.0,118.0,117.0,55.0,71.0,49.0,50.0,68.0,57.0,51.0,63.0,49.0,51.0,59.0,71.0,55.0,62.0,46.0,61.0,80.0,56.0,53.0,59.0,43.0,51.0,65.0,55.0,40.0,61.0,54.0,57.0,63.0,64.0,47.0,66.0,42.0,46.0,43.0,50.0,41.0,51.0,54.0,46.0,51.0,55.0,43.0,47.0,53.0,51.0,59.0,59.0,45.0,49.0,44.0,58.0,72.0,55.0,47.0,57.0,59.0,48.0,45.0,44.0,56.0,52.0,47.0,54.0,56.0,48.0,62.0,71.0,51.0,69.0,58.0,70.0,55.0,68.0,47.0,53.0,63.0,50.0,54.0,58.0,56.0,61.0,64.0,49.0,47.0,56.0,55.0,56.0,68.0,58.0,56.0,62.0,65.0,45.0,34.0,29.0,52.0,48.0,42.0,57.0,64.0,69.0,64.0,53.0,37.0,39.0,47.0,37.0,45.0,33.0,37.0,38.0,30.0,31.0,34.0,33.0,28.0,29.0,29.0,37.0,35.0,34.0,29.0,34.0,31.0,44.0,41.0,58.0,54.0,66.0,66.0,74.0,57.0,57.0,54.0,57.0,64.0,49.0,52.0,57.0,52.0,45.0,47.0,51.0,45.0,50.0,37.0,44.0,45.0,36.0,40.0,35.0,30.0,26.0,29.0,32.0,32.0,37.0,38.0,42.0,33.0],"I20448^FMA_COS_UP(\"EPS\",\"1M\",+1,0,-20AY,M,\"PORTAGG\",\"MEANR\")":[8.0,9.0,15.0,13.0,16.0,13.0,14.0,14.0,10.0,9.0,14.0,12.0,9.0,13.0,9.0,7.0,6.0,1.0,5.0,14.0,12.0,5.0,7.0,8.0,7.0,6.0,7.0,12.0,11.0,7.0,5.0,7.0,8.0,12.0,11.0,12.0,8.0,7.0,9.0,15.0,11.0,10.0,8.0,13.0,11.0,7.0,14.0,13.0,9.0,11.0,13.0,17.0,17.0,12.0,10.0,12.0,20.0,7.0,10.0,15.0,14.0,10.0,16.0,13.0,18.0,16.0,13.0,17.0,15.0,10.0,16.0,15.0,10.0,10.0,19.0,10.0,6.0,3.0,2.0,9.0,11.0,10.0,6.0,13.0,6.0,3.0,9.0,8.0,13.0,10.0,7.0,9.0,10.0,7.0,9.0,10.0,7.0,13.0,10.0,8.0,7.0,10.0,3.0,8.0,11.0,8.0,8.0,11.0,7.0,7.0,7.0,9.0,10.0,9.0,10.0,8.0,10.0,5.0,8.0,5.0,6.0,10.0,8.0,9.0,6.0,7.0,9.0,7.0,9.0,5.0,5.0,6.0,3.0,7.0,7.0,12.0,7.0,9.0,11.0,10.0,5.0,11.0,13.0,9.0,7.0,9.0,8.0,9.0,9.0,4.0,6.0,5.0,9.0,8.0,5.0,4.0,5.0,6.0,5.0,9.0,6.0,4.0,7.0,5.0,7.0,7.0,7.0,6.0,7.0,2.0,7.0,7.0,8.0,6.0,8.0,9.0,8.0,5.0,11.0,9.0,5.0,1.0,6.0,6.0,10.0,7.0,7.0,9.0,8.0,7.0,12.0,11.0,7.0,8.0,7.0,8.0,7.0,11.0,11.0,9.0,8.0,2.0,8.0,5.0,9.0,5.0,6.0,5.0,6.0,4.0,3.0,6.0,4.0,3.0,5.0,2.0,8.0,7.0,8.0,4.0,5.0,5.0,3.0,6.0,8.0,5.0,5.0,2.0,6.0,4.0,6.0,4.0,3.0,6.0,4.0,7.0,9.0,3.0,4.0,5.0],"I00253^FMA_COS_UP(\"EPS\",\"1M\",+1,0,-20AY,M,\"PORTAGG\",\"MEANR\")":[53.0,70.0,73.0,52.0,63.0,48.0,51.0,67.0,55.0,41.0,72.0,73.0,61.0,69.0,65.0,51.0,70.0,42.0,66.0,63.0,50.0,43.0,54.0,51.0,51.0,67.0,55.0,57.0,64.0,60.0,51.0,40.0,47.0,52.0,58.0,56.0,54.0,69.0,68.0,59.0,66.0,56.0,54.0,53.0,47.0,36.0,66.0,50.0,55.0,69.0,44.0,52.0,60.0,41.0,26.0,57.0,60.0,52.0,75.0,66.0,67.0,70.0,77.0,70.0,71.0,66.0,58.0,66.0,62.0,55.0,78.0,71.0,48.0,60.0,54.0,44.0,29.0,15.0,13.0,65.0,57.0,35.0,55.0,54.0,55.0,62.0,58.0,48.0,65.0,52.0,45.0,66.0,43.0,44.0,59.0,56.0,56.0,65.0,50.0,59.0,63.0,46.0,53.0,66.0,49.0,56.0,68.0,60.0,70.0,89.0,70.0,65.0,83.0,77.0,71.0,74.0,79.0,61.0,81.0,74.0,61.0,74.0,46.0,37.0,50.0,49.0,40.0,50.0,42.0,39.0,49.0,43.0,39.0,62.0,54.0,51.0,56.0,54.0,47.0,50.0,44.0,52.0,53.0,55.0,51.0,55.0,55.0,52.0,50.0,41.0,42.0,56.0,45.0,47.0,51.0,46.0,47.0,60.0,46.0,46.0,60.0,46.0,51.0,58.0,55.0,42.0,50.0,56.0,47.0,46.0,35.0,39.0,44.0,49.0,53.0,46.0,39.0,28.0,42.0,31.0,21.0,34.0,30.0,30.0,40.0,35.0,36.0,52.0,47.0,51.0,62.0,59.0,47.0,54.0,47.0,41.0,54.0,52.0,43.0,56.0,49.0,34.0,68.0,67.0,60.0,63.0,39.0,53.0,40.0,22.0,13.0,18.0,18.0,19.0,19.0,13.0,30.0,30.0,19.0,21.0,29.0,20.0,31.0,50.0,35.0,34.0,45.0,48.0,51.0,67.0,58.0,46.0,68.0,60.0,68.0,77.0,65.0,68.0,62.0,69.0],"I00109^FMA_GROWTH_1YR(\"EBITDA\",NTMA,0,-20AY,M,\"PORTAGG\",\"MEANR\")":[4.89607573055813,4.69587931937435,4.39977421879286,4.01720836071528,3.73438161226282,3.42309324336881,3.41902883191671,3.39570802896646,3.53486411159958,3.93761495216889,4.45367868084062,4.03851554721497,3.63273710201842,3.14698200283928,2.97928238146701,2.65272799004829,2.30482290458051,2.33182589688185,3.4951899539964,3.5569847730918,4.30151083367924,3.91071034391381,3.73169506023199,3.61548335352904,4.17491159829563,4.45219521594025,4.40209958762022,4.53121449281228,4.55014046587196,4.43155142382785,4.16753645369227,4.04130228984881,4.38933581976525,5.0469538507289,5.39593281877745,5.49999245997631,5.46700365241924,5.42697648709377,5.33429889680641,5.64641711613195,5.80116874691265,6.10238609637734,5.60647193193863,5.44500579137269,5.36071161435793,5.72623209402633,6.45481187245724,6.68524175788722,6.70095708593771,6.42601510609654,6.36997862083025,6.09657496420517,5.834791572719,5.46018873203002,5.08478240962007,5.55042180913001,6.16278531911409,6.06488278045502,5.95652243366547,5.54226710424227,5.77403301545713,5.36027247684049,5.09128962323053,5.03265570273457,4.67448606731316,4.12003748801543,3.29905319826937,15.6270563066963,17.5695169136378,18.9369103388361,15.2792988741037,12.8530738260063,10.7619513717014,7.36963988478481,4.64447342639736,1.7850589726109,-1.08434026094846,-2.68249357417074,0.93026990371042,5.45981820695792,5.65764658459003,5.96888062467426,5.93104595680318,6.32143891473234,6.43306008039262,6.25331980613357,6.06546666311261,5.81718287274673,5.83583872828592,5.55057861625381,5.86502578978747,5.95068636710253,6.22378972554045,6.56511849433347,6.8653592153321,6.88815804664056,6.56646284045375,6.49963352498889,6.66143621593948,6.52389075585381,6.64157462686673,6.64560897769462,6.76595586137728,7.00513890182897,7.83863038091275,8.57797778062514,8.85453622970812,9.03837515390858,9.34612252584017,9.48012064618966,9.91172588486318,10.043621806826,8.41733411989311,9.56770799241416,9.40506050927703,9.87838192925402,8.81174377376492,9.21776702240442,9.61517159558032,9.53950647108683,9.4952569327256,9.55259590875843,9.3957352025237,8.22220229586514,8.39091368466687,9.26582882595726,6.64938768376715,6.35524232876284,6.80989932186419,6.31676507562558,6.68959784251455,6.48590000426741,6.71132790677296,7.48311675908054,7.4819352584301,7.51378443425103,7.55101667082755,7.4710757994456,6.73536404476124,6.73535695469078,6.00072578537497,7.2733667546414,7.11614446563364,6.78739769373306,7.00188454300349,6.67277076314018,6.38212838568374,6.13961723825605,5.67545442366428,5.45768430329302,5.17239561650402,4.64441605799948,5.35794183947513,6.28759511743676,6.23388057864489,6.17509289412257,6.96451829662896,6.91259304585324,6.76078368924102,6.62925292907658,6.28986627583268,5.97402873270181,6.60100500732453,6.67018069878642,7.33359653809893,8.1159829047925,8.80753748221998,8.68441579434893,9.635238180123,9.76908876217467,9.45600542912455,9.43545654638099,9.82652391818257,8.79493022922448,8.2251010081634,7.11417753358766,5.26134064234546,5.02830111703972,5.62185787694792,6.30308975938547,7.49457187813748,8.49896499933363,9.49465589993921,8.3276815330407,8.57662921913861,8.21356595947976,8.50919926053101,8.87666215622047,8.52878673853624,8.71926790139836,10.3401048670243,11.6495214880823,13.4360845638927,13.9625942828984,14.7443206269817,14.2866669516678,14.4066707419684,14.3907178839294,13.1358158788622,12.7137822340486,12.8415652050166,13.6480984478218,12.180562854917,11.0655095134074,8.73782156799609,6.37350732411398,4.16920312947721,1.59743017008503,-0.557115015388451,-2.40027219784727,-3.18665302210255,-3.41772199921238,-2.35075216887617,-1.23999157811684,2.55702406818338,3.34542564949554,6.32909190801219,5.9817503036162,6.26930768957269,8.12931309574789,8.01224902119701,8.37429585555515,8.51398379680318,9.2312986773686,7.5098389425516,7.20424445734842,7.78078805473961,8.74897548229649,8.80663234959267,9.07808654173226,9.48004798559958,9.05998215368971,8.79140596981649,10.0231356292263,10.1328717484808,10.7504091613813,11.0227414290635,10.7374347515331,10.2099104058343,9.87663136274077],"I20436^FMA_GROWTH_1YR(\"EPS\",NTMA,0,-20AY,M,\"PORTAGG\",\"MEANR\")":[8.06436997536746,7.76327166625629,7.44999678758852,6.70617301157529,6.22813988735243,5.73062440848087,5.16202354229935,5.95407387064326,6.7071255218531,7.03420890397761,7.65079987098447,8.62752617899351,8.42920828953195,8.31286939604188,8.92382898868232,9.90468540966956,9.89048665406324,10.1625318827054,10.7796193669485,11.4442050361374,11.6048041100989,11.9596530954677,11.9361677922002,12.4329654422808,11.9672375517408,11.3810468862676,10.5715121280911,10.0110266206725,9.26025073132392,8.39817855968521,7.1159991052794,7.69028152981739,8.10084084155104,8.97854453332766,8.80230096353407,9.28489292032569,9.50143926025753,8.93894270423429,8.36120405841918,7.93037736801527,7.41866067813144,6.41558007162283,5.06482612737484,5.48546857132319,6.15999124718508,6.97960654026954,7.59193442110463,8.20997534916823,8.91018261300348,8.88544908806842,8.83212650824087,9.49390767170897,9.24409776966458,8.66908843188429,7.95622120777147,7.37737711306111,8.48215444315984,7.72180905067974,8.80831220604354,9.73149433259349,9.81776200775211,9.81886678076241,9.57597506392329,8.15788248299951,7.49418466077319,6.76683742540142,6.38348132266266,6.2025500045456,8.99038990592918,10.2607162866459,9.75500302135992,8.8797173088392,9.56092601151966,8.39433428590906,7.57203292325347,6.87081949441545,6.21751123836938,5.86436214104024,6.78392358918045,7.34110095263008,7.19239128609663,7.06702355788518,7.28489316913872,7.67032604391288,8.13502114797257,7.86849650602665,7.30543676737412,6.34475040131753,5.88364840716114,5.39544051599359,5.6735777012725,5.5932517550517,6.10976647180726,7.19410167505753,7.65841700195575,7.60589875117392,7.37898692698687,6.82938897150166,6.09657382858457,5.6977098336952,4.66599215998061,4.29750270591624,4.05930510435596,4.09255403459081,5.8470642025964,5.82315822634712,5.13649342597031,5.89968957573231,6.14500233192339,6.20584741656159,6.10157317590101,5.99792139562394,5.80523971093602,5.37022768597458,5.0029559322973,4.50744659203918,5.10219557117925,5.54326337616923,5.66112938176437,6.41576536325287,7.31589173625681,7.19010889215554,7.29487388499613,6.8994643424761,5.25117830854092,5.4886672292248,5.81313205829538,5.37285685589964,6.62745028845711,7.2466873548995,7.04376260871715,6.84906668546365,6.97814483255661,6.24040898122533,5.50023131391101,5.31347499977114,4.773525716402,4.79110042474656,3.98687447584521,2.91214982057094,2.58561303107359,6.68088114592451,6.31117957089431,5.58706424695266,5.56156742991733,5.22339183917387,4.31402970356151,4.77659183583397,4.09069602106313,3.76056212880246,4.20317485113819,3.99942645682476,5.98445492592168,7.3353163658813,6.62217697009006,6.03301374842313,5.70115704557891,4.8827974088037,4.84212722679106,4.24351461130491,3.71735646415797,2.9534992509626,2.67550035084009,2.126421967794,3.49576697174839,5.58028258998931,4.83999176732996,4.72971053397591,4.66171426860136,3.78918686712778,2.97902057988484,2.50543226462188,1.87612974438215,1.96432749053465,1.70660550248336,1.01403947857795,0.944707521329667,1.10036436476337,0.915002761136912,1.48744701423011,2.09044650677929,2.65283467526574,3.04828558818942,3.38027788607635,3.43410949936235,3.46843525298462,2.79300699218361,2.26950182716737,3.32591896500681,7.39227093814758,7.40992416272797,6.57072130769321,6.54403803140394,6.75831925814807,5.7909851928845,5.82655579929741,5.87280496036835,5.66895728271713,4.77406207205185,4.64812081162247,4.53372283269343,5.28082186020634,6.34783655390686,6.75831139325405,8.04602165855813,7.85779909147596,7.55181629215735,7.0848821807076,7.34435721084902,7.45932166681968,7.42338741168323,7.50709587061581,7.82519923692089,7.91028601684939,8.06903407250909,7.78502514205095,8.06269700256071,8.11255561942961,7.64281568835414,8.22731583036154,7.75510128072761,8.10054552204491,7.27064901128247,7.20320831623263,8.55167815205715,8.36972575998174,8.00252882268987,8.07348575252155,8.88327826230497,8.74220385171595,8.45567384440909,8.82932495716077,9.34798942074889,9.46020381846632,9.57965414195148,9.6533664985384,9.49190719255478,8.97844155083908,9.84999399696593,10.9135489326562],"I20438^FMA_COS_UP(\"EPS\",\"1M\",+1,0,-20AY,M,\"PORTAGG\",\"MEANR\")":[4.0,6.0,8.0,8.0,4.0,5.0,2.0,4.0,6.0,4.0,5.0,5.0,3.0,2.0,2.0,1.0,3.0,0.0,0.0,6.0,8.0,1.0,3.0,2.0,1.0,2.0,3.0,4.0,5.0,5.0,4.0,3.0,5.0,2.0,2.0,2.0,4.0,8.0,8.0,4.0,9.0,8.0,11.0,6.0,1.0,3.0,7.0,10.0,10.0,10.0,10.0,7.0,6.0,8.0,4.0,7.0,12.0,9.0,6.0,9.0,9.0,13.0,11.0,13.0,10.0,9.0,10.0,10.0,8.0,4.0,6.0,6.0,3.0,3.0,4.0,0.0,1.0,1.0,0.0,4.0,5.0,5.0,3.0,9.0,5.0,6.0,8.0,5.0,12.0,11.0,7.0,4.0,7.0,7.0,9.0,9.0,6.0,12.0,9.0,9.0,11.0,6.0,9.0,8.0,9.0,6.0,10.0,8.0,9.0,6.0,6.0,7.0,8.0,11.0,10.0,5.0,8.0,6.0,6.0,6.0,2.0,4.0,4.0,4.0,4.0,3.0,4.0,4.0,4.0,2.0,7.0,3.0,3.0,5.0,4.0,7.0,4.0,11.0,13.0,6.0,5.0,3.0,5.0,5.0,5.0,6.0,2.0,0.0,2.0,2.0,1.0,6.0,1.0,2.0,1.0,1.0,4.0,3.0,4.0,4.0,6.0,5.0,5.0,6.0,8.0,4.0,8.0,5.0,8.0,11.0,7.0,7.0,6.0,10.0,10.0,6.0,12.0,6.0,6.0,4.0,5.0,5.0,8.0,9.0,8.0,4.0,5.0,9.0,8.0,2.0,9.0,8.0,6.0,9.0,12.0,12.0,12.0,8.0,7.0,7.0,8.0,8.0,6.0,5.0,9.0,7.0,3.0,3.0,2.0,1.0,1.0,2.0,0.0,3.0,2.0,1.0,6.0,4.0,4.0,3.0,6.0,3.0,2.0,5.0,5.0,5.0,8.0,6.0,8.0,8.0,5.0,7.0,7.0,6.0,6.0,3.0,6.0,2.0,5.0,8.0],"I20433^FMA_COS_UP(\"EPS\",\"1M\",+1,0,-20AY,M,\"PORTAGG\",\"MEANR\")":[18.0,16.0,18.0,13.0,17.0,16.0,18.0,10.0,9.0,8.0,15.0,16.0,14.0,11.0,10.0,12.0,5.0,3.0,5.0,11.0,5.0,6.0,8.0,4.0,2.0,5.0,7.0,10.0,9.0,14.0,7.0,14.0,7.0,8.0,9.0,13.0,13.0,10.0,7.0,6.0,11.0,4.0,7.0,10.0,7.0,9.0,14.0,11.0,13.0,16.0,15.0,18.0,19.0,20.0,14.0,17.0,13.0,11.0,19.0,17.0,20.0,22.0,16.0,16.0,16.0,16.0,19.0,11.0,14.0,9.0,8.0,9.0,10.0,10.0,13.0,11.0,4.0,1.0,1.0,8.0,2.0,3.0,9.0,10.0,6.0,8.0,6.0,7.0,12.0,13.0,5.0,10.0,7.0,11.0,13.0,12.0,15.0,13.0,14.0,17.0,16.0,19.0,14.0,12.0,13.0,11.0,16.0,19.0,19.0,14.0,11.0,7.0,18.0,12.0,11.0,13.0,12.0,16.0,16.0,11.0,11.0,9.0,11.0,20.0,12.0,14.0,6.0,16.0,13.0,7.0,13.0,11.0,11.0,12.0,14.0,18.0,22.0,19.0,9.0,18.0,9.0,11.0,11.0,11.0,11.0,10.0,13.0,9.0,12.0,10.0,10.0,9.0,7.0,7.0,10.0,6.0,9.0,9.0,7.0,6.0,14.0,7.0,11.0,10.0,14.0,11.0,17.0,21.0,16.0,14.0,10.0,13.0,13.0,15.0,19.0,11.0,6.0,10.0,14.0,7.0,10.0,8.0,7.0,15.0,12.0,19.0,23.0,14.0,14.0,18.0,18.0,15.0,14.0,18.0,17.0,14.0,10.0,20.0,11.0,10.0,10.0,12.0,12.0,10.0,11.0,10.0,6.0,13.0,7.0,3.0,5.0,13.0,10.0,8.0,6.0,9.0,11.0,9.0,9.0,16.0,12.0,14.0,10.0,8.0,9.0,12.0,17.0,9.0,9.0,12.0,16.0,12.0,13.0,8.0,8.0,10.0,3.0,6.0,7.0,7.0],"I00109^FMA_COS_UP(\"EPS\",\"1M\",+1,0,-20AY,M,\"PORTAGG\",\"MEANR\")":[15.0,24.0,24.0,14.0,13.0,14.0,9.0,18.0,12.0,15.0,26.0,16.0,15.0,20.0,19.0,12.0,7.0,8.0,13.0,20.0,18.0,14.0,22.0,12.0,12.0,17.0,17.0,16.0,23.0,16.0,17.0,21.0,18.0,17.0,20.0,13.0,13.0,19.0,19.0,25.0,20.0,18.0,22.0,26.0,17.0,20.0,25.0,25.0,21.0,24.0,31.0,24.0,31.0,22.0,9.0,25.0,22.0,17.0,23.0,25.0,18.0,28.0,29.0,19.0,26.0,28.0,15.0,44.0,41.0,32.0,47.0,46.0,31.0,24.0,30.0,17.0,7.0,6.0,9.0,28.0,29.0,26.0,23.0,27.0,23.0,27.0,31.0,27.0,39.0,35.0,32.0,40.0,33.0,27.0,22.0,31.0,26.0,31.0,36.0,38.0,42.0,34.0,36.0,43.0,43.0,29.0,41.0,39.0,31.0,37.0,34.0,39.0,42.0,50.0,50.0,46.0,41.0,31.0,36.0,33.0,32.0,36.0,40.0,37.0,40.0,42.0,38.0,41.0,35.0,27.0,35.0,35.0,25.0,24.0,25.0,27.0,31.0,41.0,36.0,32.0,27.0,18.0,22.0,23.0,27.0,34.0,31.0,24.0,24.0,21.0,20.0,27.0,18.0,19.0,16.0,13.0,19.0,17.0,21.0,17.0,24.0,22.0,20.0,23.0,27.0,22.0,26.0,16.0,24.0,39.0,28.0,24.0,31.0,41.0,39.0,32.0,32.0,26.0,28.0,21.0,30.0,23.0,33.0,33.0,33.0,22.0,27.0,29.0,30.0,26.0,32.0,36.0,29.0,37.0,36.0,38.0,42.0,32.0,29.0,25.0,31.0,34.0,30.0,31.0,30.0,27.0,25.0,18.0,21.0,15.0,8.0,12.0,12.0,15.0,18.0,14.0,17.0,22.0,17.0,17.0,19.0,17.0,20.0,32.0,17.0,16.0,29.0,27.0,35.0,31.0,30.0,28.0,34.0,24.0,31.0,29.0,24.0,23.0,24.0,28.0],"I00577^FG_PRICE(0,-20AY,M,EUR)":[1182.98364756,1203.07502507,1225.06431068,1246.02441071,1191.70920857,1255.85873668,1213.01229957,1252.58700363,1161.39842367,1083.56791389,1074.37406994,1052.95872619,981.50509113,961.67298384,973.72575178,985.41500193,973.28599104,960.48598397,919.0504038,871.60896228,850.7071866,835.38307433,864.20060574,860.29536044,899.33233758,867.95889347,850.94527938,805.03615089,832.61158762,810.86066112,806.37852285,776.14393163,822.33387402,851.67958758,833.62331916,779.4415502,776.33876909,808.85713539,833.51039494,842.8545183,830.59791012,860.06612206,829.83907202,800.59017698,788.13012805,772.07469736,787.25433845,735.0706506,695.47621216,763.59142287,807.29040792,750.48170898,836.73784313,847.15341981,828.99064024,852.28812586,837.70201486,858.60918898,817.15631596,823.4971602,760.83967862,831.83071351,797.46729258,786.28335626,816.28254555,805.42708673,804.25425304,752.08061919,798.93162188,806.71099864,786.38549106,709.93679822,724.62214174,733.59083986,743.58360615,727.93452353,695.22806129,662.36015031,648.19973075,775.23864382,800.25615984,740.98285256,715.37001954,718.6925184,717.00284852,687.37323482,665.36224354,662.84392487,640.35876407,654.91947708,657.2922026,640.84027656,639.12719904,593.00907278,594.61818583,574.82272827,587.8766965,591.62653255,611.76857508,601.67861562,593.88634219,617.3176081,586.01986971,560.61705037,589.660917,603.82743404,627.92706654,637.9388247,622.31353476,624.50500614,600.26169815,601.25302271,634.38081065,594.1656612,605.18031546,574.23646211,547.59445438,569.67061079,537.60763903,579.58668589,594.79770866,592.04404526,621.02562627,612.20810048,613.54314788,615.12417142,597.85022497,582.5631562,618.728399,629.30756642,647.34973449,647.90604201,604.16820385,619.87660714,669.41316776,648.16052514,700.22048183,682.56735276,677.01320317,690.82895594,685.91940728,655.95167622,673.62161031,669.23960569,677.56688624,664.90888011,661.49023298,670.14670538,661.03560692,633.76295822,638.87110473,617.87761071,579.33935438,580.4107163,585.84017741,583.90487163,562.98015399,532.03560705,537.85553426,521.78548665,553.45943547,562.73839203,535.30885203,524.01,529.98,546.21,537.42,563.43,559.44,556.07,531.63,546.76,503.63,539.86,567.79,564.46,553.72,556.27,567.13,573.67,568.38,563.67,625.5,659.34,681.4,709.02,692.62,715.22,703.84,675.45,647.87,688.15,651.14,651.2,656.21,620.89,653.74,703.9,722.63,692.06,706.11,744.09,690.76,684.69,732.81,721.74,672.59,653.09,675.66,652.63,590.84,607.29,688.98,730.86,727.44,773.08,874.88,959.09,966.47,983.97,1071.57,1033.88,981.09,1036.23,1053.78,1178.04,1178.82,1169.54,1110.29,1079.56,1052.61,1102.9,1122.1,1063.9,1033.15,986.28,1004.85,1004.25,961.59,934.24],"I20436^FG_PRICE(0,-20AY,M,EUR)":[1228.91249095,1266.99874383,1281.30201939,1299.56376253,1243.60521416,1224.59220279,1236.98943433,1348.96252801,1316.86747729,1271.96644769,1256.2408797,1193.77579573,1145.29696731,1165.62810042,1124.52324877,1136.95359281,1172.0564437,1171.14125737,1208.96017128,1323.71197372,1286.25704325,1210.17442579,1263.68397125,1277.0561291,1329.69969478,1421.93802749,1368.14764531,1332.28432052,1295.42610119,1265.69007571,1254.51711463,1218.49229991,1217.95537468,1175.11200624,1141.05342898,1114.70189082,1176.60527577,1189.31081026,1185.91027609,1165.27161784,1174.89504607,1195.44511488,1140.55908639,1106.58621807,1106.82804517,1105.44951595,1126.16070634,1093.68027137,1038.27792984,1086.80605135,1172.96061693,1124.97799686,1153.5517185,1199.29925015,1182.37634531,1120.74408815,1121.1531513,1195.6028673,1129.83228494,1154.17046024,1099.51152137,1147.23587612,1111.72025845,1084.97274693,1024.00109485,1001.51821545,979.26324311,945.13952373,973.04022746,969.66244284,970.51382344,915.6603244,989.67761323,978.30729325,988.54937686,1014.69362524,1021.08546833,1004.91796768,918.16005101,956.12991697,1024.19317955,1006.44572953,987.01388462,953.72315974,940.67822872,927.82799439,903.7665734,886.04629587,838.16070936,856.35402977,873.59695328,850.65873099,812.54038995,785.63279525,835.98489186,822.68723574,843.32723043,843.02997096,850.27095634,800.44540352,795.3352666,775.90391721,759.13046756,766.10030056,807.43189097,810.33893678,808.60769739,823.17935073,835.98250519,813.4805697,819.15956129,852.65401782,882.53336536,858.91151968,846.48477887,838.53920715,787.86109985,798.25241206,762.42790276,756.41043853,807.18467411,814.01589255,863.10065292,844.84475565,838.21678374,800.25598131,778.6306466,803.58107077,835.02988493,892.57433841,909.70571884,894.80255205,846.09762895,880.5701667,955.49889918,888.10615048,935.22553031,923.95766256,931.20901411,895.92076576,853.22002005,777.45667206,799.50448929,770.99191744,798.28919771,759.52693495,736.08319051,738.19798109,720.26122993,714.52638348,696.13202903,713.46802219,671.8633707,662.8357475,660.93352307,646.85859161,630.97484174,617.74612773,623.01149849,618.37825644,634.81871291,635.36906833,616.73921282,585.19,569.27,548.49,543.54,540.94,545.71,540.77,549.08,513.42,489.28,498.94,487.95,481.7,481.35,488.32,453.78,449.99,442.03,438.43,466.0,455.2,470.78,441.71,418.8,437.26,428.62,434.94,423.11,424.11,422.7,422.72,399.91,422.62,403.95,416.57,423.76,415.96,412.99,409.51,383.7,377.76,377.92,372.2,367.57,337.99,331.39,325.45,325.89,319.65,362.45,361.92,367.2,402.43,390.93,409.17,398.36,382.67,384.87,382.51,376.75,396.58,409.6,438.26,459.11,445.62,459.24,464.96,468.85,482.64,494.72,502.96,490.43,494.33,505.22,492.16,491.29,508.78],"I20448^FMA_COS_UNCH(\"EPS\",\"1M\",+1,0,-20AY,M,\"PORTAGG\",\"MEANR\")":[5.0,8.0,2.0,3.0,4.0,1.0,3.0,1.0,5.0,6.0,1.0,1.0,4.0,3.0,1.0,4.0,2.0,1.0,4.0,7.0,5.0,10.0,4.0,1.0,5.0,9.0,2.0,4.0,6.0,0.0,3.0,8.0,4.0,6.0,7.0,2.0,5.0,8.0,3.0,4.0,6.0,6.0,6.0,6.0,4.0,12.0,7.0,3.0,12.0,10.0,2.0,4.0,4.0,3.0,4.0,9.0,6.0,16.0,11.0,3.0,6.0,5.0,4.0,5.0,3.0,2.0,3.0,4.0,1.0,9.0,3.0,0.0,6.0,9.0,2.0,5.0,7.0,1.0,0.0,5.0,4.0,6.0,5.0,0.0,8.0,10.0,1.0,6.0,1.0,1.0,5.0,7.0,1.0,9.0,5.0,2.0,4.0,5.0,2.0,4.0,7.0,3.0,5.0,7.0,0.0,8.0,7.0,2.0,2.0,6.0,1.0,3.0,4.0,1.0,5.0,6.0,2.0,5.0,5.0,1.0,2.0,2.0,5.0,4.0,0.0,0.0,3.0,5.0,2.0,6.0,3.0,1.0,5.0,5.0,2.0,0.0,0.0,0.0,0.0,2.0,1.0,3.0,0.0,1.0,3.0,2.0,1.0,2.0,0.0,1.0,2.0,4.0,1.0,4.0,2.0,2.0,3.0,3.0,0.0,2.0,3.0,0.0,2.0,4.0,1.0,7.0,3.0,1.0,1.0,4.0,0.0,0.0,1.0,1.0,2.0,3.0,1.0,3.0,1.0,0.0,0.0,2.0,3.0,2.0,0.0,0.0,3.0,4.0,3.0,4.0,1.0,2.0,2.0,4.0,0.0,2.0,3.0,0.0,1.0,1.0,1.0,4.0,3.0,1.0,1.0,3.0,2.0,1.0,1.0,0.0,0.0,1.0,0.0,2.0,0.0,0.0,1.0,1.0,0.0,3.0,0.0,1.0,0.0,1.0,1.0,0.0,2.0,0.0,3.0,1.0,0.0,1.0,2.0,1.0,0.0,5.0,0.0,3.0,0.0,0.0],"I20443^FG_PRICE(0,-20AY,M,EUR)":[248.00231123,261.56357026,255.45578038,261.92321384,290.51653727,278.6244023,271.86893571,282.74997665,244.24148527,234.57731746,231.21286235,235.24079143,230.90887135,237.01265932,232.23915134,234.73852539,243.08257771,235.5465123,237.52381821,236.9148698,222.45759794,210.50283762,217.57108965,211.38745132,210.26329698,205.3407036,197.33648281,189.20770325,190.24436022,179.77825559,184.14083453,180.42569947,185.17807991,181.05594647,181.72975467,171.50440799,177.70070954,177.03148465,178.90356389,180.73578754,187.12108222,199.07542136,197.73532473,195.05717056,185.99737663,173.96003428,183.61546663,182.70140873,176.26454256,201.38053558,208.29612767,209.37406563,218.47991042,214.68733423,212.47983953,208.99622506,218.09928653,211.95285727,203.97555114,202.79819756,210.75506535,220.11994297,214.79454497,215.16999959,212.91224142,209.21859161,209.62866725,188.95325446,190.42604079,188.58818018,192.45040412,170.62523085,174.8161086,182.78846638,182.23826621,193.52684865,191.57220208,184.89995731,178.86579246,206.24001144,220.96647353,221.31987691,232.1203094,232.23333408,229.73504096,219.27984135,219.24382065,217.3544929,215.01528783,222.61423458,223.91660268,216.65523504,216.11401899,220.77045467,235.84206029,216.6470058,216.64083759,216.43829987,233.77091114,226.42510387,230.53937224,251.15739864,235.08106756,240.23955382,252.99632318,255.64713773,254.27844489,262.08618447,263.05811837,263.75775497,272.12174488,265.3265563,285.92794695,270.08469712,276.97512534,267.93343333,259.03236763,267.98456176,251.46624309,264.72751666,267.73309562,272.28466748,274.19640634,276.39583529,298.82189365,290.45380801,297.76539071,295.93309428,307.23317889,316.00062584,338.9187899,329.00876931,305.09543361,325.27218383,354.87226047,338.30935363,347.6702525,342.50612934,339.009731,341.28655854,325.99228963,296.04584254,305.07494633,281.45858096,280.0926343,277.39519295,276.68142985,278.57037674,282.22610058,278.89530416,272.74187046,281.28331622,274.25323264,278.25896852,273.44609466,273.75685244,257.40095416,237.26479299,231.1501563,221.52302999,227.35828403,233.44539066,225.06670029,209.28,221.51,212.2,214.65,219.2,232.86,236.05,231.3,228.59,214.99,226.75,237.13,236.08,235.25,241.48,240.97,244.37,234.18,232.87,252.9,253.28,261.04,268.61,271.19,275.35,271.83,260.53,257.66,275.11,259.8,261.4,254.39,235.87,234.37,246.66,252.97,241.14,242.36,255.56,246.68,244.61,245.9,238.45,232.05,214.54,208.38,208.75,209.47,213.58,216.51,230.72,236.06,228.12,247.47,264.77,262.2,270.07,294.5,295.13,280.94,312.17,336.56,365.58,373.65,381.68,353.39,337.74,321.25,337.0,338.09,324.79,311.72,320.01,329.71,320.58,306.36,306.73],"I20448^FMA_GROWTH_1YR(\"SALES\",NTMA,0,-20AY,M,\"PORTAGG\",\"MEANR\")":[15.9153945323063,15.2813349796128,15.0753758193809,12.5630448555219,12.0812658210996,11.8620676245663,10.7684582890035,10.2746243994642,9.86979493687041,8.27413095346344,7.97510640862036,7.42556770956107,6.90030977113845,6.78580503216142,6.69394948877785,7.66792455039524,7.32104226398786,7.46847369967024,8.48355555359871,8.38660238246718,8.1548797651586,8.09173754271994,7.38322876173083,7.60237756352701,10.2315886473399,9.54989713874617,8.50555957843722,8.05907583392879,7.06820155218707,6.38713213398959,5.90038872804401,5.19266130555807,4.96398604166577,5.18325571880337,5.45786214377886,6.2219652218685,7.36109077176992,7.64873923922337,7.71399144343611,8.02337548912867,8.560804657765,8.47150930958352,9.26911312040887,9.47378690087794,9.77272561256644,9.37763342263476,9.89174112325086,10.3251650051133,11.7653753360094,10.8651559626769,11.2665568600301,11.8765246190391,12.2217338980221,12.6456826617178,12.4251574714232,12.4261309012504,12.5953941967928,11.5839138099711,11.9115619763747,12.0812723442294,11.9862649900894,12.1685773153713,12.372232175709,11.9051679086092,11.8338040041409,12.2219322266505,10.5196111740562,6.49748013078422,6.30113821527426,6.16033975147842,5.95275750790544,5.72035368896987,6.77378957570252,5.79298108515607,5.22252378295458,4.47807781111833,3.90559201390451,3.17365673810589,4.79784347878807,5.77279203792409,5.96941768666514,5.66520426690527,5.63743259795121,5.77445547886061,5.52984656945325,5.64784954042888,5.71431764840739,5.50051755864121,5.47099152694003,6.32734379241356,6.06318239221009,6.30106312920611,6.1174128944939,6.22310383137385,6.17592508888015,5.98479361614797,5.69158928097632,5.58947464182108,5.22211401715566,4.56734433994844,3.85408215848581,3.6550546660363,3.39713730551264,2.45867450786779,3.16030818799125,4.54551619954693,4.63093251575885,3.78044639297584,4.2250015509036,3.57150713544266,3.70462221536118,4.09424573654127,4.19493290735879,4.17648287712835,3.94539542933559,3.92755022323209,3.44142653470001,3.43495191421557,4.15772313902325,5.20692955209794,6.86199076545968,7.68000881371325,8.7622954752284,9.75536306788298,10.5610983489353,12.5434129608228,14.5636054623067,15.4552263174752,4.44308410749644,4.7206376496837,5.29267154690208,5.66761697863236,7.20761261423444,7.91950988225964,8.43497468122207,8.493454994299,8.97120058492815,8.93620488267863,8.31475063824798,8.0998366336379,7.46852173985554,6.23683683969132,4.7758300811401,3.64751128729528,2.58042383817361,1.18009991691168,-0.590959304894699,-2.09913109637717,-3.39595976201096,-4.10979053460516,-3.78100353581492,-4.66899310213609,-5.19404869786984,-5.14261666452091,-5.27346168537759,-5.19055259692379,2.66499056182299,1.89449618708667,1.24862866670482,1.73745492911374,1.35261644488427,0.712691518916651,1.93364659843105,1.65369243310695,1.63784504908558,2.39633306219352,1.82386677379405,1.40775930523486,1.21538392120375,1.01660545008345,0.361400444239114,-0.0527366702851393,-0.0625939158934736,-0.591177871920893,1.22782393692107,0.73890080066748,0.78056792268205,1.65287727905269,2.16971472140805,2.80004877729554,3.16008080616097,3.55129578225948,3.66599733559348,4.78452983826979,4.84481436242778,5.86209664935761,6.10300567950266,6.35888956331436,6.94471583015391,5.29336437316156,4.99522278224369,5.08108148744682,4.84957643794194,5.26778128203519,5.19484385311477,4.79659786121385,5.22331930526092,5.19433287524569,4.97433499497646,4.91830457729597,4.85102062510721,4.4319363817151,2.80752833889871,1.60026000990885,0.388513204946574,-0.997066733353043,-2.28899483256397,-3.3656475660068,-4.63883729842706,-5.86459210722731,-5.92492023187134,-6.7743588982975,-7.50835389347195,-5.56375688761347,-2.80295614207907,0.728199773074604,2.87649636075341,3.33481615709702,3.01605987104475,2.905337930525,2.55774428331516,3.07119802825941,4.50911138371105,5.13904447943349,6.27053900361799,6.71494758344556,8.26657111811552,9.60506344391332,10.7502505692823,11.3914167880474,12.1309112218621,13.0396181005246,13.8579437790503,14.7027734418743,15.8733861974129,16.851307977619,16.923212275614,15.4170435077038,14.4071650615747,11.6194688481047],"I00937^FMA_COS_DOWN(\"EPS\",\"1M\",+1,0,-20AY,M,\"PORTAGG\",\"MEANR\")":[5.0,3.0,2.0,1.0,4.0,4.0,3.0,1.0,6.0,4.0,6.0,5.0,7.0,4.0,5.0,3.0,8.0,8.0,11.0,6.0,5.0,3.0,8.0,9.0,5.0,3.0,6.0,0.0,2.0,3.0,5.0,3.0,4.0,4.0,8.0,5.0,3.0,3.0,4.0,5.0,6.0,6.0,5.0,2.0,5.0,3.0,3.0,4.0,4.0,4.0,5.0,3.0,5.0,5.0,7.0,4.0,4.0,1.0,7.0,3.0,6.0,3.0,1.0,3.0,7.0,4.0,8.0,3.0,6.0,3.0,10.0,5.0,10.0,10.0,12.0,15.0,18.0,20.0,19.0,9.0,13.0,11.0,10.0,13.0,10.0,9.0,10.0,8.0,11.0,7.0,14.0,5.0,13.0,9.0,9.0,11.0,11.0,10.0,13.0,15.0,12.0,16.0,18.0,9.0,16.0,14.0,10.0,14.0,13.0,13.0,16.0,10.0,16.0,13.0,16.0,13.0,17.0,13.0,12.0,17.0,11.0,7.0,13.0,18.0,14.0,16.0,15.0,13.0,15.0,14.0,15.0,17.0,17.0,12.0,11.0,11.0,14.0,11.0,9.0,12.0,13.0,10.0,18.0,18.0,15.0,19.0,18.0,14.0,14.0,19.0,20.0,11.0,13.0,11.0,14.0,12.0,12.0,8.0,11.0,13.0,14.0,10.0,14.0,10.0,12.0,9.0,11.0,16.0,13.0,14.0,14.0,13.0,13.0,7.0,14.0,11.0,14.0,13.0,14.0,10.0,18.0,14.0,16.0,14.0,16.0,17.0,15.0,5.0,13.0,7.0,8.0,8.0,1.0,6.0,3.0,7.0,4.0,5.0,4.0,10.0,8.0,8.0,8.0,8.0,10.0,9.0,17.0,17.0,15.0,19.0,16.0,11.0,16.0,16.0,16.0,15.0,10.0,17.0,24.0,22.0,24.0,19.0,17.0,14.0,16.0,12.0,12.0,18.0,16.0,22.0,18.0,9.0,13.0,21.0,11.0,14.0,15.0,17.0,18.0,18.0],"I20433^FG_PRICE(0,-20AY,M,EUR)":[1001.41299332,972.27578611,976.58628796,886.86961977,939.12137753,1008.27313877,1002.45125592,873.60622312,807.11276664,740.01046433,742.96581111,729.87627225,687.95858731,696.21456787,692.61160282,658.99382619,636.62893622,607.16297337,689.91867545,669.5493665,664.1937179,626.63138193,638.35318084,631.99848029,632.46996669,674.57310782,701.29371019,702.67506024,721.13601163,733.18001062,692.48517558,650.19462958,660.72403181,675.20356274,678.88709247,684.28533258,689.87607806,651.8862923,641.02805023,619.09372749,606.68561897,658.48567535,632.72212629,680.783871,648.95798723,646.33104426,677.74995018,641.49831128,576.00828037,616.61550611,604.13696842,579.14769393,650.48697875,596.67334014,582.25204437,558.88897905,559.75559878,508.81117563,488.61819224,530.87956823,510.61525672,461.88159207,452.48877332,470.16719844,458.66355094,449.80140655,465.75252036,454.85666265,426.38441046,421.95289586,407.47664103,311.78511952,332.92589072,372.04316534,362.46280855,388.18873745,387.73696801,396.876179,406.62485894,488.06268378,572.2810347,620.05307114,608.56360285,606.91099093,622.87733743,587.71252736,639.75981745,647.64704909,628.20624398,663.54132531,659.99162336,648.3691502,632.18329029,592.95467143,624.59016362,662.92726138,698.62263897,663.3279806,687.50511736,680.6033117,678.7575952,663.43559473,591.37199171,596.80230299,627.15272446,623.49151469,607.57946137,625.95506556,593.7288502,548.6066299,558.44252965,551.36996499,581.78188898,580.59752109,592.00504268,583.90751157,587.85659054,619.78850922,564.69806698,550.71549153,534.39622823,531.4144306,535.40855256,556.44123715,515.97684189,531.47705199,496.07919078,491.82485699,487.60523875,497.3592043,557.25636384,545.17543328,486.55471685,523.53993931,582.53780571,582.48844933,618.83307105,641.46176451,595.12296352,619.80217796,568.37003885,555.84189229,566.10996465,610.35894719,657.14457427,672.77589245,667.42941318,696.06649233,672.26799034,667.78442871,627.10911059,626.85142465,594.51603119,623.58592823,616.4725353,621.11869783,596.04748346,597.0538257,592.17528644,572.06546912,608.57382467,602.04072434,598.19925125,593.75,612.69,603.06,607.79,620.87,627.42,640.11,624.09,600.47,570.7,627.32,634.72,660.47,637.18,633.29,609.01,604.7,533.78,549.79,610.54,611.48,631.86,656.27,653.8,672.53,649.42,619.48,573.51,577.2,561.32,537.24,548.73,513.13,563.06,617.87,613.98,574.94,590.22,610.75,569.35,571.89,560.84,551.21,532.35,520.55,544.7,506.53,476.43,476.52,509.8,495.84,550.37,570.45,584.43,678.6,669.01,748.56,783.91,754.55,647.36,698.97,677.54,794.15,771.9,812.84,785.29,770.13,793.41,827.15,768.53,734.47,718.79,691.66,716.65,742.17,737.2,738.21],"I00649^FMA_COS_UNCH(\"EPS\",\"1M\",+1,0,-20AY,M,\"PORTAGG\",\"MEANR\")":[2.0,3.0,0.0,2.0,1.0,1.0,0.0,0.0,2.0,2.0,3.0,2.0,5.0,1.0,1.0,3.0,0.0,1.0,1.0,2.0,1.0,5.0,3.0,0.0,1.0,4.0,0.0,1.0,2.0,3.0,0.0,1.0,1.0,8.0,4.0,2.0,5.0,2.0,2.0,2.0,0.0,1.0,3.0,1.0,0.0,1.0,3.0,1.0,3.0,1.0,1.0,6.0,1.0,0.0,1.0,0.0,2.0,2.0,1.0,2.0,1.0,2.0,1.0,3.0,1.0,0.0,0.0,0.0,3.0,4.0,1.0,1.0,1.0,3.0,2.0,0.0,0.0,0.0,1.0,0.0,0.0,7.0,1.0,1.0,7.0,3.0,0.0,1.0,1.0,1.0,1.0,3.0,4.0,3.0,1.0,0.0,3.0,1.0,2.0,0.0,4.0,1.0,3.0,1.0,1.0,6.0,1.0,0.0,3.0,1.0,2.0,2.0,1.0,3.0,0.0,4.0,3.0,4.0,0.0,4.0,7.0,3.0,3.0,2.0,2.0,0.0,3.0,1.0,2.0,2.0,2.0,1.0,3.0,2.0,0.0,3.0,2.0,1.0,1.0,2.0,2.0,4.0,3.0,1.0,1.0,0.0,0.0,4.0,1.0,2.0,0.0,0.0,2.0,5.0,1.0,1.0,5.0,3.0,2.0,3.0,1.0,0.0,4.0,1.0,1.0,2.0,0.0,2.0,1.0,0.0,0.0,0.0,1.0,2.0,1.0,3.0,1.0,3.0,0.0,2.0,3.0,1.0,0.0,2.0,0.0,0.0,2.0,2.0,1.0,3.0,1.0,0.0,3.0,0.0,1.0,1.0,2.0,1.0,1.0,1.0,2.0,1.0,0.0,1.0,2.0,1.0,1.0,4.0,0.0,2.0,2.0,0.0,0.0,0.0,0.0,1.0,3.0,1.0,0.0,1.0,0.0,1.0,0.0,0.0,0.0,5.0,1.0,1.0,0.0,0.0,1.0,1.0,1.0,1.0,0.0,1.0,3.0,3.0,1.0,2.0],"I00901^FMA_COS_UP(\"EPS\",\"1M\",+1,0,-20AY,M,\"PORTAGG\",\"MEANR\")":[3.0,4.0,7.0,6.0,1.0,1.0,3.0,9.0,7.0,10.0,6.0,8.0,8.0,5.0,3.0,4.0,9.0,4.0,7.0,6.0,7.0,7.0,8.0,7.0,7.0,5.0,4.0,7.0,8.0,7.0,7.0,7.0,7.0,5.0,9.0,9.0,6.0,12.0,10.0,10.0,10.0,9.0,8.0,10.0,11.0,10.0,12.0,11.0,7.0,8.0,7.0,3.0,9.0,6.0,4.0,10.0,8.0,5.0,7.0,7.0,3.0,5.0,4.0,1.0,3.0,4.0,2.0,7.0,4.0,3.0,5.0,5.0,3.0,4.0,4.0,1.0,1.0,0.0,0.0,8.0,5.0,7.0,6.0,5.0,4.0,7.0,4.0,8.0,4.0,6.0,5.0,9.0,7.0,8.0,4.0,5.0,9.0,8.0,8.0,5.0,9.0,4.0,5.0,11.0,10.0,6.0,11.0,6.0,4.0,8.0,8.0,7.0,11.0,10.0,10.0,8.0,7.0,7.0,9.0,5.0,7.0,8.0,3.0,4.0,3.0,5.0,8.0,11.0,8.0,11.0,9.0,7.0,7.0,7.0,8.0,6.0,6.0,9.0,8.0,10.0,14.0,10.0,10.0,10.0,12.0,6.0,4.0,7.0,7.0,5.0,9.0,9.0,8.0,9.0,7.0,3.0,4.0,5.0,11.0,8.0,9.0,7.0,12.0,13.0,11.0,10.0,12.0,11.0,9.0,9.0,8.0,6.0,7.0,9.0,5.0,10.0,7.0,7.0,8.0,2.0,9.0,6.0,7.0,8.0,6.0,5.0,7.0,7.0,10.0,10.0,12.0,11.0,10.0,11.0,10.0,7.0,12.0,11.0,11.0,10.0,9.0,10.0,7.0,7.0,7.0,5.0,2.0,7.0,6.0,4.0,2.0,9.0,4.0,7.0,10.0,7.0,5.0,5.0,4.0,6.0,6.0,8.0,4.0,10.0,8.0,12.0,11.0,10.0,11.0,11.0,7.0,5.0,6.0,8.0,12.0,8.0,12.0,8.0,11.0,11.0],"I00901^FMA_COS_DOWN(\"EPS\",\"1M\",+1,0,-20AY,M,\"PORTAGG\",\"MEANR\")":[5.0,9.0,9.0,7.0,9.0,12.0,12.0,4.0,7.0,4.0,6.0,6.0,6.0,5.0,10.0,4.0,4.0,7.0,7.0,4.0,7.0,7.0,6.0,4.0,9.0,8.0,8.0,7.0,4.0,7.0,5.0,3.0,4.0,8.0,5.0,5.0,5.0,2.0,3.0,2.0,1.0,2.0,5.0,2.0,5.0,2.0,4.0,4.0,7.0,3.0,7.0,7.0,4.0,6.0,9.0,3.0,5.0,6.0,7.0,4.0,9.0,6.0,9.0,11.0,10.0,10.0,11.0,7.0,11.0,11.0,8.0,8.0,10.0,10.0,11.0,15.0,15.0,16.0,16.0,7.0,7.0,7.0,10.0,12.0,13.0,9.0,12.0,9.0,13.0,10.0,11.0,9.0,9.0,8.0,11.0,12.0,9.0,9.0,10.0,12.0,7.0,11.0,8.0,3.0,4.0,8.0,6.0,10.0,13.0,7.0,8.0,9.0,4.0,4.0,4.0,7.0,6.0,8.0,6.0,8.0,8.0,9.0,11.0,13.0,14.0,10.0,8.0,4.0,7.0,3.0,7.0,7.0,7.0,8.0,8.0,11.0,10.0,7.0,9.0,5.0,3.0,3.0,7.0,7.0,5.0,10.0,11.0,10.0,8.0,11.0,7.0,6.0,8.0,6.0,11.0,13.0,13.0,12.0,6.0,9.0,8.0,10.0,6.0,3.0,6.0,5.0,5.0,4.0,8.0,6.0,8.0,10.0,11.0,6.0,12.0,7.0,10.0,9.0,9.0,14.0,8.0,11.0,8.0,7.0,11.0,9.0,9.0,9.0,6.0,4.0,5.0,6.0,7.0,6.0,7.0,10.0,6.0,7.0,5.0,8.0,9.0,5.0,10.0,7.0,8.0,13.0,16.0,10.0,11.0,13.0,15.0,8.0,13.0,10.0,7.0,11.0,12.0,14.0,14.0,11.0,12.0,12.0,16.0,8.0,9.0,5.0,9.0,10.0,6.0,8.0,7.0,12.0,11.0,9.0,7.0,8.0,5.0,8.0,6.0,8.0],"I20433^FMA_PSALES(NTMA,0,-20AY,M,\"PORTAGG\",\"MEANR\")":[0.873510893193338,0.847106206911396,0.848882338635014,0.759286586385194,0.828988608371723,0.908725047577128,0.946837210468213,0.880332989755088,0.83057759910974,0.766352138042031,0.73355791048268,0.720961423341731,0.679079898528446,0.690522210983468,0.690523695201938,0.668769717524384,0.637009292402862,0.579286977942899,0.630253447882249,0.588164620237186,0.592308888729831,0.569249850950585,0.58532329350067,0.587416512293629,0.588599803524023,0.615422441805676,0.626315091296433,0.623578759902034,0.645779218891591,0.652759932997364,0.623139212143158,0.580901921924964,0.590180506564501,0.59292521268586,0.586205207880458,0.577664527210484,0.588930659086985,0.57733033369014,0.579869533394132,0.549691544516866,0.522765827204136,0.58117095467428,0.550951644719761,0.581628052694682,0.585458893232279,0.553666805729202,0.570317192135916,0.520977162806596,0.468467239013848,0.512597778311244,0.513649618458621,0.528435563988652,0.61917988117092,0.551836441805927,0.570305137893558,0.600701740817565,0.634747219705141,0.611206796223694,0.602431258951094,0.678340115671364,0.663524762467378,0.60581728723815,0.592045092828648,0.600109744815225,0.607728983841637,0.577749080901905,0.614113408069272,0.648830512473057,0.60150718665817,0.613172285639926,0.578377138692788,0.440321629617251,0.472878499078038,0.530053794951046,0.516901042503012,0.554796064362137,0.566193505871505,0.583058224082716,0.549205124541052,0.50169418078002,0.575709677096842,0.628460802774214,0.613429162891723,0.631772015049921,0.635778297087201,0.599000057085129,0.660507304337405,0.670714635107479,0.646602991914415,0.675558413316354,0.682901901650625,0.679717241374563,0.667209971135908,0.586232731239577,0.608019819084666,0.647931336380888,0.704029055277699,0.666948509627415,0.706112635407369,0.726019303857233,0.74284502239439,0.772238180075294,0.705383880704068,0.702740681389878,0.757919456565373,0.75079551474794,0.748542851884548,0.775621922423436,0.754798719367406,0.694536065525279,0.692261735685863,0.652810859936885,0.675383933687019,0.663972443514469,0.667370479858803,0.658172887122166,0.676571160531075,0.693057218222609,0.65228965603567,0.667053858460482,0.662702338181338,0.658474437717458,0.677283436362062,0.728307348447577,0.678718154192887,0.736495775140009,0.694245850087633,0.67348877598334,0.643898366347952,0.57160532688679,0.624374901588457,0.639984920120493,0.573045899852565,0.556587844989214,0.606696473182496,0.612299437429216,0.649094502336657,0.693943314210693,0.610971144775583,0.667655365037753,0.602555129103296,0.535878764895916,0.513842740463916,0.54348522690131,0.562120103128215,0.594939506242524,0.597207332916111,0.633210342071311,0.613853424890991,0.618029986340887,0.581566763339995,0.579801905030058,0.538690454817119,0.565579067571889,0.548604311783751,0.554837755882774,0.525851468335651,0.51817686813664,0.520633765590315,0.495440600063401,0.523699389334449,0.524766668891536,0.509205288139982,0.510532230565971,0.541978821060696,0.515184703983481,0.512218902548236,0.529880566841904,0.533487103424689,0.532367793431095,0.514298445916238,0.496002428812284,0.462905476833469,0.536326192800745,0.551667680593479,0.577716228807161,0.553583612722548,0.552513644607961,0.542106535992876,0.550110380379652,0.47091802142374,0.495592523348071,0.547930006139876,0.558732814236601,0.577721948099798,0.626971869756024,0.641334544451582,0.661282970931102,0.651549379366481,0.634614784078536,0.578488284692561,0.614080104359952,0.598641697227487,0.537400474357796,0.564683642798859,0.512547015006985,0.56870159930521,0.656468425589616,0.675931702502538,0.642663582471114,0.65815687558552,0.709959014745004,0.690655971940295,0.697093974698636,0.696916821946856,0.671105122608162,0.647886148660078,0.649993638339769,0.706116094526596,0.627120419853274,0.559046110978721,0.540671622360194,0.565988689512213,0.531714878514691,0.51448173116721,0.511513844422893,0.490834209221321,0.601696335253738,0.639010675988841,0.756733349260172,0.818943725479705,0.816094724523053,0.731090181316402,0.783756106737875,0.77055679989828,0.927743472748981,0.912882963009366,0.963262373220483,0.959188813381111,0.913817271166846,0.949097672865628,1.00181260769575,0.930447550706893,0.902303740466663,0.867143650071996,0.817426540504621,0.823485388737439,0.857464993651001,0.848679872384464,0.82834522570059],"I00577^FMA_GROWTH_1YR(\"SALES\",NTMA,0,-20AY,M,\"PORTAGG\",\"MEANR\")":[3.70089481685525,3.43666311096981,3.08907402280571,2.88730032087935,2.9280065282009,2.8886592850622,2.7371076459772,2.56841398332078,1.80127301656194,1.32945947812809,1.92787785708138,1.29074854553167,1.37156498579037,1.77514464911918,1.70810114550874,1.86093116579545,2.10718023595274,2.73227267990435,3.36746099492962,4.1464833241829,0.346681946504234,-0.619716095046439,-0.775291784098005,-1.041711007155,-1.96422381679231,-1.82893052513809,-2.15510963464084,-2.0724699809963,-2.79986802410016,-2.70488806132213,-2.19511795000821,-3.3552859549094,-5.1686206939675,-5.2581262509138,-5.31138816504995,-4.36372529189631,-4.75489550443567,-5.03725714651487,-6.36932321286073,-6.26077003609934,-7.79645546734715,-9.09433263597756,-12.127143064711,-4.95710212620824,2.08830750010643,3.22448594069003,3.08284366175329,-4.10812130022197,-2.97604238528882,5.37854941549276,3.32017248076259,2.3818119223771,1.57851936839036,-2.8658642627391,-8.91736346116076,-2.49762229569021,5.43764495023797,3.89005795128779,5.03545292757324,4.98355813812327,4.05142556358228,3.6148913388181,3.6462589208798,3.67407473470468,4.43117377074057,4.59423917310434,5.4214334352922,3.32340054793412,2.02140604112174,2.33975311180672,2.76308125675509,3.10157415440185,3.77044038846056,4.55694366086863,5.87347677451107,7.7297986064407,7.86766495639429,9.26530499117239,11.6622236180246,15.347743353135,17.8285992935273,10.6559936698744,9.75854125456898,8.88863503011055,8.1686013523754,7.60165766836283,6.95346547921137,6.52820879380972,8.50870765802146,5.53398533172579,5.70868739341141,3.41779987340314,2.53958011696157,1.67341636155906,1.0140259582781,0.519330762094502,0.0251124148292323,-0.895186671426046,1.15523636052306,1.03187234137972,0.722344761230519,1.20311545106885,0.902611696193499,1.22220652896159,1.90539629962415,2.09672893202681,2.07937111167118,1.89193926304146,1.34622021316896,1.03958901791322,1.00506011900558,1.25596916248023,1.04322835192406,1.51964027014768,1.53427390857809,1.09725688129975,0.90149211110276,0.871334905888192,-0.68847530925911,-2.41882663028483,-3.87644694490334,-0.337826300098173,-0.403531614621158,-0.589182037721375,-0.719688859249722,-0.738358951576742,-0.780557914730603,0.061450062477324,0.632683850024655,0.203320958879449,0.437290021407505,0.554829056275951,0.723884406547418,1.02853748200441,1.03566899647265,0.861211633918771,0.796740430953638,1.07989102249041,1.2459175595861,1.28843233074356,1.38376526763053,1.73367114360734,1.15813319237058,1.14391876134647,0.846976812735348,0.588966417829037,0.312077988424576,0.0176256670751384,-0.135057888187213,-0.14940664577229,0.208556734224447,-0.187546906366655,1.44123219133837,1.34603406733419,1.08802068565717,0.952760002971628,0.693130071398848,0.281928499417677,-0.605254874316371,-1.27258031613316,-1.81491396982242,-2.60053709111874,-3.14846530584833,-1.54354298780695,-0.575619069162023,0.376132521881779,1.41836413350331,2.20105401084848,2.23261433150814,2.1615767418109,1.84252792661469,1.76708908201923,1.91397249415936,1.98687295291223,2.13047788328415,1.85698659077768,3.04792094541414,3.29541063724135,3.56857088090557,3.81132725370112,3.96338007593382,3.72640261470403,3.52597080090423,2.77230719758946,2.15192280534434,2.43815075089125,2.26679306770054,2.53962213284298,5.06018270708039,3.67000838918112,4.79114347716083,3.44489495076746,3.29219665298398,3.45010694172619,3.41319052763997,3.1239067541972,3.26197648020064,3.35228233768501,3.51375611842638,3.77963360481353,3.58187807890477,3.78285032532552,3.47014203334745,3.47648509984297,3.46590875897551,2.98360497403142,2.39902095887036,2.91626267655599,2.57340809595297,2.18078196131178,1.90722027675341,3.19046820782677,4.9975291730183,5.81380942554383,7.49565772463501,8.035026631383,8.6027913957405,8.93776123525729,6.02199303142833,8.65652224503188,8.69015072499022,8.86922008956178,9.49814664640423,10.0622162478244,10.3458466482379,10.3346843417915,9.93261738478099,8.94313764426403,6.88966247055557,6.67288783915393,6.63541299204354,7.12052324274833,6.57481637043499,5.52105785618581,5.47382063681799,5.75566299110002,4.91398111915052,5.81714600021999,6.45866530284556,6.71339520268993],"I00937^FG_PRICE(0,-20AY,M,EUR)":[506.83952045,530.62616177,513.84608178,528.52797855,520.58755354,494.03062751,451.96079146,497.58810639,532.87986951,561.32980212,556.59373357,569.20489216,575.21878824,566.43409897,587.41909456,637.32426755,665.85132135,636.63627794,620.51020048,651.56041122,690.60698249,645.60538713,646.8347376,625.2951394,622.48398135,621.46035129,627.18749584,633.32521512,617.88685733,601.17692031,613.00712082,605.79300173,582.46221206,549.90953483,530.28702202,502.77892458,497.75736858,482.57738602,495.45417828,485.69837814,463.74297852,494.44423251,493.15806206,487.51108405,464.29204997,437.00323255,454.40158313,437.47906404,403.21341515,416.57985781,455.3481761,409.30239841,432.64089025,462.11426473,465.61738483,454.26830207,458.95635195,478.98635657,458.85944539,454.69092207,442.47584355,443.6762792,427.88449075,408.31486336,406.63380434,400.58762528,391.66579314,368.27330436,356.77489035,356.33233388,342.34621833,306.8840684,316.11390107,316.96176746,294.22317992,315.62605601,313.0840847,304.56134191,289.96746371,352.09129507,391.68279277,399.05018191,386.81113462,386.86803754,390.99310247,385.07931416,384.13664046,382.27773121,377.47295455,389.46007015,367.94171993,375.79852114,362.70653525,342.63137759,361.82139034,354.42785811,372.84521833,377.78536037,371.06117386,365.21410354,364.95143597,361.78907358,341.84245977,358.77236527,356.98292503,359.58045361,355.24783314,355.81066746,353.17189984,338.71763195,357.74737392,365.8460381,379.60007693,374.63313833,376.62980304,367.39872757,356.76761927,367.00477425,341.13930412,345.27064951,361.96291077,361.12851049,363.31181086,349.17810401,379.04468191,370.39095703,384.42239094,381.30091674,385.65396858,399.34387148,415.80099763,407.15494835,390.68446186,392.83724008,428.71027534,409.48530582,426.26899117,420.19843646,427.00905365,414.88707506,392.68385822,360.70299784,354.7989001,333.88041684,333.27264705,331.57376791,322.59801123,325.25452842,330.71294562,318.17977438,325.9714592,334.42420801,324.31816516,329.25437957,322.73011616,318.57961494,303.30467205,285.0525988,289.50998472,266.96768137,267.07803638,269.63687672,271.21315894,259.5,250.77,248.75,242.08,234.05,236.97,236.06,229.41,217.82,205.49,217.37,222.55,223.73,219.0,216.42,212.72,210.12,198.34,207.57,223.13,236.66,239.03,244.44,243.09,254.11,247.39,242.32,229.29,236.67,232.35,227.13,232.03,217.62,215.22,231.89,229.41,208.43,211.23,215.6,196.95,197.14,204.49,196.5,186.16,172.36,180.47,184.97,168.76,171.8,181.08,184.12,189.27,188.19,205.63,234.27,225.87,218.32,257.98,260.06,252.09,268.6,279.68,314.53,312.37,333.44,328.03,341.46,346.01,358.16,366.65,345.83,345.7,339.18,346.05,333.16,328.73,331.71],"I20438^FMA_GROWTH_1YR(\"EPS\",NTMA,0,-20AY,M,\"PORTAGG\",\"MEANR\")":[13.0043142849964,13.5862285310264,13.4373638005737,12.0211736179491,11.2367339784184,10.6114427415879,11.0822699512654,11.8325435841692,12.2092886995483,14.2373954360156,12.208795853622,10.7185136168414,9.60181699495293,8.5298707944094,7.11890654160415,6.96149362497801,7.33124313011163,7.4147513300287,11.8659512640454,13.5393842119692,14.746303780341,10.8853817805656,9.36697701932302,7.2029699378301,8.0143754107172,8.83729616148539,7.76100917233545,7.70456886327922,7.53195952772314,6.93732478996002,7.67426919865994,9.18793195724003,10.5922457433344,11.7224050023167,12.1829767257346,12.0281861922641,12.42536619085,13.3430911130393,13.447581549362,13.3340514116105,12.7717183354358,11.7810193488637,10.317748985308,9.25498877207009,13.9447399200789,12.125977989862,13.1006538304327,12.6875269928702,14.2205617588871,15.3581177512327,15.8743048701705,16.6346015298237,17.4925289729787,16.9184327027101,15.9196297388814,16.1914331567731,15.4131209573549,16.8736200950371,23.3014884767179,29.5686210568536,33.8378169965279,39.5146870069917,44.7441195069919,44.1175549483902,46.1053336737259,52.5078066075252,50.7500519327734,26.0999811162625,29.5590551730726,32.4233903606428,28.3134324694829,22.6033367173339,17.521276593873,13.5002537380311,7.69006011871634,3.32638362140282,0.0176470644131221,-2.44197101583271,2.78667415433326,9.62899076031339,9.73315544545094,9.70081565247559,9.79441810690842,9.43053386522463,9.21474068395163,9.23622826409401,9.12316296916434,10.1274381204594,10.1873229400504,9.79528834098794,9.27238070312792,9.15338090320023,9.20752406369424,10.4092090251818,10.3803051360995,10.4085554423022,10.5219854313714,10.7404555742212,11.1575521448691,10.5538168045192,10.5436457045828,9.11100600234718,9.01721560001634,8.23886329591168,9.31573196275242,11.3569768580584,11.5731117541113,11.9629127266072,12.8195157790585,13.5301008670828,13.8709724983916,13.8490874820102,13.790312547129,13.6446690771272,12.2655197833702,11.4284830721887,10.6969393418797,11.1487849801331,10.6591669922723,9.94559091169838,8.56249723636839,7.79849962280801,7.2431990609015,7.51759757548678,7.31360191235887,7.87336195267455,8.25609842473219,8.2387661218974,8.05533533108567,9.00477413660717,9.5376656240877,9.86575233687369,11.2512415721889,12.5685947800865,13.0187527397952,13.6879618091252,14.7750424674541,14.5865191418835,12.7853232983875,11.6493699992817,9.47285707730279,10.786626232537,9.94555879079516,9.13789686811135,8.47057396592008,8.8744025035416,8.31151869320794,10.2592657188078,10.1576612810966,10.0130591205383,10.5319552847182,11.039304849499,11.8004403461486,12.0294341086996,11.7889774644715,11.5789740538701,11.9836569448958,11.89274256653,12.0139971879761,11.6964952543948,11.7493677279994,11.5690250000459,11.9529653496638,10.8766743006131,12.431620904395,12.1263459927071,12.0984886828636,12.4063198890509,13.0249325028172,13.1432284807919,13.3651684755139,13.4794533748146,13.1147846829217,13.0305217177124,12.389568748154,11.9672461679917,11.5150942735543,11.3733595030521,11.6997622458691,11.2317425150326,11.4768525689253,11.8433076736319,12.6406177076716,11.809813888996,10.9913564754644,10.1045855128711,10.0360940895905,11.0532039938408,16.6962056130821,15.7212687076214,18.1364381873928,19.2321670086382,21.0890037612337,21.7546211333785,23.0661975746798,21.388482167194,21.1327520729491,19.2351033296225,17.4122913732373,17.6909360277666,15.7899175399365,14.3457891649582,11.2837103367164,8.2085017379215,4.86074284462619,1.73635033948265,-1.36619700960776,-3.58767681437281,-5.65183339915984,-6.06551993646504,-6.2740111972352,-4.84572733593065,-4.12406366714955,-0.673580398417814,3.29657674842506,6.74924360569754,9.37090930536232,9.62535538339307,9.86718976265535,10.727959399334,10.4789883188966,10.1375384116146,10.9337452826152,11.5133720631141,12.1005081142438,12.8283240642578,12.9823213127851,14.0160402712511,13.7170922085763,13.844161841391,13.4643061368063,13.558207884957,13.4510725508402,12.8707248260005,12.6278460615322,12.4403269450123,12.3231150354139,12.6649962458121,13.4690360605636,14.3579607140098],"I00073^FMA_COS_UP(\"EPS\",\"1M\",+1,0,-20AY,M,\"PORTAGG\",\"MEANR\")":[62.0,69.0,69.0,65.0,51.0,46.0,41.0,50.0,53.0,40.0,44.0,48.0,41.0,43.0,43.0,33.0,32.0,21.0,42.0,52.0,46.0,48.0,34.0,34.0,35.0,49.0,46.0,47.0,54.0,59.0,57.0,56.0,43.0,43.0,62.0,61.0,55.0,55.0,59.0,69.0,76.0,78.0,73.0,63.0,64.0,41.0,60.0,68.0,57.0,52.0,67.0,52.0,67.0,55.0,42.0,57.0,68.0,41.0,69.0,55.0,57.0,79.0,86.0,65.0,71.0,83.0,64.0,62.0,68.0,50.0,61.0,72.0,54.0,52.0,61.0,30.0,17.0,4.0,2.0,52.0,44.0,26.0,58.0,48.0,43.0,56.0,52.0,54.0,58.0,58.0,29.0,55.0,48.0,42.0,47.0,32.0,50.0,56.0,56.0,63.0,56.0,44.0,47.0,52.0,44.0,40.0,55.0,39.0,45.0,49.0,43.0,57.0,52.0,62.0,53.0,48.0,45.0,33.0,53.0,51.0,40.0,49.0,57.0,48.0,48.0,47.0,42.0,44.0,41.0,34.0,36.0,22.0,33.0,42.0,40.0,31.0,46.0,49.0,48.0,46.0,41.0,43.0,38.0,36.0,39.0,31.0,28.0,38.0,27.0,33.0,28.0,37.0,23.0,29.0,38.0,31.0,29.0,36.0,29.0,24.0,30.0,28.0,39.0,43.0,31.0,28.0,35.0,23.0,31.0,39.0,31.0,28.0,37.0,60.0,60.0,45.0,42.0,43.0,38.0,31.0,28.0,24.0,29.0,37.0,39.0,38.0,39.0,38.0,43.0,37.0,46.0,50.0,49.0,42.0,45.0,46.0,45.0,50.0,36.0,47.0,44.0,37.0,44.0,45.0,31.0,40.0,27.0,24.0,14.0,19.0,12.0,29.0,26.0,21.0,30.0,25.0,33.0,35.0,31.0,33.0,33.0,36.0,31.0,41.0,35.0,36.0,40.0,37.0,46.0,41.0,43.0,46.0,51.0,49.0,43.0,51.0,42.0,40.0,35.0,43.0],"I00037^FMA_COS_UP(\"EPS\",\"1M\",+1,0,-20AY,M,\"PORTAGG\",\"MEANR\")":[16.0,16.0,16.0,21.0,22.0,20.0,11.0,16.0,17.0,14.0,15.0,11.0,10.0,8.0,9.0,7.0,11.0,7.0,8.0,6.0,13.0,4.0,15.0,9.0,9.0,12.0,12.0,17.0,20.0,25.0,15.0,13.0,17.0,15.0,17.0,13.0,12.0,10.0,8.0,6.0,17.0,18.0,19.0,16.0,13.0,10.0,19.0,18.0,14.0,17.0,16.0,17.0,27.0,24.0,19.0,19.0,24.0,13.0,20.0,22.0,19.0,27.0,34.0,34.0,32.0,39.0,31.0,32.0,24.0,28.0,26.0,27.0,27.0,19.0,29.0,10.0,9.0,3.0,2.0,20.0,16.0,13.0,18.0,10.0,12.0,12.0,11.0,10.0,12.0,14.0,17.0,18.0,13.0,14.0,18.0,20.0,21.0,25.0,18.0,25.0,29.0,19.0,29.0,23.0,25.0,28.0,31.0,25.0,22.0,28.0,23.0,18.0,34.0,30.0,29.0,24.0,30.0,26.0,27.0,26.0,28.0,26.0,27.0,23.0,23.0,29.0,20.0,21.0,9.0,17.0,15.0,14.0,11.0,22.0,18.0,19.0,20.0,25.0,28.0,21.0,19.0,16.0,21.0,15.0,16.0,20.0,20.0,11.0,19.0,15.0,18.0,35.0,18.0,17.0,21.0,19.0,16.0,20.0,4.0,7.0,5.0,8.0,8.0,24.0,16.0,11.0,7.0,14.0,14.0,15.0,12.0,10.0,17.0,22.0,21.0,20.0,14.0,13.0,18.0,9.0,17.0,11.0,16.0,17.0,25.0,22.0,26.0,22.0,20.0,17.0,27.0,28.0,21.0,19.0,20.0,19.0,28.0,30.0,27.0,29.0,26.0,20.0,27.0,30.0,19.0,20.0,18.0,16.0,12.0,5.0,4.0,16.0,5.0,5.0,7.0,8.0,11.0,20.0,19.0,18.0,24.0,29.0,24.0,19.0,16.0,14.0,16.0,18.0,22.0,22.0,25.0,22.0,26.0,25.0,24.0,24.0,12.0,19.0,23.0,27.0],"I20443^FMA_PSALES(NTMA,0,-20AY,M,\"PORTAGG\",\"MEANR\")":[1.18984650267624,1.25212508428696,1.22538803898012,1.26638833133803,1.40572302773114,1.35247064211694,1.33888870737233,1.40341492860653,1.21008696329756,1.16705976526295,1.1567050163226,1.17863518612056,1.16618748351157,1.19872593331262,1.1834300361333,1.19312849677457,1.23244700185305,1.18591367341441,1.18201136492018,1.18034316022373,1.11911673784574,1.07210248131324,1.11374060343092,1.08647226339461,1.07793755744372,1.03858472647035,1.00495362393271,0.95817473212139,0.95826639623324,0.901057862821816,0.910367830987128,0.887036584578186,0.90983748633742,0.884610013082782,0.891712012259108,0.844290275321881,0.868571144969896,0.865184953315833,0.874148140742985,0.881860672851162,0.90684251769678,0.95750316455077,0.947851250057412,0.939088461047824,0.895564345804321,0.830952710212704,0.879362364684278,0.876091356850415,0.855948959358523,0.974291977332635,1.00999064066451,1.03082033638197,1.07956952820696,1.06389708644024,1.06751989442116,1.04645503809391,1.09623945833133,1.07141664955286,1.03660934029523,1.02960950260899,1.07132976236781,1.10199556007104,1.08105000409756,1.06970835995084,1.04294911816206,1.03046205562916,1.01706913612119,0.868363265507695,0.876019917840824,0.852494883347104,0.878481656615078,0.780573269152515,0.800724317733568,0.830313716417659,0.831097014276888,0.909355956819037,0.905240539939922,0.866625554486342,0.831035285000074,0.968069368368305,1.03317552147477,1.03712453326361,1.09060657283527,1.09468656437722,1.08253732723865,1.02624645919126,1.02621347806215,1.01820180416617,1.00749295511636,1.04157013122519,1.04931506948361,1.01144621283554,1.00516572763834,1.0303667726359,1.10154061403234,1.00965926154191,1.0086172093443,1.00148209246475,1.07807950657004,1.0374081667117,1.05357980762315,1.15620237804012,1.08213279689815,1.09369480617133,1.14928746197143,1.1584173335228,1.14880513460721,1.17991524653012,1.18327016006109,1.17697819428158,1.20390215874434,1.16257615681123,1.24473173158686,1.1488507755328,1.17098147312456,1.13706041182684,1.10242174265789,1.13786293687934,1.0579636882426,1.12450040876418,1.13642812178957,1.1570813016522,1.16696603561436,1.20032905892386,1.28580002235725,1.26163839312286,1.2970520019397,1.28587706300933,1.3278169419876,1.31809572995946,1.40252721311542,1.37716303562574,1.28328680470372,1.35707460566096,1.49557370987097,1.42696544983145,1.45165140759625,1.43490018452727,1.42437052133308,1.41475261568718,1.35726943931212,1.26010443585165,1.30051707008773,1.22914918624227,1.22980499994484,1.21953383520557,1.20618006436902,1.21245438924041,1.21749252395297,1.20206212618977,1.17102476575716,1.19777530903959,1.38519902660101,1.3887045090944,1.34859817771086,1.34494700903327,1.26039489991573,1.16700665316147,1.13918186080646,1.08292065331213,1.10424959108756,1.13441941397811,1.07877775741878,0.955283024069271,1.00792084518891,0.95163287093554,0.960385959457669,0.973246004674419,1.0256433513944,1.03655350572731,1.01269814550008,1.0065272672905,0.943721912758113,1.00156789298273,1.04875447484794,1.04002858695073,1.03646317713674,1.07033019157894,1.09491868906499,1.13140191242471,1.08222901217052,1.06384051570365,1.12907276193167,1.12705308290353,1.14698856549937,1.18808350259639,1.19608035856433,1.21026567914361,1.21066845852579,1.16580133176995,1.15879268554626,1.2539167017845,1.18293803397325,1.18239786623804,1.15599099940518,1.0716959673941,1.07406909604179,1.13991356048724,1.159882940593,1.10452087879874,1.10891983980477,1.17240513913908,1.14330561933851,1.12551322938509,1.12863484954244,1.08801452870931,1.05586691475649,0.975760003186952,0.945798770206976,0.945212707290708,0.951252555129922,0.970068194110246,0.985046824082414,1.0458042766649,1.05247159319012,0.999116490822459,1.08610686692206,1.16352763678473,1.15019795078491,1.18774010707513,1.29931657817659,1.30507119792347,1.24449137704461,1.37257038818551,1.48088183593359,1.60744805695905,1.65108374728575,1.69526966962371,1.58085521127957,1.51057676921845,1.44250911189081,1.51825427984273,1.53981819911015,1.48040671360338,1.4281428879213,1.47096035274149,1.51795436782699,1.48421094427308,1.43070120122464,1.44209897293335],"I00073^FMA_EVAL_EBITDA(NTMA,0,-20AY,M,\"PORTAGG\",\"MEANR\")":[11.8545768133039,12.261770239283,12.3330280176572,12.5387307252372,12.5023720315545,12.2542800620811,11.6988824281064,13.0057319031312,12.6416272594346,12.073417469879,11.9059121094053,12.3045903831879,12.1389064548256,11.7533911601951,11.7432856687638,11.3877289603724,11.2217173012347,10.5096247708666,10.5129368079821,10.8629013123859,10.9427704496163,10.5121638407956,10.7493789396427,10.5286799204535,10.5741485745093,10.3858382997128,10.2745062068984,10.1538074777617,10.6607391501234,10.3182689132032,10.6433277306188,10.380886781597,10.0719347231755,10.0203618384927,9.50715528074194,8.8751127313127,9.33266103227106,9.55516452774262,9.62413983551176,9.65618531329243,9.51278255788528,9.62898853782413,9.7931458927638,9.78363984881677,9.76232776595675,9.06143972178958,9.22619836599748,8.90249650920596,8.25137670161646,8.58674408046834,9.01611351030939,8.16228857131173,9.03345780845027,9.35276498644236,9.59522544498486,9.59105826592251,10.1844228668854,11.1471622416481,10.6570842230648,10.8665375433038,10.8096121524139,11.4939732011113,11.4973267579786,11.5080379626665,11.5810029730015,11.5549030380817,11.7446078310881,11.2050500345818,11.180926953738,11.249245014282,11.4022688611797,10.7736985150014,11.3364799329067,11.283382095042,10.8937224421886,11.0869506107993,10.7493855166052,9.79704211690618,8.36046346209367,9.16472293603841,10.1185388424992,10.2303377112588,10.1337543593319,9.87861519025457,9.74068873644631,9.64342417245243,9.39917604768408,9.50960296557145,9.07762420151969,9.59227681273754,9.17982130371918,9.15252551191493,8.82318309477535,8.34768961151978,8.91038626634863,9.27496762093325,10.0100124652248,10.1241967758989,9.87825690518121,9.71147630354734,10.0172978525668,9.76619608188468,9.71831654360173,9.88087943501384,10.3794413172293,10.2142432060496,10.2896915746011,10.5962938669679,10.3605846980067,9.83661896812285,9.71370989790301,9.8549518404626,10.0784657417662,10.0750662641147,9.9527458264653,9.68302457197995,9.60384171351689,9.67788928191344,9.45129699642168,9.36228923348448,9.47943860984018,9.50045283630181,9.20865656663885,8.87797943571462,9.19952649406437,8.93812004172135,8.9259020867874,8.71405271268364,8.82756889975544,9.17920311744225,9.70547352818451,9.18748170158407,8.56183810024993,9.03466910369286,9.40832116945997,9.1237200839605,9.57759777058747,9.58924182778607,9.71309277917302,9.75719459950308,9.26687301787943,8.81749310957071,8.84806098728499,8.62641498544411,8.68794890518593,8.83959969071364,8.50679720708618,8.70386235556608,8.87291813219922,8.72745423068472,8.66082988277169,8.67492108222248,8.57414631020657,8.69348181740065,8.60507191253596,8.56653302284618,8.34190185905015,8.06187674343338,7.95166952625559,7.62241998830756,8.0093905260608,7.6337162309942,7.84898330755506,7.68181882720088,7.63523495010735,7.53841220454324,7.43970927049867,7.21170097042332,7.06822351344832,7.07146615281103,6.78831254793969,6.65365564292167,6.60444447405564,6.8842566321133,7.10978691641778,7.20313061694271,7.07515852528883,6.794381801483,6.62451280282778,6.72133901502605,6.24196744967743,6.41357340030232,6.7487325718204,7.18309922779174,7.26785904691081,7.35267534047323,7.21696073626502,7.28126210479521,7.42616741418883,7.65075062957438,7.30250452749879,7.14526453302578,7.14327065834918,6.77790192714306,7.01733993582833,7.24660649183102,7.41333014437143,7.73188451417074,7.8182285908458,7.48823057933577,7.91871026746747,8.11157374831332,7.82131254295603,7.92594468494515,8.27766628702257,8.16681988434198,7.86348132242022,7.19320750688748,7.18847407961117,7.206421813608,6.24675752635562,6.16656408257665,6.00012896697108,5.98910724527318,6.05315210793685,5.89894285335163,6.36206695098073,7.02373263253911,6.62302745061339,6.65700032217143,7.49145562725751,7.53319655488976,7.31512912119667,7.52661867046698,7.23875507057067,8.06591570076514,8.17172363180961,8.45615803862277,8.35279717545634,8.54494308413507,8.57447934376549,9.06780917536177,9.22209183653405,9.29595341648317,9.07882535706846,8.80919683211252,8.66869733714605,8.34583204328611,8.02399541860346,7.88836572174995],"I20448^FMA_PSALES(NTMA,0,-20AY,M,\"PORTAGG\",\"MEANR\")":[6.05280661875279,5.75720967275855,5.63902097126616,6.57844288459965,6.130979630788,5.60454591023397,5.13962969830963,5.87724143812321,5.95311553610835,5.69794846232909,5.71249979711353,6.06184604088597,5.92944531063043,5.43424595910894,5.58813626079095,5.81143897418467,5.7859386534539,5.42984611489499,5.35213771134132,5.75386013305761,5.93294450125015,5.5580867567496,5.42330578058571,5.2044741171183,5.49802553351638,5.6295593317221,5.74210589786852,6.11594378310636,5.75576958366223,5.59879339459647,5.91293517506326,5.86754871922441,5.61007901454352,5.18767329786416,5.03750310761844,4.37007316859264,4.38393239820732,4.50360164509056,4.75010305319438,4.76710586512418,4.70996681067482,4.44186005817636,4.63150033842751,4.39384147846105,4.48524848545348,3.92408741012509,4.25250512895501,3.75985394366491,3.57404161276578,3.5386779254423,3.89442817138603,3.46698657877254,3.89268916138945,4.04425468197845,4.43420464650856,4.47196600886887,4.78578853011467,5.56552751422208,5.48119526699529,5.71643927118921,5.40287523583872,5.88023079416057,5.40430466480021,5.27757063485621,5.1711542647379,5.1838909983597,5.17738973099768,4.05990165187715,3.99540279626376,3.90007065476381,3.75371813555871,3.29436400510494,3.59942189968597,3.63806502011053,3.51653606059291,3.50764350344763,3.22065926815256,3.01865958810815,2.68079702424051,2.9713635682388,3.12920585141645,3.18183073067503,3.1162691056963,2.96833108988365,2.91481813745342,2.67250850889102,2.80301264728576,2.81625338484922,2.6624280900882,2.83053969573634,2.63882765860502,2.55707134806029,2.44619250977711,2.30598315169138,2.43213464919466,2.51348824598375,2.78678128603348,2.82790042555088,2.79998257812596,2.78810680168441,2.67628376747855,2.58740716901358,2.47955767231354,2.49939967884239,2.52733524614548,2.46368077706926,2.49815702945073,2.60072963044347,2.46004017671833,2.3140508647199,2.33537940183828,2.30470994607164,2.40250667906506,2.33739471165302,2.3192517090195,2.19366268626791,2.08099772782305,2.08879624578022,1.97388771616831,1.98003357421422,2.09505769480053,2.25906656197166,2.26135053809119,2.00271911446886,2.08697625260077,1.97382370599009,2.05987929583932,2.00881756080455,2.30337103878334,2.14673071450804,2.22649984533925,2.11891392922177,1.86402541784617,1.85812195862474,2.05255473447456,2.01020801424838,2.17184328557557,2.11135475963615,2.21174371683581,2.21695443654341,2.09118904279568,2.0564008769827,2.0026959541976,1.89858967203792,1.98625880767994,2.00010189587626,1.95964796093907,1.93461489497336,1.98437951779426,1.90567799491759,1.95851229697076,1.94936255963186,1.85459805222184,1.94750761135608,1.93224654255015,1.83833634568124,1.65481393412312,1.52550251653817,1.51751360857313,1.42991309212492,1.47822795585144,1.45859257103674,1.42211561296628,1.3635870027667,1.34405665485373,1.26929218114051,1.24028562196658,1.16533554902875,1.14644336242582,1.14392183687845,1.1133090521726,1.02942964451566,1.01765832732109,1.09676807249697,1.15167642483696,1.11827316530209,1.0473912596402,0.991255687357393,1.03061342321051,1.04372632981027,0.952770319765484,0.976462945248552,1.06488228773487,1.11378138780598,1.14490844952719,1.18953488639562,1.15497343606877,1.17461364908606,1.15830134332493,1.12079643214578,1.04464090232766,1.08216706325357,1.06231971336086,0.936366665304031,1.01616383810781,1.03105301106515,1.05076015212366,1.14229027186985,1.19816345393257,1.07959189518191,1.0961715616666,1.05881874040422,1.01885107359001,1.02718663165429,1.10406683490697,1.07024190387852,1.02167753003052,0.983862469408178,0.999210899451342,0.99662337190705,0.848888580012566,0.795513736082087,0.889070442733808,0.88294920611941,0.856660291327516,0.871338799931517,1.01005632372921,1.21547916481569,1.18597070669546,1.0997695906805,1.30269355600443,1.26447461839643,1.16480815925183,1.3162741790353,1.35577396643916,1.50206974829803,1.53876282793574,1.63752085798899,1.72862174095852,1.67567236317648,1.61974367998417,1.66855265099783,1.63335039250794,1.59313965754463,1.53454530134478,1.52777461366194,1.57504353519458,1.62911280940552,1.53536745475269,1.60004203221422],"I20436^FMA_EVAL_EBITDA(NTMA,0,-20AY,M,\"PORTAGG\",\"MEANR\")":[10.8026416057418,11.1879815006982,11.3487923994886,11.6190191707449,11.2485709832553,11.1078079677272,11.3213243908076,12.209780251154,11.9207896796474,11.5631100667402,11.4713196916169,10.9034022927431,10.5611689408901,10.7623436918406,10.4155655322384,10.4862206544746,10.7059356533619,10.6397255590076,10.8593253065177,11.7714499252508,11.7466736451377,11.2291371837874,11.7965707208775,12.0298769124239,12.5255159072818,13.288549758857,12.8866851428933,12.7717420873388,12.6503245446601,12.3523859947208,12.4881662759806,12.2599579379717,12.2855071848443,11.9295922193204,11.6565148374336,11.3450929604743,12.056740332463,12.2078663821039,12.1394095377688,12.060198215303,12.1477974227017,12.3901918171549,12.087015342407,11.8227669031926,11.9418162946264,11.777777136828,11.8617808682409,11.6236647037398,11.1177969568859,11.6778056113497,12.411077579027,12.1004936026603,12.5859170641959,13.0471555687649,13.0695042647493,12.5744025453334,12.7559257274814,13.641989179515,12.9981205365769,13.4530723091429,13.1822453350716,13.8285935303112,13.6373790192391,13.4650862544354,12.8966384466938,12.6359287038994,12.4541979538517,12.109426990699,12.2465224454288,12.1589147300754,12.2494595367305,11.7149342933948,12.4618608344323,12.207334308183,12.3930979188791,12.6781184046072,12.8851142141736,12.4628343562547,11.5485086257804,11.9311123743937,12.8171294886081,12.6684564365827,12.5043097189396,12.1940932494092,12.1531165690073,12.1563751539901,11.9769738632891,12.0017900552717,11.5372423595779,11.5160615539659,11.8797225950418,11.7529803060845,11.6119683855543,11.3167622005411,11.8081908628773,11.8205875017853,12.124930992259,12.0752821814131,11.7428570564146,11.290844779882,11.3647599389544,11.2366510915559,10.9563913269869,10.8892940625088,11.3995512337085,11.3937207658029,11.6751562945065,11.7671419817379,11.9398792728119,11.7494283642372,11.8373732442071,12.0161939277074,12.1929131558375,11.7167045879198,11.6194729614081,11.5844475709768,11.1624382058987,11.310426141015,11.1431678957175,11.3224124408575,12.0855782575842,12.1566330559728,12.5961756336415,12.4961073634631,12.3751907451201,11.7923757930524,11.5518942340386,11.7375336803355,12.0983109357045,12.6856687420641,12.8095473162939,12.8917178072478,12.3217039469176,12.7977069382843,13.5887317247087,12.6667537911058,13.374713766029,13.3031946149744,13.3679270809842,13.2091471905087,12.7514598500108,12.1636625900033,12.6888652163999,12.295225740406,12.7534059554346,12.3989036141681,12.0506735182084,12.0912069388449,11.9287532839473,11.7426795043608,11.4178927483732,11.6956466002893,10.9960891511754,10.8322123933333,10.8737044193983,10.726068842125,10.3976004134556,10.2390547447074,10.2438803500621,10.1369576690427,10.4753588326039,10.4337427680452,10.0743678686714,9.71090483202232,9.57963915211134,9.02723729957769,8.97913992360028,8.86777015922239,8.90949153583211,8.84482727025517,8.9291530465012,8.57672294020953,8.22902463302429,8.51154498920787,8.33833061759445,8.25990415274209,8.24223725911667,8.39301465754298,7.96691872778056,8.08160962339016,7.88395032067163,7.8569316932089,8.04485800656193,8.05252125723846,8.22648526441742,7.93307704400139,7.45678465670661,7.66031146030437,7.59408755460524,7.59311102898075,7.43010980892303,7.48006798529176,7.39782367723544,7.23438360166286,6.9963805177448,7.20685582538581,7.13471657281917,7.58633332415387,7.95586686423967,7.9549043131163,8.08759670690243,8.18463077951049,7.88378736757107,7.80419464266381,7.86586175797141,7.65024094901227,7.29532510949022,6.7662984132713,6.68894382186111,6.55261501210702,6.6118577701566,6.36281712354898,7.27727791597526,7.57735102038028,7.46182534807141,7.91875427903685,8.21814892681228,8.82512880002414,8.69088014780898,8.44378057269408,8.52839740576858,8.53655251415316,8.42890594732778,8.74200255844545,8.79416483830835,9.37287615947127,9.75366225700835,9.59162538438209,9.87575274772118,9.84714172343334,9.71701207179918,10.0007171633697,10.2912028247604,10.5027156952533,10.178011811797,10.2144689452912,10.4794136199408,10.3971182847284,10.392659004381,10.671748850852],"I00577^FMA_COS_UP(\"EPS\",\"1M\",+1,0,-20AY,M,\"PORTAGG\",\"MEANR\")":[17.0,19.0,18.0,13.0,16.0,14.0,17.0,11.0,11.0,10.0,16.0,20.0,14.0,13.0,16.0,9.0,15.0,15.0,18.0,15.0,11.0,9.0,17.0,15.0,11.0,14.0,15.0,15.0,15.0,16.0,13.0,11.0,13.0,18.0,20.0,14.0,12.0,14.0,16.0,13.0,20.0,13.0,19.0,17.0,17.0,14.0,18.0,19.0,12.0,15.0,12.0,16.0,15.0,18.0,17.0,11.0,19.0,11.0,14.0,16.0,15.0,15.0,17.0,15.0,16.0,15.0,18.0,13.0,17.0,11.0,13.0,11.0,13.0,8.0,14.0,7.0,11.0,2.0,7.0,17.0,10.0,12.0,14.0,14.0,9.0,13.0,13.0,13.0,14.0,16.0,10.0,10.0,8.0,8.0,10.0,13.0,12.0,13.0,14.0,16.0,19.0,16.0,16.0,18.0,16.0,15.0,16.0,15.0,14.0,18.0,15.0,17.0,21.0,15.0,20.0,15.0,15.0,14.0,15.0,10.0,16.0,12.0,17.0,15.0,19.0,9.0,12.0,12.0,12.0,19.0,12.0,6.0,13.0,14.0,17.0,16.0,11.0,13.0,12.0,21.0,15.0,13.0,17.0,15.0,17.0,16.0,12.0,12.0,13.0,11.0,12.0,18.0,7.0,15.0,14.0,13.0,15.0,14.0,14.0,10.0,16.0,11.0,9.0,10.0,10.0,11.0,12.0,10.0,12.0,10.0,7.0,10.0,5.0,6.0,14.0,16.0,10.0,9.0,9.0,9.0,4.0,11.0,13.0,10.0,5.0,14.0,14.0,15.0,13.0,9.0,11.0,17.0,9.0,16.0,13.0,17.0,12.0,19.0,15.0,15.0,17.0,12.0,16.0,11.0,16.0,16.0,12.0,13.0,11.0,3.0,5.0,11.0,9.0,11.0,14.0,12.0,5.0,14.0,11.0,12.0,13.0,10.0,10.0,19.0,14.0,11.0,14.0,12.0,16.0,15.0,17.0,17.0,8.0,12.0,14.0,14.0,15.0,17.0,19.0,16.0],"I00253^FMA_EVAL_EBITDA(NTMA,0,-20AY,M,\"PORTAGG\",\"MEANR\")":[null,null,null,null,null,null,null,null,null,null,null,null,null,14.6414873241895,18.8181545332775,19.8437826256147,19.4548600188135,15.0389927827369,15.3008688446827,15.6843568684099,13.1862349349502,13.2303895577838,13.2669616140959,13.8637671783115,13.463860564012,13.3688639435392,13.518694476501,13.4395359668798,13.7606850083878,16.5958609867128,16.4466708402878,16.7219519983798,19.6058365409818,18.7909970284873,18.9288472110996,14.5501072497585,14.8311223616991,14.6460361546462,19.8822319129628,20.6903010625239,20.9364366354914,14.7059282216013,14.914531165781,67.3208939510801,83.6023693870865,55.2217090801665,54.8143616191105,81.0087467831585,58.9888966222287,57.000662525211,68.0858957911372,20.4996897289937,20.9753761148165,17.9344456207931,17.8367628488327,17.5604473770146,20.5336422987853,23.2973673008315,23.378054671905,19.7042891576494,19.8502049161918,19.886428823184,24.7402672101355,24.7082922078039,23.703444539718,20.3808837357952,20.1472902509887,26.8014096775891,26.8943125240607,26.786063218115,26.9548570286752,24.6861762949368,24.984427544056,24.0015003869046,24.6175608183365,25.3409945058882,25.5113325364777,24.0844338916716,23.0937523572284,23.0777784916363,24.0252740418913,23.8596148933795,25.9338862415796,25.1338351776801,25.5228347370242,25.0627861611623,24.443256319032,24.3410260249162,25.1474516429115,24.4610268868664,24.9354454336599,24.450019807001,24.9899305684088,24.2508412267642,25.38575799442,24.8785506229045,25.2772618440731,24.4994835786209,24.0249191275878,24.4086633162775,25.2806585643332,23.9147189475529,23.7563173220312,22.7060995020857,23.4757248094241,23.6871002418229,23.4074945086365,23.7227023658917,23.5673489364088,23.3059302754333,22.1762148216242,22.2157589914784,22.7389159142754,21.5904678685365,21.6837986786499,21.5129125532965,21.6942281191697,22.8144446630162,23.1106487855961,23.4094019758893,23.680035194107,24.357381679987,24.2848757645756,23.9570153030437,23.1847742073148,21.9896766635616,22.4290609215181,22.3915062482039,22.4166068869513,23.2821090335669,24.0500924423583,24.1940294140732,23.461254291801,22.5294683737367,22.1024690897407,20.7862167402266,22.2093967304833,22.2755515605452,23.0054384888356,22.1873169111037,22.1325060952486,20.5865353240675,19.458369828995,19.0540616387976,18.9087177956778,18.8752035765882,18.248004609562,18.2484190445574,18.4492694752041,18.1444076224807,16.8331315890834,17.113812033507,16.2910653931235,16.2201995480192,16.5936942043769,16.3395422578397,16.0271457759393,15.5008622426927,15.1093047849273,15.1500159905884,15.5530577010426,15.3636483336815,15.5746623320228,14.9412612873755,14.5135064469296,14.6654671211412,14.5952989419466,14.4575355653982,14.0372757616409,14.4364041790503,14.3206007815333,14.2785050868587,14.1930072860235,14.6211321060096,14.7733386494409,13.6153633035859,15.2232329581932,16.1306705625843,15.2039341726197,14.6970666485635,14.7588064914476,13.923333633303,14.4137852437942,14.6464913205166,16.5296774037963,16.4165325282431,15.8071389165056,16.0775650621445,15.4214171655046,15.7677964548959,15.4484670913926,15.5887325056982,15.3563248974083,14.7775736901746,15.1387244820442,15.3942068714939,16.7357601261523,17.0195873650309,17.0406127470091,16.37575193399,15.8716193575883,16.3336948880575,15.6759384995941,15.9102598067093,15.8004703770888,16.1987350750411,16.6768160908725,15.1467248731009,14.8357237021197,15.9786196881407,14.6688450810977,15.089686731252,14.4221548917131,null,null,null,null,null,null,null,null,null,null,null,null,null,null,null,null,null,null,null,null,35.3849532838266,35.2982185601007,35.2159830461022,36.2715221389899,35.1076917057631,34.0271838499366,33.5078149347636],"I20438^FMA_EVAL_EBITDA(NTMA,0,-20AY,M,\"PORTAGG\",\"MEANR\")":[11.3296620015805,12.2510933669083,12.5345722922959,12.858516145958,12.6841341323621,11.9609668190077,11.8325802943013,13.5504129093118,13.3141740946925,14.6828283082448,14.6496349784859,14.3977049542105,13.6046043219677,13.3940540240129,13.1810310953469,12.9035478536657,13.4509732996454,13.2179445839048,13.1289745982953,15.2002366671745,15.4768386630242,14.0661837082638,13.2118937281175,13.3460971747905,14.2186859950111,13.6787437072274,13.4332700627799,13.9398757777716,14.4249417125679,14.5220133696452,15.179102020199,15.3443634018619,14.245637354456,13.7857397410297,13.1858759064884,12.3882272752675,12.6348686191742,13.6062388326902,14.6351270342978,14.9037370294068,14.2486341359161,15.5113819067771,15.6493480991571,14.8206704701845,14.4860806830428,12.587763064879,13.3955845969461,11.6147257137038,11.4629367328314,12.354561521538,12.980515242741,11.5684190878365,12.0099512784213,12.6526188202896,13.5923217276644,13.9179882255965,15.2817056943052,16.8628661458195,17.3452809427796,17.0850582834683,15.9087853084226,16.9020673012494,17.9189613770172,18.4585394155244,18.4966015887439,17.424276996158,17.3478238244122,15.0689690991276,15.2384589426373,16.1689570402524,15.9982617475447,14.9530260631562,15.6169809045697,15.0091455599166,14.8201386311121,14.8873582690053,14.5176792336262,13.9455542831525,12.2658022426964,12.6971712694727,13.784856304355,14.2451085540476,14.3889614402498,14.1490863053577,14.3090020604134,14.497710797641,14.120177191523,14.3968586921564,13.8080227196902,14.0637305639377,13.6947361764395,13.074059793577,12.8117310533943,12.3565879909773,12.7814446225906,12.9741332094869,13.7523014838786,14.101796440652,13.7724821997677,13.7750201707042,14.2156393611737,14.1556466689614,13.4065333150457,12.8923800796445,13.2997471271768,13.1025860488952,13.1004933428451,13.7105235219058,13.3542193366125,13.2508589460774,13.0371595087874,12.5073037743959,13.2023362860237,13.2437720525223,13.0392334815798,12.6476752453113,12.1490681326852,12.359209533317,12.0031728762446,12.1156470646113,12.0811431325625,11.9953504529326,12.1560664331564,11.785114446302,11.6852949639476,11.3718023760603,11.5160306939822,11.6750186980072,11.963253227422,11.9572558968682,12.4422003535119,12.6489547384998,11.6005162872043,11.2898703566099,12.5604642370659,11.7643757095371,12.2810069133439,12.3421302338467,12.5142647846001,12.7057780953882,12.2251550398154,11.3056944058978,11.6420391561661,10.8916019702543,10.8795935709066,10.7643262188959,10.6001088078916,11.1793201327615,11.4457129216131,11.2432475428366,10.8320859265812,11.138547458655,10.8570755497129,11.3448652443669,11.5405902713554,11.622799624634,11.5188255846984,11.0829136806275,11.3036752585751,10.7424428440306,11.3351994159092,10.9872918639264,11.0053051358276,10.5769537000558,10.7371250117872,10.5183682865459,10.4812310768893,9.65925225479307,9.19075940868429,9.83438372009406,9.51665045616071,9.22991090645435,9.40750055150208,9.96227965860692,10.1394924608286,10.3053200111156,10.0652383583634,9.36748223405978,9.69840439843177,10.0229631448911,8.74378812204533,10.028674668919,10.6522603630731,10.6747173206504,10.500333147023,10.4190954157307,9.82703239213065,9.96264670923816,9.9748613339072,10.8248144428812,10.4995253875998,10.5877610210613,10.7396185150992,9.65406055614504,9.99370916038735,10.0564913666187,9.93666543000013,10.4338786813875,10.8157782503529,10.1595724159831,10.9331364071061,10.9867311370608,10.3695313913763,10.1835206654861,10.2915377284889,10.1732686774059,9.64934288917074,8.62074642960667,8.81855139391684,8.34115068878196,7.34455918924034,6.95690696522867,7.01560468979524,7.37838254939948,7.34399539096566,7.57338573316966,8.74386078101188,9.62983736360204,9.19315278467224,8.99372073567934,10.1461125499994,9.8511178848517,9.59455480145071,9.73209021808469,9.69314935790844,11.481881695981,11.372577304179,12.1489993690578,11.9552360563063,11.7022394221842,11.5636370253105,11.9649842854066,12.3360622806811,12.5997349146889,12.0798116042427,11.909708021915,12.2145845727925,12.0160186050888,11.7068646197631,11.9596455577012],"I00109^FMA_EVAL_EBITDA(NTMA,0,-20AY,M,\"PORTAGG\",\"MEANR\")":[9.73339788591025,9.9494972755673,10.1914193767857,10.156620355374,9.84178223623656,9.94169027885903,9.99058276505529,10.8522790174372,10.1066726823627,10.1094812572482,10.2715219162274,10.1815281526424,9.95535325293453,10.34610671481,9.97335653777542,10.0693057187221,10.4412093337956,10.2743301085,10.0408679332227,10.1214967050698,10.0166483820971,9.88819903756017,10.0371767718578,10.1906769378149,10.3174897204523,10.3640693566333,10.0659979980994,9.84024349515161,10.0822356558512,10.0565678057934,10.2264112939107,10.1436409714562,10.4155232339827,10.1615790354957,10.1630246642074,10.2731282569154,10.5187062917083,10.7313294980484,10.70753719039,10.7090144019271,10.6468978296459,11.1131654922647,11.0822177450277,10.8806025813985,11.0223996052983,10.8403340165996,11.0987945877073,11.0334044148793,11.0999102616527,11.7066564652595,11.7294500582364,11.3949739287584,11.9111802761949,12.4476033092116,12.0534383753837,12.1999592235486,12.2891892613891,12.8458653708524,12.3456986904933,12.5838497230812,12.3804125248764,12.5621769433567,12.5612781205866,12.6008356122237,12.3985147340396,12.3437613808117,12.2630837375714,10.6600614046465,11.0168128781457,11.4335004590213,11.5391571333797,11.2208804380153,12.0811045352353,11.9506985492147,11.8821275927425,12.1881310211828,12.1059454052017,11.7192788794285,10.2844810591642,10.3708189451708,11.067351640999,11.1814863355766,11.1380077527809,10.928057909587,11.1286734884952,11.2425880385473,10.9515983622931,10.7727000927203,10.6004108535256,10.7425395364737,10.515243609426,10.1873344757728,9.95715502931142,9.47393122019375,9.91657325749476,10.0332357428057,10.3271468484705,10.4567075751154,10.3547204806652,10.3135701156881,10.5287776487136,10.4814570640172,10.3631462812586,10.2756460609956,10.4972290258748,10.5136614302154,10.5275145712956,10.8685206765759,10.6468530488416,10.5552687460025,10.3141823661032,10.3012886495407,10.8036778049975,10.7015736638812,10.7393570224124,10.5487275621751,10.1302144058245,10.2802648897268,10.0006536078488,10.2512475632561,10.6242441044575,10.6389469640329,10.7037988707968,10.6281269880412,10.7200128369387,10.4385516317505,10.5394208028496,10.4970481598644,10.6566146635329,11.0143115879866,11.3859829156463,11.2529792825048,10.3859271777559,10.3498578421082,11.0219115531127,10.7597380438967,11.1722294611781,11.1849543241721,11.4091267383051,11.6660670190348,11.3940352300208,10.4967403534245,10.5597990606213,10.1809813227637,10.1380415459894,10.2986430705692,10.0009000389474,10.353036727836,10.4937328418811,10.2171476548151,10.050219041483,10.1389940478099,9.83817752153707,10.0135247723903,10.0360642043847,10.0394109687656,9.77260255898796,9.5669852648696,9.6776665696892,9.47309138360733,9.80093000509734,9.7261512449979,9.87782023607821,9.59512627819753,9.37922907134498,9.19583174173109,9.27495338856865,8.88274996999386,8.73310575192157,8.97952942069363,8.92912244431147,8.69176703231374,8.56798604693511,8.78609048521567,8.85264812159819,8.91171796838073,8.64403376941147,8.53922222559283,8.34236360707269,8.41578976431265,7.95984612386356,8.19051986442541,8.49724163622369,8.80919393584383,8.8453475225149,8.82922566852565,8.6283436997032,8.65831575586152,8.84758412002129,9.32856691209525,9.12321034035293,9.1062800692669,9.21147561446388,8.91666609974493,8.95617449112661,9.52894894312075,9.61515528609067,9.79426894966331,10.1713123289096,10.3969588991502,10.7155488253376,10.6577882511739,10.1323727957465,10.4239350523171,10.4529745596459,10.3564759857301,10.6603004271039,9.90404747211201,9.81307345325808,9.69243817704209,9.10834091471603,8.86722965244546,8.38506220442172,8.24737720662964,8.49506804761886,8.89216927293851,8.69610607329292,8.80418760863599,8.03743234295644,7.87783881117263,8.75466828163581,8.45368103345796,8.32997939717098,8.43599607892566,8.46708818658317,9.47526157915009,9.51379651962234,10.0918061926498,9.89543261349869,9.81466507362961,9.87431915531636,10.275113655762,10.4293481261075,10.1729876604159,10.0632584479642,9.70037897118289,9.86951891124379,9.64882341008641,9.43387368816785,9.57400550170821],"I00901^FG_PRICE(0,-20AY,M,EUR)":[546.79081669,557.54869231,556.80306322,585.23411112,541.58269563,499.00455814,483.39871216,533.2528394,529.65864557,546.46604398,535.07979721,531.70056629,547.11995139,557.1788164,564.68810864,535.33587056,532.81990207,491.62178354,506.68452992,603.10841517,604.18387617,584.12401763,590.27479232,536.75662702,530.44889468,505.76731843,491.00186305,493.01413755,498.48330811,513.97780769,536.45196309,550.45128567,530.25920731,492.55459792,448.08558827,438.37858911,464.33173763,492.12729084,519.3214943,515.95461665,514.06832203,512.75223106,488.48730293,482.55046835,468.16722389,411.2049491,434.66254284,413.08439738,354.08899097,381.40753979,377.0766964,353.56143726,408.88618273,410.16121678,413.27538419,443.68836318,451.59459323,457.74771062,402.56785589,512.08255158,508.61738407,493.44355461,486.74273632,490.11575422,510.59032654,534.72527069,506.5395829,480.59592789,417.83135804,430.29952764,405.28700778,335.511225,338.95997886,357.74075891,310.02847966,322.96674052,341.32206799,356.29243805,320.28772619,458.24014046999997,526.22831185,562.91517063,547.55479662,536.12435556,526.1123898,504.32498555,512.81044817,493.42863371,483.41268212,515.63625707,502.66613882,510.4689623,508.03944943,480.24236606,504.97494597,494.1111023,539.19400481,533.58732302,546.55330024,535.26795219,561.0296852,543.11961193,523.89093264,555.84589109,556.83160037,565.51078058,536.0448572,549.84209879,524.50512515,510.53129595,519.89896404,542.05039804,559.34358752,544.42847272,516.11461567,506.16012402,486.43591848,495.9855401,468.97313431,457.77917158,472.20333365,477.665575,475.19930949,449.22752127,513.18540016,489.35946535,504.29660557,510.79813417,499.83136308,545.17023335,543.49796349,543.26552413,505.60947634,503.49706884,535.20424505,521.79673771,552.22300907,540.74564298,554.59307602,537.17194494,519.59748164,478.83222507,463.58789792,427.8080603,424.56326555,415.14995998,408.79389813,425.11163384,431.13387763,411.10884249,411.49388042,427.09491938,400.74703432,401.34261298,384.42627716,372.0814585,357.7371477,349.75016507,364.36815724,349.1971885,355.57843398,337.77879465,342.25708091,332.67,322.61,311.62,303.8,288.17,283.52,281.71,279.59,265.64,254.2,263.93,262.9,250.17,243.24,229.85,226.38,231.91,213.83,223.89,253.65,265.17,273.36,273.35,268.85,284.06,286.44,290.08,277.1,267.1,257.02,246.35,253.23,238.82,245.13,264.75,257.16,235.64,231.09,225.74,210.77,204.42,221.48,210.46,191.96,191.44,203.34,207.11,171.29,174.42,186.64,193.02,192.67,193.1,233.93,264.19,259.16,259.35,294.87,294.81,277.04,289.99,304.99,336.89,352.45,406.5,384.24,405.61,412.21,430.62,454.57,445.27,438.23,418.52,428.82,412.25,388.78,378.91],"I20438^FMA_PSALES(NTMA,0,-20AY,M,\"PORTAGG\",\"MEANR\")":[2.75917809215766,3.02575190643508,3.10274738062493,3.16165435654439,3.10631788149911,2.91161483126754,2.86736608442037,3.34446807068499,3.25172581259415,3.57863276794759,3.54771208099249,3.49359814736538,3.2942500513598,3.13093168671534,3.06351751483671,3.02736621432855,3.14655673959845,3.09186917601462,3.15278296256025,3.67229814106038,3.69587347618089,3.34812629227799,3.13516723766342,3.20298015348197,3.49455396584156,3.4010902346177,3.36072462646917,3.52559887800385,3.67305443191392,3.69600128358544,3.89763458407007,3.93912489264048,3.65840403449274,3.53337445777512,3.40559758262504,3.22263336634448,3.3294279152253,3.62242346956723,3.88811677092745,3.9335545297895,3.71701923930428,4.03507548773423,4.00237017360043,3.76749041377113,3.74761347941686,3.21870060926044,3.4297044054806,2.96986772714734,2.94800402756759,3.15799368667542,3.39277495550826,3.02778705168646,3.15883917350412,3.35602043937086,3.63105105487938,3.72168222846444,4.08129166235586,4.45817043222873,4.41960714278926,4.32375145803807,3.97930933528124,4.21670672355557,4.49536815723422,4.54201453341142,4.52476192903971,4.19795549946357,4.07114110669383,3.20084981421222,3.17323928059008,3.32501340171071,3.25255556958814,2.94573347907118,3.06811913280619,2.9184873380677,2.86605998724203,2.88582325211832,2.80485027911089,2.69624241466585,2.44526453134191,2.54766018484015,2.77248384796159,2.822001784679,2.85979374025203,2.81857853495199,2.83636948901519,2.86192289971397,2.87827634221426,2.92985587248313,2.79632202585747,2.84871289701034,2.75557544235661,2.61658244539195,2.51521192470857,2.41321243434452,2.49872774622795,2.55275749996961,2.72535205983083,2.79017755160899,2.76175562852461,2.73208772908415,2.8421406624764,2.84525311425831,2.66893122317729,2.54855326203216,2.65162372042494,2.61640152402664,2.60118265241378,2.71811888234512,2.63508457360871,2.61120699171458,2.57596742964838,2.41525207310701,2.58141264574897,2.56942089879894,2.50416113262371,2.39101618605333,2.25393285237116,2.26445993398925,2.17783548198686,2.20007009413936,2.18365573418525,2.17127350934275,2.22226078441701,2.1694626254826,2.15953235118486,2.16477223290172,2.195211274639,2.21826553927408,2.25946002766435,1.65927906427648,2.36036112616933,2.41526432580245,2.19347297007903,2.13496052912311,2.4220130398783,2.25434906365533,2.36529864353922,2.3667623812126,2.4049784513653,2.42947458657525,2.32682214799374,2.14960045225884,2.20665531466187,2.0615943418338,2.06267799539447,2.24759126198125,2.23723432142896,2.43999725798437,2.51145181636631,2.46606965464429,2.3793704343317,2.44342373944654,2.35891820885647,2.46706616484972,2.49724148650927,2.50859827871929,2.49040409902672,2.38372021785955,2.43907057758935,2.32435813976037,2.44259863596129,2.36240548546934,2.36317065925575,2.28305629376084,2.26338621383882,2.21263253577056,2.19717765204546,2.00355275404255,1.89254089830105,2.01213573568894,1.97032355647252,1.91722862005201,1.93466181744247,2.04269821217036,2.07456488507232,2.13421928230157,2.05253241206478,1.89010565279303,1.96087436703466,2.02708479275204,1.75951858047401,2.03391438054761,2.21214924908641,2.20448816281156,2.16440492946546,2.14126178212655,2.01339075906451,2.07731983167517,2.04977308598813,2.21628505387738,2.13906494539138,2.15785245840481,2.14504544351685,1.90089187147311,1.93651330773759,1.90466256178311,1.86767425855791,1.94029343871926,1.98739621955542,1.85681317245083,1.86508122110353,1.86163160591657,1.74210042885704,1.6541066597382,1.66329105071759,1.62209136444548,1.51200177574448,1.33422056735626,1.37112011109057,1.34111239291875,1.16295507891146,1.0845298810708,1.1139476918065,1.24534906655953,1.19127844772305,1.26218705203686,1.61940041037513,1.80742580328037,1.78077295294811,1.75283630194253,1.99127982767388,1.9239280578442,1.87426524254796,1.90223809690941,1.90285822809564,2.28439384685854,2.26294114916899,2.3653212354483,2.31399458656673,2.2470624962277,2.28574735037804,2.35784240769789,2.42724790196402,2.40895747287523,2.28347705577604,2.23678595732966,2.25585159748324,2.22963091228781,2.16083396909872,2.19388019926918],"I00037^JULIAN(FG_PRICE(0,-20AY,M,EUR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577^FMA_COS_DOWN(\"EPS\",\"1M\",+1,0,-20AY,M,\"PORTAGG\",\"MEANR\")":[5.0,5.0,11.0,12.0,9.0,11.0,10.0,15.0,14.0,11.0,11.0,4.0,10.0,11.0,11.0,16.0,13.0,13.0,12.0,14.0,20.0,16.0,12.0,10.0,16.0,8.0,7.0,8.0,11.0,11.0,14.0,11.0,11.0,6.0,7.0,9.0,9.0,8.0,11.0,11.0,11.0,10.0,8.0,12.0,9.0,9.0,12.0,11.0,13.0,11.0,17.0,12.0,11.0,7.0,13.0,15.0,10.0,13.0,12.0,13.0,7.0,9.0,8.0,11.0,11.0,11.0,11.0,12.0,5.0,11.0,12.0,11.0,7.0,14.0,13.0,16.0,15.0,27.0,22.0,11.0,14.0,13.0,12.0,9.0,12.0,15.0,16.0,14.0,13.0,14.0,17.0,14.0,18.0,17.0,20.0,14.0,16.0,15.0,19.0,18.0,15.0,15.0,17.0,13.0,15.0,13.0,14.0,13.0,14.0,11.0,14.0,11.0,9.0,13.0,10.0,15.0,14.0,17.0,14.0,16.0,11.0,11.0,11.0,16.0,8.0,16.0,17.0,12.0,14.0,9.0,13.0,12.0,12.0,10.0,11.0,11.0,13.0,14.0,19.0,9.0,11.0,12.0,12.0,12.0,10.0,10.0,12.0,13.0,12.0,14.0,14.0,10.0,18.0,10.0,13.0,12.0,7.0,12.0,12.0,13.0,9.0,14.0,15.0,16.0,10.0,10.0,12.0,13.0,11.0,12.0,21.0,13.0,22.0,22.0,17.0,12.0,16.0,14.0,20.0,15.0,24.0,16.0,17.0,18.0,23.0,12.0,18.0,14.0,11.0,12.0,15.0,10.0,12.0,13.0,17.0,12.0,14.0,10.0,16.0,15.0,12.0,10.0,14.0,15.0,14.0,13.0,17.0,15.0,16.0,24.0,24.0,20.0,21.0,18.0,17.0,12.0,24.0,13.0,13.0,16.0,12.0,18.0,18.0,10.0,13.0,14.0,12.0,17.0,12.0,13.0,11.0,8.0,19.0,13.0,15.0,15.0,12.0,8.0,10.0,9.0],"I00901^FMA_PSALES(NTMA,0,-20AY,M,\"PORTAGG\",\"MEANR\")":[0.864228594634895,0.89241163720419,0.891567298238613,0.936491279718114,0.873341691246835,0.801799933816147,0.788455676532795,0.873315874946351,0.866771789578906,0.902031434054573,0.875117159334018,0.87217244656001,0.898067411659276,0.909957621888784,0.92100900520129,0.876249975123711,0.888724774306662,0.851875186743461,0.86784339553188,1.32313347902021,1.33210263510088,1.30097380508434,1.33849857417327,1.23336071021304,1.22275840485955,1.18764035092214,1.16575026818824,1.16748877570863,1.23144357479853,1.27829492615863,1.34269675713407,1.42109194888412,1.39968067744447,1.30569175304941,1.20190116121731,1.19279580786392,1.26953550165577,1.35539768434127,1.4634241519106,1.46891149080719,1.3942032775699,1.41676158778146,1.35831867719884,1.16010032673346,1.15212200590753,1.03140960496708,1.088298685922,1.04272282921856,0.924111044052123,1.02209902673925,1.02935079595185,1.00050816273123,1.17938590355374,1.20537974524034,1.2505392083992,1.35588939529935,1.39842148637994,1.45026880523301,1.34054254103638,1.73456616871098,1.78379525611724,1.74230764930798,1.75350198133705,1.81615254797749,1.94865470921928,2.04105185170533,1.93029038705907,1.58866297473157,1.39155026253349,1.42591961212594,1.31782023144245,1.06447371150568,1.07595115863774,0.959089287587095,0.82494442335282,0.840721828811696,0.817662760474027,0.71125840570903,0.572906509788609,0.726434929435043,0.828835759394348,0.897817918477154,0.863107952741748,0.876304217770313,0.85874327128881,0.827576433854362,0.84847983184321,0.839160751571187,0.807817526586225,0.8588945208208,0.840407145919499,0.855058017581602,0.85449272080826,0.824167445488793,0.865832601456324,0.855591470491136,0.935521347316354,0.900149789319582,0.918816616571397,0.906377639104696,0.950208500079233,0.923743749910753,0.889734012877657,1.03349586559506,1.03023662359255,1.05576415359566,1.01260417359681,1.04422108467193,1.00201164000574,1.01622266987173,1.02884694020577,1.0459964791726,1.09336667750266,1.04977382614415,1.00942907919135,1.00315581919061,0.971119131713469,0.992397014383862,0.93712882715291,0.953861389749289,0.974557425755239,0.989044900755831,0.97359311381422,0.918432464736648,1.0119595776973,0.974485284603771,1.0097886130968,0.954247347408078,0.931573137402887,1.00556116055764,0.986450342248134,0.99774399229965,0.951081670617653,0.858190372047329,0.90336006795294,0.882004052507512,0.951944471092281,0.945483751430919,0.971413952488853,0.941860379429227,0.961743560218478,0.900912502345281,0.807257877392367,0.742479565584841,0.732767182673013,0.729037574381687,0.724833596608096,0.763850204786055,0.763331421787171,0.73315631868921,0.736304368429906,0.781801787362343,0.732463678681473,0.74091997310108,0.704775303951405,0.685486906785342,0.658066926789214,0.644626395044324,0.682941416563253,0.650805253744546,0.664247381310353,0.629158588322723,0.638314523419045,0.602347568746974,0.589508078218847,0.560750466969842,0.548701288403273,0.520145228337378,0.514979630121984,0.510464561387129,0.505691987467032,0.488928996197714,0.454957690160814,0.477875863065217,0.482600773251307,0.461382440111665,0.451482760755427,0.42911367473477,0.426289780434853,0.439561422017709,0.404400695620886,0.428354531521499,0.480520880778113,0.503303828412073,0.516614325297735,0.520376576912021,0.512688497815253,0.535530409977123,0.55901906609131,0.558022412228872,0.534600455907868,0.530228419394666,0.51283916357068,0.493071977459835,0.507800812587692,0.514917083247223,0.538978007879557,0.590697276107501,0.586041643307852,0.541988889904043,0.527512054315218,0.521137870635697,0.492472585186408,0.471849778493777,0.50732944262283,0.501770794346562,0.44522977476195,0.438386836274558,0.465636744644341,0.469161227379106,0.389598253145819,0.384487523834289,0.409588544150244,0.432166344097063,0.414483117831064,0.406745482105597,0.467666074087462,0.537549459715628,0.527905740946376,0.528285090564001,0.605768530305095,0.611717665527416,0.580306376652355,0.6090789809069,0.643335282562169,0.713466423882529,0.752229107647905,0.879045308305848,0.839636894744788,0.881411853511631,0.885340670268286,0.912864864707245,0.979709679364357,0.960264451931629,0.940691556211109,0.840662512435385,0.925836452165896,0.803266025719349,0.756332155616184,0.628226563119699],"I20438^FMA_GROWTH_1YR(\"EBITDA\",NTMA,0,-20AY,M,\"PORTAGG\",\"MEANR\")":[7.73013130819554,8.3142157746665,8.15955291606751,7.18137525878488,6.56945409309228,6.35908338770202,6.23195630399408,6.50333914579588,6.32476330371084,6.98449929297195,6.30434450497279,6.06696715944251,6.04503535881138,5.30910085673134,4.52662284150684,4.93135531003435,5.27731336121869,5.11383197926499,9.11169151624065,9.87770979642829,9.19518127203176,8.45028209892887,6.92286653284785,5.58620948315105,6.19973449707971,7.29504693443873,6.54017883846958,6.72259028002093,6.77138120472567,6.48502299718859,6.57694562654746,6.69061228254024,7.10428550729898,8.05631146346104,8.58545945682781,9.29413910935715,10.1035139998558,10.7492048509871,10.082875532891,9.65563009255682,9.08902058807031,8.27268955334753,6.2391119170664,4.83803519234473,7.62572817070874,6.42446805564346,7.71274901340514,8.80494155287505,10.0564336194418,11.0003282301519,12.1111105670173,12.1329499585647,12.8408829679441,13.1430218475329,12.7631313154446,13.0181566358413,13.0750418522626,13.9234749523821,16.5930423232319,20.0253597399922,21.7679933011604,24.2438084653262,26.2966383858041,26.65989821723,27.8169134489076,29.4607674610971,27.1852116604593,16.2176607634367,17.1362389018872,19.7113710841549,16.6381317750474,13.9505836636282,11.2569658600307,8.23262649098406,5.25681947330398,2.11628325067901,-0.18267468078708,-2.04832602379601,1.96073527918256,5.64028217156674,7.08538183947776,7.35591945869997,8.03948749705997,8.93767313880865,9.0318572693098,9.11773042470553,9.14549053684987,9.14215096330687,9.1574495007598,8.64905543025412,8.07771113967952,7.78705075394816,7.72828486663439,7.70755450894099,7.50385285778627,7.42794740539436,7.70914029436337,7.84441359326636,7.7675074595221,7.24959037238775,7.03312256484725,6.17865433975037,5.93873819887314,6.01178485264673,6.39604376915584,7.65894366031506,8.01687158302241,8.53332299177865,9.36705874083387,9.79776356857829,10.2464458446798,10.2048680373645,10.2562337983446,10.4321389703674,9.64797137749916,8.79294176324922,7.69773685043017,12.1499358208512,10.994849536467,9.99525321632967,8.62819629791785,7.7889074826205,6.74508212781842,6.38570732173547,5.9151076856198,5.70937958397081,5.5630352168489,4.54571239422678,4.45737363647016,4.72645402202897,5.42763088421983,5.68569410873825,6.45247613504536,7.61781843775393,8.09754714457535,8.42718687312831,9.16090120408973,9.76886507982328,9.09956448580648,8.38256960550517,7.48799740010421,8.13810988353157,7.36415914817463,7.22165834476219,6.47182152512883,7.04764375342879,6.45100734263272,7.86261111735335,7.74539984736099,7.73894392462798,8.22032566427959,8.55856309706856,11.2273869846786,11.9699994394009,11.2143941083531,10.9620737224716,11.2905764614131,11.0590369740187,10.9758226706137,10.743761453233,10.7744619256978,10.5750358700928,10.6755706804281,10.1313594135532,10.9578704712497,10.8092611227342,10.6561698266899,10.3066167638816,10.5938043826711,10.2480785828052,10.2620667308696,10.4294807176895,9.78159096326144,9.25204614704452,8.53598472138298,7.94967291564269,6.92798844442408,6.87628501675563,7.60407595883475,8.33026045938458,9.32367094031103,10.1062114445448,11.0592267759566,10.7065880988659,11.2102872876504,10.8523998426802,10.9062169098262,11.6313911982255,11.8872030715738,11.9004591388664,13.4237690870991,14.1313341436298,14.7502121955121,14.7949791287407,14.6982551509628,13.6580092209266,12.777130393937,11.7498371728018,10.2864642178896,11.4445472459302,10.6180786032991,9.57551575209543,7.7559651087649,5.05142820805867,2.8718136116922,0.721468382830868,-1.43902035950483,-3.45973981669103,-5.51933891237352,-5.00160840563578,-5.40893984376415,-4.57346407481595,-3.41902946282147,-0.593218693827027,3.96669266201386,6.28755978082319,8.17243867215547,8.09808439492936,8.40157300690655,9.35279496750835,9.15735605890794,9.0092302157889,9.27522655597937,9.74780885075468,10.4547199409756,11.5888994488023,11.9447995624775,12.0280259782457,12.318209725059,12.1418778241932,11.9101671343077,12.0354666351254,11.8947961404628,11.2858455709467,11.4673782571776,11.2498108748726,11.1263963342443,11.2141194066855,11.8492823952126,12.3687452034592],"I00109^FG_PRICE(0,-20AY,M,EUR)":[1239.17315954,1280.44043655,1333.55628167,1309.04651352,1252.57294644,1253.58810813,1243.15311505,1399.07900302,1272.84991904,1275.70341024,1286.56132693,1261.23685492,1228.45080639,1274.54842003,1239.74355596,1257.1823092,1337.54630735,1318.96207757,1299.06069049,1317.71853636,1264.56796313,1237.92419625,1255.21126899,1257.14134817,1315.99161831,1321.66353449,1288.66736887,1250.44070673,1277.0850204,1253.08810992,1267.10627666,1256.62794649,1303.36032152,1285.32950989,1281.64085881,1264.78269405,1294.76544723,1348.66666889,1376.87832611,1362.42225552,1354.96446695,1446.51316336,1403.24523881,1367.36355632,1361.50542101,1345.08350036,1398.37570573,1349.91038678,1330.39863091,1410.13982008,1463.94510317,1371.15275608,1412.58739998,1477.66949327,1415.42773376,1438.90489147,1445.14239027,1505.05457271,1416.15751838,1431.12570989,1379.07202313,1412.01372906,1410.62629985,1409.78077675,1378.17444786,1339.64949068,1309.12134297,1195.49993791,1202.1850548,1237.9648058,1202.52833766,1092.26785263,1148.92418961,1128.502696,1107.79147536,1119.13876582,1101.96325358,1079.7713888,1012.00857774,1125.53879674,1238.62695372,1249.523088,1239.36732097,1214.19532272,1233.08694517,1227.94411005,1222.26421859,1193.61265931,1153.53810978,1197.48520411,1162.81159148,1109.25642059,1068.10532538,997.8465154,1054.36071579,1075.14853155,1121.27517613,1135.38066997,1152.56547944,1118.56938762,1141.78814008,1140.47479393,1118.74661582,1113.52290938,1176.94806878,1174.1651129,1163.51148855,1192.10531298,1154.23705647,1128.89969408,1124.61868169,1146.08228968,1182.18382253,1167.06183476,1147.58760644,1114.12351493,1065.10729316,1061.51896667,1006.27965546,1029.75673453,1064.19291086,1060.94515016,1068.94463717,1038.30336592,1054.37895593,1026.15842423,1034.99948368,1014.72105861,1039.65287849,1077.283221,1128.54714607,1095.81909562,996.9330106,998.54069381,1094.03070124,1051.30838596,1099.93698736,1087.16198154,1094.01636904,1093.21247662,1034.80441643,927.66226826,939.53165857,886.91930924,880.02007285,887.54558443,868.38317186,899.55777238,905.98162889,876.74879311,861.40033389,860.84083406,819.07855386,851.53040342,849.90890462,845.15079182,824.54727153,792.079284,814.20230597,781.34855321,815.52460116,809.10056737,819.76245392,790.07,766.09,746.72,748.84,711.96,705.32,718.37,718.43,672.93,659.85,684.67,681.75,671.43,637.57,614.45,600.8,600.55,557.12,585.1,634.97,630.04,634.41,618.97,593.55,603.2,593.38,621.69,595.68,578.12,568.59,540.37,539.15,537.46,514.69,525.02,523.33,492.66,490.89,490.36,452.57,454.06,443.28,429.85,429.52,386.99,379.05,366.09,335.63,338.25,364.85,369.62,381.27,427.09,452.24,465.71,447.49,447.67,510.02,508.97,507.86,508.88,508.32,578.92,583.91,608.77,581.57,574.24,567.52,579.18,577.82,561.48,546.83,517.97,518.65,503.61,486.27,481.76],"I00037^FG_PRICE(0,-20AY,M,EUR)":[851.49162153,890.87387539,838.93124597,820.74851378,859.14176762,824.83255857,788.11748941,838.07211607,769.55521276,715.67750382,684.40146979,679.76519069,665.01058828,647.32045415,630.20944399,632.29576606,655.48277345,634.00669705,649.61772461,689.91135781,679.83169033,654.85079938,669.51962977,687.1899688,735.1495313,693.48413586,703.12652105,714.87370322,743.41133548,736.42269532,723.27497609,683.16812259,696.75686876,728.14295497,691.87365703,659.01870559,680.26889322,676.64487512,705.83612537,674.35164892,661.29455767,700.87868075,711.43286583,734.48450415,762.22688282,715.89078249,743.84517324,670.14205824,637.28272892,664.87614352,695.54152526,658.14201809,784.7113065,788.00618396,796.37847702,780.54106199,766.73253616,774.0987921,728.50910121,741.04145793,724.06996561,774.19427721,784.84221105,748.00440482,751.08967656,738.96353395,723.99265395,703.79854043,666.97911492,660.98193215,621.04529128,543.506933,575.28638389,575.94484835,553.80698972,540.66917346,519.24752531,490.57607714,454.83116469,519.77866521,579.19283751,612.26304516,592.7335618,572.4913889,564.30002951,543.39484613,570.62482916,587.87423994,540.96802416,599.97521101,588.12065106,579.78765259,555.16992502,509.08344933,522.89891301,554.90870642,597.24410735,585.75104082,611.70635441,604.51012793,616.67337395,598.59598531,573.63873126,602.96638812,624.16422873,607.05271086,584.17919952,596.13395465,575.97837882,551.24547568,545.75192222,536.8084494,545.45802994,557.03911122,553.23095072,544.86099986,543.64863414,522.47953294,496.74851827,479.02285247,470.15232856,458.92399847,452.28971624,425.90415053,422.36891956,450.90379295,429.4253345,407.66132186,392.03580709,435.99622236,478.25754816,474.75068848,432.6199301,472.95173731,529.73332693,530.04390714,562.29078833,559.15609388,568.36869021,567.23274489,522.2527172,488.40112462,498.29152837,486.28632697,497.56415726,508.73643671,510.86667805,508.17063855,506.86993438,502.15574574,492.90883751,505.15112057,481.85666175,493.12006394,488.31197328,481.22965588,468.79246186,451.54778108,445.015721,427.17024967,464.74770361,455.88361754,468.50545388,485.51,488.92,490.66,469.04,460.71,459.96,442.11,442.03,422.66,412.05,465.17,463.28,482.18,468.41,422.22,424.87,425.67,374.85,436.83,507.83,523.29,529.94,546.36,527.46,540.92,524.1,548.75,502.89,481.32,455.81,423.34,431.58,410.91,419.86,447.48,468.65,416.21,412.35,441.3,401.22,363.21,364.17,353.56,351.66,308.08,321.55,293.06,248.69,234.06,244.91,254.48,267.2,297.28,379.7,508.4,524.12,579.51,598.9,573.11,518.2,544.6,511.47,563.18,565.19,581.89,569.88,532.9,539.5,550.4,526.95,487.21,478.58,445.87,447.74,439.3,420.24,425.54],"I00649^FMA_PSALES(NTMA,0,-20AY,M,\"PORTAGG\",\"MEANR\")":[0.306710458790394,0.330318721186456,0.32101843194746,0.311195085122771,0.342395416014114,0.331904484137548,0.329473541120402,0.37418980247697,0.362849238610591,0.378315120154013,0.37164453911496,0.362275508874858,0.372831365632446,0.381746296037478,0.362333264338589,0.365920066147165,0.393924536602386,0.380200470701007,0.381010602119411,0.422983351322168,0.410971511206079,0.39222625093776,0.388859609834744,0.403326968255107,0.409598964050395,0.417764935079465,0.408399189072357,0.422689495255811,0.422376381041697,0.435741264667592,0.469021429911894,0.463653318826785,0.409802556428137,0.40733234919696,0.395242621735262,0.358937770577893,0.393179990065837,0.400383604255761,0.433134876079715,0.432175462298254,0.397485110444651,0.409774280227866,0.423891111469256,0.428268695174424,0.406704991952468,0.367118367741464,0.395752414268029,0.368442277233312,0.337891298657568,0.386590789393796,0.41011086241411,0.379120661980192,0.437875999494749,0.440355173776105,0.453550895213158,0.494968033815255,0.530018558885751,0.535238149417788,0.512493597758348,0.545904613430356,0.508952153529507,0.505449183431919,0.51575640513316,0.526240821557211,0.534778176855531,0.509335414589615,0.546910432909493,0.466485711320963,0.440588395053576,0.453432617475121,0.438028334081169,0.362924767037555,0.385342194338504,0.382818341286836,0.349665320427221,0.364300674446572,0.351796698837177,0.334946513746348,0.278482474109935,0.34300585116456,0.37245865646347,0.411062721624384,0.418934201901025,0.415353470334463,0.388275417455601,0.366697197383459,0.390549464612391,0.395976571442351,0.377214754665464,0.440649621138679,0.40302233667633,0.415205448227096,0.407278425523702,0.364481767967313,0.392318971326517,0.401975572272547,0.43179406289946,0.431439986963054,0.454919089235509,0.439508123494476,0.490988288374565,0.510547210456452,0.515199191711423,0.518828719534007,0.547295686059586,0.509391624469042,0.510277335282212,0.514520332164731,0.497059081289287,0.453372030566003,0.448644940561392,0.458602155390597,0.471233570009305,0.498884477353824,0.493749154696553,0.485676504904237,0.484287093688126,0.477276206211805,0.445763836896993,0.453181665329413,0.441423318895557,0.439681701705911,0.436959503062623,0.389290062285521,0.446263047871862,0.450196280649637,0.459399646274217,0.436615864203243,0.435567296313838,0.516336359184914,0.543728404488936,0.509589310920691,0.429467418253898,0.490841387073748,0.549034140419194,0.584642176575494,0.611818343450762,0.624103246605273,0.653712723171961,0.63163304690648,0.587576060780805,0.520586906371525,0.542196804790817,0.501595220959787,0.496026889732748,0.520747184283576,0.523289665243869,0.560118687358896,0.575175878522052,0.560791744668171,0.555067367499579,0.549023463179656,0.51086949304145,0.518504850348298,0.482560664827936,0.466045596568281,0.445196298836307,0.414336195909789,0.425561998881965,0.381015113653966,0.408918164370901,0.364697013378775,0.359748486930229,0.364441388743101,0.363489439351063,0.352866184862054,0.333175744218717,0.314219992551616,0.305118705939097,0.307258226601108,0.312501562524537,0.28553723084492,0.296603009632394,0.339097089725687,0.349794965724115,0.35763415330808,0.342730472914555,0.286415317800175,0.300805106467688,0.319217033082744,0.275631883630019,0.31548433748203,0.402861166640284,0.443579635101452,0.41810291668172,0.441585243475197,0.415499490582731,0.425575615559369,0.441024938962487,0.434617241519274,0.422524727321013,0.400947856023302,0.390870018651753,0.335703071477993,0.354425283915509,0.357675055433723,0.346081520632885,0.357035040559745,0.339010383051166,0.299630308424114,0.330442337063973,0.359321556023591,0.341426736887179,0.359385460401168,0.367126368237857,0.354106438882644,0.397462852213692,0.341347545841775,0.333644541233237,0.345480570117448,0.259521465344831,0.226912215340835,0.258568619450958,0.306183388623391,0.305937629929483,0.431306421476135,0.378984924651648,0.39807002005011,0.38656576709563,0.375508491078695,0.438636499744579,0.449604742312407,0.457811479349578,0.442252386202418,0.445237546455909,0.522374068930089,0.553755273316771,0.633304043349577,0.582863003867933,0.547124150336513,0.53795815449134,0.54124624972326,0.522076175944338,0.46628616640302,0.453263741551772,0.408109696484693,0.38974254193638,0.376218520287986,0.359492176696569,0.362643960294963],"I00037^FMA_PSALES(NTMA,0,-20AY,M,\"PORTAGG\",\"MEANR\")":[1.05832072585227,1.12765727266129,1.08251573732694,1.05238186593726,1.11225591167549,1.08990509007978,1.07101145184156,1.14835682227076,1.08816620190333,1.00760374467912,0.955549282810105,0.950312451894225,0.953649247229641,0.910121135263366,0.880897285526115,0.892022349129571,0.881175914242715,0.854486283272548,0.836542525071725,0.86157053389594,0.843085728280634,0.811949279278436,0.840405212738076,0.875604448590766,0.952406111816916,0.886342268064175,0.898411660328628,0.902963966584347,0.958122428038559,0.942166384949495,0.91659292804905,0.861441355852375,0.881994905081097,0.924431442727104,0.86449228129713,0.802497360993784,0.836750632044408,0.833570697938522,0.873740694188379,0.814160788101683,0.769521083435703,0.833523827918452,0.834044463752955,0.843167196181863,0.884957020601925,0.821942057505498,0.854006590746882,0.746066079625183,0.692232980773659,0.729262351411817,0.75887561689403,0.731039145770876,0.884866407717091,0.896229958994267,0.962522547213305,0.968117688329109,0.972687638729085,1.02396008777794,0.962577391948849,1.0022073686129,0.98930544912187,1.10397224537605,1.12408000666171,1.08606314592224,1.15610828080201,1.15961338636618,1.14713603633112,1.16950315841929,1.10828440385051,1.14342076568527,1.09012445818636,0.950021924573306,1.02087111670007,1.06204382043417,1.00422528921315,0.974169146379831,0.933730701122668,0.877011840520262,0.764648662577315,0.823596462918477,0.934020485469651,0.986093527125798,0.941781144176399,0.914685249241207,0.881258521098915,0.841059034027557,0.891807386378741,0.922638564650629,0.836297986373218,0.938413813335515,0.92901473122395,0.92867937845091,0.890709804459496,0.810523155253824,0.822817341267393,0.877089529453487,1.01301410756446,0.988515289195977,1.03272326195481,1.03062891639088,1.05990925887873,1.05666512069473,1.03050073210531,1.07640390497697,1.13430468185145,1.10009719118038,1.15049949611715,1.17881734995764,1.12948277706055,1.09504762089521,1.08400414302887,1.04986057346087,1.06268939867868,1.11581130925832,1.16036986503487,1.15164998477355,1.17373397981477,1.12602297733198,1.07299354128103,1.07385004019794,1.07520623508641,1.03467968190031,1.03416001344015,0.970919913654925,0.972087689181289,1.0667924064116,1.01444798498205,0.936795003187956,0.88603308865762,0.95034567881013,1.00304400728778,1.01097624844805,0.895978824919791,0.984119352275506,1.0851518613851,1.0819579665445,1.14619605730394,1.15746451098788,1.13925263564747,1.11808135351613,1.02634610099492,0.949886133238183,0.987174951001818,0.962831993039114,0.981758500745302,1.04034308625459,1.03990620484748,1.04520810273323,1.04214686742442,1.04024395044486,1.01427984005772,1.00930302701128,0.950566063341233,0.980431127511741,0.964135362071082,0.953501455436357,0.918441530598208,0.887264713509492,0.874588901251928,0.822382225475013,0.896016163756586,0.927503733207885,0.935383946822404,0.899396672272885,0.924743290412006,0.911037831423549,0.870103605570426,0.860930393113245,0.84308013779249,0.812476487624421,0.806282962773979,0.775576004752695,0.836450757405665,0.971528651596816,0.986593256675983,1.0459964440117,1.00043070375541,0.899678920210421,0.926371879953536,0.954288082319466,0.806127363803235,0.985076079233976,1.14407837022329,1.18665147469468,1.21163133739219,1.32488217517339,1.27216616994493,1.30157983857943,1.27406003992928,1.34896866974128,1.23531083989628,1.23506791380475,1.19518121183123,1.08767019392358,1.13484506053198,1.05554591092867,1.09769555017234,1.22733565158644,1.33215136399816,1.21000343885194,1.22977858995338,1.36437621012657,1.27829790918976,1.16290642478843,1.17941370744242,1.0879073861549,1.08622237234499,0.936130493463764,0.951589359924048,0.827359384198708,0.690854027251739,0.620831247310863,0.633237204059633,0.643674217506322,0.618778178596054,0.637919000062406,0.790633551180911,1.08144411295002,1.15448537862984,1.30708802698893,1.36146960206639,1.33407466022278,1.22897974941035,1.30652474750054,1.23337720776123,1.38679252315819,1.42335863387102,1.53245710976333,1.49842968151189,1.44227615693149,1.48457839672508,1.56023604951047,1.50048879847914,1.39861516172243,1.37170177430104,1.23991823250601,1.24567849150723,1.22935445303599,1.19558889087144,1.2141894047362],"I20448^FG_PRICE(0,-20AY,M,EUR)":[294.15411374,282.83316366,272.87895647,302.66881182,277.02886784,248.06154983,222.81190086,247.20596155,247.46025218,230.859443,228.44871349,239.93521841,232.03718472,211.1038417,216.78966746,226.39465409,224.57489211,209.74994799,210.2215196,229.15231163,234.14608494,216.72801746,209.15173019,200.68628073,216.13083498,219.13800164,222.10528472,237.24789611,220.79896275,213.96324455,225.06800065,221.47664161,210.97074589,193.09267148,186.98610301,163.23843689,164.20310278,174.4871529,183.0044102,182.78299385,179.51318267,166.99106163,175.08736609,165.05322933,166.98678076,144.75114718,156.54383782,137.33065742,129.84649627,141.38724591,153.88703445,135.90122641,150.84374136,155.56379885,167.05627567,166.57320874,176.73512196,201.12630716,195.29511869,200.78512371,186.5119962,200.35349606,188.05108025,179.38405659,173.45096072,173.07173416,167.65815596,158.5725483,155.1914885,149.4764371,142.97833649,125.43279012,140.08116615,143.84809922,138.25069111,136.97755962,126.71424739,118.19734033,107.58038067,119.52603847,125.61438254,127.06933232,124.85875501,118.54764465,116.41875506,112.74395228,117.79151861,117.29746508,110.87283596,118.28894775,110.19160106,106.62638314,101.43459063,95.0579607,99.54907793,102.16052867,111.65034266,114.88138626,113.31645146,110.93232979,110.66117482,105.88979191,101.20779313,105.82009544,106.98853907,104.68682095,105.54158333,108.74731436,103.56392975,99.00110973,99.7520337,98.68924989,103.02218948,100.23438243,99.03123514,94.33369972,89.01966927,88.43025321,82.90586208,82.82440289,89.30330553,87.32362031,87.49967754,77.83419925,81.00042465,77.7075949,81.60439517,79.72001508,83.65610001,86.21829106,89.21258513,84.0604097,75.61723377,75.83726429,83.54018742,81.29790894,87.68211192,84.10016097,87.01051833,85.33347508,79.20270348,75.68182033,73.26394818,69.15492028,71.95366202,71.60735489,69.44348101,68.22271819,69.39658233,66.9803963,70.20212592,69.7358833,66.82920649,70.52840584,69.78455124,67.19547022,66.75438647,61.19446639,60.70364119,58.23319269,60.59813551,59.82803657,59.86198261,59.31,58.06,55.35,54.09,49.71,48.94,49.11,48.88,44.77,44.61,47.77,51.67,50.03,46.75,44.77,46.42,47.45,43.14,44.5,47.59,50.56,52.32,54.54,53.0,54.5,53.44,50.15,46.37,47.31,46.51,42.87,46.09,46.54,46.95,50.47,52.22,46.7,47.14,44.7,42.49,43.0,46.92,45.47,43.38,41.82,42.29,42.11,35.95,33.48,37.78,38.07,39.24,41.99,49.82,60.8,59.01,54.44,64.28,63.16,59.03,66.51,68.82,76.15,78.34,84.19,88.8,85.21,82.24,84.23,81.86,79.51,75.24,74.53,77.07,77.6,74.83,74.98],"I00577^FMA_PSALES(NTMA,0,-20AY,M,\"PORTAGG\",\"MEANR\")":[1.37864081723979,1.4168572441006,1.44993020103273,1.48062406851486,1.40920032607412,1.48101671516832,1.43534386206823,1.48097630993913,1.35798373768598,1.27772889983861,1.26137384977242,1.23283120793046,1.15389247014768,1.11732634738905,1.13089478564645,1.13604075904051,1.10981852740071,1.08689181977091,1.03214937135634,0.945998069415411,0.912549834513061,0.901678960536792,0.939162042569843,0.930938140380904,0.983224542587797,0.938997060887377,0.924019136368204,0.875114485603048,0.896845773030828,0.862627770028105,0.851161241287417,0.764022616119509,0.776218171928524,0.814702874374826,0.797779554225325,0.73492750783998,0.733076061203282,0.767233318155582,0.80016776343805,0.798324624307815,0.807197131715712,0.853580008708532,0.855876109165641,0.863763637823383,0.8621665707026,0.841627585918213,0.861401638233308,0.750296311068381,0.717838719822722,0.689793622379149,0.772835980165805,0.752592645155339,0.853600935395592,0.935149828165673,0.99823020392417,1.06194135920737,1.04281998054947,1.05437283680636,1.00672524770727,1.03854825492837,0.984837795120558,1.07655951012203,1.02426060661283,1.02061084514278,1.04762193898883,1.0393592964743,1.02755702052653,0.929334170593841,0.996197988030277,1.00783706556624,0.976119166045496,0.873816487358185,0.89248847826794,0.89931508579447,0.908155686981483,0.88021606744507,0.814650173460754,0.765537159204753,0.738948534882886,0.864510250626731,0.873333238808251,0.880464309080301,0.848582620349,0.861893797312611,0.870038300146848,0.829445718757774,0.808804118269277,0.807833280228749,0.752132192041145,0.756491191980472,0.759970061821871,0.746096165126579,0.756289945043039,0.710302335585797,0.71014343604433,0.688641773292701,0.705012667448992,0.718357093815526,0.696938677685235,0.68842815114577,0.685064904586468,0.720319914407259,0.687732872674187,0.663513713501382,0.693603677509824,0.712241744411853,0.741342030134118,0.753347317509439,0.737549239769307,0.747252919268591,0.713557651545874,0.709890480664604,0.748376313473701,0.702041232670524,0.719418263968718,0.65589938377354,0.619289406226365,0.64771249781429,0.61038993105232,0.663839870644093,0.682364303441795,0.643712749262426,0.670238206952448,0.658640359937688,0.645410892408246,0.649497428177268,0.63244061089368,0.610346059773482,0.63776495302607,0.644198995383133,0.65453389392146,0.656398685433761,0.615365631079774,0.628237272827945,0.672210227334794,0.652079110826531,0.704433162707279,0.689015411724077,0.681341176487598,0.680547113626325,0.681113873036702,0.65379189841329,0.671856519267843,0.661874211500277,0.67208060654391,0.662223449963402,0.657616279862475,0.667043564214999,0.658902356503301,0.631242307684479,0.634231793671847,0.608296560692404,0.569456501834008,0.570416045624306,0.576928039199556,0.575807111493836,0.557338985683081,0.528548442199351,0.540537038968872,0.524929627548043,0.554167098836929,0.559517669673294,0.531733288846325,0.50423398729451,0.510545550879136,0.517070744297724,0.503951306349817,0.528289016508455,0.520890117026287,0.516249328001368,0.494448278967866,0.512796125642755,0.482756813981398,0.519406517670109,0.54778137308745,0.557978382131593,0.548371881241721,0.551606374688196,0.571572032138589,0.578707463605933,0.575896138123186,0.567423199129644,0.632307481920168,0.683097581353525,0.700128960284951,0.738496026552802,0.722345069873348,0.75414253175247,0.735661991432678,0.720460791383272,0.681448125976132,0.746347077490038,0.702349415292474,0.694506898905377,0.704195889318205,0.667706655930051,0.709095140899971,0.762798789779746,0.786230529898968,0.748208450811096,0.755277189303421,0.798916945797807,0.745588269076536,0.736568778992779,0.787797873197268,0.765665563510836,0.713955248352169,0.697023060151173,0.70720617203727,0.693112512951956,0.638088361153407,0.655890756040358,0.748316653519295,0.817889857936983,0.79396996242637,0.839436762750814,0.959134385012492,1.05416321735824,1.10101037751099,1.12278409530386,1.24233357147508,1.20684202539126,1.15208981997263,1.21692127815749,1.2466601486265,1.40200601079934,1.40911306536601,1.41620394547505,1.39016669361348,1.35609974917589,1.32370933961404,1.36210268513546,1.42032011001553,1.37096255005319,1.32341326494134,1.26944455038355,1.28470586655554,1.28306164917228,1.23154101003697,1.20937592244905],"I20433^FMA_EBITDA_MARGIN(LTM,0,-20AY,M,\"PORTAGG\")":[19.8529018201006,19.8435717752617,19.1639726635958,19.0935290577294,19.0434037248222,16.8785377984407,16.8539473568343,16.8396827492219,18.0267180144866,18.0481270697868,18.0806851620995,17.5020747004939,17.4957770777949,17.5459143256644,17.4839722613556,17.3946176197359,17.5797590463517,17.0823621214676,17.0729693082075,17.1395354649855,17.3378184482135,17.34419792882,17.3347116557392,18.4226189451522,18.419311848917,18.5327844787808,17.9584845502478,17.9035297407385,17.910045254374,18.427465243895,18.4337461643266,18.3711526570457,19.7086005821919,19.7495712266359,19.9714422466159,19.26478849447,19.2756536629706,19.1179950746598,20.5550824422496,20.5557738344266,20.6120127185391,21.4362119239571,21.4659210492694,21.5246910751955,20.866733975168,20.8603958790315,20.8367519515491,20.9162622594611,20.9180314628624,20.8407174274928,19.7937969454698,19.8735997066488,19.951867240609,18.9364756757263,18.9359428180759,18.9504549940445,17.2788448429581,17.2653048507306,17.2235288149137,16.6098768431036,16.6182481759013,16.6251656129427,13.8493062294126,13.8507417210096,13.8198148718733,9.43652896307128,9.46930145780669,9.4205407804398,10.5653200066059,10.5603155072692,10.5471615793443,10.9975488002511,11.1132857431526,11.0265031899172,12.3556739535685,12.32182096854,12.3640423851906,14.141309479693,14.1528227247906,14.1003851600776,13.5318605979207,13.5492057296484,13.5814398527897,13.8287790495214,13.8284070028205,13.801242615902,13.9529324251231,13.9447979250126,13.9494174912165,14.021386815751,14.0206030300225,14.059165836826,14.1882926403245,14.1981556897642,14.2041522980086,14.0988383767195,14.0828825124679,13.9257540772867,13.4293539514635,13.4137996749923,13.4016353476821,14.0532543208369,14.0555733033937,14.047632148393,13.843320171674,13.8537986887211,13.8646312726406,13.297975341619,13.2651455847536,13.2234361282277,12.9244484577867,12.9205639113729,12.9751382263796,12.7441606447917,12.7516071921517,12.6750649453203,10.3268768524969,10.3984695007607,10.2612123351398,9.43846001347984,9.41571005181759,9.33698025052007,8.68067472634283,8.71331882127258,8.66632325341934,9.31592950224138,9.27676885704605,9.65400551828502,9.89415097114498,9.89929630639956,9.88440304455226,10.4138795744218,10.4289448992822,10.4548810059823,11.3270943008134,11.318500323813,11.2936571864988,11.4160795833467,11.4240425211154,11.4925203089141,12.1080424252775,12.1212939168197,12.1198736711428,12.2438753308323,12.2360230876937,12.3137127022767,12.0774090253958,12.0821972855293,12.149682256387,12.4099057420183,12.4312325830688,12.3784164648707,12.1891426716221,12.214244906061,12.2065177056861,12.8436643103766,12.8573990834521,12.8361862500819,12.6508335653552,12.658431442328,12.6917505738252,12.9968182584944,12.9559569268305,13.1625676990371,14.0729982769671,14.0670864719686,14.0512914043419,13.6004944875019,13.591407972476,13.6238527760372,14.5238693766998,14.4849699506885,14.5098797126314,14.9439330277174,14.9362017597037,14.89633721742,15.7526041965086,15.767520672501,15.7853064438768,15.9689647158582,15.9657156314471,15.9192888698757,16.7415784488586,16.7689235883613,16.8534194979458,12.293223490256,12.2995092450086,12.2561498433223,16.1322554139254,16.1739253408985,16.1427458594879,16.1493755526872,16.1713578112738,15.7883914322198,16.0438312870334,16.0640476290875,16.098317638446,15.6873452259246,15.6889363202381,15.6962217908083,13.5515098103721,13.5908523826227,13.5824142984527,13.9923807470923,13.9747789806903,13.6316954855261,14.7425831749156,14.7624404228895,14.7971215879277,15.1837977818791,15.1807963318182,15.1349144086897,17.4212595604347,17.3574705922469,17.4063601472212,17.7935375099836,17.7939914121952,18.1163198057464,17.9034263094856,17.9003797341865,17.8545998456193,18.0061233456033,18.0009692160058,17.9503738294215,17.4277646050353,17.409339387409,17.8666059902188,18.0402560719439,17.9427013018534,17.9534864425293,17.8896126638652,17.8903625930488,17.8761575360911,17.9197086445553,17.8983933464099,17.9505547899125,18.1206211994858,18.1102070528928,18.1048218691789,18.3668238655268],"I20448^FMA_EVAL_EBITDA(NTMA,0,-20AY,M,\"PORTAGG\",\"MEANR\")":[18.199696708294,17.8322808456165,17.5017453750499,21.1585923046612,19.8786161413834,18.1702630755508,16.851324099754,19.0923108470643,19.5645927470654,19.1015003191465,19.1672491084511,20.1766404286644,19.9549937081225,18.3718140798139,18.7994956737223,19.4848315798977,19.5514712969614,18.2595321858833,18.0932430268023,19.921171057654,20.7319204280822,19.5801267509829,19.1911337205556,18.3115493756478,18.7884001531707,19.4723679882638,19.9628471624099,21.4550113631197,20.3260690475392,19.9796386269341,21.2452721901914,21.2278039455894,20.3341443287841,17.7117032913989,17.2484608866766,14.9479307311456,14.8709407839914,15.6890394987889,16.7776756015597,16.7934897221825,16.7694158627616,15.9682756658947,16.8311173391588,16.1523103701902,16.7714200476377,14.9216147147069,16.1998441259195,14.4732675940772,13.751095251534,14.6735857095975,16.0041174168917,14.0340367214959,15.7321547730409,16.2434981668916,17.7415189130793,17.8132581820467,19.1622302394378,22.2712697797683,21.8865752796803,23.0499498247452,21.7495628521465,23.7292412672086,21.6525588742252,21.2769311633718,20.7174429872869,20.7274076443283,20.968067662981,18.4474062706096,18.5312628936266,18.2450582011524,17.5900254013666,15.5338668146722,16.746740980615,16.7404808374089,16.0470924581882,16.3879979433763,15.4868186753639,14.5551362236716,12.609458557303,13.6424437569041,14.3349372402485,14.4542434904019,14.213095335002,13.5707333325777,13.2660306585377,12.2342591465011,12.7952547655538,12.9683819118507,12.3894334298199,13.06762414138,12.3030246200271,11.9781603186264,11.4133713987027,10.5838939024135,11.1798509297334,11.5271530466484,12.7275090223449,13.1308852648079,12.9410160175462,12.9194098844731,12.7603663669359,12.5033166010468,12.1892385703582,12.4410455101048,12.6710260796768,12.2030203402754,12.5195842054108,13.1600501238715,12.3090266243036,11.7005533377626,11.6435854256854,11.3749583634503,11.9434881256172,11.7111614964793,11.7828648329082,11.2405425429427,10.7572287706904,10.7233742030788,10.1517114958335,10.1555623767871,10.6164408427785,11.2162318255586,11.1055256601316,9.89474609436713,10.3339270974406,9.82759776106129,10.2187388840276,10.0912483739086,11.1820314380566,10.8544457654788,11.2908304362945,10.7598541053393,9.54829649446125,9.61215107522767,10.5590108367368,10.4650332001427,11.4017550560803,10.9160658290056,11.2944534606511,11.231085674543,10.388965336679,10.1397618085148,9.9026697800027,9.3004546733504,9.88315356264193,10.0696567149168,9.95201193331162,9.91323975419722,10.2182780514749,9.95955481093072,10.3539121413318,10.3486754589366,10.0890303992744,10.3274897765956,10.3753471211458,9.97404240289287,10.004982336126,9.24672761219276,9.2559999516945,8.88331170592637,9.34238115140962,9.38703130381069,9.23215574098905,9.17631336547811,9.13472475494565,8.73901950401551,8.53881922437814,8.09700267717426,7.91260470932794,7.97925240053114,7.86131516463831,7.1318979637456,7.01829995903287,7.72190128520587,7.88668046996222,7.74578553611962,7.37267887400199,6.58285262105298,6.89091204599059,6.87763115668031,6.08021684210766,6.27485634948214,6.62269613824189,6.96679557664175,7.20704075460769,7.42241900560363,7.16848298592785,7.35581210227015,7.41275452504784,7.01365349465922,6.58113875467677,6.96342632853868,6.83908080274196,6.09067307272582,6.589901012776,6.64453880933187,6.68450414748034,7.4516344531342,7.89854876517064,7.11528483666884,7.45891496615984,7.45270867611452,7.32030969520581,7.7494561711839,8.50618213336468,8.62037362682569,8.48732009927575,8.16924339572837,8.43324915741863,8.43613851961169,7.01422163949413,6.51542571620702,7.19252856767216,6.45462154409534,5.73675429496085,5.39182149511636,5.99326197987775,7.2383474712718,6.93426392536154,6.40029832700211,7.67511657136211,7.56933767036142,7.00274098005076,7.9217886859134,8.05494457727689,8.86858360213074,9.23911719115928,9.70920399647078,10.0244212873544,9.62641828459767,9.34748183353086,9.5534588236717,9.3209077204296,9.19705263693806,8.88082010803245,8.83361563195949,9.12127070469123,9.33769335132792,8.67021063519815,8.85589206540907],"I00577^FMA_PCF(NTMA,0,-20AY,M,\"PORTAGG\",\"MEANR\")":[7.06867822707436,7.18007641469498,7.49109960589289,7.7587684663163,7.28061138169736,7.71009957591739,7.5140826542512,7.74925980647646,7.27979269491897,6.77607866620775,6.81612196959824,6.72962424115381,6.2823919089972,6.16947100911029,6.22897696101137,6.3227102429948,6.29122188963428,6.15685821350338,5.95002070360606,5.75199087032334,5.64421401750553,5.6361776638905,5.78387656107704,5.73516099851296,5.98963741025639,5.8951366355205,5.90189501883486,5.56533438123028,5.81566874504142,5.65063046126533,5.44947810968766,5.33055683682823,5.61235525467415,5.79287749615713,5.74928975052171,5.18609330821533,5.10117550289525,5.44006850701696,5.67263491088086,5.89689338277321,6.00656561315978,6.25041025797421,6.04058156515144,5.87917580621244,5.71623852495799,5.75273226179358,5.9478567726919,5.63617875628227,5.32839296788958,5.87015478712398,6.15129373367701,5.81671470124452,6.42166085352792,6.57617620543899,6.34426789165186,6.58433742318327,6.56329038019336,6.83255066941236,6.44601553028034,6.4501448617439,6.01645309861022,6.60041154017316,6.44279681804924,6.51018106253983,6.81166361267405,6.75354309972919,6.76346192793739,6.38471956866211,6.72054275733837,6.86504513476548,6.73343439735757,6.19490615133146,6.49752380782251,6.5434904715775,6.6563044821109,6.54817207860816,6.24290941737516,5.84496799586841,5.62819275610365,6.67153621074003,6.88404148255033,6.45191878585619,6.25587792313815,6.25405361321509,6.27980675884972,6.13170168261567,5.9179555620922,5.93517931539881,5.77127707163923,5.85732346727346,5.93135654684777,5.90213340695504,5.97571805970892,5.56184395993217,5.5610777263859,5.40837847424758,5.56804165604268,5.41167896919888,5.568378428476,5.53712585473209,5.49186361376948,5.75835568396412,5.46262656456948,5.26040789621998,5.5238995789762,5.69201159091094,5.86400819727751,5.9170335724771,5.77472853355431,5.89071456070041,5.62337972093872,5.62825149019895,5.98395921844477,5.5786382461885,5.68295836709468,5.45967027198577,5.20024343924594,5.52216815925495,5.19326711265023,5.63439415760383,5.75740291151984,5.52097757040226,5.83743980276234,5.73648108437381,5.66834189064785,5.72508477769745,5.61933847267215,5.44160314231784,5.68852229975415,5.60410424683357,5.74729621691472,5.72823555732158,5.38820648649348,5.52855458930335,5.87211528984229,5.73179990115167,6.24310620428378,6.1159066276405,6.0655843007599,5.97614691651343,6.01306379611063,5.87711713102759,5.97716523244574,5.92876871636069,5.91306639817782,5.7735924106348,5.77351684984421,5.77879272565488,5.69935237704682,5.41444313333537,5.44352499539991,5.31732659295968,4.90799554308474,4.98977054869759,5.09274850527211,4.92573263324892,4.71937995501955,4.47605971536356,4.59262248543724,4.41655805234985,4.70399840751912,4.7776038059405,4.5550805170233,4.24582907055958,4.29099589822826,4.37516408333936,4.13173020801846,4.23515380627325,4.16572510634609,4.11977129808546,3.93460482012758,4.08754559175281,3.81716456455479,4.06329494298799,4.33637655863338,4.22996003406648,4.1216485263943,4.12505201719191,4.29172091280995,4.29653627516568,4.23804354421182,4.18241734543407,4.58032794859712,4.8403605847091,4.99704038766657,5.23735425638234,5.15021929532078,5.2467371466174,5.20076051736528,4.99948175321436,4.79845249317741,5.07615430736182,4.79512634469205,4.7678943471496,4.79453783558025,4.49916754574627,4.77913993747402,5.1337654603223,5.31952991288163,5.0794987179087,5.16432090145381,5.5331601282169,5.15608901783031,5.09314075602553,5.41589908433374,5.33582857479817,4.93228860278151,4.80332274351524,5.02151450232041,4.8425442244688,4.40909968977991,4.39582159483307,4.91912241089563,5.30595418878925,5.18887913707002,5.44155586315736,6.19364158271665,6.91965484572038,6.98628103359227,7.28854484728817,7.94054609013202,7.74024233494558,7.43072643248273,7.76653127725834,7.79853538148196,8.40695673595491,8.65633383788506,8.75365194027083,8.54409087646707,8.30858263349186,8.14958427046756,8.62322155141368,8.86804176742898,8.53795379226726,8.31601464083102,8.05253683493802,8.19361453695543,8.2494451302922,8.03353857386022,7.85914181568141],"I00253^FMA_PSALES(NTMA,0,-20AY,M,\"PORTAGG\",\"MEANR\")":[2.16625739922285,2.20666562162555,2.20966032057617,2.11341740421537,2.0255855348226,2.01995234188786,1.9123863532207,2.10987131321974,2.0706439885039,2.02116901439314,1.88714157622703,1.84669914822409,1.89717643251732,1.87221662261477,1.86033179482006,1.79649823078697,1.76906916806418,1.69754762847838,1.6810052400636,1.72329772207782,1.60910675372388,1.46576869360718,1.45179257116036,1.41383622822287,1.44708483748664,1.5028106768787,1.51126105086586,1.44889761994393,1.48585178284615,1.43261180849698,1.46859608511245,1.35163309245361,1.33511195009602,1.31125413382791,1.27012894043973,1.22950563181462,1.2737672121919,1.2817896245858,1.29656861416445,1.22867124877914,1.15808907955261,1.21646034200194,1.18173356163761,1.31434736524623,1.27096696465075,1.13477914786163,1.14214323949343,1.05558686934588,1.01810923732427,1.08494966094132,1.10887804076192,1.09061164229573,1.19371427616198,1.18441823497382,1.23125729330816,1.23772969239236,1.37499172375414,1.31075154179964,1.2838637862757,1.37217060330958,1.3119258502203,1.31656698892251,1.2925312004166,1.28123873833451,1.33241093715897,1.26166562606228,1.2438408205728,1.30871297066248,1.20554951551291,1.24818599995831,1.23320559057936,0.971825482398981,1.0153994202056,1.0892754818296,1.05136046320081,1.08058601642147,1.00685213471484,1.02194932464903,0.962606067602845,1.23635666830813,1.37723153063065,1.38350128585759,1.35797921096157,1.3508685530924,1.36300188810335,1.26199302501996,1.31850432129427,1.32622638510138,1.30545354874443,1.44047119835288,1.36746301904673,1.38975882363204,1.33619032645873,1.26321583905695,1.35454102976861,1.35869603705547,1.46564629166245,1.43783173380628,1.52309244188474,1.4730049336789,1.47048854724449,1.59674642815845,1.55418701261544,1.62802235778943,1.68307780809441,1.5886796667742,1.58190285010735,1.59903026275963,1.51961413040061,1.47792815157167,1.50851157174526,1.46419665285221,1.45499808626541,1.46643545377505,1.43749329214037,1.36381368597842,1.34174588364301,1.33722218578052,1.25411315446826,1.21799807368375,1.16372405644553,1.17849717225505,1.11194076400644,1.05576013994776,1.22351732964602,1.20664730676436,1.17446990902205,1.14141374743872,1.21709636928877,1.37544753952247,1.43462621252847,1.40404841097855,1.37507609403647,1.44192155684902,1.58489510240629,1.46513752966875,1.50949866788863,1.5146955907625,1.58167866602201,1.48982247676286,1.37214957460043,1.35871397293861,1.41839518730268,1.38050408027854,1.4015920389811,1.39441247029174,1.37087830074124,1.37886839562016,1.40612534380108,1.38407710762807,1.37471888032465,1.37392407410829,1.317513354619,1.32520925107529,1.32244572817503,1.3067220445498,1.22331417298354,1.16247590419692,1.19142607827971,1.10009232524036,1.19721475566295,1.15900818166074,1.10552586919069,1.10885925345506,1.11341560205799,1.04152558959831,1.00885577522434,0.966208373260753,0.928815473459234,0.89656171136751,0.827423569935288,0.825969047787322,0.744604827052867,0.838328136238968,0.921144590037319,0.912080165158453,0.858520119697102,0.787107335861217,0.778491446303591,0.831059326973717,0.775154447121188,0.80831753213542,0.946913035440161,1.0255271617377,1.05901266480816,1.11722938634958,1.08235258228014,1.1666730144076,1.14426733841379,1.05270089201235,0.998615876147574,1.09414104474572,1.08183510790747,1.03107477234293,1.09334575720317,0.954705548898784,0.98207166950904,1.09519467390477,1.12811673435464,1.04742351458046,1.04409143260001,1.1005149236044,1.08322332080926,1.09915148113291,1.16967319414334,1.07219915358407,0.954348992059453,0.833447796291059,0.856827400648861,0.788053084368055,0.601230144956946,0.517075493835884,0.6527599075961,0.727220760551874,0.748271966595256,0.813155835031174,1.07855131763949,1.19254016517409,1.17963925779822,1.15873916225419,1.35713341995473,1.41292970959406,1.33314981233346,1.33537436524456,1.34100935451591,1.5274820838289,1.58193958812747,1.73169811580911,1.70553116933588,1.73531235468486,1.80548661459028,1.88507491381299,1.96985310000423,1.99203713018954,1.93631121923701,1.92444514929494,1.97679936291609,1.94818126194611,1.8755556426534,1.90108205522052],"I20443^FMA_PCF(NTMA,0,-20AY,M,\"PORTAGG\",\"MEANR\")":[4.34021050995832,4.55263718592859,4.71374616463844,4.91831289428427,5.50324484833989,5.32457470398434,5.18579648032985,5.37572874417036,4.73881542414769,4.50954037345872,4.46401687963556,4.55931812183649,4.56912017350898,4.67378523084011,4.66249465131453,4.64600097534683,4.7607339863487,4.47732604816682,4.50042056652197,4.56065851034219,4.26541229171327,4.060749001557,4.27024668567225,4.08462952291451,4.08945293579923,3.79003493276724,3.6047056612048,3.52412221151404,3.65346637029923,3.47904210371189,3.53960282946291,3.46927410062377,3.54791328475737,3.4791237086836,3.53200906935703,3.28055103860654,3.36876255438434,3.37583597916855,3.45997197598157,3.48955129508604,3.56164503547779,3.77121863418884,3.69483815955181,3.64737557651092,3.48922393775118,3.19117220082729,3.3545124379655,3.34218779348184,3.24740187888896,3.78147453948276,3.87999549234826,3.95382777276337,4.17306282162426,4.17028904577917,4.05179154698949,2.99644752074897,3.11298885459979,3.05629340105425,2.9711543792225,2.99272856826939,3.11132199475207,3.16327227998601,3.13060495725524,2.84352835339735,4.08021895609132,3.95790244685048,3.93558430228351,3.09887095803959,3.18525705139612,3.1179020695368,3.20712574124244,2.83015109795962,2.92978045433992,3.08529860886359,3.10770470812804,3.27557339833122,3.24999327598202,3.10706526774454,2.98327974496435,3.45492240833161,3.71915233930162,3.74741425399266,3.96786400007929,3.98682510936837,3.98660275289677,3.77391217589409,3.81986857689455,3.78177297319538,3.85143369078692,3.99979047701427,4.02442456943856,3.84617495586769,3.84690449739652,3.94350047046863,4.2385860827478,3.89617623754037,3.90481616149323,3.88186042568354,4.17721292672224,4.0500155928638,4.0920550125305,4.3641305981333,4.08790948234283,4.13771055522355,4.37345196188982,4.42449631228588,4.38653654851139,4.488997608395,4.47661218854182,4.48339815098888,4.61590778389031,4.45638075942503,4.84902013747289,4.56756320720108,4.62634492575915,4.51141552329579,4.34399394233204,4.41432031154857,4.15972398418429,4.45323514862485,4.48827750309985,4.65919429767191,4.68055038409248,4.7366194664789,5.15952793213398,5.11303362831663,5.22886442619566,5.18006120369854,5.35314588388058,5.44459115031496,5.76958240289226,5.66240077458006,5.27232442077554,5.56431892841259,6.02145180475619,5.73987556188033,5.89240477296044,5.81047695789546,5.71715023005475,5.79246202227347,5.52639011247846,5.17189611411187,5.27499222159662,4.96634729254733,4.85121793511772,4.77315169335753,4.84953413803446,4.86735226895381,4.92180772186961,4.7932397936911,4.65156687099878,4.80724490472626,4.91479642145566,5.0485813456841,5.00796899867982,4.94262947035867,4.69539934798955,4.35457885647275,4.28360880921938,4.03278004573089,4.09559302643744,4.15358729127294,4.02956446427253,3.59829174579457,3.72792881056302,3.53662991582279,3.58452381952022,3.62261208453543,3.81656382774992,3.87880934646098,3.81884239125006,3.76443360680408,3.52867671893952,3.73113138873388,3.91426449844607,3.84957417689784,3.86002750367759,3.97024421734639,3.94904485874877,4.00566166635307,3.83392988010172,3.80865268378959,4.17524171884414,4.22225932328817,4.34803715600737,4.43688322246366,4.50149330653609,4.55900837017031,4.53687298824809,4.36105752602386,4.31988345273889,4.70571112477078,4.45934651995628,4.46701074432932,4.3566650732343,4.04260480179071,4.05251459463997,4.31318723053854,4.42725900976778,4.21635358140391,4.22662483898338,4.45967060211126,4.30932423449542,4.26958602180242,4.32218136787673,4.16038595775285,4.04343032305636,3.75048007240084,3.68243773031435,3.70237284651805,3.71843363527966,3.77503625330037,3.80999636348643,4.03082753935938,4.03528736401761,3.80401085030198,4.1234672997907,4.41109893673343,4.3443162795835,4.47619369581704,4.92248483955345,4.95536209979599,4.72614038440336,5.27156594078416,5.74671292729456,6.29186029512454,6.44362911739973,6.64167023269296,6.17944540844865,5.94339306034101,5.64356950840925,6.00294983656924,6.03205967741035,5.78322516955498,5.55468082487269,5.62910809082467,5.851288169995,5.67614346172109,5.42098732649937,5.65258516679647],"I00073^FMA_GROWTH_1YR(\"SALES\",NTMA,0,-20AY,M,\"PORTAGG\",\"MEANR\")":[7.51802133628796,7.31310060007776,7.15708318808494,6.63740063014942,6.3945643773345,6.15370526084834,5.8779343701146,5.50222233284488,5.66186959771177,5.59458034359885,5.36499491927486,5.26318416588889,5.28181817359462,5.24978986319576,5.14390367948179,5.07158369365293,5.39210052646798,5.60662448843512,6.52687041777408,6.44245780738234,5.47605762547577,5.35050705338147,5.37011761664637,5.36682852743369,5.62290131005348,5.04068123132257,5.06583478781135,4.28697136238337,4.26279173382185,4.12527377147723,3.8826544615668,3.54487647510104,3.29097182051273,3.22513692367973,3.08241469662803,2.97326859756912,3.00603373440313,2.82808112282771,2.64457916196682,2.36554298391034,2.23334274285874,1.81694877761994,1.58943789966301,1.05530402046476,0.755671959142109,1.03882320167525,2.16521512454207,3.50034439342533,5.13780873120307,6.26933470249521,7.07067127824348,7.76652994171919,8.15719696242641,8.12365676346294,7.84856867738911,8.102923375057,7.16870928603603,7.40703110609041,7.43783270288301,7.29652705248528,7.1959343092678,7.20874261857354,7.15843116338973,6.81602512548804,6.63725597559588,6.43040956157948,5.96732217141912,6.0367616313197,5.727799107146,6.42654574866089,5.03262090261763,3.50607481070364,1.84724580728199,0.392791098021123,-1.08375631198682,-2.65454489072917,-4.26360055940944,-3.49019803729903,-0.0985203456694783,2.76353821071893,2.5953347352261,2.67836533284897,3.0864067029842,3.48350423494175,4.0496917106925,4.42705825870096,4.71592082574271,4.90410146447719,5.04932052153256,4.88276905584377,5.1384588930718,5.10775486391491,5.06285020873259,5.35593898003148,5.45275729561517,5.28709959175151,5.22249755851523,5.13552154822853,5.04279668329466,4.8527200906935,4.61540134587269,4.49648266244081,3.92055640884859,4.05503697305905,4.38643216529828,4.50572133956872,4.5190065905637,4.15228248187313,4.22435492961801,4.3703951384155,4.67622124434135,4.81779628481164,4.88311206189142,4.76421858319109,4.7051085763745,4.46121508632003,4.44510541598677,4.19181423757632,3.89745847547252,3.39467733646865,3.17141401160311,3.19877050691431,2.88881039674085,2.87284557250594,2.70290142540582,2.67283624575182,2.83943013037966,2.89745871315614,2.96414551149101,3.21976740196234,3.34846293219261,3.40618500622852,3.93758216716918,4.0793717426552,4.00365561899219,3.78310550986108,3.81054534722442,3.83741864990145,3.74534468751609,3.55339496167748,3.35521809143916,3.55867010740324,3.35535546932701,3.4010669985377,3.22059034054927,2.73089343446589,2.59349617088322,2.50895270674594,2.40832010173617,2.3697773246445,2.68571990410306,2.67688682699637,2.9971164186202,3.41774647400276,3.41401049442532,3.29557125345416,3.19286351777533,3.04549510968668,2.94142363459916,2.92194252787641,2.79402756045006,2.93334112358288,2.98996204420008,2.54304382865278,2.62678004976792,2.45699615828263,3.17469718470703,3.61593515197866,4.40472740575453,4.54679595254046,4.7139949627672,4.96895731511441,5.1298789014549,5.16363758755806,4.82568833823514,4.45204001060005,4.16734950676787,4.21049314202998,4.319184200622,4.48793686545248,4.51398648013448,4.93179321501976,5.42130325364116,5.38487102116448,5.28186098487059,5.96572765507763,5.85884090612324,5.83177316674248,5.66851388825772,5.10980178866017,5.12251301916122,5.15197324000779,5.1430183709751,4.85469529601199,4.63089548868081,4.13829481523991,3.61778354517975,3.1714611474649,2.46771035090104,1.96271758597528,1.35043779050817,0.743808976461614,0.154240807127521,-0.745760673171292,-1.51638284046014,-2.53294943158229,-2.9159814094574,-3.24201242601014,-3.63096891088237,-3.63127173946818,-3.22919796824448,-2.14737469081029,-0.92308968542779,0.0516379081021167,1.44328106022651,3.01218598195189,5.50054438781896,5.55328480555899,5.60376320085217,6.04961958557396,6.25340848799437,6.43076579513254,6.62154701096359,6.83678489482268,7.15588663703871,7.5174726366122,7.57550596453045,7.29973216708254,7.59940513370458,7.77517748862035,8.07563801835317,8.15999174592464,7.83027432853422,7.18505811435621,6.04504359404048,6.15011428587133,5.23547739031304,5.07973104790936,5.4228247100196,5.99048132309251],"I00253^FG_PRICE(0,-20AY,M,EUR)":[468.27469304,483.2818843,479.49023738,453.96910199,429.90612271,419.67551765,390.11477913,427.55702885,427.13880751,416.65341589,391.73046017,381.19974162,379.03513292,371.70343263,367.38761194,349.87118069,353.09780127,337.13104896,339.8116263,343.01411384,318.20002923,293.17917593,287.96920773,281.56032751,284.5351314,280.12656751,278.47498685,268.80482835,275.98976597,264.02146089,267.17974939,250.90741186,245.35070544,241.80128502,233.14969352,217.52027603,226.38606377,223.74956816,228.04747733,218.69706373,210.14956176,217.19807454,211.23317984,233.12912484,224.58556645,203.95661695,206.43858983,190.26291604,177.451488,187.80109561,192.30804164,185.73189779,203.12276456,202.36436164,210.89423557,208.43049119,227.22598022,218.76268433,207.56108192,220.39362366,208.41882128,208.55908909,203.37808105,201.50975079,207.40408758,200.65501984,198.58543873,188.76097622,173.04763479,178.03353113,174.83836155,141.32092478,146.54158366,157.52671977,152.13706939,156.79209844,148.23225506,148.03367543,142.84053927,189.14669741,208.15242784,213.58449464,206.45434218,201.47625473,197.90854793,183.17935363,193.26893643,195.71034747,191.1569296,208.43880161,197.01648109,200.86224712,192.75108234,181.6343307,195.02798665,195.95824548,209.37918706,206.40764302,217.39539252,209.88351834,212.01949878,228.43411203,221.04348209,232.66230056,240.64277742,230.89240153,228.56613591,232.46475106,232.27554183,224.38344971,231.04430716,225.83277394,225.05175992,227.66508319,221.85273637,213.4848911,213.25008912,212.23075187,199.21584807,191.82528629,183.54692273,186.48673816,176.5632805,169.33397244,197.75932256,194.80746134,189.93386863,189.18396182,198.87849695,225.64387821,237.10653612,233.30453423,219.06572619,232.2676497,255.66825477,245.01149394,253.73612623,251.83327282,254.78896749,246.19241244,228.84086565,221.11868028,227.03392163,221.2460867,224.30910662,221.71781592,216.65078111,216.32970834,223.82076774,219.96270953,218.64979576,222.74102735,214.54192236,216.00033116,214.98846005,213.40250965,201.17883005,192.42139605,196.07380409,182.10263442,197.5676121,191.77388815,183.9111944,188.74,190.19,180.6,175.78,170.19,163.45,157.79,149.33,147.52,134.47,150.49,162.07,164.0,155.58,141.46,140.44,150.62,140.41,150.44,177.77,189.5,198.33,204.93,200.08,215.77,209.42,193.81,184.44,200.68,198.66,195.99,206.18,183.46,184.33,202.59,209.75,194.14,195.05,206.31,200.62,204.12,216.42,210.25,188.32,165.45,169.17,158.75,120.52,110.33,135.35,152.11,163.41,185.11,244.14,271.81,268.58,264.3,311.95,331.78,314.98,319.05,328.34,377.28,387.36,419.58,410.81,415.19,430.28,447.67,463.47,462.83,444.71,442.31,455.59,444.25,425.01,432.78],"I00937^FMA_PSALES(NTMA,0,-20AY,M,\"PORTAGG\",\"MEANR\")":[1.74708430519065,1.84614458037793,1.80706522503603,1.87263486861281,1.89026101806064,1.81034816358931,1.67634135519156,1.48331141912775,1.58041916621202,1.68077521216658,1.67417012785925,1.71725508095203,1.71776667481482,1.6881241236075,1.75590686363559,1.87772705159907,2.18182035471799,2.09745906444542,2.01367577038888,2.91210728398155,3.09749217592206,2.51226218652627,2.7411786541126,2.67665727864919,2.64179655529608,2.66527494035505,2.68720418512823,2.73847527235617,2.73759280229426,2.68298101808999,2.75547380722889,2.64705024357278,2.63243766087513,2.58624968408597,2.48118710473874,2.36937407410737,2.36655995909936,2.29883048589388,2.35676117502429,2.3198803151542,2.2436861983668,2.43001351275251,2.4227238296642,2.39449337874892,2.33016550380875,2.19103024342991,2.23647178537471,2.16038847317822,2.05775347373083,2.13696505247804,2.32189333283008,2.15468628239979,2.27193647512302,2.44429290417552,2.51423418942546,2.38067853604762,2.42869103226148,2.56595989471486,2.49697219054374,2.49363711814677,2.48576182233298,2.42785703381114,2.36072109815171,2.29672760204031,2.32164428038069,2.31629032543976,2.26288429994555,2.19792464350787,2.14178082046023,2.14879990736678,2.22312707782171,2.00625088286773,2.05921444872673,2.01857257569301,1.88316224617787,2.02996254872121,1.98792068062909,1.88270496119458,1.71090653976691,1.83900128575155,2.02564777602562,2.06249065172703,2.00366126236892,2.02715016256992,2.03896210184113,2.02372093408387,2.0317624120751,2.04920151029762,1.94593126911757,1.99529356683592,1.91547262531225,1.95478900023717,1.88767541213739,1.81103701446267,1.92090745986504,1.88362914971945,2.00729921602117,1.8929688513431,1.86725477995688,1.83300608143012,1.86989277028359,1.85837001917145,1.75401849292727,1.83921828911502,1.80541814715053,1.81839549172588,1.79573823806518,1.79895731176962,1.78897725122549,1.78609458334978,1.85239252813855,1.86571626138831,1.93085953357909,1.87590867975432,1.90015018064684,1.85939169609111,1.81860490550267,1.8771438742499,1.73483029480815,1.80612580192951,1.87283064287073,1.86783469034994,1.87490781649703,1.81690934844159,1.91136700009061,1.88806041836791,2.01435305531068,1.97696527923188,1.96844565925499,2.00610978264419,2.04348605217567,2.03432965309655,1.98057265691747,1.92524520287895,2.07578936477961,1.98662318908615,2.10356725164595,2.09938327801819,2.13634705500696,2.07784211460469,2.03166677499607,1.93448897623521,1.92881196027648,1.8044470951023,1.83299409735116,1.84602610374577,1.83203174942029,1.83908140221497,1.87354753371555,1.64207469741411,1.6933262563574,1.70659568018953,1.62605193223135,1.65739896470356,1.61264477693066,1.60201917768347,1.55230058123865,1.38416263699439,1.41776173748047,1.28521201207338,1.28040804199742,1.30386601116199,1.31169077985972,1.25545526916716,1.20997282421113,1.18455536123051,1.16272728076971,1.12116727748098,1.12572463810896,1.11613025499689,1.07755069142476,1.03658429608873,0.98021202973455,1.04272996487275,1.07691621824762,1.08472851718238,1.06734986661437,1.04706409416654,1.04041220474538,1.0335508587708,0.97897448084924,1.00561427922189,1.07263310314452,1.14680076022101,1.14075528540584,1.17320743216339,1.16456428202151,1.20163467191329,1.17889782575948,1.16169366002395,1.09248417235504,1.14502629085584,1.12637324429489,1.07606414216566,1.10444560291721,1.03541940584249,1.04654185664975,1.14467138833289,1.15269465580706,1.06393262461919,1.07525424397446,1.11423178505058,1.0287763969878,1.01932281687558,1.06367731183069,0.946735077547423,0.871801716038672,0.799200188278615,0.831557369050547,0.850753237171574,0.786189291584973,0.786870564457785,0.832162220040835,0.886528797890932,0.868347062318815,0.852684343947652,0.951601178554201,1.01846545209935,0.98509757099153,0.968998908592321,1.14079235246009,1.20165874673459,1.23861455891129,1.31920382850603,1.36019601539752,1.55142712842543,1.52741075758265,1.62025464771117,1.58322316548174,1.62416104171228,1.64012448298333,1.69523566213417,1.746639013903,1.6449855210257,1.60994681563951,1.5559959117554,1.56827335669596,1.510378550848,1.49305549311614,1.51249707439302],"I00073^FMA_PCF(NTMA,0,-20AY,M,\"PORTAGG\",\"MEANR\")":[13.8146050592359,14.3509048931481,14.3674335545798,14.7150739612706,14.8621162707292,14.4806112066604,13.7320184485531,15.5213234669693,14.9151722723719,14.0611858410496,13.8010483482211,14.1571157542978,14.1499750864083,13.5680227969348,13.8594095518964,13.609632030413,13.3848595017008,12.5480490870577,12.5359133100031,12.8945595993511,12.578992949097,11.7734857373701,12.1141007097758,11.9257791089195,12.1349102867184,11.9032788100971,11.9340762051793,11.8120230830523,12.3463030311744,12.0613847852256,12.556413699179,12.1040447308033,11.4026203449906,11.5458499081157,10.7764644661913,9.64666933960632,10.189375053959,10.5228309540459,11.094028531252,11.0309465801979,10.7358105526408,10.9749768183553,11.0487030103685,11.0272477878894,10.7360057023942,9.82635332549153,10.1638707860528,9.65526090222245,8.63956513830538,9.25325902208156,10.1500025496195,9.03062904541823,10.0552272909031,10.5109871698139,10.9450173504067,10.4640868004424,11.0485920438413,12.2286438750116,11.6488472083719,12.1241751813425,11.8996713380528,12.9213952657065,12.9958445110447,12.8735042901886,14.1021894845735,14.093637388475,14.2562010539104,13.34647155139,12.8440360936292,13.0165730886639,13.0888302654159,11.8721445751803,13.3474340124416,13.2219649710159,12.6447882846092,12.8415061765372,12.1239220874884,10.9937480769806,8.94532640910273,10.1667422023259,11.0355198442571,11.1647961928225,10.9573151549385,10.584722158116,10.3846254754679,10.1350047468631,10.4580889239871,10.4900600406635,9.88008409991307,10.6659150372431,10.0318008830217,10.0741198902466,9.7006018717519,9.02043336933938,9.63085993275483,10.0295021360999,11.0812105988072,11.2514143696382,11.3403146628497,11.0722539572406,11.4221063060764,11.1677789756763,10.9544574033874,11.1386372006513,11.6694726273519,11.4779784817382,11.5252535821381,11.9068845618103,11.6200825656271,11.0692324553016,11.0358228883546,11.1970114878424,11.5920663158036,11.6366199171954,11.3955763201492,11.0191968361084,10.6512507941733,10.5896411320686,10.2428120432859,10.2351451091008,10.4520487306858,10.4773623796752,10.245605439468,9.73799928937025,10.2102261684605,10.2069322921479,10.1586283486041,9.7275902242162,9.59559486066719,10.0415098799024,10.6769309186546,10.1716954357964,9.40456485068644,10.0715857253043,10.7776948597488,10.3817368149384,11.1882107848303,11.2534164470447,11.2672540815291,11.1973442449046,10.3680941536779,9.81897713012413,10.0166075350037,9.63168041795846,9.68009253225926,9.84846206899969,9.77621078880962,9.9869762455429,10.2998517867652,10.2546727498821,10.2038379545913,10.144797006452,9.64520860125647,9.91966510016701,9.87814394717264,9.7582830547301,9.42119647559077,8.9741229894835,9.19188389947669,8.64822482806305,9.11732115472688,8.80752674064224,8.95919074285853,8.65535380146365,8.36290495296045,8.17905359063528,7.97517622143645,7.69414470452099,7.54320712953646,7.43417234832208,7.29824308946316,7.08533347964698,6.84688149290437,7.50628768867409,7.78297786979396,7.90400708167975,7.45239258331746,6.9854275261771,6.9688848166344,6.96547653540842,6.22711534245796,6.62158327664374,7.32972829511823,7.90507249604577,8.06550496913046,8.24968764613501,8.0309399238786,8.1242057369574,8.07851596286999,8.17110354103926,7.58856510568236,7.53378817040299,7.43835262997012,6.82694932961159,7.30240982950995,7.18004931979824,7.32112233462704,8.05504821183306,8.1096145244925,7.55827495853012,7.80755403766285,8.17678182797541,7.79665244041931,7.59923893863259,7.98670386126226,7.73359595669885,7.22669241283535,6.46049544087812,6.48286773530078,6.296411735918,5.09956820800301,4.75224048444955,4.94954111079131,5.22128137560898,4.7967286401586,4.59296598615498,5.55379459954363,6.61637995512633,6.49237682254481,6.58729638143265,7.63532091313632,7.35606589697725,7.16918058810776,7.46701069981484,7.33263186434249,8.43570105250231,8.61996581511756,9.00199505180838,8.79850096386883,8.93017170156958,9.26023014547328,9.89761091708732,10.0848094990561,9.75221547702813,9.37978857578224,8.97464109211031,9.25261555795946,8.86597349317036,8.42311950283506,8.44305970717572],"I00577^FMA_EVAL_EBITDA(NTMA,0,-20AY,M,\"PORTAGG\",\"MEANR\")":[9.20751837546061,9.26992662667205,9.33730605315627,9.60136559335948,9.22582707663134,9.45334493815265,9.44384806919431,9.61850475346669,9.15026745006695,8.87850906854533,9.01279688052597,8.88284928472956,8.40109681879939,8.35221852674373,8.35137145510872,8.33767043819763,8.18881089354563,7.85626937999174,7.84314736654503,7.78631996044756,7.8518229555537,7.92543469616057,8.1384702602483,7.98492433749792,7.99159270372236,7.87792214231962,7.8393426301277,7.64925398449744,7.73863910317022,7.66703602810038,7.64711460690111,7.5354331524368,7.66191055621657,7.65069888119769,7.66868727153427,7.58816039506078,7.63899202654581,7.64978548804733,7.60667482840553,7.93097794170739,7.97176675506285,8.0457121825531,8.08847682235368,8.0045118578732,8.07630882306291,7.91961464948083,8.18103634797977,8.01690864557258,8.10187850214505,8.35426783097613,8.34728642625838,8.36322631001576,9.06595464916852,8.97022149476438,8.74098300808227,9.01629547203265,8.99203099139131,9.15422295619718,8.9866760698524,8.80252446934529,8.60591277373817,8.97197196027187,8.88769187853429,8.86536650732949,8.9410004258447,8.98594579214379,9.07323574665102,8.66230449683608,8.97307364406144,8.92104075230283,8.97060162510274,8.80652572204347,8.87045644797309,8.62460201291603,8.69948581010169,8.76814958988328,8.54152203208745,8.22500945645288,8.0265264058169,8.75328417632971,8.77606420078047,8.42593860032386,8.2705861351951,8.11931251946323,8.40412821401448,8.33370523986365,7.93624874149829,7.92115239176041,7.86923412923821,7.81283598809009,7.94380818642066,7.78182579343857,7.67595680164556,7.49262338130851,7.61840130647167,7.38263485428519,7.42024043772109,7.47031304327347,7.61238687737422,7.71575784971482,7.75116669929495,7.6324845561307,7.4485541535599,7.17432867242412,7.42693364675788,7.58199024959721,7.78257473802886,7.57514152916539,7.44099936359631,7.4496393938262,7.36649863435896,7.37850201228782,7.60588299856687,7.42563773842357,7.6518440571142,7.36367655455444,7.27408901153479,7.55352283375969,7.37899611572796,7.63906640666977,7.60315082410923,7.4602066789215,7.74030252801642,7.79273966540506,7.66251993492066,7.4005217797573,7.31736691384166,7.32213568617109,7.506516742358,7.61700584491089,7.71974314515913,7.51554728413732,7.21273021138779,7.29511840608072,7.59507373174093,7.46850302992316,7.75288228424793,7.71119074116847,7.77158253905862,7.83915519094404,7.82909260269492,7.4382378866193,7.49832227985775,7.47453147460719,7.52914382659369,7.43001695046829,7.35290592943267,7.4079822981075,7.32954159564344,7.24954370394814,7.18722240680841,7.0905990461701,6.87567833115992,6.81636361900589,6.82828955332516,6.80708591305372,6.64350444122051,6.48396421710055,6.46862514569896,6.43589538526994,6.52597615821977,6.62470183632245,6.67340074491418,6.41735857643421,6.34054799949312,6.41438405216338,6.17745384365194,6.23338860601325,6.13235026110744,6.2362035080216,5.93117295904021,6.14598177117388,6.06945074300427,6.08720322514638,6.19093754813427,6.05682045665293,6.03015715693685,6.16666134031195,6.07827675255691,6.1305352480938,6.23515245476416,6.02650874005631,6.17641090373418,6.45733870771555,6.47369623711305,6.65137687120751,6.68348152906597,6.75682627360618,6.48199994931836,6.59036932579497,6.47706316179764,6.64815219691357,6.71025974955781,6.70646298787692,6.40739840866035,6.64627838884406,6.89958597161338,6.98105165486387,7.14772139569024,7.04278825848584,7.04349575938664,7.11827234728395,6.69933243124235,6.71282071188621,7.01702246209937,6.97022725642063,6.49982964243021,6.232441417035,6.28640469386584,6.17657909575572,5.8987904498536,6.24272261185346,5.97281041023953,6.0839498563963,6.36635198403386,6.50493979160361,6.95911915212192,7.4149647497689,7.14802803931353,7.51326277465783,8.08814115538373,7.99027184713074,7.67917351795212,7.93124269376233,7.61010014381384,8.31292235965959,8.28797504079152,7.98428602396123,8.0278829631078,7.88295228934233,7.76257274847652,8.0644031400179,8.23924593908652,7.99776609421582,7.80316838027456,7.60177570329319,7.85831566563255,7.7573965895035,7.52865189996386,7.52127140406787],"I00901^FMA_PCF(NTMA,0,-20AY,M,\"PORTAGG\",\"MEANR\")":[6.44671611900018,6.64146317727375,6.57071435471026,7.15638457957766,6.5706469184951,6.32726791122939,5.51853074015074,6.00646656320695,6.09304329289445,6.31881189609074,6.65358074637713,6.35163784378663,6.60123542311174,6.49984490127391,6.43092691691404,6.12488636874259,6.19940259535564,5.93350952619739,6.33316593728803,8.93219224394494,9.08727079862993,8.75922409900404,9.11919716736339,8.85325467620467,8.92552030483879,8.61767231124606,7.70795413780827,7.8781770288253,8.41648778958378,9.04106222170582,9.16814129766876,9.45508812539028,9.6419138138028,9.05680797997002,8.06036948339657,7.97751626278016,8.37439192832698,9.05176015555934,9.70786775658916,9.8843664003743,9.33830104847336,9.78262360462849,9.44676803784536,9.22540387192497,9.38642848401361,8.47734784450963,8.71378565154499,8.31157508129233,7.55199491726868,8.39980466919194,8.60409882044812,8.04578325013284,9.54592899542049,10.2071358075906,10.6077932519048,11.26434736539,11.5439564384388,11.6895048019524,12.5274174970791,17.4560830458673,24.6120838405983,21.3884658872742,21.269337911663,23.1476969369621,25.109452896204,25.6103498800409,21.2483328679252,15.3032558560539,11.9541026072781,15.0303126912955,12.4749531571276,6.31209320267288,-3.85268453660697,-20.2667494334382,-34.9720825476362,-128.985010089218,26.630353142571,11.7776048404874,5.91062871920432,6.18837363075611,6.99655446170567,7.57707270931643,7.30200633112726,7.33314753383523,7.25116918647416,7.09821331138583,7.37168392996282,7.26172428758216,6.89441268160041,7.49278120431908,7.30750866496981,7.18964041993153,7.22863802318068,7.04058580253086,7.28258275657037,7.1792749654202,7.78661624490799,7.75691587197144,7.90410796153315,7.75601335391197,8.2179972622646,8.04150920155685,7.75455526437828,5.30729770108887,9.02445972101735,9.3573551016529,8.85524348087848,9.20798264249163,8.92110544913122,8.88437549473367,9.17573645975181,9.41307185353876,9.79806644189747,9.57743985234727,9.28415378372825,9.17089265265837,8.95544971303699,9.0325953751998,8.56752121668373,8.73282689287675,8.89614912551051,9.00419631255864,8.82592361028191,8.03982364750666,8.8048591651917,8.54472892051605,8.89809878867312,8.49032215714315,8.34191337651361,9.23547900560155,8.93762672344963,9.07186532314662,8.66267834667227,8.27281396413436,8.76852601453283,8.60177375531948,9.2311121881879,9.27398501573773,9.50380355181913,9.43536266099378,9.52900414598508,9.02796130272145,9.0717954276384,8.32721673986273,8.32368105112928,8.28181470107981,8.29025745341094,8.53552906575097,8.74717315446163,8.42796354677876,8.60607071872073,8.9834918016921,8.413764295365,8.63337639766105,8.28565385466533,8.13026635859504,7.81375345770106,7.63585457858898,8.18941173689662,7.83175026284665,8.01707978235051,7.66022016430195,7.82634856120275,7.72751034642298,7.56395596107064,7.24419469467142,7.06377211558126,6.74327175465964,6.72134691340099,6.62046450301476,6.65345708242038,6.46458464346168,6.13251273351362,6.38743468628766,6.5535985606864,6.30629816744651,6.17316365527111,5.82664017238377,5.70171670081428,5.78327044617843,5.19865959487649,5.28121602299011,5.95140237402934,6.18871727182288,6.4532375963709,6.46722469348159,6.36040602889269,6.52684127054093,6.47286504034079,6.71735576462143,6.42711498807785,6.53865318145287,6.55374495179807,6.2582936011001,6.66705402161842,6.66977393574571,7.07942730485327,7.7731514727487,7.79498773775748,7.5032226243649,7.380545495705,7.24071540767759,6.77011590122059,6.59819278618731,7.26938911292211,6.81881213750414,6.10171063365045,5.78633610175022,6.00903865242528,6.07453550156525,5.06243797124977,4.91037531277848,5.12694707491221,5.38241045866924,4.93866953021563,4.79499871911023,5.77275741717243,5.60784496585345,5.43066712396894,5.26197103126317,5.89309370829942,5.76984112958792,5.48869307824605,5.69200539711995,5.84096047417357,6.3253749529046,6.59689857584852,7.56991838386633,7.17862842694993,8.42815148795226,8.56229782052551,9.05751240917963,9.65148516538558,9.60209941817675,9.60503920490295,9.33884818279338,9.59594969796101,9.33385256264704,8.78076091028459,8.47524558013315],"I20448^FMA_PCF(NTMA,0,-20AY,M,\"PORTAGG\",\"MEANR\")":[21.1864709205912,20.8773027269813,20.401603044211,24.6175344548563,23.3078993634684,21.4378257935583,19.8095716135834,22.5792920457077,23.0510433793644,22.1989859715913,22.4737624332497,24.034850328553,23.362156461945,21.3992496356215,22.2759533227474,23.1308706622966,23.4254453212336,21.8967917121913,21.6862813648185,23.5114441838091,23.857751728448,22.4052889097563,22.4090775026605,21.5829270623219,22.679545895529,23.4565001794371,23.9747109442217,26.3112120829569,25.2094040899297,24.7817565786539,26.3224473706897,26.9218652557821,25.5463388008272,21.995225091648,21.3681388811667,18.6058884982366,18.3960934210329,19.7417282990867,21.0253553902233,21.194083216008,21.3624704331593,20.2319644074142,20.8190202326922,20.0912752447853,20.6976013236598,17.9783106349411,19.7223441476361,17.5500747730272,16.5196040429312,17.9033767807201,19.8599663457814,17.415146227894,19.4915855315708,20.0781103529823,21.9195290370123,22.1013313821315,23.8185123453935,27.3817280534169,27.0662553653582,28.3606997763728,26.6179779552121,29.3098580485786,27.0478710589678,26.4892205813731,26.2264903831039,26.1508313867413,26.3401416934971,24.0099627853961,24.0997586611394,23.6763688127468,22.6322722233162,19.7924035394292,21.9274631682898,21.9168352208743,21.474730700978,22.0884912288739,20.8089619290705,19.372809673549,16.6092378273175,18.0500043052176,18.7199662839658,19.0578621385324,22.7957329063314,18.0297128328063,17.742661319134,16.1614512505017,17.1279939260425,17.1670297143542,16.4471720101401,17.638020820776,16.3925769829225,16.1635802623319,15.6465681787056,13.5821935241875,14.3558770801539,14.8631506204384,16.6855590170232,17.3287571256407,17.4605036261063,17.1060553730613,17.4228336401195,16.9413359157247,16.448259677329,17.0862389301133,16.9046237605974,16.8265817070539,16.9556332022292,17.8056042853849,16.5838464094992,15.9774558556469,16.1630609969317,16.2042373338248,17.0474257706088,16.9923374244917,16.9889548141245,16.4750395056721,15.2410557400403,15.1477311816361,14.5967486204879,14.2462557504083,14.7542737121271,15.5675069592578,15.5973593686283,13.9503137054913,14.5879577061493,13.3375882261172,13.9749142057912,13.8841861469834,14.4693743120354,14.3321386475612,15.2117217804236,14.5867055431501,13.0905290243485,13.4321339913781,14.8477292038088,14.3864867014726,15.8332495117191,15.4201816202641,16.6400771711075,15.96538552033,15.0499299201294,14.6428678693563,14.4085335981447,13.7593819166615,14.6056374101717,14.7937606338432,14.7815783786392,14.7288246383811,15.0357912301607,14.6230347102262,15.0641022863197,15.2592671024154,14.8428608556128,15.5725227178125,15.9710481964353,15.791426203087,15.3364452785706,14.5469222450557,14.7927606534473,13.9886675489557,14.6030247748296,14.3871953945653,13.9260593023441,14.2129368535515,13.7298614100588,13.0805761394777,13.4058278280013,12.5893112374517,12.2346814334839,11.7532260564169,11.6657243847014,10.4017588495417,10.37216782827,11.0960228931418,11.564501274269,11.3818641410804,10.8838815599603,10.0603974315292,10.332752884501,10.1295043345793,9.02417840149684,9.15941907624055,9.90992160270551,10.3770567839563,10.8617999666483,10.9001671719016,10.6933734610464,10.9471426390968,10.4330925677414,9.81297904097501,9.30605230630155,9.76745694384323,9.73870263134945,8.65131889461379,9.41211528286397,9.56407515808972,9.57346592816791,10.6008030665288,11.4082016413466,10.2845973874089,10.5732157555006,10.4927148916608,10.3855411623124,10.689722564948,11.7412384491973,11.8058924162175,11.6903050550086,11.1204420352782,11.5403896697612,11.5067721697344,9.66295046483981,9.03269939680415,9.69398946340271,8.54036791591753,7.41905810595468,7.4373059644082,8.25198544351123,10.0273338479663,9.91544102232107,9.25572307518418,11.0915056407407,10.9189179279074,10.0271368995449,10.5572374961803,10.6644840559603,11.6510617544825,12.1399604303678,12.6716141101919,13.261659224697,12.7682885110061,12.6449499528986,12.862878641752,12.7548931014039,12.604265012378,12.4503882174736,12.0818752297873,12.0620074423037,12.4373588159105,12.0574829993281,12.1240011486157],"I00937^FMA_COS_UP(\"EPS\",\"1M\",+1,0,-20AY,M,\"PORTAGG\",\"MEANR\")":[1.0,3.0,4.0,4.0,2.0,3.0,3.0,3.0,1.0,3.0,0.0,2.0,1.0,3.0,2.0,4.0,2.0,2.0,1.0,4.0,5.0,2.0,1.0,2.0,2.0,3.0,5.0,9.0,7.0,4.0,5.0,7.0,6.0,4.0,4.0,7.0,8.0,5.0,6.0,4.0,3.0,4.0,7.0,9.0,6.0,7.0,6.0,5.0,6.0,7.0,6.0,7.0,7.0,6.0,3.0,7.0,7.0,8.0,6.0,9.0,2.0,8.0,11.0,6.0,5.0,7.0,3.0,8.0,7.0,8.0,6.0,12.0,4.0,6.0,5.0,1.0,1.0,0.0,1.0,11.0,6.0,7.0,11.0,8.0,6.0,10.0,9.0,11.0,10.0,12.0,7.0,15.0,9.0,10.0,10.0,11.0,12.0,9.0,12.0,8.0,9.0,7.0,4.0,14.0,9.0,7.0,14.0,7.0,6.0,6.0,9.0,6.0,7.0,10.0,5.0,11.0,7.0,7.0,11.0,7.0,9.0,14.0,14.0,8.0,11.0,10.0,11.0,13.0,11.0,9.0,12.0,8.0,5.0,14.0,14.0,14.0,11.0,13.0,12.0,13.0,13.0,6.0,8.0,9.0,10.0,5.0,8.0,5.0,11.0,3.0,4.0,9.0,8.0,6.0,6.0,8.0,9.0,12.0,12.0,8.0,8.0,10.0,6.0,15.0,11.0,8.0,11.0,8.0,9.0,10.0,10.0,11.0,10.0,14.0,10.0,12.0,7.0,6.0,11.0,8.0,5.0,7.0,7.0,6.0,7.0,4.0,7.0,17.0,11.0,9.0,12.0,12.0,21.0,14.0,19.0,15.0,18.0,17.0,19.0,13.0,11.0,11.0,15.0,8.0,11.0,15.0,9.0,6.0,7.0,4.0,7.0,13.0,9.0,6.0,10.0,10.0,14.0,14.0,7.0,7.0,5.0,10.0,13.0,15.0,12.0,10.0,16.0,11.0,14.0,10.0,10.0,18.0,19.0,8.0,17.0,14.0,12.0,10.0,12.0,9.0],"I00109^FMA_PSALES(NTMA,0,-20AY,M,\"PORTAGG\",\"MEANR\")":[1.17708905943292,1.21803645863621,1.26825586308495,1.25289609220945,1.22125495861437,1.22731506539806,1.22821395855345,1.38187368451663,1.25150277168172,1.2540258582632,1.25016577813712,1.23295818661184,1.20250478122812,1.26010323224754,1.2240669777459,1.24172816432911,1.31888183020634,1.29961946835662,1.26173425179134,1.25486192341086,1.21822756974261,1.19209888402245,1.22547195578996,1.24216935791199,1.29754370662114,1.30304528413074,1.27456474567922,1.23981856101307,1.28447368600298,1.26966925479134,1.29839498233129,1.2861953656164,1.32344065929768,1.30302780591349,1.29656504114719,1.28560104451071,1.32267367524865,1.35969046476597,1.39788359696686,1.38384162201052,1.37476096429649,1.4737452399251,1.44765625240656,1.41093081883389,1.41699981746586,1.4078529393195,1.46142734567956,1.43344359409403,1.43497631291321,1.53962676646537,1.59079535831116,1.536143005005,1.61270652601826,1.70577178972449,1.68079455030789,1.71360780197059,1.74068185785496,1.83180965469589,1.74065309559803,1.77398965504154,1.69781835303415,1.71101650413463,1.72093409677801,1.74441595546131,1.70844320148594,1.67737112708207,1.64710332380104,1.53576729736371,1.54637220714277,1.60955190344203,1.57796397229626,1.44311929000028,1.53963522761665,1.53396364485394,1.51375002233481,1.53636771463146,1.51243131664048,1.46476242844552,1.30888429467898,1.38035570103556,1.50984095707582,1.52480726254077,1.51127169490675,1.48612529573337,1.50843974550812,1.51435441831436,1.51439590154283,1.48296956138689,1.44171488924453,1.50225941721302,1.4605537335566,1.39633398199209,1.35125298076855,1.26365978649546,1.34110257798347,1.37000701260754,1.43301949298443,1.44794165454108,1.47113874096117,1.42869698393187,1.45539724084146,1.46377490897645,1.43110075572477,1.42990660652461,1.50368405889881,1.50415676028648,1.49452837064065,1.540613862029,1.4966005388789,1.47754926700881,1.47071477535334,1.46018655318214,1.51720020136628,1.49776668945318,1.48575746291338,1.44902238246639,1.39453988856504,1.38867898301817,1.3502859229674,1.39936343289339,1.47518189273507,1.47313889808044,1.48975625693582,1.45767828676358,1.47530507446714,1.45527486007979,1.47341670365722,1.44896541167733,1.48111208148584,1.45179296786572,1.59262934230417,1.57416812473785,1.42950288697915,1.4370477378699,1.57394171825781,1.51750930042172,1.59334806022619,1.59022602261836,1.61409706496406,1.64986983977059,1.58667897306782,1.4509431611167,1.50761286683136,1.42490937485429,1.41723352621319,1.44159183140443,1.4140966006863,1.47023430905585,1.49446597239645,1.44561619277819,1.40566128735016,1.40172177446551,1.32580649937522,1.37391067240774,1.3254779956402,1.32279070067114,1.28456577190215,1.24574154759541,1.28322205787965,1.23604494471527,1.29354291434835,1.28133375889714,1.29238484718558,1.23225406415002,1.20110842171857,1.16527244523769,1.17078876045925,1.11575555269688,1.11703368483154,1.14138733257806,1.15206483122468,1.09592842903539,1.06171251845113,1.12416302664249,1.13563262456185,1.14098431161824,1.0999830521301,1.0743834575128,1.06169631420164,1.06716715113799,0.993747419175828,1.06832608923212,1.14906395973846,1.18547563986057,1.20675987017549,1.19684618125089,1.13701689079559,1.15241167806259,1.1471173750764,1.18860495839989,1.14450252814741,1.14284969235919,1.13336720880433,1.08740473864816,1.09892282128277,1.11723619463171,1.10343594379374,1.14021353984467,1.16511490996616,1.11565508536559,1.13152985161017,1.1254266355182,1.04972408672634,1.05153220653204,1.02667370330224,0.985737872293305,0.995004566100015,0.900272182927011,0.881074301445819,0.852541400285951,0.766670603719052,0.769984736944685,0.812518798322359,0.810415469266551,0.812150112904685,0.895871283309986,0.920369109258003,0.929163911855128,0.890634929528622,0.886648977004771,1.00714610704807,1.00967875109847,1.00964298038047,1.01686028248659,1.02493056524893,1.17921816930709,1.20152544154238,1.25825875553726,1.22364962077666,1.19563391248359,1.16327076023126,1.19261769802219,1.1938931688914,1.13600929503309,1.11664339121191,1.05634742311444,1.05810727028806,1.03203441352199,1.00277980694196,0.997285885877967],"I00073^FG_PRICE(0,-20AY,M,EUR)":[1318.58778172,1370.70430013,1366.53912307,1358.09218758,1342.73889106,1304.60767256,1209.5976739,1374.46602518,1319.78396875,1253.96429796,1217.97537801,1257.1537017,1238.11655483,1202.49415636,1214.28557184,1188.59540133,1176.82922436,1097.21171325,1108.42591949,1156.47080742,1113.40554466,1048.54002029,1061.74107512,1030.95262613,1049.43073204,1032.11289207,1024.62557532,993.06480438,1031.3925595,991.74541568,1023.88375907,992.01479475,932.95003701,931.43260239,866.52107404,776.34081568,826.01121907,848.67625494,891.57948806,869.86967436,841.01093171,851.52963514,844.48145752,842.1542809,814.69507467,750.17901877,775.80262528,732.40201076,665.84016066,718.07403396,778.33870111,684.33324357,769.46136798,792.98573053,817.582689,820.65988187,855.16452478,936.82591643,874.87729688,889.79473391,866.76136296,913.45462444,886.61560879,856.0540209,845.58459182,824.33258576,806.30047502,756.1003855,729.27618623,734.37893348,714.13291297,628.73578498,653.8334399,652.23141724,614.68736162,609.74565413,584.95289987,548.4664591,511.05998798,638.04229063,703.14951559,707.49713285,695.78005859,668.63540722,647.72255358,627.45465974,637.05516849,638.17091649,598.11372544,644.49614633,601.97975312,597.67066487,569.61593287,530.64247317,564.35525418,580.07278155,636.84330659,639.14867843,643.2385397,623.30099328,631.44164415,617.77550721,603.00877062,620.05310949,648.06125737,628.2211952,628.08874283,647.07749352,629.19023649,594.56709822,594.88711825,605.81894028,618.17053206,620.83595117,599.39437098,579.07446465,560.03653445,554.83021461,531.80241985,519.32251443,529.6431894,529.68031317,513.32834019,484.76112671,513.20596402,502.65306264,498.72531574,478.72516453,478.51408022,505.1144507,540.83065191,511.39495843,473.31833699,505.07498574,543.40429329,525.60350004,557.46729654,553.90886919,558.66264963,551.57743172,507.63494829,474.89956768,475.79056933,463.14007396,469.64869139,475.1856863,467.04312772,484.42380175,492.84413328,487.0292458,487.83739086,486.6514684,469.37308092,478.8188515,470.37637204,465.93648983,453.89458729,427.15745847,430.50322193,405.42132337,430.59345758,415.76881749,425.03744591,418.88,401.88,396.11,385.96,373.11,368.7,362.96,357.13,342.05,331.94,360.62,371.11,373.07,352.92,329.56,325.89,330.95,300.22,331.46,376.42,403.89,415.42,424.3,409.57,414.75,407.69,403.13,374.3,364.37,356.95,331.64,348.22,337.92,336.35,359.54,351.16,321.59,322.77,329.46,307.89,301.54,314.39,303.45,285.03,258.08,261.66,261.07,216.63,210.8,230.53,246.36,241.04,245.43,310.98,368.26,361.09,370.05,428.21,415.62,398.62,415.93,407.67,473.06,479.66,501.14,483.84,494.19,504.37,526.85,525.97,498.4,471.08,454.97,463.18,441.26,416.34,410.45],"I00073^FMA_PSALES(NTMA,0,-20AY,M,\"PORTAGG\",\"MEANR\")":[1.76582509959237,1.83820482147134,1.83731344067989,1.85374229210049,1.8546179612598,1.81391266935168,1.71268752568259,1.89220299527176,1.80606448719392,1.73167072580284,1.69577519037104,1.75494914497433,1.73388568056596,1.66802179682084,1.68618235741985,1.65969937864874,1.6124564321207,1.50662171854568,1.5057622138737,1.57338391829978,1.53598399550973,1.45406585193669,1.48543379911801,1.45595480424167,1.47321849506536,1.41093914961981,1.40709899783127,1.38044803567871,1.44787238555253,1.39732413935435,1.45110632267673,1.40614014377538,1.33335218973705,1.33703147605203,1.23702715458371,1.10941287858498,1.17625390873853,1.2198817808225,1.28514647141323,1.26808305715318,1.22677977943337,1.2570323061307,1.25285960638203,1.25096878763366,1.23450878596324,1.13053090178724,1.16871291879787,1.10923696493432,1.01184027366108,1.08878846920661,1.18471183394696,1.06257029713368,1.19223403738308,1.24414130596639,1.30601826076199,1.31627438486901,1.39098844960293,1.54509366154037,1.47987983244732,1.51829532431998,1.50238363445449,1.60974250247596,1.58448895614511,1.55755951533584,1.55774123859324,1.53510759445856,1.51845419619779,1.42905939899763,1.38628341813524,1.40163940928532,1.36243070992296,1.20238367192832,1.24519100616302,1.23003823911203,1.1704424870333,1.16659209101974,1.12851089171238,1.00723895960082,0.88454950790472,1.06588487108711,1.17039816278013,1.1810961982506,1.15006601490322,1.11141601831153,1.07686386024353,1.03964495440495,1.05748958509327,1.06210656831268,0.996613149714153,1.07800147346374,1.00792279953541,0.999668723160689,0.952155522370772,0.891027159293238,0.949147788689425,0.97721420898244,1.07865982340863,1.08624267802054,1.09755212207193,1.07029712110599,1.11678844803622,1.10976764454277,1.08584426425797,1.11294776807984,1.16028958742964,1.13641753233402,1.14201438864886,1.18066601554215,1.15004291729051,1.09394134276519,1.0892191572936,1.10520053281472,1.1389519620441,1.14131906227435,1.1082977791904,1.07143590701321,1.04322932690108,1.03746562289874,0.99802263207695,0.989973073063097,1.00441053603258,0.998536228526393,0.967377511371692,0.911529686439298,0.951133677010466,0.934646403160693,0.929213799882505,0.879726578181924,0.881108070674205,0.925614730807226,0.982825008443179,0.935138513849976,0.867139354613249,0.927053670069919,0.994188059399698,0.959172442725276,1.01831867265213,1.01697139820856,1.02375003912351,1.01225570389447,0.938735687846699,0.894335549913217,0.902904837508183,0.869906121358085,0.882996778293311,0.911372638493887,0.896854005958833,0.931032356474473,0.952672483450287,0.947011062274594,0.944005473290583,0.941808132418393,0.900523729491659,0.918489016133467,0.904248543717937,0.893374378827986,0.866316420129611,0.827924535937983,0.837328670527311,0.786529245061892,0.843035298058213,0.810581772913119,0.827025732481842,0.783673706359878,0.755804082790094,0.738093968898867,0.718931624648137,0.692819204510295,0.67836765751269,0.668850463967483,0.659493768519537,0.639683604263331,0.620069305692236,0.680624825507696,0.710106796978428,0.720058789993376,0.686141959293132,0.642561144003487,0.639362615058348,0.653286773871479,0.597389127987326,0.639583411326179,0.720500927525214,0.78200336274689,0.801599935228681,0.823001777552205,0.795870146173567,0.805554122659055,0.79629653266002,0.7973186335659,0.741390064599009,0.73542050133258,0.72102723694877,0.662694758803875,0.706312862044299,0.683898382454151,0.689953229345914,0.747728399413451,0.740046346774847,0.683203766985769,0.692583091906476,0.714933726497826,0.681696643133425,0.663783290529528,0.692278131837879,0.663246186450921,0.617846318649109,0.555905715758186,0.559629135345178,0.550288415309181,0.450958205837277,0.428145604966902,0.455222850893572,0.48784627509921,0.459687131641556,0.45458296366672,0.563433403323572,0.664275713365854,0.657650316922395,0.675449691020636,0.782516369710973,0.76054088831962,0.733901469728963,0.763326541600685,0.751107076457189,0.871440939296414,0.886843498228217,0.924775196788937,0.895796198446676,0.913898657621898,0.94238173461904,0.992874139520283,1.00435503645334,0.969064867059721,0.923210494860562,0.893762272300997,0.914197628123576,0.875862280523418,0.829544987357044,0.814919815473253],"I20448^FMA_EBITDA_MARGIN(LTM,0,-20AY,M,\"PORTAGG\")":[29.0819634708577,28.3741795895689,28.1583789144485,28.1330784911316,28.1907370586377,28.5688021570892,28.5882025668341,28.9165789416599,29.024912530657,29.0293562461965,29.0363328418393,28.8434723847727,28.8417883426594,28.7990390592063,28.3311698290029,28.3221221560257,28.2776253228888,27.8023324453237,27.7886962577592,26.8947169359574,26.4950527913186,26.478139978881,26.5010840672447,26.4711040810311,26.4807587826616,26.4279055693918,26.6976008058224,26.7165716926584,26.7065223361394,27.3752620872723,27.3918204680332,27.3426415615217,27.291224146463,27.2702035448962,27.2646588416559,26.6370169909579,26.6435991528274,25.8331773237743,25.5124189149335,25.5520019696086,25.5763561200691,25.1427466393583,25.142342239878,25.1153010619733,24.8794213469604,24.8739776253076,24.8274362785397,24.5276986288411,24.5239246627972,22.6559494218012,22.8711286608515,22.8690992915043,22.8737265661269,22.7707760716968,22.778318413708,23.0691058044091,24.2054206427474,24.2050441437416,24.341826238298,24.080256175093,24.0923088676868,24.0498492941909,24.0743749730124,24.0720219245575,24.1504748706416,23.8389683154713,23.8251309167113,21.529207284315,20.6813074996251,20.6866036067427,20.7312353862934,20.6295203730565,20.5795825444225,21.3974314439929,21.4492560252168,21.4764146335923,21.2620120442598,21.0862268445845,21.104617314634,20.7968220847016,20.0358402087337,20.0453541333951,19.8560181860395,19.6567322039231,19.6465444265121,20.0662576994118,19.6755058330224,19.6394099195028,19.8985206749652,20.1155847363392,19.9615857341267,19.9362467556641,20.1613324830805,20.1626305386692,19.9163088093976,19.6531353651294,19.6407836212283,19.4265418584139,19.4199856624978,19.4216312764275,18.6296925682312,16.1930328803254,16.1654191135598,15.9082115700039,16.7105427434943,16.6604871674881,16.6522672235322,16.6071415800992,16.6273633766152,16.7782498375637,16.9883690247029,16.9637562940721,16.837359841829,16.713152989413,16.7122558858878,16.5852606025344,17.4686561384811,17.4437652275048,17.4147657946149,18.2761077757959,18.2752578673925,18.5745515747547,18.8405410090679,18.8176670259384,18.8092265020756,19.4179507376841,19.4203333258188,19.2526718019124,18.7188974759386,17.8408775538728,17.8393914499195,17.5071384737274,17.5026037131207,17.2854631599353,17.2374969257511,17.2388002740047,17.1983515947241,17.0367985251725,17.0128197048711,17.0735631219555,17.2270139620014,17.2216165760123,17.2378529334605,16.3324272417836,16.3195768922611,16.3147885544732,15.3005444160847,15.2951455499463,15.2828324898384,16.1451276091864,16.1423903851953,16.1637123920304,12.9649930635833,12.9022174849568,12.9265154344325,12.3196161725149,12.3124419215287,12.3141054206809,11.7287097585393,11.7279356654353,11.7302138883474,11.1361842594855,11.148028386529,10.9965524076548,12.0220830155317,12.020044206251,12.2159844992159,12.9082162665222,12.9636454117047,12.9731202948947,13.6021640027524,13.5979583562659,13.6005923703144,13.3513504055296,13.3472275045082,13.3294442353907,14.673062264844,14.6745163145366,14.6726836421877,14.3528113495223,14.3023603456005,14.2337871806351,14.0177183629638,13.9889411328868,13.9882321468366,13.7204109210882,13.7165711868535,13.6331468202383,13.5471268263247,13.5458837448631,13.5529886717282,13.5518067636955,13.5455314354034,13.4889927361804,13.6660864617955,13.6666438364156,13.675883183262,11.6659548364119,11.6548348601276,11.6447672149993,12.0802475146308,12.0797688773944,12.0823441150209,12.7186640976946,12.7013951027762,12.6762328912423,13.5128299647734,13.510743697821,13.508488611778,14.8120258353725,14.8021729467297,14.8491856401404,15.2443531656146,15.2306970372486,15.1940911490811,14.5942681897626,14.5963332913606,14.5582978653737,14.2809177221198,14.3103607137596,14.3033032423942,14.2754201671715,14.2731415943634,14.1978243742957,14.5235326985742,14.5155580254897,14.510748850059,14.8496957959083,14.8638480036395,14.8467120329351,15.6933691651354,15.599479814675,15.6033944911886,16.5047209986122,16.5074326284801,16.5634585469633,16.4017522399138,16.3961245028206,16.3565808537904,16.3472251456827],"I00109^FMA_EBITDA_MARGIN(LTM,0,-20AY,M,\"PORTAGG\")":[15.8362510166105,15.8061480604255,15.6712538006126,15.6646386351229,15.742241943036,15.7923749462499,15.8162962173464,15.786331192325,14.8093981811072,14.8130650291024,14.6705633465143,14.7803249139622,14.8252663823654,14.9409601750967,15.034652915377,15.0326867060376,15.090601299469,15.0952433546378,15.1111139187213,15.0179290899899,15.9935518427391,15.9937641636389,15.9968523613378,15.9709788699882,16.0073697995638,15.9445102611434,15.8149440340953,15.8330116021212,15.9238025158548,16.0342829606671,16.0950302782935,16.1126789131481,16.2746465925659,16.2696842318699,16.2127925318931,16.3209664874843,16.3372696709153,16.092974384659,16.1510611067898,16.1338133238457,16.1229113252445,16.2311987986217,16.3181969706936,16.2340875565923,16.2644346076226,16.2698339850342,16.3048473925927,16.4612396897263,16.523102594324,16.4965762424251,16.6517165646028,16.6823567609164,16.7131897008944,16.9366881688666,16.9310353095021,16.8958030607582,16.8857615945651,16.8737551363985,16.7731919885877,16.9620059103263,16.6048393407699,16.5265395278395,16.5509260304241,16.5591779202834,16.4476316151188,16.3279911838612,16.4381495503209,18.3830205165586,17.1909773175834,17.0503321213339,17.0443955935697,16.8537236854945,16.8746619080448,16.9598329572991,18.0060546215125,18.0118592096572,17.9516189533448,19.56847063596,19.5693467140881,19.5659746764635,17.9020903103157,17.8719743159608,17.7619063740679,17.7056923753501,17.7256354742792,17.7516817393332,17.7513691794468,17.7425344462091,17.7537268595528,18.5164978895471,18.5015632491529,18.4734617559432,17.6578806742666,17.6612017253267,17.6531272003101,17.8116955011633,17.8263668576607,17.7972537400515,17.8553927902549,17.8650830168563,17.8278205272528,18.2181384497541,18.1303946351759,18.1885931732757,17.4475246304613,17.4427271268125,17.4385210969117,17.5211070227164,17.5588448974866,17.5618119314588,17.3138457472178,17.3801813671467,17.4071909163564,17.4535963938031,17.4316787569388,17.4374113097273,16.939159807938,16.8283724772129,17.0809072257091,16.8505819973246,16.9673426294692,17.0264869645235,16.9649353769837,16.9622429179677,16.9524717209792,16.9925250907776,17.0246854955298,17.040669564442,17.3289875312547,17.2679281692905,17.2704617775393,17.2907968136038,17.3015334503907,17.3588295503223,17.0858664307708,17.0850469364257,17.0498693850015,17.560504001581,17.5071290682037,17.4934770971012,16.4967477328064,16.49865373461,16.2805236265199,16.1730427057255,16.208511071134,16.1694197114509,16.1913388244317,16.1799442186342,16.2082970712787,16.816522173636,16.648576178757,16.6564626051207,16.0022996868369,15.9899471592286,15.9857380058967,15.9375501084046,15.9341305619385,15.9602326943823,15.7551637750717,15.8060746651528,15.8205182446666,16.4565403531748,16.505791709958,16.3100437820902,15.8049746375602,15.802378528846,15.7745497476731,15.61707436348,15.6446646653347,15.6363846614885,16.2409839123404,16.2210706390831,16.0440902654097,16.1949264895302,16.2067384335345,16.2269300720684,16.5895969364745,16.5658710671133,16.5724093809947,16.2203989871512,16.191179728923,16.3163731808133,16.6480291228693,16.5907991946793,16.6369125944815,16.5642650426122,16.5849207705279,16.5855845801248,16.1266904249778,16.0826034392704,16.1185700840235,15.9507476972803,15.9419977734229,15.611187010268,14.6029831970151,14.5862233659837,14.565496551066,13.9100011710396,13.9759060312376,13.6399037695926,12.2878313063847,12.2061535336297,12.2443376920149,12.3844070469007,12.3855314017309,12.8608040010085,13.6261021882885,13.6027725443801,13.6392334946977,15.3786120675217,15.3687063253857,15.3428007690304,14.9332066876324,14.8330581854937,14.6517359628074,14.693794470019,14.6433805895815,14.2709377481694,14.6380792084144,14.6849028438453,14.703379648031,14.9956375037057,14.9520380837776,14.9957418088738,14.4895972943125,14.3798757332092,14.4008232631332,14.211326726613,14.2142557987368,14.4645984156214,13.9502354536878,13.9487410014461,13.9624200655178,13.7164902300129,13.7723923609347,13.747862612861,13.9537470495335,13.9687025882921,13.9745702970588,14.0471827007556],"I00253^FMA_EBITDA_MARGIN(LTM,0,-20AY,M,\"PORTAGG\")":[51.6655483086314,52.6311873463603,51.7234340184303,51.5419734432866,51.3893942223487,69.3129326107171,69.2786828671407,65.9080246714627,54.0598823248554,54.3848645258595,55.0539159791225,59.1421139200092,59.0531592070784,58.7179004123539,59.8975860300079,59.2636611725917,58.1224944483074,64.7582772141798,64.6024067417398,64.9055224996316,54.5071411102438,54.7701375958074,54.8589391221528,56.4806071557647,56.2272600102388,56.054875856571,45.1863164699037,45.1871368409212,45.235065390828,51.5761401485952,51.5129211031694,51.496624062407,24.5668671504562,24.616011232093,24.5955101153028,24.0019252859408,23.9588689958685,23.6547482356181,20.9036104417186,20.7157784888883,19.8578202093643,20.4187712575334,20.4776421135301,20.1285460234326,58.9718477841555,57.8709510034905,59.2821720128975,60.4840244909797,60.1567376817152,63.2357706543804,65.5835520301622,65.9953689476174,65.4159006639147,65.3718418071966,65.8699819278309,60.4169763335847,29.1182556740644,29.1403975358293,29.0619644005027,29.0082587142697,28.994606450159,28.8315469638714,28.5837547393046,28.5832549350157,28.7100111007669,33.9780095782292,34.0892227031376,38.0049539456621,44.0638360075623,44.0248771597803,43.3319570134736,44.3391914943105,44.3182600022335,44.115870905579,46.5391028790263,46.2825067798394,45.500900479399,45.8505185191468,45.8455351176981,40.9935221715878,25.9627569093542,25.7517995252036,28.1194201988068,27.6906600649988,27.6841659938086,27.2357746887076,32.3911157348528,32.3782466688333,32.3796234136974,33.2985808538851,33.161550777415,33.1681766960213,40.0991197981988,40.0457182189161,39.9236581889073,40.3394257698226,40.5065433064788,39.8713364752633,39.5281535290322,39.562755684821,39.9729166387047,39.1020503867298,39.1608620530804,39.8546276372405,34.0938557130019,34.1418924180192,34.1474249077737,33.1777878925021,33.2978577503658,33.3583489286658,34.2286321508949,34.2732955425964,34.1018626390641,37.587240512744,37.536840601838,37.2992442002988,28.7175497196335,28.6155097670843,28.8014087543032,31.3142712003112,31.3952850525848,31.0237998014897,32.3819774904801,32.3424928643154,39.5903956686496,38.0247780688119,38.1170013644434,40.0259327696789,48.0362034679919,47.9957421518178,47.9793631367569,45.0051807184264,45.0693385151695,46.3663304669634,46.0978072829469,46.0784129484757,45.8432641919407,50.5012176864433,50.6946210339601,49.064299404482,42.9621628610355,42.9224276523701,42.9257789058191,39.5143623561698,39.8473177761138,40.9526150946409,44.0871031871484,44.5527399195234,40.3251757142498,38.2827623887722,38.2908269441615,37.8101562594307,33.740944360664,33.6620724127757,33.7354460426683,34.8705944459788,34.683655630218,33.8639599949055,33.8482030095796,33.8600404726741,33.8362049447094,32.9435893028427,32.8829455397546,31.7031911494661,17.6097107119289,17.6360284578375,17.5777788063681,20.0179477231103,20.2539720829061,20.4654206400638,22.0005389871289,21.8669933664395,21.2554896613379,21.5861609012511,21.6982863118875,20.8708440111986,36.9513648264986,37.0747410812697,36.9952938537504,35.1530636155073,34.7109436153882,32.5244670591042,36.4505751093502,36.295661469761,47.9595626358029,45.8142899225483,40.0143331823111,39.9646610673168,40.3039204845208,40.704955667766,39.6146646612862,39.1248537469541,39.0559407786699,38.4482395457308,41.447923512705,41.4259601138731,40.6203799477,31.3655889175204,32.5120097528852,31.6841928236838,-1.89536145292426,-1.865132217311,-1.40846631997229,-0.138570182026066,0.774853265391863,-0.798104435340984,0.683686528219625,1.31392064031479,4.12137934601497,21.323057047816,20.3089817237054,21.5836363729044,35.4321889635977,35.5522115023311,35.8458945365809,37.4739221955415,37.4238657215804,36.8881911535561,41.8863583405792,41.8732393699833,40.304871287073,35.206340320323,35.2069610826332,36.111072550562,44.8312445411379,44.9522665028425,43.9304485272916,43.5792179175419,43.7160651733141,45.0407222274487,48.4043504833592,48.9280685409534,48.8355743190911,48.4489914909559,48.2889292434986,48.3078784741746,52.4964778761179,52.3325535366798,52.3047780875982,52.5254654995202],"I20436^FMA_PSALES(NTMA,0,-20AY,M,\"PORTAGG\",\"MEANR\")":[2.98531110625477,3.10166270616048,3.14833325469658,3.21331712249774,3.10266744377578,3.08634637407617,3.12479270967053,3.4208855273021,3.34622466690289,3.23271511698897,3.18888798035392,3.02573766778446,2.92474150533018,2.98487813599841,2.86552069104287,2.90716661460758,2.97536424745744,2.98013837405641,3.03775883690244,3.31421313464657,3.26246827630216,3.07230826415991,3.23288381037949,3.31367419786568,3.46913946714177,3.7011116642612,3.57360378175462,3.50051408840135,3.44592685826224,3.38338031247828,3.38573511524236,3.31996020938777,3.31625623668931,3.22854502474454,3.12844542693021,2.96449773909122,3.16325304950438,3.22072894851265,3.23413347848543,3.18173641761561,3.20242118566207,3.31445293557895,3.17404439378727,3.08812103879542,3.10908989063353,3.08079861857741,3.10938694170605,3.00766316864005,2.85788544688645,3.0020724178302,3.26474531067686,3.1737466554785,3.29332681893595,3.44337736384917,3.47548075564602,3.33013239628073,3.39774231323114,3.6568854428262,3.47290323594298,3.60980798444224,3.49859745794992,3.69017071201203,3.63218784528805,3.56356344824298,3.40713903364421,3.35619632194527,3.26535091161593,3.17591655116066,3.24543873606415,3.22392346423012,3.22236846893842,3.02004249264001,3.25891378920471,3.21105659207574,3.23635951890951,3.28615301737919,3.31256255377262,3.2456353118698,2.95735997354744,3.07330113142675,3.3083004152332,3.25430336449469,3.20564565972037,3.13021235337283,3.08905351154934,3.05575164061339,3.00577428671078,2.98506654319582,2.83006375996402,2.91633277616175,2.98894863625725,2.97788245223564,2.88370576498993,2.80068651279821,2.98413874210986,2.94036384832456,3.02442263416042,3.02648832116287,3.09735273334801,2.92392789629248,2.92910495506199,2.90799250038507,2.83830660240976,2.8582921839981,3.0087380254026,3.00453217233871,3.09097116483753,3.12233248240332,3.17542533292705,3.12638100789437,3.13045016160139,3.13155093400383,3.22029257445379,3.10794936780023,3.06479211185562,3.04400863048351,2.8842462694469,2.9285188296954,2.99891053902098,3.05305031935709,3.29039492592048,3.31964445418081,3.5227010410492,3.47670360901617,3.42004106488867,3.31180032180001,3.23255399617692,3.30225778912899,3.44398160612671,3.65744042983048,3.67648851735691,3.69646198982024,3.51226255645466,3.6356198871793,3.92222181350853,3.6471253618546,3.87856264043348,3.90244973392857,3.91846351629844,3.85851425959628,3.71561709781842,3.53464622996709,3.69660549830387,3.56441655874697,3.70746799362668,3.60452395467386,3.53190369888484,3.56453172382769,3.50468730806564,3.49618492969952,3.39292241818428,3.47965267760047,3.23887930245111,3.21564434794921,3.23307810545929,3.17852256033733,3.07498522848502,3.01128302490513,3.05119352753076,3.00313895651319,3.12562174824648,3.13410661188654,3.02342911882686,2.86514958865303,2.81970655823036,2.65915336860092,2.63176416592406,2.61593579179377,2.61771401834675,2.58905215560458,2.61774099600041,2.48980606834456,2.37450191571712,2.50836259464287,2.47149325436092,2.44889267848163,2.42817762717486,2.47074103608313,2.3408438356514,2.35977788778946,2.30334005959769,2.33364381682035,2.47461599489145,2.47355588822523,2.54259169769011,2.44898068208372,2.2920681440694,2.36584719380981,2.40718706753971,2.34148344758358,2.26626747697952,2.35882185093256,2.33060687049894,2.2780566898339,2.21056660381707,2.27501129580366,2.23603211915642,2.39239979333598,2.48248589479157,2.47089217683303,2.46653549517581,2.50255511590703,2.41058191502207,2.36394516114746,2.37943858063322,2.31935599374254,2.28010424046485,2.09295236415931,2.07184864298836,2.00430295973131,2.02326417887978,1.93600064420783,2.23474278749235,2.32068034730115,2.25761038026458,2.45648772291896,2.52100734208707,2.72624441409472,2.71678000799416,2.63581844781957,2.65949383739515,2.67720733364891,2.63672050932126,2.747375595227,2.81228063091458,2.99602897461396,3.13025807266848,3.03109206914554,3.10230279070239,3.08472712352842,3.12882962665952,3.21969890995534,3.31854801804235,3.39074127749041,3.28568196467479,3.29294913298918,3.35053272444516,3.30789014776647,3.30610398157031,3.40234914007848],"I20443^FMA_EVAL_EBITDA(NTMA,0,-20AY,M,\"PORTAGG\",\"MEANR\")":[6.16574583029838,6.25454492543157,6.18395368037284,6.33481992223465,6.58911105037504,6.74213016948709,6.76586686723246,6.84261774499293,6.37380424892416,6.34507720967551,6.39116817636943,6.43876797302103,6.17184861790933,6.48096081644638,6.39276275054229,6.21166131544045,6.32985105953692,6.37922927916037,6.52246082650405,6.64195707134,6.43044930352732,6.39679871985473,6.55735137392127,6.65815112601315,6.48327324423283,6.3140589412848,6.32926854971196,6.17113799100074,6.16553597496953,6.19255676387948,6.19763548260345,6.12921099498821,6.18218708454933,5.94683664548639,6.02290569029984,6.11884205196325,6.25184788711871,6.11622416996812,5.90732920136972,6.06255851087831,6.17688887302262,6.3700398684154,6.45292693092262,6.44875071620635,6.18213694540876,5.83389099653355,5.99871209491121,6.13915931302061,6.03066523623641,6.35078819227525,6.36146767559773,6.4116287767743,6.56586997257226,6.78246057079629,6.54952277120955,6.45247045126431,6.45108302840296,6.44462112842911,6.40056289885797,6.1714130818186,6.29392309905754,6.30075298649447,6.47521070167524,6.6207587289066,6.32734189691887,6.42966823016967,6.51008173881183,6.08624769484249,5.92365034011608,5.90635438618174,6.11936566435216,6.06813143193092,6.07078177541879,5.94238332908987,5.54239395434162,5.8959255992322,5.94127139069619,6.07106861411084,5.95258033524267,6.39263114999657,6.41992766378655,6.43378682532111,6.56511684375385,6.02879647987965,6.16996319678531,6.05630170675647,5.88458468096514,5.8660802451244,5.92732887818873,5.97999586208284,6.0090550933868,5.92925018709822,5.77628994501646,5.86598600681365,6.17501113984045,5.86351391741731,5.83353139296214,5.8093735677464,5.96037668178245,5.93074525405338,6.021003693996,6.27499039761915,6.05172020046531,6.0051477847599,6.13059148969552,6.21369422570656,6.2598722703788,6.40861976723446,6.3753190968657,6.2972725920327,6.40208574224646,6.31847722149698,6.52641109962727,6.47451762016551,6.65437884297794,6.51780569004648,6.37578640714699,6.56575359049597,6.43332910852766,6.50942085527453,6.50807588790862,6.61506102758782,6.6071765960334,6.77284153322551,7.00863100839403,6.73958822352543,6.88864910749934,7.02228980925571,6.98943205428342,6.97703141642352,7.34514920075296,7.15430612818294,6.78806543550371,7.04401233978815,7.37778034646275,7.20252411007302,7.23454533371979,7.14742730790977,7.21375477085904,7.20843463926284,6.78928478415787,6.38039417623183,6.4699816051557,6.14358749792193,6.22890860138243,6.11080834628561,6.04120528208571,6.04456697517977,6.11881385932981,6.2074917752922,6.05927119605879,6.15684541378928,6.73686205200885,6.7275309024479,6.54419523374211,6.54799671596584,6.3035303257493,6.03248644053287,5.92114195462286,5.81004090640679,5.81396206893835,5.82666698317265,5.80121040411295,5.36044606525175,5.48568429715961,5.34084093141754,5.37773117358173,5.33308733785096,5.4324546745857,5.54390687812299,5.40053794814834,5.46830155658733,5.34621469470548,5.30592126017323,5.37921073125478,5.31392752038404,5.46603984855739,5.69934437582934,5.58486829009469,5.70695916028861,5.65296627952917,5.43220435926588,5.54780535013807,5.58059017797585,5.56086175169147,5.56247710497911,5.63806131811408,5.67798668172176,5.6839833343697,5.73164307281096,5.74938626771104,5.77156033443999,5.64675854395474,5.6828024132707,5.46467525235326,5.53997918373037,5.55566416135341,5.54374352157046,5.6364483288043,5.49177972646669,5.66171222950902,5.72810424025291,5.51364558466529,5.51137029035648,5.54393675104198,5.4540058712701,5.37692225388302,5.02477313704729,4.88913423669085,4.77825018940861,4.80680755327297,5.04306083615693,5.0201139746942,5.04690429185001,5.43243544685627,5.31090265368554,5.44265481572193,5.59665721467088,5.32394691234871,5.4169681051547,5.79236300911098,5.70075274614649,5.45793004993604,5.87061000649523,6.28110495809934,6.65254859196002,6.73328941754483,6.80306645513401,6.55249797946984,6.42073872628214,6.17386133049334,6.4616415312148,6.49915680017288,6.35976784967111,6.22088890454822,6.31902276497664,6.5651582385262,6.35870980062357,6.17382766271513,6.31113974493491],"I00037^FMA_EVAL_EBITDA(NTMA,0,-20AY,M,\"PORTAGG\",\"MEANR\")":[7.7631121539468,8.1555471495045,7.70518217968163,7.55266344383016,7.99748197943859,7.84619180008828,7.7282376751156,8.19531382470878,7.85255301891168,7.60710414058349,7.48742804326909,7.63475599060725,7.70546125308993,7.64749036140458,7.31115145297799,7.291869615022,7.21060309799249,7.02007719100867,6.90753541530183,7.07060728972017,6.86411797855187,6.57872564962497,6.78251811581086,6.98930098585322,7.44327492918135,6.94441549687889,6.86810956763276,6.9513721571629,7.34477228288483,7.33960533656754,7.32381030247818,7.02929475913734,7.04430945084946,7.33245935693882,6.88168710355425,6.55542269671296,6.69314922704874,6.75421966548226,6.84607392952008,6.41939939984591,5.97222497235458,6.29266814104747,6.37678926401361,6.41122353466887,6.69364299125122,6.2300610776849,6.18335622737066,5.56566083435215,5.15638045261465,5.31738775065126,5.26419091799689,4.80630770645782,5.57871748718423,5.53676517294986,5.780097945812,6.21111719754959,6.21356870020266,5.57526019173099,5.20312932241556,5.30261879675072,5.19252981914416,5.45269819504436,5.63665893536435,5.7687256374072,6.02775485845123,6.00083195059444,6.04259755083242,6.40466890652259,6.3297117354796,6.97481732261892,6.98380222756055,6.51504035146317,6.98128411011181,7.27242716742255,7.11756010652702,7.01533524142526,6.89882051867412,6.56434981767593,5.77437867149563,6.02649688826052,6.5652203560361,6.85656328120804,6.55541535149554,6.40829070752555,6.19840063933987,6.03653601870072,6.0079855923564,6.17960207602991,5.74404966912153,6.2332631377138,6.1760598712711,6.22175183440516,6.24038978651898,5.7170859533911,5.79235287624799,5.99191986633495,6.3260906502045,6.25079819263955,6.38768108991802,6.33736844889415,6.51560572808236,6.48891425018917,6.35250637255364,6.66203074234221,7.02290121860539,6.95572115131546,7.07778051068389,7.34960660601124,7.1983348270921,7.02986531566672,7.08021876003655,6.8686985099381,6.78960581098643,7.01396549399341,7.02055492614424,7.01524371708145,7.25708628473125,7.29225486022491,7.43332609789975,7.64720554995139,7.84886712990378,7.8096504234873,7.69703930711407,7.52565096118809,7.51089603620377,8.04705722407327,7.86305835292519,7.58823926890934,7.32061898142463,7.52371427031835,7.65869364096876,7.61198257852011,6.97174622346446,7.31160478606304,7.80204537440243,7.69976338090638,7.92745749208173,7.96112037997867,7.74408255529311,7.66102956977014,7.2561445569418,6.61999137682449,6.68836589061651,6.5665390833673,6.54595158086286,6.77407119099114,6.78363481833194,6.82891636110653,6.7604006339382,6.73358917440282,6.62601272923935,6.65601448713042,6.52642628094861,6.72887670410224,6.68391728974517,6.64163835588204,6.51177319584485,6.28312463351441,6.05727288494293,5.70077569378904,6.03717679907964,5.93165406458282,5.80994239415348,6.1022816272209,6.07157503908311,5.95832666552971,5.71958766950106,5.60600974459583,5.48280966711419,5.24518375605057,4.96994323374605,4.71178189867811,4.4520407038315,5.00447122924368,4.9459012743726,5.12231270987505,4.89144517502427,4.40422178394744,4.40544061787454,4.37943355116508,3.79584528198476,4.39536835425004,4.83948301554147,4.96845706007464,4.98252223648546,5.26567326922883,4.98836686793724,5.05534522511744,5.0780012873215,5.52044115481698,5.16602091356106,5.30531921312112,5.24739444355632,4.81167656239849,4.96664209277239,4.7361925618999,4.93619816035391,5.49973416505698,6.04564741624633,5.90063601960828,6.30403054453477,7.17153995210959,6.99347913790514,6.71220516136992,7.00200749380933,6.98055234031153,7.2893996507424,6.61708313251906,6.73961192947201,6.05964925536722,5.24769278453307,4.77794352771596,4.49791216887457,4.26032082470266,3.98181294665582,3.6088966974756,3.98479481616337,5.15458169466042,5.4520421450239,6.10711702664325,6.35140641424514,6.1231743230076,5.92669556186897,6.30120810503762,5.88755141075936,6.41673107899852,6.54643845130604,6.90228353309742,6.82106738717726,6.49510681972529,6.52173472055634,6.7646552910997,6.58513498966449,6.32507199163555,6.25803725661804,5.80527235499329,5.80070640570913,5.76791954186054,5.67834771721711,5.84558439297211],"I00649^FMA_EBITDA_MARGIN(LTM,0,-20AY,M,\"PORTAGG\")":[9.91668246312633,9.53800009682148,9.50017507970252,9.44117821670047,9.59623045610734,10.6266205928143,10.6238610651012,10.6459861691443,12.6677787925423,12.6579592068101,12.6504351526577,12.1197949814641,12.1159217689066,12.2567853489864,13.6260329208913,13.624269611807,13.5516880489744,14.497158806006,14.4970082975967,14.5550486288274,14.4740631251741,14.4724529598119,14.5402728127583,14.8898299414632,14.8814582483979,14.7737514887604,15.2465701406869,15.2434306877941,15.3174968958034,16.216399089752,16.2160939822264,16.2130701663436,15.7332240881732,15.7359437252705,15.7186705933053,15.8932077526905,15.8857000323904,15.8736429057519,16.0533711259561,16.0436143313529,16.0236612800298,16.5605644688233,16.5996295866847,16.3321677970649,15.9168199169196,15.915877171249,15.9043573083939,15.6689385794271,15.6700100718888,16.0099073313229,15.5319763477842,15.5438396846431,15.5949833941225,15.7039375581588,15.6991356101603,15.6405133065803,15.2788470303286,15.2601292199165,15.2430140806162,15.2771129399403,15.2799256906541,15.3893167035993,12.7847139606909,12.7838554641124,12.7699856209249,13.2950419285223,13.2812783578746,13.352374168002,10.7522458784712,10.9057074865139,10.9054445462089,10.6064945489863,10.6496805726307,10.6516182304324,12.3687023374551,12.3736867029014,12.3770650004688,15.256163959055,15.2467514568846,15.2581913819963,12.7369107146301,12.7525965162967,12.6725397392505,12.5736982434461,12.5674152322593,12.5657452385912,13.0004526437106,12.9996779961819,13.0187567311734,14.4943223419466,14.4940927442475,14.4939859200405,13.3668580952847,13.3752390512171,13.3820541512064,13.6696984861948,13.6625374559177,13.6667242577685,14.1939455887274,14.1927128472959,14.2221366778134,14.7667369763027,14.6723937724128,14.7344769470929,14.0895180875375,14.0877703725175,14.0863738887685,14.3349931300284,14.3364271365896,14.3448543313077,14.3116426222216,14.3054165403635,14.3513586508448,14.3855883838259,14.3827133262945,14.3770803908203,13.8183911848068,13.7259437011247,13.8413795738003,13.3950209239769,13.3975711371349,13.3885454802866,13.1705587009741,13.1817247312219,13.1670967174592,13.195241684724,13.2018352647387,13.2027144803769,13.0611396832348,13.0366575750819,13.026978378889,12.9830650266566,12.9887908053954,13.056039534133,12.3045774311593,12.3059639379013,12.2849716548965,13.330252663779,13.3325362333635,13.3711480019883,11.9314269653522,11.9295224321346,11.7783948167486,11.5541429884407,11.5728363772641,11.5696290093398,11.2672181747805,11.2699499874326,11.275640065047,12.3617011229337,12.1459819375166,12.1422807635601,11.3694242365183,11.3700327041197,11.3492329459727,11.3923169410163,11.3801576696101,11.3742746320473,10.9289682206204,10.9280554937343,10.9372409115688,12.2966256701183,12.2968440213935,11.9484817533675,11.1397608940332,11.1402014791984,11.094255797695,11.2708051470375,11.2501358899015,11.2501818198791,11.8599711376058,11.8579302156815,11.858952758673,11.6687398962086,11.6693828990295,11.6430046496921,12.3146630523792,12.3113758400869,12.3101420732641,11.2380224448855,11.2252953739858,11.3171742965832,12.1681028095176,12.1711387103352,12.1726752023318,12.5347496225626,12.5275929562123,12.5282516411331,11.6724508049505,11.6634018961499,11.661233943249,11.0677759447575,11.1098412407502,10.587860574198,8.90031649872343,8.90404916972621,8.88298285763114,8.00377846036259,8.02327908509434,7.25049496662854,4.91733960402497,5.17574600868642,5.14248510067465,5.75132404143019,5.77438112009519,6.44264906755172,8.79759606270571,8.79607471930921,8.84564821531233,11.5843876109261,11.6717579985783,11.6374228514432,11.4775298580796,11.4015923899148,11.4031544298028,11.6540472501866,11.7230622098587,11.2511982679106,11.7051983142267,11.6805663481414,11.6815584504999,12.0496055288157,12.0495688026665,12.0600953067005,11.5747015381892,11.5712637798159,11.5723915006994,11.1878334187285,11.1890225011977,11.6627018601377,11.1827836996242,11.1809453971633,11.1808668572362,10.7561596693588,10.7538743082825,10.7559201177043,11.0827718976327,11.0839027529353,11.0827007998673,11.2239371522936],"I20433^FMA_OPER_INC_SALES(LTM,0,-20AY,M,\"PORTAGG\")":[12.7078794901996,12.7811898340002,11.4307680500616,11.3766621179785,11.3234351304836,8.77207800159985,8.76244424455676,8.75874052780943,10.4944488895488,10.5057658028498,10.5220538918755,10.0290766855381,10.0265377982125,10.0818045311711,10.1987215327898,10.1292020044349,10.250917718097,9.55982820850655,9.56326914504324,9.59595717272762,10.2008005969202,10.2073019108335,10.1943812639094,11.4574869755675,11.4584442298757,11.5576876157044,10.9877170693241,10.9427371456863,10.9577803317221,11.5422810955552,11.5541309925489,11.5314784816303,13.5198335663781,13.5550646093039,13.7541253614319,13.5082623481432,13.5215738606331,13.3743964160723,15.3472817357332,15.3476331222687,15.4022288562423,16.15680623264,16.1860078898655,16.2402230216078,15.3495186151772,15.3476848777909,15.3097774548198,14.7205026517465,14.7189407923944,14.6651550212924,12.6705801221868,12.7079771922542,12.7677076502818,10.8453920397779,10.8443141022586,10.860045661101,8.28722067509131,8.29692375940708,8.27141802572106,6.91730607380098,6.92492463027429,6.97098535645562,2.71181733596814,2.71692631510914,2.70045310363627,-1.61031323304735,-1.57992247238898,-1.58269398602779,0.225644401068781,0.23319141707402,0.282049125546008,1.70781529860736,1.71872189205121,1.68085175832025,4.33529095184548,4.31666944363565,4.32299040409903,6.66599776872695,6.67384364828443,6.63713587718909,6.6827572381955,6.69945646031792,6.7148734469283,7.47567026946159,7.47274822646042,7.45170453301505,7.92345501272349,7.91998423469834,7.92303133910946,8.03262848377002,8.04072124351353,8.06742760899306,8.20917598965508,8.21166394292444,8.20796889595065,7.62672120865532,7.62273093798761,7.52216267053603,6.59612471392092,6.5897092624109,6.58409677325388,6.76785178525664,6.76962263859656,6.76795627570117,5.92762975697511,5.93738863385344,5.93180355504231,5.00856111957859,4.98416885726777,4.99036552177084,4.24712163676121,4.24074918832698,4.29404545768449,3.49725933600115,3.52352871726595,3.48372386854058,0.871815593020498,0.9269808240535,0.820459286694159,-0.141726316412463,-0.160105663485578,-0.238228434095799,-0.161637035036179,-0.12790134912102,-0.169703555961851,0.985163902321879,0.962919145487281,1.26246954947385,2.32287538712356,2.32638164471519,2.31094746008469,4.02282657288564,4.0392790873606,4.05648266753176,5.21935975885982,5.21558502841205,5.19563367615864,6.12294657608197,6.12328317952936,6.17687585013303,6.68913348841557,6.69891002192627,6.70002389711687,6.99467495946356,6.98856002825524,6.99833505935721,6.83924985373132,6.84199132831266,6.88191379228016,7.67624964875617,7.68887545157141,7.66316103510684,7.45134679304149,7.46960069179432,7.46458640905073,8.11428975591632,8.12460458823996,8.11048138566931,8.31760532599897,8.32301004206939,8.34902415736896,8.73058278525156,8.70681012670337,8.8227229446063,9.80118242956022,9.79813726158312,9.7863939731351,9.4522323061404,9.4458596183912,9.46740919220917,10.523739673228,10.4937246698525,10.5112457981316,9.80065175583973,9.80235684671272,9.74598867064777,11.0585312213381,11.0703625243512,11.0726050126398,10.7289084447193,10.728434119047,10.665236495641,11.1636171173927,11.1846758939505,11.2381208146174,7.24044018367987,7.24503676516539,7.21476288533143,10.5166314120665,10.5429857906688,10.5262542681259,10.6980190468086,10.7103647559504,10.4243758334724,10.268898693879,10.2761954449521,10.2914894579598,8.46230740128351,8.45775878987403,8.445527555297,7.53094002437665,7.55713060583051,7.51466304443065,8.72086140554106,8.70695275937624,8.43890430175957,10.3457070949423,10.3603369496481,10.385682380346,11.3809375809373,11.3667550248768,11.3287308108573,13.772807272141,13.7254175796694,13.7591814691599,13.9454954511217,13.9454008875862,14.2828478866356,13.6739316091533,13.670663980373,13.6366791228694,13.5393438198691,13.5349412693303,13.4950225796064,12.8459680360308,12.8338671776116,13.1084603123217,13.2902756251069,13.1987771858605,13.2303799018107,13.3686960927738,13.3692203301164,13.3610435531201,13.630127559749,13.6121350860002,13.6523673086949,13.9525765566373,13.9439069252336,13.9384393261533,14.3593797195887],"I00109^FMA_PCF(NTMA,0,-20AY,M,\"PORTAGG\",\"MEANR\")":[10.0444402445044,10.4132439078655,10.8142348251493,10.6415663012734,10.2891881756119,10.3801294405556,10.3326652200067,11.620127054903,10.5733808282219,10.6536363627066,10.7276792009554,10.6054823671104,10.3726356517739,10.9137325787853,10.6396262424693,10.7786781262102,11.3640926065667,11.0678612762145,10.6794407917496,10.4730327341137,10.2381887399088,9.9639334163501,10.3316967750112,10.3795917196632,10.8268695760147,10.8507038571799,10.6986941634017,10.4310283084493,10.7091354476311,10.4885277915282,10.5881776308668,10.4788030265317,10.7924132643267,10.6513846714555,10.5230113539623,10.4935439646905,10.8269693097855,11.5283240604539,11.4836217662106,11.3242422273021,11.1666209368249,12.2431461179433,11.8514615195826,11.6294361030109,11.5822151012365,11.3923789564108,11.6269644345261,11.3611676026791,11.3043391312921,12.1022605980486,12.6570100266779,12.1517491740381,12.7065101645103,13.4051504674005,12.8421129774426,13.0395561949225,13.1661596869761,13.7806892913295,13.114569899881,13.3382889871603,13.1844360394266,13.3558745894392,13.554923044053,13.8320519478382,13.4751385773935,13.484853093259,13.318881442065,10.9396282098283,11.1354931052396,11.5184722268787,11.4306991500309,10.624383314318,11.6635547512087,11.6531824108048,11.5861594876756,11.8640633457935,11.7236963407744,11.1687930654203,9.4684352258431,9.78581496765919,10.6392258430822,10.7047547317162,10.6545069147217,10.4634467088672,10.6047065388017,10.636158773102,10.7728873007487,10.5907941821037,10.3386514725015,10.6240692637472,10.3321683787593,9.84309156088863,9.56575102964804,9.03996486074033,9.58235048998036,9.85840871469567,10.197853672962,10.201225620207,10.4204795995926,10.3121216675728,10.42303726585,10.5024396591139,10.2823301341813,10.3183343062793,10.8413921121657,10.8977893172087,10.843422383797,11.1863355721828,10.8065324144025,10.8264490033814,10.837382996169,10.947713359456,11.2888296058535,11.3509712394402,11.0943469581062,10.8974728342142,10.4964079258064,10.5552924349513,10.2117553253971,10.5811658006872,11.1743771350954,11.2161538876612,11.4314929698228,11.0813037554331,11.1892508740184,10.9512796524386,11.1454614876438,10.8744388059609,11.1994522990773,11.3372621713772,11.6588287759949,11.5895657823682,10.5983350879738,10.5268085328317,11.4529751135511,11.0830454435849,11.6089358245388,11.6510456826573,11.8414379883829,12.1426303388687,11.6531741599657,10.6969851436201,10.963108933875,10.3084559618364,10.1682279371864,10.45216832384,10.251871808243,10.682092630404,10.9378784046833,10.568913856852,10.5047463377899,10.3960074106789,9.75363624410989,10.2270127310358,10.2034905456865,10.2390017727188,9.88498080908135,9.67752043803263,10.0103707069831,9.64852664232107,10.1620521280848,10.0485820795914,10.1376836953907,9.77240637174743,9.43216439659079,9.13109261233757,9.19290682286226,8.71767656776892,8.64092571851804,8.82156391833711,8.85966629357768,8.44326667059118,8.20527189284101,8.73219386196424,8.88698247028968,8.87487601448545,8.56009501122319,8.26735305358701,8.17188044959279,8.22262840318039,7.59122180532553,8.01659863489174,8.68955108506261,9.09635498550556,9.08800634197655,9.14361075739873,8.79824939377586,8.91577060552181,8.81675751499724,9.23753230687451,8.88361137102845,8.97738273871685,8.92684335377739,8.50228294517215,8.79292005655216,9.11380353499349,8.95373160993558,9.30294045236321,9.63728476737719,9.263191869066,9.36855404084182,9.46271727863978,8.88688892682499,8.98793003236585,8.97833412928114,8.76157728448527,8.76169469785289,8.0072081702869,7.88620127322154,7.68401138241271,6.92396826919925,6.79002587838802,6.98376784090815,7.02726227226925,6.92588899303322,7.54160020781128,7.50195624568274,7.60189267231294,7.31599144173058,7.11821086958446,8.08633350321746,8.12175656127916,8.10677047368145,8.2137821999545,8.25065332271818,9.49632959047249,9.50677145353513,10.075594343271,9.72431194845405,9.60732373392838,9.63097073634784,9.92089370203014,9.95981128340915,9.90734110490421,9.79018306334867,9.34320749395062,9.40636087901211,9.2330090284132,8.98938802242142,8.89826619372319],"I20443^FMA_NET_MGN(LTM,0,-20AY,M,\"PORTAGG\")":[6.97820612171787,6.78021102092916,5.55723164342413,5.55132240977671,5.38690452180465,4.87505855485281,4.84625528906155,4.94144881192384,5.64560770291673,5.64204870515827,5.56679031181638,5.45667014325158,5.46323890144871,5.45055561780981,5.61579509268726,5.63351789733486,5.56447261930836,7.54027404784969,7.5368826299944,7.55339542062673,5.63924096183469,5.63564891422867,5.6487014631961,4.50857961412983,4.50940277931034,4.34752436538196,4.11190052128256,4.11138669117411,4.0032935404629,9.97977924492534,9.9765232774528,10.0696168009437,11.8818820975376,11.8416522151926,11.8739920981746,11.7473484774711,11.7381236608826,11.6923973919826,11.8119119324184,11.7900738581627,11.9501049272107,7.42277955184205,7.42380761987908,7.42681149838391,4.6966298004541,4.69430119251959,4.67836821315156,5.33857209741784,5.33066414529832,5.45251056823993,7.76158728073433,7.76730017614225,7.80453429429123,6.53877921864394,6.49947946984876,6.44409131696541,8.73066431972671,8.74581268849158,8.77003541362538,8.84613918285681,8.8532325605503,8.8364523683531,6.15064722998626,6.15818147322794,6.21111674525099,8.01220084759838,7.99653475303929,9.16423190065876,7.13523705348952,6.50176225060927,6.53954703696087,5.42951105977456,5.4283533029288,5.42506721360911,5.5425427603233,5.52645778015478,5.545385401134,4.99244542609765,4.99539501519738,5.08646532798533,4.56143038734275,4.57820076108063,4.60297971286892,4.81614352922484,4.80356913506287,4.75875314557435,4.50821952578852,4.49715582082177,4.50285174229068,4.9247002672122,4.94967732937027,4.8794440612803,6.00739304730646,6.01504132083634,6.02852799490019,6.83677768569322,6.82787312091078,6.79049749781468,6.62497311404159,6.59754711456484,6.6201013652025,4.54732002583518,4.57691569930196,4.53877484047489,3.20159938289019,3.18359560547256,3.13883935527584,2.42711916955065,2.40608292568806,2.34701140288601,2.50484789697994,2.47106056194736,2.59871547410927,4.4344166484975,4.4075591352054,4.38879094410253,4.94187280032045,4.97529528880066,4.95617475669003,3.69440067837764,3.67982189389539,3.55485649506746,4.53319833558411,4.56919426173182,4.54210011697742,4.31969482362633,4.30505500264346,4.29879602248031,5.20430750890214,5.37488505634651,5.37945936268285,8.98884121752357,9.0399319061696,9.03054467694717,8.96502073465597,8.96465929250424,8.95788295389584,5.67138043677847,5.68376246317678,5.64198783589922,6.2146992921826,6.2135892741783,6.2245463709641,16.6488590500072,16.635301474562,16.6308091389356,15.1494112143013,15.0373915018641,15.013489806377,16.4561111051602,16.4431130623909,16.3850667795035,13.165244147253,13.0874618995713,13.1470710997366,6.24813752057188,6.23798346362593,6.31200634675729,6.80523110432169,6.81426964225735,6.707341199692,5.36721577263014,5.28287693378507,5.26921990237917,2.49389829309029,2.49496340703972,2.51080128735362,8.46489717949313,8.46063456528686,8.39990929358626,7.9363220537472,7.87457726038155,7.84931918218518,9.23162397914403,9.23539829882943,9.19170545162849,9.85471465224264,9.83099336847405,9.82990822289093,13.2106964243871,13.1840585963359,13.0654191559376,13.7668163023466,13.750654159184,13.7391576889017,13.9786092733536,13.9703391837869,13.9939287602854,13.0311757423363,12.9854210780931,13.0593516426219,12.5075227801031,12.4794779022824,12.4966028361455,11.7881271149558,11.7564952678816,11.7283207245198,9.53088597979397,9.52679902065927,9.57572312142355,8.10880851826101,8.10437231923246,8.08188889566082,9.15051911137953,9.14249706314204,9.09105461381743,9.18116148742437,9.1663242279224,9.13605957181785,9.59786120746227,9.5847232079367,9.59365398438992,11.3948559863437,11.4074156408007,11.4250039816214,11.9652584152814,11.9648666582607,11.944038553979,12.4431389725033,12.4224210002563,12.4480641041593,10.8238012987456,10.8031171770338,10.8100701380719,8.44901864592134,8.46180506816707,8.44970518736181,8.90469723390802,8.90181923587547,8.91462478578273,9.55389413234506,9.57543095232119,9.5557406577842,-6.27224907843143,-6.37743511781747,-6.18091227023566,-6.55794264193398,-6.61066729054048,-6.59803311576379,5.98908029885141],"I00649^FMA_EVAL_EBITDA(NTMA,0,-20AY,M,\"PORTAGG\",\"MEANR\")":[7.32379319893185,7.14174710778573,6.94173568922338,6.78902431935209,6.81544078770433,6.77808985879686,6.87016597048699,7.08381327969838,6.64718554266827,6.82657500151966,7.04074969556776,7.21407739447447,7.08693241238383,7.2219166259645,6.967203605632,6.34413801439468,6.47829272627313,6.28933970567582,6.27784415616893,6.74155275178466,6.23410476370677,6.12364726282498,6.06205575537104,6.328739170539,5.99158399468999,5.81220445556581,5.5291654820007,5.571426575744,5.25034958754962,5.34127062315019,5.52168917011699,5.54565497185839,5.26209435468556,5.07148355183008,5.00849106715293,4.88535469202845,5.06080665460398,5.03110888262805,4.95801592515305,5.16597025521217,4.95709137059192,4.9680944656576,5.22382808827652,5.34276433995053,5.34633556752184,5.08215179916934,5.26777152772697,5.19987884766531,5.07376873158489,5.20868860923234,5.27811947544319,4.93331986187237,5.37263737650809,5.46295809996652,5.42633742401527,5.61260498130518,6.10138450706106,6.2202735265552,6.15119468237089,6.4261169181271,6.23453947242611,6.1562438039319,6.50810544928953,6.69167207477482,6.67816373005781,6.71094820559728,7.33329376275292,6.81382105879926,6.98071542141504,7.22752289704124,7.58947924915233,7.68670091662855,8.58467735143499,8.50488973478418,8.44510705058355,9.09082869559677,9.13223308262101,8.81981581342917,7.21273751174464,7.0436168408375,7.19149412557421,7.48748964654056,7.606799815245,7.42704411141398,7.34589425606418,7.25900322684162,7.13346386806544,7.04291874557276,6.92805515626448,6.9884346472642,6.67125149007871,6.79111900070121,6.60418478487513,6.21059098968968,6.47209103306742,6.44563681148208,6.58726468853555,6.62812653576401,6.46972408430129,6.56000734828572,7.05618247508126,7.04638684084899,7.05800166077807,6.98015006376398,7.00851464734461,6.76359870064331,6.87564135549755,7.07757117063235,6.91244299609454,6.48596908776135,6.3403732551673,6.48354370780076,6.61176176146607,6.86019365009533,6.96711067915553,6.85118224367928,6.73422800485392,6.91552559318733,6.78081460552656,6.67603271661227,6.54890410787406,6.58824178701329,6.47023383479014,6.25719451752354,6.72659405326423,6.51682691516194,6.58983469451248,6.57558547042341,6.38032340378835,7.22281585315845,7.56686899823992,7.27839143950837,6.50229764803546,6.92763176371072,7.39960521012121,7.83547487733826,7.99517674734806,8.05937884099741,8.60779421521887,8.59447841193963,8.31684165651238,7.60264002941081,7.39079352557938,7.17686913067229,7.15447630459693,7.35083748320157,7.16879722178665,7.49344820564009,7.62215123301505,7.52461562611053,7.56097147207909,7.65388836693756,7.47162990096443,7.43920253101815,7.4355112646626,7.25506761474707,7.06939387965158,6.86267136452742,7.00034221608896,6.85432661542024,7.09278283771647,6.73119571743568,6.92383603288226,6.86918563411792,6.77447238900769,6.81783455449378,6.71083362428906,6.31953139526858,6.01273441365272,6.23247157436741,6.06966622759225,5.9666988719582,6.1846703086334,6.39356678329369,6.47395810552866,6.69305878015835,6.55725646536372,6.15975302053329,5.97522834517477,6.08451095786663,5.64826208706676,5.81565132962196,6.35632922431077,6.99656349189011,6.76847937579391,7.05050257946358,7.08138493827391,7.16736060218215,7.31917581364205,7.61387242172812,7.61517364070206,7.30254902379068,7.64141447377926,7.39659944078813,7.59967496162956,9.07741905840075,9.37973801399169,9.29646769444908,9.77531114984605,11.5303950984395,12.1009842351267,12.0538672141234,11.722423915047,12.7609427224482,13.2967903813416,13.6050861490462,15.1193708902507,13.7760115249736,13.7258117010126,14.3865505927021,12.7049480812327,10.6636432348208,8.82611889519377,8.24909225830056,8.37076336283116,8.98018935356684,7.14164732808785,6.97952628786763,6.27156118563987,5.88237841862671,6.4841550210686,6.39926116137323,6.2452110935383,6.2390602789093,6.29498707231805,7.0078629168119,7.13320727948954,8.22046884026013,7.98355901780109,7.82343032436625,8.33249375838843,8.72552865893239,8.71607163172539,8.12600890075955,8.1263961120704,7.82937836121952,7.85261645877666,7.61563904568604,7.43674683146323,7.61877021538427],"I00901^FMA_EBITDA_MARGIN(LTM,0,-20AY,M,\"PORTAGG\")":[15.6112996480877,16.3546072192526,17.1048316363337,17.0878017814883,17.1470704484877,17.7751196679422,17.7925896309838,17.7592805902311,16.6481718262455,16.6527991008221,16.5963860353448,16.6724717126347,16.6526842573989,16.6624228896844,16.3704798519266,16.3457673619005,16.5652346800337,17.4297066723128,17.4280051603379,17.248593960773,15.9910585446167,15.9845188061998,15.896091909878,15.9474031549999,15.9306074665015,15.8442017147562,15.9426590699251,15.9387537666195,15.9581510633249,17.2175116622991,17.2465032530897,17.1819619883256,15.7364341864912,15.7769511809228,15.7939003387155,15.1790607468712,15.2785554423811,15.4225026151964,15.2096514929285,15.2013243654159,15.1068997312794,16.1097984219606,16.2589536011673,14.5965374706797,13.0625891979899,13.1196493781844,13.1658452122065,11.5207975777944,10.8392959245318,10.7257572179906,9.23408446231103,9.24330534618718,9.29302757709426,8.23625881650964,7.38892935107085,7.36438935542683,5.6562150761432,5.86879961436669,5.86599808756664,3.27577303689648,2.06241948331613,2.01470783229558,-0.707989251226122,-0.57569072813861,-0.526756409026333,-0.89631230621688,0.853274993910521,2.5126457937187,5.75339441841037,5.78429384961639,5.86124971193719,10.1310791009213,10.833355005721,10.9082155700303,13.0449692222783,13.1827153696801,13.2323683435434,13.4364464070503,13.3229525933221,13.4127016726754,13.2827649948297,13.3066344251882,13.3502967191536,13.6195349674432,13.5918859075376,13.6620260373217,13.4016088556415,13.4215732724119,13.5112757896802,13.1584585944582,13.2212824917017,13.3961514222218,14.1831093974569,14.1521804372406,14.1409710574122,14.1578626543578,14.2246848627558,13.8634849051713,13.977639389458,13.9832738842743,13.9325220449567,13.3240165049355,13.3187579186177,13.5165775144501,12.8264446478102,12.8464112932637,12.9345412285495,12.7356870559088,12.6598579300993,12.840825496683,12.1846508239452,12.1759407848911,12.1497397034676,13.7480412545184,13.6736627560885,13.7523208721066,11.9650276823783,11.88985716832,12.010349699516,11.7776871343726,11.7521070238322,11.8668562859848,11.845111186458,11.7957582329598,11.9280399438987,13.0921786688733,13.0900732266831,12.9653953534312,11.9714439016329,11.892506845612,11.9014965173439,11.4454046916209,11.3625859486715,10.7298920010988,10.7148512800341,10.683895507721,10.7847500677402,11.3737140236663,11.4842907266428,11.4512004751749,10.6637157967743,10.657428202325,10.1160423057901,9.90910235188339,9.84638734917068,9.69138540311043,9.50339866222211,9.44381604953517,9.31609559243244,9.51900134393862,9.47608095997665,9.68808223350173,9.28486382154207,9.29153180760444,9.2107509889489,8.47984641827783,8.51461539264639,8.52347755355853,8.27159928472183,8.26043624793765,8.31259230075123,8.94661342343027,8.95473684926938,9.22635259426842,9.22885625770144,9.2466772437688,9.25968337945125,8.64671495068418,8.62706715262757,8.5888415902206,8.49854608931715,8.4779781459115,8.2084937001701,9.29829293429175,9.31557471529479,9.29288688939915,10.5185696111282,10.498126394,10.5016622796713,9.51943591501454,9.48291220567953,9.454062218993,9.31070950214914,9.30996893453192,9.3974509473021,10.1699250570359,10.0938269759244,10.0954367709154,8.46995137909115,8.41915585481881,8.42154680238585,8.4341448090814,8.39511844834555,8.43807554807069,8.52255811558043,8.4882587990735,8.48177665968197,8.89976774981204,8.93014768851517,8.87576105295574,10.5928072365974,10.5845131250604,10.5678273548303,10.7432396239632,10.7313723319467,11.6907857655751,10.5835243523852,10.5382087502598,10.508689908333,14.3269477830519,14.2192055957005,14.2348674112015,14.5144308343172,14.6813827215993,14.655145770578,14.8953641775375,14.8202920418266,15.6157611399998,15.3588647447593,15.3296130500135,15.4077486580199,13.0962696408349,13.130092081844,13.2273392112318,12.7933223141069,12.8570530140373,12.8985359280182,12.9224783250233,12.9395155982989,12.4666206789663,12.1182234244333,12.0110947798166,11.9891590365037,11.9899534252893,11.99771540337,11.9620845318723,10.0371535271231,10.022797048237,10.0472131796691,10.274136324159],"I00937^FMA_NET_MGN(LTM,0,-20AY,M,\"PORTAGG\")":[10.1008182303624,10.0976432995826,11.5027265588901,11.5008951413851,11.5087996887467,11.5361459127294,11.5337343163997,8.90089575765355,10.5326721550037,10.5242519829025,10.5306625826527,10.5248219325808,10.52246886932,10.5064399442631,10.5108828096969,10.5208195120012,4.38467789298956,4.39364717221243,4.37720682313102,6.48159980943208,9.28507655168731,9.28259070972654,9.90011684333849,9.95606655706081,9.95683786838218,9.93112175072923,10.1813394397231,10.1784093396315,10.3022223569244,10.2890502384379,10.2788703730112,10.1279963548681,9.82801168764829,9.82680048862135,9.75679457913183,9.71075711814466,9.70967269090682,9.64146839054021,9.79198347497461,9.80177795171909,9.87425131820341,9.82774206985294,9.81806078580077,9.81501307531186,35.0245820787724,34.9334368179237,34.8079170907504,34.6037928487777,34.7210227681574,35.4555698407195,36.9600226476715,36.7633257967465,36.4528934111182,36.4303246672693,36.5206531870681,34.8459353728792,9.36093374876045,9.36960940308085,9.35003883774708,9.37457456135928,9.37925059173313,9.12581613096891,5.81710601701318,5.82108582563189,5.80673721989917,5.82079219833805,5.85613866384257,6.46275851323425,8.60358900107378,8.61312324377781,8.74999843044649,8.69376570033963,8.68597905336946,8.87879022946852,11.7077096550835,11.7161135020044,11.6613133401129,11.7416225317273,11.7473004200324,11.0070758709121,10.3359509228496,10.3136509043933,10.1688274487265,10.3188917334357,10.3307969547602,10.1740693339162,11.2900638074542,11.3180862461497,10.9238273728133,10.8075831239858,10.7807038218331,10.8297110562618,12.8542804238973,12.8490602674114,12.8384445207181,12.8418589292626,12.333561986949,13.1523225874127,12.7704290725155,12.7731280997282,13.1613841696096,13.2931190613435,13.2897195900833,13.0969573616991,9.96530366163819,9.97606799301036,9.97475933656107,10.0270617057527,10.031696425939,10.0248595678724,9.75447262809347,9.74435016065449,9.74839561652709,10.5904358990462,10.5933714132277,10.4640297554103,10.9539983588568,10.9512452041467,10.5782835982122,10.3658847838003,10.3718199172373,10.3838527428993,11.4358379846761,11.4284870200271,11.4206304925926,10.7320254666088,10.7539600287309,10.7071128358093,11.3153937697003,11.2901700250311,11.285525045775,12.1296148108258,12.130229529091,11.9977024613999,11.9677761612993,11.9592272222701,11.9454440860793,12.2694664785604,12.2643544161548,12.2162537473245,8.57644265474059,8.57568712348099,8.54926577053856,7.52546454121634,7.53411813742893,7.44669682418397,9.2309134658843,9.23534290488107,9.15739778485825,10.9137390363302,10.9153611392694,11.1082926004248,8.92278171876347,8.91299878857801,8.7958347840068,8.88879140942535,8.92452758210821,8.96227485394898,7.9191333696085,7.90045948245402,7.89871938947654,9.82684442134933,9.85331870360796,9.92179370556468,9.48327190946906,9.46803922650924,9.51763123051208,9.1889726014121,9.184244760798,9.12004420692431,9.10373617915078,9.0664212707345,9.05615606619676,9.46612644478395,9.47372329262977,9.46497399166681,9.37656621096231,9.29364329904275,9.29394295367954,9.38576385573504,9.38607573301821,9.6689839675909,9.60090594203315,9.59694414266168,9.6024731121664,9.85634315846141,9.85423583390016,9.83377721471359,7.88089290233371,7.86171827626527,7.89299627861306,7.91531181942988,7.91120387152709,7.95517159386855,8.52544521650365,8.52866712429473,8.51813679581776,8.08482625969493,8.08684969553821,8.09229627197979,4.37270983711021,4.38707400161105,4.36142189683107,6.48645095042711,6.47833790391568,6.96135999993964,8.46005232099677,8.47289377372693,8.51692824151472,8.90890570716107,8.94356442726302,8.94043043792513,8.9973084760904,8.87872447705026,8.90852250465861,9.46512052159945,9.46467682746362,8.91093882011719,10.8584629033831,10.8613157499279,10.8499181200438,11.093498879738,11.0911642757633,11.396427208759,12.0207489932491,12.022224937814,12.0209626978436,12.0675208581747,12.0773441548588,12.0642031842766,11.3911117867368,11.3988221909978,11.3475806913994,11.6087971703135,11.6054317105321,11.5963747014202,9.39901571307318,9.39872868173033,9.40502262868728,9.34148417120732],"I20436^FMA_OPER_INC_SALES(LTM,0,-20AY,M,\"PORTAGG\")":[23.2813593385409,23.2746366598775,23.1754423485113,23.1657949279858,23.1891292955467,23.2361327567864,23.2149285125862,23.1750320302277,22.2929571836229,22.2921193281267,22.2473721199449,21.7721220238292,21.7861316823187,21.8748869658391,20.9038416646089,20.9006911133348,20.8691885050395,21.1704417158485,21.173597076554,21.12212223855,20.3109711448019,20.3070685362068,20.3209871866086,20.5859213635964,20.558463181884,20.5818948776835,20.1871315655085,20.1941395523325,20.2115643586099,20.1367488176174,20.135922512423,20.1170369339477,19.3604699438309,19.3824590213966,19.2966935491914,19.1874267100233,19.2527765291305,19.2231749812235,18.8822141085186,18.8616961183669,18.8694635184782,19.0421298223392,19.0250183974047,18.917305606943,18.8938851663911,18.8898653472057,18.9101544253689,18.5945976381119,18.5700397498062,18.3009802010762,18.7368307225251,18.7270848869207,18.7359087215744,18.8614692049241,18.8537311144117,18.78700190121,19.1873893793728,19.1604382614066,19.1674641974567,17.5870522438729,17.5729306359214,17.590643975208,17.3460116146709,17.3404034110641,17.3565030408313,17.5260232265078,17.5110752216127,17.5398767111829,16.5436232306533,16.5529415874495,16.5477735814562,18.4336275551672,18.4382857627939,18.4256172687268,18.7795709553259,18.7862653274956,18.7804401380075,18.6502980651421,18.6184989326928,18.625397522918,18.4815740122982,18.448457231557,18.4572641301777,18.0665505090843,18.048105674144,18.0614404173873,18.1344138162785,18.137470379912,18.185472384281,17.9954908123721,18.3489105272042,18.3739216661426,18.1024416389836,18.1010641326068,18.4239217340206,18.9191644865995,18.8715149726429,18.8756122740109,18.7228350594472,18.7081211407705,18.6786193250821,19.7759265262455,19.7375319187723,19.7743505935107,19.0014638965188,19.008306165341,19.3389954440419,19.1697068402957,19.1878525995363,19.2364292624155,19.5354475311508,19.5473130564475,19.819996869783,20.056413417405,20.0338090650793,20.0124620150624,18.8685751340698,18.869104435031,20.1042770040672,20.2315202858112,20.2195196205156,20.1507993894542,20.1871223619769,20.2069485401153,20.2243687298304,20.9418962403569,20.9097371871093,20.9923814377611,20.6970196160991,20.710798414205,20.7088164414226,20.9627063554724,20.9891957075208,20.875546221746,21.122089221819,21.1260141209726,21.2058337827891,21.4911810433018,21.4461996241275,21.4250235991519,22.3840617660953,21.3012453465686,21.1773852495736,21.3562293080448,21.3401758690122,21.339944574624,21.072186294769,21.0729387731892,21.0689779778692,22.9479175732663,22.9193835344925,22.903741845415,21.5811916000441,21.5797781694953,21.4973382673571,21.6386620436006,21.6335312895383,21.6708986161458,22.0606740983887,22.0708082666679,22.1473571807199,23.4576865049857,23.485733950693,23.158357739943,20.2940970992426,20.293562749434,20.2950502031685,20.3750345559039,20.3821236530277,20.404974697259,20.1529896713076,20.1295520676121,20.1804119823886,23.3743992610368,23.3756608762242,23.3843682276217,20.9329949664011,20.9025541346663,20.9406283728451,21.0659900401409,21.0378993416608,21.0586377385658,21.4128436738623,21.3786171436213,21.3667219957668,22.5996328132828,22.6273622141003,22.6679356959826,23.5669815212025,23.2136041918024,23.289188055291,23.6740244871115,23.6489744798846,23.858756018758,25.0500683259508,25.0079202762431,24.9806205776006,24.6214147399329,24.6038383448851,24.5579331654831,23.7452784412383,23.6968111485657,23.7551207547646,22.2045150602956,22.2327018331107,22.2684479295826,22.1091724570181,22.0915954528133,22.0467435125662,23.78903628369,23.7231999546401,23.7540400636981,21.3403498512361,21.4104825495384,21.3857322717444,22.6991261041921,22.7087519518067,22.7408459197921,22.4423188295727,22.4370312702842,22.5132517846192,23.180597778091,23.2174733650194,23.4088171143947,23.3100904447744,23.3422369371242,23.3880650636587,23.6055527080959,23.6190138121217,23.6103942000843,23.4308477440068,23.4429696920641,23.4429128149525,23.6921122347145,23.7094104806651,23.6236530184434,23.5936126989276,23.6287725751372,23.5982170506043,23.2987950846309],"I00937^FMA_EVAL_EBITDA(NTMA,0,-20AY,M,\"PORTAGG\",\"MEANR\")":[9.19776711445081,9.55828618821259,8.8308653123133,9.10790384212681,9.1864663600193,8.81950939593261,8.33956080797064,8.23748929357768,9.00762710324642,9.46190711717598,9.51046211681134,9.71699826337988,9.63836136252904,9.49912658151961,9.44261120474478,9.8722315021502,11.2030994262383,10.8016027796692,10.4635261390615,13.1291044793659,14.3134849944011,12.7495711684339,13.5511313451806,13.2372268839827,13.044040679253,13.187911842412,13.0354183808566,13.1954689148703,13.1494257455052,12.9766491435852,13.3183377024999,12.9992987952085,12.7388307383152,12.3108194969547,11.9605132831174,11.707901032653,11.7682948219742,11.4403544467986,11.3024796136565,11.1521428118809,10.8931096180508,11.708012990379,11.7076950548787,11.6902343500023,11.5195361194847,10.8808149944459,11.1338194299184,10.8751654965298,10.5263971850143,10.8244429804503,11.4236275423701,10.7247842580174,11.2797128973738,12.0491744789927,12.2337035091115,11.7265511868308,12.2921200344228,12.9197149528392,12.7043639621275,12.6925764435864,12.7896557109739,12.4534990153282,12.3606977106939,12.1260517468817,12.2797560312767,12.4543464916209,12.2995388866652,11.6493796698101,11.8958485783096,11.7315001756919,12.121604614917,11.481430756432,11.7453578666122,11.0900304015606,10.4634251523398,11.2677625139797,11.0922996203125,10.6019991839555,9.45039280147502,10.1513915401498,10.8362218003475,10.830266633149,10.6295114672034,10.7176120380678,11.0016633785505,11.1029600115397,10.3753994894092,10.4882979083816,10.4367884952788,10.603678443571,10.2639871664421,10.371430483477,10.4828527099921,10.2155199698672,10.7024002903684,10.4520419406817,11.1534778875073,10.335194424621,9.95147366208779,9.92547420126263,9.92210551466783,9.79749259448077,9.39597656930122,9.74590927315736,9.68294413262778,9.76702717574641,9.69795674972161,9.64345235081104,9.54724798442592,9.51459360799893,9.5898301755566,9.60788385954462,9.91142786573596,9.73928173687329,9.94259066572806,9.7898808488354,9.58534767079516,9.84971290185079,9.33849793691363,9.64979241941942,9.83034138335431,9.81622212528127,9.64432752455102,9.41536679891755,9.76879571506143,9.46340252356801,9.92285603488804,9.88698923547161,10.0605833993147,10.2077093036514,10.4257353728554,10.2564599959813,10.0273168329129,9.88067317483837,10.3081618188552,9.97955830722846,10.5017667906755,10.5436121697771,10.823243626991,10.6356754330931,10.8898528834612,10.3945560602535,10.3870722408257,9.82777883745439,9.84312112421923,9.91376511924847,9.77916760292278,9.83707014686727,10.0635606583591,8.73393891091935,8.98717964013061,9.114398876385,9.24910011990741,9.28616300525482,9.15559900545295,9.12272750577278,8.7716211798789,7.61890836469404,7.53313952905091,7.0688811713272,7.03242571913052,7.13520991273926,7.30612284251829,7.04863044738879,6.86231975468905,6.75734919219164,6.69322087390712,6.47020354670184,6.44835084414925,6.5003500118254,6.20257106321574,6.09678730267151,5.90234274233798,6.04286982125464,6.15138753619123,6.10266081377246,6.27491636776384,6.32674150981947,6.1539407238989,6.18134751853313,6.02772142501139,6.06057553783648,5.89850841267859,6.22540043011455,6.16588930013503,6.34889528104172,6.36595680309867,6.51815034751185,6.67346938245098,6.76792654089998,6.49005716468467,6.65243789663939,6.67021156546299,6.50473023796066,6.42632233833055,6.41097071749189,6.52454734461765,6.82464054683355,6.95030612645753,6.6509760139991,7.00481097416627,7.11819124597333,6.63575841183405,6.64229255306197,6.86420272428254,6.3694774394365,6.0642101615933,5.58598094318281,5.67960459136834,5.85319821350423,5.59844126596177,5.73780185636479,5.46732042800474,5.56766123113293,5.85140101391873,5.8461071516044,6.08133977167815,6.51292002906637,5.50278889752281,5.40369171714488,6.1628755140751,6.34247912923477,6.60127070737588,6.95795742671183,7.5859802271378,8.39380127205912,8.24743588255916,8.44824621592196,8.3788103813528,8.60450227108962,8.54198498777976,8.86219135181449,9.1246107931239,8.6004055784303,8.56519738390004,8.3608114301821,8.57286986526249,8.23846720419264,8.15568305802782,8.37045086597758],"I00253^FMA_OPER_INC_SALES(LTM,0,-20AY,M,\"PORTAGG\")":[17.486197321904,17.5482512194639,17.8240263190814,17.8119188422067,17.7891333832068,16.303349550993,16.2950733021048,16.2269529275919,17.272611886284,17.2664094112053,17.2340818389053,16.847258996567,16.8408474589775,16.7646599942668,16.6446392574025,16.6277429688827,16.5871555268387,15.2797155606312,15.2780228450333,15.2764190740747,16.3487325314491,16.3750686471755,16.3250674919116,16.3225422626053,16.3269396139552,16.2738851708944,15.5534103781097,15.5485994716794,15.5560042992622,15.0076710297082,15.0000595240225,14.9996949429517,17.6206584008121,17.6312588463173,17.5944834918336,17.4084968641774,17.4179979970057,17.3792348527177,17.3057866633625,17.3017932199161,17.6002798022948,15.8111174737874,15.8242694302744,15.8386319973973,15.5476645820337,15.5477347028187,15.5100549979878,15.9666696551453,15.9296921652774,16.0823105051389,14.5173430609883,14.5232668209952,14.391952675123,14.5380035074487,14.5578119008414,14.5717696803447,13.0558427221523,13.0854504860122,13.0700909312614,12.8403811767379,12.8311325348225,12.9290609606088,12.0360416117777,12.0002941072817,12.0057691556416,11.3662004704938,11.3787178013987,11.7932537234374,12.9203482064654,12.9175467922111,12.9011491183379,12.5488980001265,12.5438750308497,12.4835309971199,12.2932336654558,12.2822705669792,12.2714295707609,12.2819100261536,12.2904881192812,12.2412617508697,12.381776169333,12.3735626905895,12.4701126574252,12.9429761953489,12.9826932820005,12.9215601441766,15.9887589593809,16.0183712258808,15.968068763419,14.5915297616663,14.5767908264261,14.5370755019428,14.8061280005972,14.8004384610049,14.7976858213026,14.4059288272227,14.4402643554936,14.4101750654001,14.0832715543342,14.1044996158171,14.1340871282243,13.2988607030746,13.312368788178,13.3096786831799,12.4018739092344,12.4279135590203,12.4356027314387,12.3739297370796,12.3332844320601,12.2171627850378,11.2947462098452,11.2662532713285,11.1192813849977,10.0092006191448,10.0067625929593,9.98191103145293,11.060717434264,11.0940566482292,11.0356656305275,10.6381294751036,10.6466682309262,10.5344991285023,12.0878574420641,12.0724897429251,12.105156825889,11.5298062692659,11.5439868144462,11.6793639213431,11.9204349757128,11.8994366799295,12.0977605673817,12.0086117716743,12.0226734139014,12.0149551589861,10.2314069285875,10.2169236691243,10.1339169057062,8.83695989478836,8.81123985427076,8.7888563655663,9.2122780353216,9.22953559239279,9.26474421497402,9.16472385481098,9.16855476130802,9.46703530784933,9.68318658759335,9.67812069301727,9.62254006243984,8.78941197494315,8.84139359270737,8.77298074924423,11.0477510190284,11.0430155551213,11.0358440030604,10.5368153378633,10.5415148253597,10.6128272625949,11.8206550126098,11.8457967181584,11.8406603348561,7.93092672285263,7.90421808245889,7.73772994399374,12.0868340495143,12.0888473540598,12.0347707050621,11.2614423517145,11.3141605803976,11.393661425787,13.2676450365932,13.4092269826639,13.3661311888578,9.70019018726161,9.68952236963159,9.62421246122538,11.1973962337452,11.2331867335659,11.2324816265394,11.3090195352368,11.349790162714,11.2819977307082,11.9441017544484,11.9600816218189,11.8122798990146,9.9509052913297,9.9222085485344,9.95270045771159,11.022345314023,11.043597823492,11.0037641391648,11.7001533141519,11.6994270220384,11.2686915061732,11.1048285210301,11.1249570579004,10.9140420110839,7.22552796400124,7.19837995735897,7.16949693625305,9.82205609913086,9.80399504791628,9.74953558340103,7.25963905116696,7.27762945799769,7.22228860830745,6.3923243262209,6.44524608889154,5.98631711895479,3.87057194607088,3.82253866346661,3.75884016984909,9.70681130129919,9.66786812111141,9.72373367665512,10.7153965978014,10.6910648255281,10.6364478724094,10.4294109828487,10.4527503751796,10.3372116789409,10.3493523044615,10.3549231385105,10.3839053393396,13.7128588764177,13.7242897326087,13.7385659894697,13.899731605802,13.7169459737964,13.8217340173416,12.9221194510504,12.9013856916455,12.9212536083989,12.1732909139095,12.2036326040414,12.1929642496297,14.1996352200353,14.2318252062431,14.2480447846963,14.1884787226031],"I20443^FMA_COS_DOWN(\"EPS\",\"1M\",+1,0,-20AY,M,\"PORTAGG\",\"MEANR\")":[8.0,8.0,10.0,13.0,7.0,8.0,9.0,9.0,9.0,4.0,11.0,13.0,8.0,11.0,13.0,9.0,6.0,13.0,10.0,10.0,11.0,6.0,11.0,15.0,10.0,5.0,13.0,13.0,9.0,9.0,10.0,11.0,13.0,7.0,8.0,14.0,10.0,17.0,19.0,9.0,11.0,14.0,9.0,9.0,9.0,9.0,17.0,11.0,10.0,9.0,14.0,10.0,5.0,10.0,16.0,13.0,12.0,11.0,9.0,13.0,15.0,12.0,15.0,8.0,14.0,12.0,14.0,9.0,7.0,7.0,8.0,13.0,15.0,10.0,19.0,14.0,18.0,18.0,15.0,16.0,14.0,11.0,11.0,12.0,6.0,11.0,13.0,11.0,10.0,13.0,13.0,7.0,14.0,4.0,11.0,11.0,15.0,16.0,17.0,16.0,14.0,17.0,15.0,14.0,8.0,15.0,14.0,8.0,11.0,20.0,10.0,12.0,12.0,15.0,12.0,12.0,16.0,13.0,9.0,10.0,5.0,15.0,13.0,12.0,10.0,18.0,16.0,17.0,12.0,13.0,10.0,14.0,14.0,8.0,10.0,15.0,16.0,15.0,15.0,16.0,13.0,10.0,12.0,13.0,13.0,15.0,12.0,14.0,15.0,17.0,12.0,12.0,15.0,9.0,13.0,15.0,19.0,12.0,15.0,15.0,13.0,17.0,14.0,16.0,11.0,10.0,8.0,14.0,11.0,12.0,14.0,10.0,11.0,16.0,17.0,13.0,13.0,6.0,7.0,15.0,16.0,16.0,16.0,13.0,17.0,15.0,13.0,10.0,5.0,9.0,12.0,13.0,10.0,9.0,7.0,9.0,10.0,9.0,13.0,8.0,13.0,6.0,7.0,7.0,8.0,8.0,10.0,9.0,14.0,15.0,12.0,11.0,12.0,8.0,9.0,12.0,7.0,13.0,11.0,8.0,10.0,11.0,13.0,5.0,7.0,5.0,7.0,5.0,9.0,8.0,10.0,7.0,10.0,12.0,10.0,11.0,4.0,5.0,1.0,4.0],"I00109^FMA_OPER_INC_SALES(LTM,0,-20AY,M,\"PORTAGG\")":[11.4984385397358,11.4727034067686,11.4767828198516,11.4695029357169,11.5367972190527,11.5839079943026,11.6093973697274,11.581565441042,10.6186696734202,10.6235312829171,10.5078513505109,10.6315861454774,10.6690814529939,10.775330838998,10.9073942987769,10.9025697721225,10.9436112475582,10.9715523889188,10.9932159273494,10.9245482840261,11.768634449005,11.7679732103802,11.7736266302168,11.7514395985797,11.7604452392672,11.6677138650693,11.8374467306589,11.8538215486643,11.9275542621046,12.0325140270342,12.0765893745937,12.1385247423425,12.2750903189288,12.2726321366906,12.2254810760762,12.3164026973567,12.3280570829541,12.1101483053091,12.2056835325085,12.1879817876024,12.193180338187,12.2482963004054,12.3629856765524,12.2420187959357,12.2336813335893,12.2454819077978,12.2813360314883,12.362310256817,12.4062005822402,12.3614233508942,12.4938040020143,12.5317970467616,12.5664877123574,12.8285221977752,12.7899121564828,12.7533146340832,12.6137220998517,12.6064220285293,12.5102154997398,12.6797145219346,12.3346670771958,12.2471023016959,12.2333997022539,12.2401790660855,12.1331859802954,11.9875802788586,12.0824714276669,11.0286822348584,10.5369580153722,10.3925196669854,10.3850970767149,10.2077071594851,10.2378705001146,10.289940820987,12.1594478570425,12.1651741756497,12.1058676706789,13.0813632075854,13.0932125621537,13.0807639690971,12.4629562834035,12.4217998815467,12.3217049129157,12.3277573923507,12.3521001452372,12.3841032982336,12.6763636959666,12.6631479137108,12.677070030583,12.7774235135683,12.7616146665316,12.7245263833351,12.4993436622363,12.4979360359403,12.4876180658081,12.5265278887337,12.5367901104311,12.5074976416976,12.4820150265214,12.4944524280976,12.4208749398179,12.5736700032786,12.4950581225994,12.5523655687621,11.8694066809683,11.8661834833057,11.8603808864491,11.946164007099,11.9948727521284,12.0207213061038,11.7386907892367,11.8211894037986,11.8141458975058,11.8800687607149,11.8537402277618,11.8628539523648,11.3732514451432,11.2581549823997,11.5393243344735,11.2460896116416,11.3777921339016,11.4396049788318,11.5040042191852,11.5086262044348,11.4862777498982,11.6259384747611,11.6715286562024,11.691254205818,11.9575308607914,11.877351565275,11.883076340725,12.1891809835627,12.1984379255859,12.2147952508793,12.2495477000523,12.247820871176,12.2070783139472,12.3351759084104,12.2599528627007,12.2614049457281,11.722495972373,11.7230516044776,11.4940658359295,11.4743492700894,11.5120463938057,11.4672529811149,11.6610176268614,11.6469615154794,11.6815658668786,11.7888822002349,11.6218124293092,11.5622827399441,11.0514755109966,11.0379435729054,11.0685011466,10.9804680943327,10.9767125963563,11.0217740623951,11.0429936547413,11.1144051365896,11.1225347723003,11.461484818297,11.5188054810084,11.348839409352,11.2642281746457,11.2610101882481,11.2285889597694,11.1129632057318,11.1461435847849,11.13221357687,11.8953697608992,11.8717436279569,11.6287141436022,11.611960152173,11.6258725379718,11.6422148727977,12.1672171959546,12.1408112076084,12.1489167889771,11.7104727613629,11.6783603737394,11.7781010376431,11.6768760494023,11.6176961089778,11.6619326968991,11.4334371571639,11.4621781995901,11.4585845483493,10.7413304629085,10.6818823556064,10.7330196965135,10.484119886233,10.4700336577337,9.71633640782517,8.36957287447642,8.34691603207992,8.30388147852303,7.64255322711352,7.71625211692425,7.71552715945276,6.87044721585534,6.71693139153002,6.77364587376896,6.88927345183536,6.88428314781946,7.5424710762176,8.53111354695504,8.4939825237167,8.51242180874425,10.2549766018186,10.2143398817477,10.1905173839721,10.3053253359705,10.1565939930948,9.98672659238466,10.0352328794145,9.95517235635455,9.55647341665012,9.58727738120962,9.64591189990561,9.65160575922497,9.67113431046944,9.63962479777445,9.67926143744579,8.86259731920506,8.8274238453013,8.85604147137349,8.43263014322353,8.43697668807886,8.65120358345035,8.2179007282699,8.22255322830227,8.24745960757414,8.14553049578469,8.21112330262425,8.18411696102932,8.34548029461269,8.3566657095377,8.36721716406697,8.45901105507696],"I20433^FMA_EVAL_EBITDA(NTMA,0,-20AY,M,\"PORTAGG\",\"MEANR\")":[4.79641693009057,4.84293619330244,4.91269296921838,4.53618145330438,4.70829292999009,4.98971418850724,5.70921635464863,5.65744012075514,5.32452159875835,4.93699668640115,4.84787023776801,4.80998577387745,4.64090997578883,4.71927937095643,4.58467390208131,4.52006273733121,4.26474497543675,3.95887474371371,4.08832408635275,3.91427883426413,3.86943318250934,3.74666218653034,3.82979539288156,3.8699573079046,3.78992077479717,3.84184878172811,3.87160920323747,3.83041577901503,3.96936076913356,3.99106325203429,3.90820839474917,3.69382719723679,3.75827433914192,3.711877026906,3.65970018070668,3.59755096352383,3.76502563032468,3.68094598183839,3.61118104341037,3.37449789730412,3.23235904084656,3.53834409378716,3.32405777150382,3.3659453413207,3.3669286559203,3.09659721089451,3.17309077277239,2.98261903038844,2.7433886652698,2.98325185199744,3.01294395788707,3.06794726029742,3.51007732844599,3.46733585923197,3.67340818945273,4.01958824108018,4.21353004455408,4.13772831614279,4.08812941442831,4.56672819908003,4.7284466980973,4.47479715848751,4.5926976891963,4.95370737851852,4.96243691114101,5.00824299957272,5.29432630823959,5.60806867796592,5.53103290118111,5.7156877949366,5.66385699378078,5.05126752835168,5.22879954858563,5.61936608886994,5.62251093172688,5.96854321638135,6.11411559969101,5.81681422242877,5.23067753133267,4.27266582053896,4.66035194029462,4.9758084116226,4.82946267732901,4.86879820565422,4.8445732838307,4.65274020698464,4.91721324271333,4.99119031488543,4.82427502792142,4.9392921448322,5.08193646122666,5.06790691320989,4.92596952959987,4.43889582371486,4.51127092733118,4.7142978462958,5.18164761100411,4.98175105640202,5.24810085901547,5.35785031025424,5.45764685047315,5.6641269198912,5.50556677616333,5.42347604791167,5.74664977998743,5.90710307182075,5.8376549468431,5.95178547211047,5.92726827165619,5.58708803628281,5.67854652960134,5.39024106732595,5.53770394312082,5.49746711898093,5.53815043259669,5.57872014032778,5.69931222357103,5.99889092344235,5.864654608932,5.88574161788795,5.94292583041416,6.01578066838488,6.07955531444501,6.39576371375654,6.1912993269784,6.20283070025521,5.92139747525152,5.75579981731574,5.38272211621578,4.93619112526649,5.27365206185149,5.24619008772805,4.86414115017502,4.73712318629783,5.07610691258033,5.1089285187952,5.41679569616206,5.80833422252154,5.42591382933757,5.81463167827628,5.25796055184193,4.63969410862462,4.34360215741757,4.40916701785058,4.5007872077413,4.6931690931554,4.70556847228449,5.02013787716573,4.87506112473794,4.88236864307111,4.56689537766295,4.55349091728848,4.18973517549159,4.34021258074688,4.23989766163243,4.23304798774923,4.03146840850104,3.98857108684874,3.91333143713142,3.7430729892748,3.88372647986369,3.9514513249585,3.88404719072032,3.86366180239349,4.06894662641472,3.92733555209026,3.91205509393958,3.96823797847438,3.97940308977776,4.04500428892166,3.88586070512926,3.78665097059006,3.56126226328662,3.98483895383164,4.06826542157796,4.24216118107686,4.01122503212166,3.96165006372391,3.85672474826147,3.93385280283744,3.46925225123269,3.65769267916201,3.89400422046527,3.94831697486823,3.99228650115055,4.27555942581954,4.3669871256156,4.46241442566317,4.30532045287073,4.26101931417337,3.98551341217082,4.14434965653898,4.09762097617709,3.78070923794654,3.89654041989448,3.65404851317598,3.93401464433184,4.40291578070078,4.57436137757134,4.4647261430802,4.41499279499444,4.62391603116058,4.54371593535978,4.62488216374229,4.58437675713766,4.55310529950759,4.33019926214433,4.28993742186264,4.66440309320195,4.22560408769413,3.93057340982499,3.8367324928139,3.71632060976242,3.52729482397448,3.44544207429384,3.27591333644489,3.08326690760263,3.52526949370198,3.62963285034973,4.12654214343405,4.57949251408441,4.67268138437144,4.28251566188242,4.61995449473828,4.37930373694854,5.15592065502506,5.05458212317578,5.21517307607897,5.22980767578601,4.95707437931519,5.24171609896028,5.4471247781395,5.1306443697225,5.06884191477794,4.95416471751617,4.75458648393836,4.71564714941475,4.84683296253438,4.8206293718958,4.65026294066311],"I00037^FMA_PCF(NTMA,0,-20AY,M,\"PORTAGG\",\"MEANR\")":[8.94221855198295,9.59191503337038,9.0329927375377,8.89835734290094,9.37070609496918,9.23233551706351,8.8475360449209,9.53910482632209,8.86130624777326,8.29268696763275,8.10712821798881,8.19952851850806,8.37248033660515,8.16956002067511,7.84769949741394,7.82727840217564,7.92926550198835,7.65002599410718,7.35397972137825,7.60301792384812,7.27586723742422,6.92332510239343,7.22522611287897,7.54797603766197,8.1406117750281,7.54262209729055,7.64021894681145,7.74759129825683,8.20264386539177,8.22639135130847,8.00028495056511,7.51544544543424,7.75771644490353,8.06587554654102,7.45253961588205,7.02377726050382,7.11353736059486,7.1558046156815,7.24104775932265,6.73956268804714,6.27725363171882,6.75000143751411,6.64436938561974,6.76262454153279,7.10398455695374,6.57243508370896,6.54436669051231,5.82549142547097,5.30113843281734,5.668296735962,5.97220558622755,5.49605397200044,6.52854488340224,6.49894947421404,7.06580366745535,7.15386428238264,7.12545655468301,7.31884624105747,6.77115948923759,7.10459716542627,6.78707399804535,7.34957605344526,7.55871996137957,7.56859516336332,8.06542409707696,7.99125722696555,7.90618354341057,8.43095369693385,8.1221221197686,8.54991484239827,8.48214925741635,7.56551527982396,8.23286252969415,8.68600632819824,8.53685540226228,8.19094849276872,7.80348077996638,7.2778916112654,6.39620487211057,6.8859925144702,7.6846903780451,8.08701282751526,7.74459470764416,7.57189463719068,7.25953991568543,6.97121823906879,7.30704950178218,7.54555230711999,6.81999495631211,7.60339851276091,7.49257540934458,7.35863750546786,7.07830254832383,6.48969859073349,6.63833385980278,7.01034406697419,7.77391789087991,7.70652919264064,8.06446271964524,7.88723626429667,8.10899399603202,8.00575342576572,7.76319045192978,8.30906091470796,8.75460990932521,8.56772547651725,8.55878243590844,8.70573771136596,8.5924378796084,8.38373024577489,8.32740260820545,8.00213415258307,8.00353613643425,8.33772011651869,8.29135973795048,8.39150817253509,8.498584355801,8.27548457906691,8.16781145876326,8.34263138624712,8.41364097076544,8.33875791233552,8.3272532123127,7.9688646408565,7.90096072877033,8.66311614305399,8.18127250006606,7.67381833309988,7.20479928788272,7.86425144132868,8.16476227884512,8.1500014693092,7.24144718896678,7.88807453392902,8.7978466578591,8.75791317740997,9.18640576356596,9.15891702096215,9.03662042972288,8.84937664728113,8.16261153269796,7.68539892314107,7.93388684933469,7.75300606828622,7.78450707852,8.15191046641068,8.24534368445371,8.26261327334268,8.24266201776739,8.16893379217364,8.03165181733119,8.20391978157182,7.83141053558112,8.14010584212176,7.98518835164564,7.95085768598979,7.75630821963186,7.38399574378551,7.2825380156437,6.68787348391404,7.18380630267759,7.11671925770449,7.13907137778979,7.28069650796296,7.55869223887754,7.32722945194762,6.99684858218513,6.79789651961044,6.64899212156707,6.23314750970715,6.17164918003779,5.68237750699257,5.46780931186325,6.41545025430358,6.36382348303566,6.67647866584304,6.32851687101736,5.57645204202862,5.63097612769642,5.63907446556187,4.73457833166037,5.6892543089893,6.58975640102219,6.77678531248215,6.88287684415505,7.33768935916676,6.97497709876535,7.1159626158007,7.02294366547274,7.56916159338321,6.88844192576017,7.05119198946575,6.77265246767803,6.13409033084416,6.45401558175799,5.96885332025673,6.29242780325556,7.06536814362775,7.8671618142826,7.36653737748204,7.85085265050063,8.8066147763241,8.50124056029822,7.72266446675607,8.08402495545249,7.89558295160121,7.9657140854587,6.91721068734302,7.12639386915999,6.18220819678077,5.007665689378,4.35515156134592,4.23919507398199,4.1332479115638,3.880070569622,3.83869161851758,4.5115596273897,6.27973557025162,6.76576092301529,7.92837089784418,8.47412532464765,8.10478692425258,7.76542764670924,8.24621774757131,7.675763114823,8.39871082090659,8.52841725202741,8.90606569006776,8.82205113127178,8.10203632876482,8.29357139168048,8.59229007095732,8.30818587939859,7.78100385304361,7.63320587500021,7.20643133962222,7.25215420257332,7.28970504696899,7.12871606897624,7.23990075365232],"I00937^FMA_EBITDA_MARGIN(LTM,0,-20AY,M,\"PORTAGG\")":[21.0169500619317,21.0453465883636,21.4415139180946,21.4267642569706,21.526864885234,21.5117576507181,21.4885843514166,18.7245453193541,19.5543175220036,19.55606472619,19.5861770783417,19.5774358224557,19.5708431567809,19.585006201529,18.9264924970044,18.9163619514144,19.5229033417998,19.5175414042213,19.5140131142793,23.0887980447112,21.7701036710347,21.7641053116227,22.4493493677078,22.45972076615,22.4721975360906,22.4509342927728,22.4950895443075,22.4876040568984,22.6523632072069,22.6030736471736,22.5810065123881,22.0554413167204,21.822360422048,21.8173164598283,21.7662033593497,21.7405690652453,21.7319154852255,21.6785619322544,22.075931282252,22.0765307672361,22.1558959471246,22.1376705235928,22.1325139817517,22.136464553556,21.8667832572026,21.8656719402326,21.7846314836086,21.8364738716896,21.8363755619184,21.8034890705518,22.2706701311312,22.2766304360387,22.2077210051502,22.2159805317856,22.2345108536114,22.0528673944252,21.6911380917702,21.7015334697785,21.6422593369981,21.6776355387108,21.6808654148178,21.6779376323894,21.0764693740271,21.1169348305477,21.1056656175792,21.1257609882273,21.1272546138948,22.1602782562451,22.3867118320686,22.3816502758142,22.4815121423596,22.546700039104,22.5319591862006,23.4198381537904,24.7996631426934,24.7990962537219,24.7130585105065,24.7680235434015,24.7754475264091,24.8713095554571,22.8935854527829,22.9055379317107,22.8910530227879,22.9440795638053,22.9377846359746,22.678209426778,21.8332816327561,21.869354775967,21.0322511622862,20.8828870773036,20.8503446605428,20.9868012368682,21.3545776635528,21.351847460878,21.3556765350056,21.1148654032249,20.7070820289927,21.6743948562011,21.9611515213952,21.9608884076909,22.6268054615117,22.4865936707086,22.4794188267406,22.3695879643595,21.6761374545347,21.677293218989,21.6699157114213,21.9251389951341,21.9156740057258,21.9069071559755,22.460318289375,22.4435180765352,22.4258910877777,22.5398198715832,22.5399015749242,22.6457779002487,22.3427057885828,22.3555416717501,22.6715869149303,22.6856391295695,22.6750899598908,22.5791389336289,23.24286503441,23.2424682214873,23.2849300481157,23.3183847301397,23.4106789931442,23.2549090173365,22.8980759044272,22.9203843728917,22.9160519814693,22.9152741904863,22.9054460728916,22.7796758799304,23.2416962957904,23.2202540846982,23.1326960735389,23.1256902854705,23.1391838986098,22.9466015799875,22.7446295740529,22.7382223901097,22.7561493018743,22.791467698905,22.7923669596137,22.8173303912283,23.1835494486359,23.1814347632176,23.0142568376455,23.1714948915857,23.1704151741951,23.201778780205,23.6686142833574,23.6710034248637,23.7037582287506,24.1535915983345,24.4049630053942,24.4378751020888,24.5750761952499,24.5713799785086,24.5603006128942,24.9203748110061,24.8825979161096,24.9888998859501,24.4039417356245,24.5070672081107,24.4415462748267,24.4092725550495,24.4339779605177,24.4370633185551,24.7301217268521,24.7626855163431,24.7768464014429,25.3274582868146,25.3118500076353,25.3344795064641,24.5186929809419,24.4089924467967,24.4141139103311,24.4446727546337,24.4649818137314,23.9988199876156,24.1187276661902,24.1364762566076,24.1130661963941,24.1202716843816,24.1218521300923,24.0708792455983,25.2286184901057,25.290509798241,25.2337003250157,25.065591429019,25.0939592019514,25.2515145258673,25.0774153259835,25.1281775893639,25.1735867535056,23.9527583804811,23.9634926012087,23.9902979226268,22.7565701458238,22.7874648160086,22.7500416597732,22.8372608692802,22.8269651970093,23.2604143028493,23.420284326582,23.4341836183653,23.5146106418204,23.268079289738,23.3185035873341,23.3240653186023,23.0696488010279,22.9958188441594,22.9682309112244,22.6900352832921,22.6901532648871,22.2325560278371,22.5227348114011,22.5847964468655,22.5321844505766,22.5780747396937,22.582676376364,22.5541540835575,22.0937970613685,22.0986493216431,22.093218680743,21.929802823328,21.887659481128,21.87965730851,20.6924073608923,20.6952161119898,20.5592112484424,20.8865324966269,20.8910973562323,20.8444608887805,21.0542044671374,21.0545953680881,21.0697604614935,21.025061180045],"I20443^FMA_EBITDA_MARGIN(LTM,0,-20AY,M,\"PORTAGG\")":[36.8093217780351,36.811564851151,36.0074595851532,35.9985772690327,35.8467325828053,35.4139205829614,35.3878368772865,35.4613853453714,36.2162334121509,36.2201854751975,36.123547301027,35.64544319183,35.6178557573149,35.6423626560677,35.938421991639,35.9338491159796,36.0247392298127,35.4611422150348,35.5193668943229,35.5666045862596,35.4216346583752,35.3914834353087,35.3809409882727,36.150298000912,36.1603286291227,35.9455507694594,35.5447307005237,35.5383062780838,35.3990640712081,34.3926018315328,34.3959769718377,34.4709692242379,35.3836951666079,35.3586596709992,35.3664329323957,33.9254421372096,33.8857388944656,33.8904791669606,33.6927498218371,33.6694828836892,33.5973162831743,33.2641279552972,33.2734676289855,33.3125182680115,32.8987269122002,32.8909987927294,32.9170481690039,33.7899232327818,33.7712301020914,33.9405652375259,37.3191909395812,37.3115018336867,37.3389385690526,34.2814632484284,34.2717505620436,34.2769482448801,38.6127956245725,38.6157275629637,38.6078821820404,38.3780873036565,38.3703379553018,38.4026003823533,34.8484732906031,34.8453927715449,34.7638671658702,34.762660330189,34.7353445143666,37.9891845870664,37.5810182534211,37.7199981951031,37.7635742905374,37.2546825722651,37.2572608099342,37.2598764397023,36.9780141299975,36.9661910440188,37.000129902293,35.1814744352138,35.1771996512616,34.9409818422391,34.4384944474308,34.4362815549924,34.4413643005397,33.0918204805596,33.0850212903843,33.0181062572546,32.0877964121558,32.0888044020977,32.0950899764988,31.7090310745705,31.703034631027,31.8833149493832,32.4991370048494,32.4990435829086,32.4931313371203,32.2171337129427,32.2498073862427,32.2164638418015,32.067337176863,32.0957174927511,32.0650535194088,32.1425055094899,32.2943955809138,32.3627002192188,32.0883170553639,32.1131324595759,32.1382143025836,31.6750788650637,31.678411315609,31.6943909703322,31.4186782370017,31.4428041469257,31.337190477284,30.8672025239777,30.9014976024935,30.8429788886157,30.7459017288082,30.7473435130176,30.7115151325542,29.1655713847285,29.1877936419383,29.1879667817909,29.985787157126,29.9862457003039,29.9890059137471,28.5602959697859,28.5750488640425,28.580719656412,29.8897714189271,29.9652796140802,30.0075609152158,29.4476867073815,29.4439015978697,29.4054323390493,30.2176250474822,30.2158466148614,30.1930951138689,30.6638708580835,30.658925147927,30.6269451571463,30.4151278308069,30.4157881661576,30.4249995453941,33.0300672484835,32.9996992459552,33.1425711863946,30.9249484784041,30.9195258368297,30.8824082446967,31.5932732187947,31.592741248479,31.5950824464376,31.3267337919489,31.3337314817418,31.3394006910286,32.2753629419209,32.2707867065241,32.2688229110054,32.1394460103495,32.1450816494762,32.2060299185219,29.3041920773526,29.2099449279534,29.3229745831539,29.9174422883665,29.9264642087703,29.9108728121361,31.5109764464251,31.5080709166464,31.5431250033389,32.0977860302676,32.1044377983596,32.0827189789503,31.6078561458755,31.6046345592965,31.6058595054884,31.959882850998,31.950234692002,31.9541736304149,32.7767747961064,32.7769784906772,32.5984122939398,32.6096917025597,32.609886575634,32.5649304735809,32.6664960660341,32.6692141723092,32.7101701662477,32.9120250481205,32.9317283236167,32.9019459085264,33.3983768868948,33.4117917810766,33.410912015755,33.4342328786378,33.4575546687803,33.5094727937218,33.8133775555402,33.826056605338,34.0536733113265,33.4928200539151,33.5144141529258,33.4447325175598,33.3227699658788,33.3274457093555,33.336848121437,33.1369546579612,33.1530807405864,33.1118127728668,33.3404215951269,33.3616476285518,33.3736590434321,32.3372966699528,32.3287168486801,32.329626852577,32.5140716911539,32.5170006585286,32.4053165214623,32.3836109377278,32.3756289868022,32.3554381382611,32.7357705655527,32.725914743012,32.7288067015608,32.6696729020319,32.6631237424184,32.6500363075113,32.889999444195,32.8779667421196,32.925948197849,34.0133654943758,34.0272117212459,33.9865768142936,35.1071344038616,35.1018840503246,35.1372298339411,34.9534478272071,34.9591512678462,34.966305900829,34.7339638450963],"I00937^FMA_DEBT_EQ(LTM,0,-20AY,M,\"PORTAGG\")":[52.4384974347682,52.4960030948632,43.7555615775209,43.7528559060409,43.2350611172896,43.2239841083654,43.2716803681874,63.0953488363942,64.1284319465378,64.0936248591599,64.1513461585066,64.2990088692683,64.335448994587,64.4595851063732,55.175781706626,55.0654396601251,58.5713472244207,58.7461010955587,58.69696175248,81.946005549247,82.4239044110424,82.2931195021798,87.1008414138978,87.1096796541748,87.0994458348951,86.5009476354171,79.065266417403,79.1371456609076,79.507911899295,79.6300991102854,79.7598707605418,78.13258278972,79.0221281229748,78.9462673309937,78.1550842772534,78.4174373085753,78.5115556200887,77.7259209427125,73.2291226129225,73.237764190078,74.0758250464154,74.161068267274,74.0577944633562,73.9747405778069,75.5484204073206,75.6660683102969,75.3076225264187,75.4214700123316,75.6768646538536,74.8883378168894,76.5124624369304,76.6414702601853,76.845774470498,76.8867234869586,76.8120683321189,79.2228854760464,89.7501935286549,89.738412258631,88.7122603573742,88.8469781635678,88.8583849394564,86.8254235874428,120.118454558295,120.509472989816,120.990808169382,122.085548100332,121.564311429836,126.260811812141,109.915872760743,109.916191050711,108.341118950956,110.835966210729,110.799563406421,111.744977397431,98.6220618043685,98.4611463022914,98.9941150492072,99.3279809718182,99.229531624949,107.0839971876,110.318865508284,110.445702692654,110.074678628546,110.684098011314,110.653742988688,108.782382573267,80.4624221218139,80.7866906793706,80.9217649852488,81.3893387108395,81.293664322777,80.769769709704,80.947419767977,80.9040902603048,80.949908854306,80.9270679710446,86.3026365975371,93.5150996785929,88.0821561435348,88.0118637419215,87.2337132824401,87.2812583407334,87.2601869431732,86.7175779650097,99.7135293628005,99.7263805467334,99.7388353539183,95.0450090331625,95.248297352806,95.3397707525149,86.7049902562772,86.8269712377015,86.5842489657303,88.4763721951621,88.4140724227913,88.5764324729561,88.7563245218738,88.4394185922716,92.8227847851189,93.3900552649532,93.4364680045353,92.6890356481452,83.9102862686203,83.8703229848723,84.8909814816565,81.0635572202091,82.5626327768621,81.5777773807705,84.6910023601523,84.5729962316537,84.4492743775571,85.3121877287743,85.4810123673575,85.1391470021243,75.3426298717909,74.8035734236238,72.6379529486602,72.9016953422996,72.5537679935173,72.3034931168294,85.5219230497077,85.4317783324932,86.5049006193486,86.496977512445,86.5157508679075,87.7237298682274,81.8725094008498,82.0928279755279,81.0836179667653,82.0305764176779,82.1066229642952,79.8809310422266,91.4505860967798,91.5318494727327,91.6409735826362,93.8834029936579,100.229046362608,100.45088380914,99.6086120922851,99.4572404374997,99.4134889109971,101.656731201526,101.658289046475,108.281905082646,107.376944880108,109.3138189848,109.744695324219,107.995812811142,107.784115620494,107.773953259695,104.861020346185,104.857155990761,105.176365656189,105.455343626108,105.38282871347,105.424722778761,111.401313467118,111.136995733556,110.936596029151,113.935762961617,113.873667912633,100.820924525923,76.1618796652639,75.9864694843374,76.2671693486287,82.2755166459774,82.2466741079746,82.1296489720373,94.866435928655,94.5708888663613,94.6278245173441,99.1640188191874,99.1202815034805,100.835088994071,97.3959171895798,97.2106934745243,96.6712787054734,99.9165742638742,100.109716545275,99.9429176672601,113.526892335827,113.876881949443,113.450279941421,113.435796198657,113.856929354091,100.234550341404,97.9792739936448,97.95393799188,97.1735831240008,95.0195872702936,94.9960602041549,95.1384365740455,85.8624607565203,85.7813436435528,85.5888636042694,91.2410727954488,91.1409284503032,96.3646716619617,85.9509455856155,86.0731712548954,85.8949882685845,83.6863992075806,83.8887965875785,84.0498399512706,81.2765218485342,81.3401030441785,81.3120716220891,90.1308523567768,90.2008870086633,90.4097951461262,99.8904239347269,99.674833506672,99.5404571619027,93.9785148497807,94.2407798043851,94.0832738381041,93.7015147029442,93.764735394996,93.6001094035756,92.5923528527626],"I20448^FMA_DEBT_EQ(LTM,0,-20AY,M,\"PORTAGG\")":[42.5059119013931,41.161623888885,36.8714908942696,36.8353888687132,35.697571497418,37.5236117398604,37.6008990604946,37.2821496597313,36.1249640516946,36.0757551673881,36.1381568525672,36.4730715529916,36.4801802430459,36.3163991484369,34.5311400045782,34.4672186820272,34.4881064104081,35.3983110091918,35.3267897851968,31.2755088496266,34.2252342701346,34.2262204656774,34.1994756438983,33.6051444852607,33.6118284192697,33.7322923881865,35.0644463461624,35.0498606633498,35.1227705547569,34.3125175180625,34.2781682196945,34.26879948939,36.4290589091523,36.4104400536119,36.3995300742705,38.1464900470356,38.1517625409511,37.9956440323528,39.37649151641,39.3803795401655,39.4444926098623,41.8958549024166,41.8932322376142,41.832842570894,43.7662585557177,43.2501330157228,43.1498541221067,42.8405957064901,42.8266465207668,46.1620568705806,46.853554882292,46.8319132157582,46.8822062971227,45.5772765542574,45.5643282419788,46.1383696244826,46.0787403615013,45.9859684914672,46.2702901080095,49.7827546504199,49.7900153638038,49.7520955027061,53.8694704227743,53.9168891466142,53.9333186888758,55.7979049120345,56.0417607022404,56.4020156582492,58.8868379861183,58.9054394398904,58.9598667169721,59.2533839349189,60.1465586597083,63.0009366386202,52.2274493768907,52.3142150948217,51.2462393910699,49.5042025814321,49.5832158765357,47.6506867040351,49.348760462156,49.4469996006883,49.1770288722924,48.9230903787205,48.9161562469262,52.8300421274061,50.3207241810337,50.31828000114,50.1312202650999,44.2403434251945,44.0574115073269,45.1217689259603,42.1108057875115,42.098578300335,41.9238684877191,40.8924290448371,40.8408377253161,40.8921886056604,39.3298800999652,39.2902277944877,36.7001635009493,36.0014065124952,36.0214136217554,36.0877407043878,35.7296934699166,35.7364357699877,35.7494685442585,34.9986874483888,35.0449858367735,34.9477217690615,33.9555539184863,34.0007378005252,34.2497714535994,32.4964877113345,32.4672904622163,32.2973690393561,34.7752797187361,34.6929878770452,34.512461290748,34.2002310665449,34.1955345742119,33.3282289076333,32.6608497515317,32.6179016716735,32.4236489808193,33.6163640891319,33.6063151081941,32.564419739987,38.8013385775216,43.5574869200124,43.5747080399907,44.8715562520234,44.8187070424914,44.2466440256678,38.8341756737745,38.8337408530223,38.7218661502865,37.6742059172492,37.6795179909906,37.3210552772822,28.4728859461858,28.4621434691751,28.3187091315097,30.7751240000291,30.8110731286652,30.8144194010758,33.4340703860121,33.4055506242406,33.365879055106,38.4358119426421,38.4213751112433,38.5439739577863,41.4370295538475,40.5279589827666,40.4412597513069,37.8559640787336,37.8633593975128,37.8759747397299,39.7146696429507,39.6544192644382,39.5554784485943,36.8958446359583,36.9893927027689,38.2663162356143,37.7731299812883,37.7085103427123,36.9588288844042,36.2555906124086,36.2363441699409,36.3745663397866,33.2653176153649,33.2661805505102,33.2020389343398,34.3846996707737,34.4165467936185,34.5023728699344,35.6719389978357,35.6734176373851,35.7309909680508,35.5984288957092,35.6573703468328,35.3768323179275,31.772502857644,31.8398067127273,31.828356625939,35.6911887705877,35.7385878989322,35.635958506934,38.5009076979325,38.6448612397748,38.5932664498804,35.4308064789972,35.4540828375215,36.0941131034959,33.6523615949907,33.6883668345772,33.7784344270717,35.7801483769395,35.9032253676367,35.933778301214,40.9302966133933,40.8834946732103,40.8257855551116,41.9283308043431,41.9102527477239,41.8133406521161,38.0678611533046,38.0645046900252,38.1887119431557,37.3067219222234,37.0865658910895,37.2286243441296,32.5336147260082,32.4411952412446,32.434211579629,26.4480697331119,26.4789104266453,26.5296156428845,26.3292691493477,26.3326491439321,26.1412469645997,25.0298834372454,25.0669670980738,26.1703033388894,24.5469374182286,24.9200673024988,24.9221257650494,24.922598163754,24.9086537559349,23.9143444386761,21.5421220609929,21.5773617519639,21.615796657491,24.0622518407504,24.0455119255797,23.9448770238966,25.0645747303486,25.0886454347356,25.1816928799947,29.4444672489087],"I00253^FMA_DEBT_EQ(LTM,0,-20AY,M,\"PORTAGG\")":[417.952054911141,379.556477427822,429.204298947546,429.783703300365,430.490759976044,403.25133160421,403.933750879818,493.480644020909,542.616952367723,545.314830258235,545.597636296357,481.308776309408,481.418786632621,483.064512030009,552.30315779124,553.583447668719,527.071392608569,508.642000205797,509.085095128363,509.153550596613,447.627490689508,449.366327010377,446.816660551784,482.780898529407,483.529149490404,480.542905606544,493.624015758735,496.798873655623,495.966925299353,578.616241266652,577.595192419594,576.290457277166,654.636526408901,655.135307743264,649.272483558544,538.918965827895,535.480082939058,540.06733053722,664.749032272519,663.979322492094,661.667250407816,604.023778750366,602.694268757943,423.541537707358,477.139249029707,455.999943324136,458.129955175445,451.206373993252,449.195725661812,452.880085995959,456.392769228272,454.987056887379,454.475874222805,418.677283664669,418.625283668845,418.338003674991,492.64377390301,490.902308288575,492.376089235186,422.15303324845,422.253497587615,421.940295462519,460.44203894412,460.494661861574,480.514970128675,445.146166636255,444.808524486157,117.521405636116,123.485670588923,123.518428651135,123.803093029743,120.873116362384,120.990714519988,119.152830279352,114.994065801078,114.607031421756,113.661507406656,104.068380058713,103.754917881788,102.296448062754,106.973941208056,106.858394704731,110.312684691777,106.876236566028,106.977347561195,102.99930285339,101.786830508192,101.408069266953,101.658740584895,95.7933419687333,96.1073756485519,97.0213732702228,103.331971858905,103.385065428257,103.242399502154,101.083342733479,101.016031821869,100.386583151788,96.7108108675082,96.6851735652338,97.1690315453447,91.1126955347832,90.972002307854,91.2387985771969,98.6479283253213,98.5689242907626,98.5481669561905,99.0588767887212,98.3191309756555,97.7240947680557,94.1152135658503,93.4769069836194,93.8604135368045,91.2265862481334,91.4268706830491,90.6345845751562,101.456976345813,102.8490476542,102.032526361734,103.049007874885,102.821028640419,101.375315577764,97.3022519632492,97.8002494666614,82.7183692677986,83.5292794647293,83.1669474515042,79.4950688996851,78.700020622166,79.083583647511,79.6563346477364,82.7647694016706,82.153794150661,74.1082544041818,74.1634273653644,74.4300466227167,75.4542461175519,77.2017861435764,77.5374594138552,82.0321146357598,88.3712030712288,87.6680291705139,87.5316629730107,92.6886149638736,90.2886572207817,82.6190683694333,84.4302488642656,84.6479821354314,86.3742888129262,89.8590182007146,89.5848389413947,86.7006197032835,89.1964442746905,89.3793416050831,89.0465921572869,89.8268670851895,90.1151717796477,88.9884926786484,83.0493536846697,82.9005522930132,82.3617130883274,85.8810072733153,86.1338350800025,86.2252689183849,86.1204884562185,85.9661170703003,85.6814669643166,86.0656687441756,86.0245962223917,86.0584389048996,87.3520056745826,87.4330379314329,87.7626692939498,88.4855361876556,88.3663713153594,86.5940588370758,97.4510502894296,97.539978767652,98.8523117946295,89.3137876897733,89.1981217308843,88.6797440481627,91.5388543799499,91.6668531031204,92.9380675432651,89.2651072920858,89.3547333271982,89.388034127969,92.1827947894128,93.3337335768489,94.9419026282587,96.3438212593288,96.5286003349946,87.9180250934354,95.1103700316829,95.2727165945446,102.589637886485,101.033592092843,92.5270354697874,92.4002610893558,91.6874185820082,91.6639272068124,92.1517420200219,96.3224879255859,95.5580165872443,100.260736063761,111.155765757546,110.696849174371,107.039897446876,102.227527176722,103.234174876519,102.561439142137,88.6307009226472,88.8024024820564,85.1231436691641,77.0891542875771,77.0433395835788,82.4668672171974,76.7775527510643,76.8182015109844,76.9129756179485,69.7218894849062,69.6991205428654,70.1617002861334,65.8699396082665,65.7659557372735,65.6442289377063,64.6865485416764,64.6691324181078,59.3134935681317,62.091113020632,62.1281622763263,61.4175222427502,66.4160393203948,65.5445321997648,64.758223307332,79.2045315423137,79.1759188448512,79.2567050694068,71.3010411218959],"I00901^FMA_NET_MGN(LTM,0,-20AY,M,\"PORTAGG\")":[6.96518608547562,6.22649158155477,8.09570623960743,8.09584924746119,8.15073106392556,8.07430837244491,8.17566839242236,8.15725329377613,8.6147038371487,8.61135273413503,8.56066880007529,8.79906163727498,8.79531804594119,8.77597383845564,8.16529957284224,8.17897712495767,8.34965894266559,8.36708654117052,8.0466654171609,7.50605203601364,7.51613957332852,7.49412886354984,7.44498720773422,7.46579650519931,7.6891650272328,7.70832932578953,7.89723636734954,7.91064385450197,7.93411994173765,8.08916137416575,8.47933537097435,8.55361749070655,7.57499047329881,7.61029862900255,7.59936596285624,6.89494387102104,6.77892388360921,6.89672613944635,6.16032773515686,6.18718716147387,6.10741232441507,5.95815729574419,5.97814385553575,4.62413983882616,2.98270710428154,3.03037034406267,3.09392946291974,0.535905012275398,-0.306886904480265,-0.27494792057464,-3.23788560522494,-3.25297117109091,-3.20600565095813,-5.00488047056418,-6.24487033939475,-6.17464968454434,-9.56444827593905,-9.39748452558077,-9.36566306341676,-14.677374445952,-17.1551204620236,-17.1966833953603,-24.7594992979045,-24.4404938759858,-24.4500125228113,-21.3914997819685,-18.7011625800053,-12.1668342252977,-7.65989243387021,-7.63504435789406,-7.5788278135563,-1.719575150418,-0.365699490786469,-2.24026234001331,3.04035314996605,3.24800022152123,3.26709069080186,4.79828481385622,4.89631844042511,4.94171042630662,4.77262468644464,4.78367401068502,4.81254765083616,5.08158617731233,5.1574022383078,5.21779292541175,5.48100957429828,5.51283961356356,5.52941217982372,5.81874265016223,5.87962161773394,5.80743400409114,7.46281233697797,7.42118082407412,7.42469919097473,7.5066578663743,7.42205065919331,7.28214030645077,6.26278290382374,6.27135343950706,6.22246455614836,6.76238328158631,6.81431726944588,7.14886714733291,6.81944257446987,6.81193038369936,6.87417266861367,6.69946052494101,6.66559454672778,6.82407012493189,6.51572383389236,6.49303439865158,6.49210378904202,6.70432514448137,6.58199996343666,6.63147380463028,6.8826781901153,6.81377454852474,6.88726151433564,6.59287786356921,6.54904592672709,6.59944767004928,6.94308005571053,6.83158286681474,6.91832892408398,7.36983015768693,7.42362316557251,7.36094024176441,6.80822894241102,6.68863075729299,6.71206712326161,6.16872210796524,6.11390888414213,5.51602489741364,5.2209258477016,5.25560546355631,5.34204587834608,4.66459733416578,4.61177855293646,4.57477025749813,3.9273107767115,3.91397285925725,3.62142552867176,3.17177465826522,3.16657774463212,3.07366856520523,3.10455382504084,3.06033760116524,2.99957528313862,2.73392267858116,2.67256690209905,2.79356689100366,3.04225328655087,3.04702380626098,3.02765771144745,2.92198962173854,2.92834230714536,2.92657016147219,1.85890977283149,1.85712861043489,1.89400665888628,2.87705206018938,2.88813889196063,2.9662662100332,3.29057793273165,3.30521554931292,3.33023637676087,2.82738275644189,2.82927099226911,2.79300625423258,3.01909841178272,3.01111380875289,2.82822041272739,3.17138880884185,3.19981196729607,3.17718350254915,3.80779612960632,3.80421095620095,3.80494440323979,2.807824100214,2.73963674128281,2.71743628732106,3.1437635922709,3.14548567404543,3.23786094263186,3.34447785789668,3.31608797767552,3.31780827453867,2.90211428818943,2.87001690079147,2.90555582073353,1.89996332864745,1.7779213354503,1.83035169346067,1.47498713042713,1.46279182425535,1.44338417031264,1.82403168216542,1.85672914276281,1.80229177265698,2.43809061595409,2.445273049152,2.46306605190248,3.33205430399389,3.31571419115391,3.62740987825463,3.98888195445251,3.98439121530505,3.96685894104916,5.6266838796005,5.56470335306681,5.56538918799544,5.658617927022,5.67400437630462,5.68197225094273,5.86640094558159,5.93384025973259,5.81590612281112,6.38517894407243,6.36827001159679,6.82682361218888,6.73840476509137,6.79305960756607,6.86561443061886,5.33080881982104,5.38004483308091,5.41208538828458,5.32646408621476,5.46263302164878,5.49258272232113,5.82781386391766,5.6989713742674,5.72317965713786,5.53799234717276,5.35974369406277,5.33502938208299,5.19695626555057,5.18707626297619,5.16929122599451,4.85125141663684],"I20438^FG_PRICE(0,-20AY,M,EUR)":[6027.65455802,6579.74048897,6699.78349227,6723.49132024,6562.24139202,6118.13848894,5985.12801708,6978.67311617,6777.13438045,7436.68321628,7361.90891224,7195.41194202,6756.72774769,6626.14391286,6472.06461219,6515.07466266,6854.16897593,6737.8604367,7028.51921797,8221.4519997,8202.77067156,7276.58894206,6724.32628396,6846.6689682,7564.18221033,7463.39161242,7338.20668105,7736.9637102,8027.57679396,8029.03506559,8410.76073443,8497.97794652,7875.99062699,7686.10421589,7434.10221041,7008.74185378,7248.59001549,7893.44815561,8423.96257862,8461.08211167,7990.89253693,8543.23715467,8325.41521178,7783.43548066,7834.20718165,6715.9219392,7167.40270779,6116.15776353,6035.81478647,6517.489809,6938.43517488,6075.50723877,6284.94747557,6595.8809342,6972.64400067,7117.35987873,7646.50906593,8100.84777672,7892.86715556,7604.49542708,6883.36214913,7220.25535678,7593.99390356,7450.47338566,7296.08196717,6661.46507702,6282.14820871,5993.10374197,5908.09247708,6153.37716371,5948.59821967,5345.34916875,5536.74213307,5334.61045001,5211.30570821,5275.37212938,5121.1875628,4920.23501984,4708.88140913,5133.8844633,5595.00797256,5675.87138707,5687.84228828,5569.79795056,5555.98290475,5571.54867406,5570.70815268,5527.6186938499995,5251.2411169,5299.75440033,5074.88282541,4794.97349508,4574.68127474,4362.91687548,4496.05426341,4580.32035681,4849.73601545,4962.40523259,4885.25812303,4792.96741357,4905.32563835,4837.113938,4518.69653079,4332.36158938,4536.77059258,4490.4247086,4493.41699295,4694.35996,4557.34676138,4496.71906888,4441.02316824,4367.0585344,4545.80772328,4503.09014719,4336.66696482,4114.59243598,3849.65026752,3823.37592016,3639.94071817,3646.39869011,3668.14808258,3642.04122956,3681.17486673,3607.75220007,3568.68533484,3490.1288436,3531.30643619,3547.82316873,3587.55359239,3579.75003531,3753.77214455,3809.06904946,3482.05016154,3429.49725327,3858.71020279,3570.50787289,3739.379531,3720.82527442,3694.24397937,3680.65004049,3476.00789495,3154.94964024,3197.43240045,2973.4165665,2967.16629512,3019.02355799,2981.34067789,3197.14138843,3266.37662017,3179.83747409,3078.60325514,3185.83774761,3081.79088051,3226.35924393,3241.63822441,3228.20482188,3207.58122588,3070.1194742,3140.0834304,2982.3549164,3119.36435018,3011.29562011,3000.88377662,2879.64,2841.21,2758.46,2723.75,2492.31,2367.69,2510.17,2429.46,2320.8,2346.66,2444.43,2461.6,2424.91,2311.33,2094.48,2153.48,2197.65,1890.14,2158.76,2343.04,2304.54,2261.92,2205.78,2082.1,2120.61,2079.47,2199.59,2106.14,2032.95,1998.82,1770.78,1778.12,1699.94,1620.86,1659.89,1666.94,1550.82,1535.19,1510.07,1411.0,1364.29,1365.51,1329.02,1238.74,1091.15,1125.05,1093.16,945.29,884.57,922.89,1043.01,1017.28,1081.96,1235.79,1365.04,1337.89,1323.39,1493.38,1440.47,1412.05,1425.78,1425.27,1704.35,1678.47,1738.33,1701.91,1637.95,1656.02,1694.53,1734.68,1708.82,1620.85,1584.08,1586.43,1556.1,1491.93,1503.42],"I00577^FMA_NET_MGN(LTM,0,-20AY,M,\"PORTAGG\")":[9.35960834898636,9.37119215192175,8.71029373507957,8.70590167091648,8.67031883191402,9.0951315685337,9.09730056867705,9.11848299731515,8.36108351125526,8.3654247428388,8.36640663110265,8.37592462760892,8.37139439117819,8.38973442729261,9.4218325010076,9.39781243876677,9.40897326392726,9.99357321830722,9.97970221992161,9.96353628182882,9.57737194870258,9.56271299166593,9.60529618488375,9.7618052368466,9.76323390788226,9.74556659585569,8.52657111553403,8.49881383742491,8.43683258685856,11.2477503840351,11.2272974847099,11.1994826268378,8.9426476207088,8.95302564039144,9.09564800873838,8.42205023377872,8.41373979648328,8.44453807770406,7.49289718129957,7.46142056180971,7.47566985370875,5.71952082155735,5.72175696456211,5.73542555966774,4.57795671691764,4.3660301925935,4.3092960691475,3.78871310778276,3.79073424989846,3.86269618570592,4.20909966658678,4.10255675106906,4.10252076203423,2.9990681085613,2.99987168366427,3.01815625483992,5.85098033236333,5.82790705008631,5.81091100730687,6.53431934776309,6.5290571356214,6.53602145870297,5.73041357646129,5.71596520738892,5.68547714599395,6.91249774658876,6.89650605677102,6.84693078440156,5.68409943218736,5.67028493819319,5.66584794621712,7.06571875148222,7.06499645082055,7.27927010270741,7.88440870738258,7.88379529429695,7.59187046258698,7.76397836081662,7.75554131217744,7.83888984430543,8.98334491061461,8.96280303473548,8.93042321637216,6.9584472452961,6.97056089036045,6.75009822405447,5.95453150232228,5.95345352226349,5.93515306394894,5.86865791315634,5.86363872543661,5.87316331079599,5.07035496845132,5.06773772299043,5.0540075429691,4.62741749691512,4.63515396514855,4.77595159255536,6.3175074125732,6.31071738778695,6.31848172644007,6.64428774408089,6.6444570505501,6.64474376343949,4.15477261571468,4.14391898114693,4.14419169939122,4.436350778248,4.45380379021734,4.45002706479632,1.5506014045173,1.55507542045728,1.49363956288119,2.23971707817552,2.22613613404387,2.27554981064687,2.20584655850549,2.15278436303943,2.20588231353745,1.78771576995497,1.76057110150695,2.65222426074476,3.63883034479204,3.6258460878943,3.69393265858872,4.07271115563183,4.09732100329373,4.09801497025601,4.4477599061236,4.42771384989964,4.42869616181946,4.76506793014181,4.77013633504173,4.75287568758848,4.80346689590546,4.80600123563654,4.78627381061751,5.24628580354724,5.23330254121929,5.22335305759557,4.59530444183233,4.60110995057235,4.57750752047417,5.04974577376647,5.0538359609072,5.04871967210581,5.89465234736118,5.93662838773771,5.93592305290867,5.11925731407314,5.08434392391818,5.07245591425458,5.76773086233952,5.76377123097506,5.77859710127806,5.52080156314491,5.51858855612764,5.52320221726805,4.90643383574479,4.90973493266743,4.86999134948337,5.4317031934345,5.4421691519761,5.30101321490761,4.51939835752128,4.52834415068581,4.53000052211963,4.5238666144634,4.52185364938025,4.48663783056789,4.19323870316899,4.19181572972989,4.2129827112486,5.01067980634697,5.00878568631313,5.00124154327677,5.31879922829582,5.32197937415022,5.30161919962595,5.42865072954972,5.42708001822139,5.38932969010503,6.89174675679056,6.89686280292813,6.80368725598422,6.72262946775481,6.72297296648217,6.73477966996334,7.46969216021647,7.46631834203521,7.47196593922794,8.11206163226021,8.09808729875148,8.0933305269739,7.91235091125569,7.92568448429729,8.03959264802786,7.5440068371712,7.54781022423943,7.55615644884701,7.41319593004695,7.42212102202397,7.41673961785166,7.12359176055725,7.12154308460083,6.99523775584549,6.93575155599012,6.95108334901243,6.95155435665851,6.92632541519585,7.01969378011485,7.02483730710453,6.83588520085167,6.77885936204822,6.78517991938824,7.72904316968766,7.72792981158131,7.62373526410609,8.37816146756324,8.4301495729352,8.43712154884065,9.38003932591281,9.37847565185664,9.39416478986403,9.40052275135649,9.4042394426206,9.38760167417239,9.01841926282373,9.19314832620595,9.20504011784968,9.27553304589373,9.19107770221176,9.43252062762688,9.51655125793799,9.55253499599869,9.54959135778529,7.88809387046257,7.88810979799983,7.90076919278138,7.89708268341321],"I00073^FMA_NET_MGN(LTM,0,-20AY,M,\"PORTAGG\")":[7.55575294532665,7.47284439154084,7.5744116704953,7.56765951825586,7.61441220802051,7.66329680872424,7.65017418047355,7.41987918338981,7.88343913515131,7.92887443952996,7.94439360570982,7.99774299746378,8.00488034712731,7.94355924701427,7.77467211360737,7.77713241582842,7.69168448042212,7.73906366971406,7.73302015026458,7.82471113510986,7.34844716135796,7.35170533793884,7.36471277969507,7.31545748887468,7.31498855335819,6.89483177657613,7.0459339912731,7.05260147418105,7.04990165703327,7.28288356797229,7.28007329929285,7.27050776603926,7.59785382990213,7.60498842685243,7.65662715174517,7.93887837951512,7.94112439816437,7.89860343122391,7.38178250506659,7.3829957747789,7.37065214111612,7.42039725376062,7.4193411784513,7.35362116885923,7.46427391394411,7.46753178180825,7.47987421535632,7.37574605377059,7.36460026719402,7.52235554095616,7.94940650859523,7.95095779364741,7.89375743647651,7.84007108956565,7.84415065485877,7.88090725952744,6.82786354202234,6.9031324740057,6.94677824770077,6.74923169288233,6.74646067336409,6.69645113937117,4.87237504829793,4.87106457814456,4.84639754544637,4.35857085235443,4.36206511733903,4.35931201410554,3.6699966221366,3.66904395900257,3.58657721009536,3.5638563166272,3.51687319670727,3.56134839222821,4.90139030448541,4.88059561865658,4.92552224017439,5.42595123374312,5.42557206150249,5.50654585762936,5.54460592718047,5.52495080882934,5.45015861655325,5.40620879159743,5.4059092936285,5.36214441435344,5.24230972397678,5.24921333000256,5.25106265439737,5.35521093001636,5.36424613087354,5.41315388615167,5.74341960597617,5.7425568772459,5.72817713077538,5.63479958278901,5.63569879736775,5.6710105648267,5.95712821641472,5.96112773697204,6.02519061315764,6.00606752787235,6.01043711711472,5.96033728864313,5.75827126904087,5.77825433642363,5.7642717911828,5.8143100206518,5.7909884923028,5.74643698180102,5.14897303852998,5.15123331282606,5.19103295961208,5.25634952943913,5.26627245995555,5.2250413683444,4.85614444890629,4.85167558792743,4.83454985396195,4.71034976869597,4.7097832456158,4.69656422958677,4.75201531243497,4.73434705611669,4.74327145176618,5.18406393029863,5.1932625387239,5.11875566029531,5.03370303427032,5.02690119139218,5.00555151197187,5.15251280545383,5.17156203758654,5.16881938169754,5.12813889442923,5.12875389719619,5.13157442955144,5.02102826565513,5.01994079352903,4.82632836662983,4.70664050974809,4.70501901705329,4.71203898756192,4.67062705128696,4.6676543736581,4.69521068262581,4.49246760379178,4.49172706692561,4.48051174594702,4.64829777845915,4.65106346496175,4.66179010959837,4.5284484371576,4.52169162145957,4.54106043287755,4.23704755114603,4.23185623050971,4.13923296384211,4.24238568324038,4.24641025217069,4.28047242186302,4.48439301038161,4.50575787152102,4.33442621172254,4.39552757769232,4.39738100893742,4.40099863045772,4.33720810245681,4.32928566500974,4.31426760368403,4.42347957725525,4.423726418596,4.54752367667562,5.22513109619701,5.20288075730869,5.25141051105938,5.40890178035918,5.41235953694155,5.41373205697978,5.98146507557416,5.96957630884364,5.86445321693614,5.57323830470094,5.55444296391979,5.55162963146684,5.49032206924329,5.49404109450709,5.50919969805964,4.50507573713916,4.50482085187545,4.50642979194921,3.94554522031023,3.9346035882961,3.8563510460576,3.50087507599033,3.49206829480677,3.48055046894007,3.44843377644143,3.45597030032553,3.45139250052642,3.89508469019939,3.89320266700368,3.92135551476639,4.05090335268555,4.04444530627509,4.05487981033187,4.86652619376521,4.86584478304374,4.86952989620147,5.07434560752962,5.07307388990667,5.1060993496709,5.74629875604844,5.74335780096813,5.73633286333195,6.65421299103837,6.62364802839172,6.65200912833798,6.74319475616066,6.78063465236876,6.77165105003369,6.90854517282921,6.90362405337619,6.93743862925266,5.77585852760785,5.7692375041172,5.76820783317526,5.56448855089932,5.57594194751364,5.63867217007179,5.77557226672121,5.77344849050334,5.76312444953181,5.67161495762537,5.675519681477,5.73633502246622,5.12703428083695,5.12263901440153,5.12244501611066,5.14927493664197],"I00577^FMA_OPER_INC_SALES(LTM,0,-20AY,M,\"PORTAGG\")":[15.2745526142763,15.2924881097046,15.0381054588438,15.0324891576171,15.0129176447297,14.946529705473,14.9519565381684,14.9625681859058,14.8001905604239,14.8090372696176,14.7979565328591,14.7024101615811,14.6969452891396,14.7443078066967,16.1232966765567,16.0926407635203,16.0486860732882,16.1186758576757,16.1009865226025,16.1558491957656,16.2681790102416,16.2466791523888,16.2829801377417,15.940634460119,15.9420826828609,15.9266116859993,15.2898427014754,15.2460585427007,15.1247051770278,16.0019708727504,15.980912636768,15.9952476776495,13.5270644525876,13.5111931532278,13.7113054859677,11.7353234441701,11.728065317422,11.7775265795662,9.30130006339618,9.24960663407477,9.30051956062564,7.97919171876138,7.98627522720799,7.98259607956926,6.44951848727708,6.15226691906732,6.02217913967049,5.80452938419371,5.80181390080261,5.90292411213743,5.92544874862805,5.71486542286047,5.7099629202938,4.74141330560352,4.74445319322409,4.76900592648659,7.45945357667245,7.44114167552,7.42354059854069,8.30606912475199,8.29995141278578,8.29354587794163,7.64501951424382,7.61724179999433,7.54361649941648,8.45976375386305,8.43397797935443,8.37167140885649,7.95294180242741,7.93021862096666,7.92588770889855,7.27643844763451,7.2700274383425,7.24668253966967,9.38996138657479,9.38457947128359,8.95261483933734,9.31730106789835,9.30326022394681,9.38388089570713,9.55250958857446,9.52472490952622,9.4952055729156,10.0643316502061,10.0813496700388,9.88688520912806,8.19548787032691,8.20194381024127,8.15163852980878,8.26338691630263,8.25613764174596,8.31732160610009,9.1409831279393,9.13902073579083,9.12851206175419,8.20239318221039,8.20707777144927,8.38779546496825,9.26471808721065,9.26777285593977,9.2541288547576,7.99672458170584,7.99705691198525,7.99927709324868,8.26559424046657,8.25775020872354,8.26437124159779,8.99527287348544,9.0064469647044,9.05747143462949,6.52023354494578,6.52235597969214,6.46167332821292,7.20391781140131,7.19445078584668,7.23745885885874,5.83192333935858,5.77054986092825,5.8376984415621,4.80993647063488,4.82744846109621,6.1445929847005,6.09728567143976,6.08155656336779,6.04408483377564,7.10471067575567,7.12072052093608,7.12336595488739,5.16151548359547,5.11574041002687,5.11477612800614,5.50332096643266,5.51656978472039,5.47838561155517,5.79636391018536,5.8004327885209,5.76741391747061,8.00315575781274,7.97566762354719,7.93361753190227,7.59347237654777,7.60482564592046,7.64434225316078,7.62462931023722,7.62885535794156,7.61726795254599,7.96402467058356,7.97176439350519,7.97099471221051,8.28443525480068,8.24579395563833,8.23394006116014,7.3817152657063,7.37797581842196,7.3839371520025,6.88601590010892,6.88058454330131,6.88517633772876,7.22211383691811,7.21386675528244,7.25197273465271,9.23087310623409,9.24821467008286,9.12104155143393,7.32481594398887,7.32070674315349,7.34055816285654,7.75202434063138,7.75577602476672,7.71929603863347,6.76810988490483,6.76645358393438,6.8512775629745,8.61444724775897,8.61589571647708,8.62392322130782,8.56635846796016,8.56832262439283,8.44019544790141,8.30712309905096,8.30029687940944,8.24551152277077,9.08875804937646,9.09622857699871,9.01709865065818,10.916925268124,10.9173196654503,10.9206590979794,10.4880842462566,10.4747638793694,10.498933429202,12.1999600796177,12.1797890028374,12.1773454945222,12.605227923448,12.608719685666,12.654920144251,13.0054032192285,13.0074740324148,13.0090938403744,12.4872838016586,12.4919715030523,12.4893987173361,11.6364402180218,11.635336637268,11.5852359941731,11.4096049335842,11.4229609606674,11.4135301447428,13.5016928252813,13.5873406715419,13.5286191588924,12.5526418430259,12.4226010494297,12.4213896536284,12.716220467782,12.7155700938339,12.5965973305725,12.8374638527942,12.6083911337669,12.6284205566062,13.5258802964344,13.5265361041921,13.5606297037856,14.2858037515765,14.2941275937794,14.2957562657148,13.8567937263334,14.1285662746566,14.1537825419092,13.4932314043991,13.3970528190807,13.7535670914032,12.8657407890455,12.9035951635046,12.8904180427305,12.5467280970817,12.5448679102625,12.5554637632226,12.5153595421801],"I00901^FMA_OPER_INC_SALES(LTM,0,-20AY,M,\"PORTAGG\")":[8.68256964046323,9.00987893229334,9.88085633318629,9.86222627874225,9.92425298536373,10.5988586020087,10.6655362800021,10.6438465550959,9.65112180974189,9.64411621454644,9.62131764374632,9.70318914333926,9.69956909626707,9.6943509770551,9.431952154228,9.40973102778391,9.62045831045466,10.4871193413897,10.4748233573692,10.1846814978661,8.59991995860889,8.5956507137838,8.57438004789214,8.65207020792807,8.61257837588258,8.52722871781084,8.77838394876682,8.77691575257821,8.78788250207359,10.0746190762372,10.1029513906272,10.0542159688415,8.62753387945969,8.65951850522266,8.66177971722639,8.046404605144,8.10244875584146,8.222939669672,7.88503047020939,7.88441762835881,7.78733151280682,8.69973368613138,8.70663363467985,7.34850275092671,5.41171184468164,5.46620405116305,5.53506944797047,2.97205981635146,1.99602094016382,1.98793519401184,-1.17699693169325,-1.19422036811494,-1.16155827929499,-2.94861421244116,-4.24605005938144,-4.23041116396011,-7.71831694416633,-7.55384955699916,-7.57058203042876,-12.725010091996,-14.7752537132804,-14.8129321982626,-19.7721015551834,-19.5996412257721,-19.5998721500486,-17.8497143074455,-15.060767289188,-9.39003198614562,-3.43259703424539,-3.39456976738129,-3.34770221327371,2.0451371722441,3.2593027369253,2.31565576523436,6.21950203408156,6.36714124356337,6.35092186888112,6.78763077011536,6.7760133005632,6.84417036496257,7.25249550728008,7.26669044024491,7.29919301360069,7.68118025583303,7.67711685493407,7.74851357992247,7.98248753919746,7.99845352084772,8.02679142075589,7.89694218637664,7.9641663143729,8.13454894988697,9.15631566668208,9.14385633229684,9.13872390612045,9.14374986718857,9.19264342358578,9.04556267598218,9.20399973011565,9.20559975179891,9.15546909219653,8.8935524974798,8.92658134647629,9.32628608035801,8.57996124353895,8.5911040226955,8.65850080980229,8.49748062800517,8.42419315781926,8.55535850019313,7.82788406617705,7.82851141066875,7.81794112592034,9.40145643886234,9.3430759884845,9.38513526233736,7.68817089938345,7.60769383022278,7.73114974820986,7.54536132292009,7.52924078543025,7.64655323148005,7.78942982696948,7.72787772334191,7.8393999032184,9.05858763894929,9.08326334158605,8.97495392997309,7.99218393862525,7.91631881649358,7.93241972666122,7.51907552184788,7.4203635156929,6.50897108691911,6.50565248650575,6.47750927959997,6.53797571472566,7.14413332229942,7.13114942476623,7.09341142637601,6.27448306779565,6.260338189717,6.01593776719898,5.85814137595378,5.81164547144952,5.6713682218436,5.44724301912577,5.40028248235784,5.29721317757537,5.52043991696502,5.48216629696145,5.6189359851725,5.14008275578695,5.1403441136391,5.05382612799938,4.25812371783573,4.25619181028006,4.26475218323072,4.03733783181479,4.03599120313954,4.0715813841634,4.75584288761625,4.79335141634014,5.08573431310529,5.05903470317735,5.07921623344858,5.10142841281985,4.44994673197153,4.4474737627253,4.41682677631417,4.28782261214985,4.26362011830001,4.07459189639353,5.183008234197,5.18923849506044,5.16787136337573,5.38136580349713,5.37190216073245,5.37380382486519,4.11626579363977,4.07742876988726,4.05319980507669,3.86333159159433,3.86650524011836,3.961987216922,4.62166612091123,4.53622906190175,4.5369750806904,3.97917886971519,3.93602951700754,3.96759033441502,3.81008075026414,3.73922082378649,3.77711546718449,3.90574386361473,3.87588861804278,3.85878189170965,4.20481819869767,4.23516459244016,4.19441479725892,4.54864960134609,4.53811939033492,4.5479333547932,5.02266831415425,5.01669237744989,5.72146314511396,6.4003369647869,6.37776478726216,6.33630295098779,7.2477038143409,7.18010665892386,7.18525151562488,7.73079228212068,7.79015813769027,7.79175677726621,8.07312485035881,8.01566633649655,8.84375665999154,8.69759533885541,8.6775549339374,8.71895695793304,8.7220539397026,8.77140719873348,8.8839661732065,8.33731573207436,8.39967542310671,8.44263331328157,8.34332661385323,8.34223052552067,7.81643622849096,7.68097540482859,7.58619227538142,7.5853657404704,7.58842607668713,7.56213201625101,7.53978422358096,6.22445305959874,6.21328442911246,6.24188296651682,6.24144313029679],"I20433^FMA_NET_MGN(LTM,0,-20AY,M,\"PORTAGG\")":[7.516947032027,7.51533145631536,6.34106557222136,6.33910722236581,6.3278409236948,5.41140571884812,5.41639840919056,5.44949160468844,5.60975427149227,5.60999089137813,5.61297298509288,5.14278047243184,5.14113976896151,5.14623516512735,4.86826775303115,4.85539649218461,4.87762619320225,5.3811416944504,5.3821606658397,5.37091768240892,5.65728202051395,5.66257641310878,5.66300649738079,6.64631606334004,6.64223672333215,6.66594339404823,6.47960234595612,6.47210702779451,6.48971001935183,7.95920055161395,7.95575132435961,7.96472273049853,7.63078251859996,7.63440553707665,7.77706834268859,7.48246784858,7.48661050004136,7.43358290345007,8.88115848880981,8.87183396694976,8.88197717220469,8.6514240955702,8.66486348833613,8.68887804187429,8.60711799241506,8.60189211061348,8.58087843621169,8.07848084003128,8.05506294251758,8.04736259642217,6.77388423590136,6.79281476585793,6.81954594528084,7.35131563142987,7.347182292015,7.35071075464647,5.33300641919709,5.33189208570814,5.32726135375801,4.57888807986708,4.57832678576111,4.5907018704141,0.25241099288839,0.250900210095983,0.24347814740513,-3.5761335425392,-3.56230191461453,-3.53932234103202,-3.81569712062905,-3.84081636312254,-3.77046968177388,-1.92474511325564,-1.92281679993442,-1.98108011440751,1.15911478242568,1.13503655290826,1.12361885174116,3.94004361150369,3.93955651596242,3.9200778964149,4.0053900712812,4.00899759771003,4.02192069011233,4.41068250568023,4.40852707024694,4.40068317855469,5.00189071954895,4.99794463517128,5.00566824422833,5.31329107715403,5.30461250621438,5.31978304884175,5.52402753828785,5.52485797975541,5.52497250187033,5.32299556345855,5.31616086969181,5.24380459723339,4.50917451380738,4.50867656964359,4.48950329178726,5.10878565755003,5.11225566477867,5.11721757413406,4.03770724602802,4.04184209904136,4.03665719065109,3.65393196059933,3.64766238938056,3.64583400657517,3.58811331060338,3.58375901864684,3.6046653182627,3.39216092800105,3.4044091388479,3.39222765832633,0.65273846835375,0.65693659829103,0.637675816354046,-0.722434203465516,-0.721077179978087,-0.73592256522032,-0.856877213493295,-0.84528371384311,-0.858002915695237,1.21342116643783,1.21317891056902,1.38667477114415,1.92080640186605,1.87598449953242,1.86560401963084,3.3975804765352,3.40327607913747,3.40440746306414,4.01599404829643,4.01468987291372,4.01384990392587,4.21715899176254,4.20803597797977,4.2374205748758,4.01365578162188,4.01654568749754,4.0169693556653,4.47166870678828,4.46838657465284,4.37764750470266,3.92304370478506,3.92232921891014,3.93389681005484,5.5719043566031,5.5815046150849,5.58455386012912,5.87224854533012,5.86865914484134,5.8746527963515,6.1868325246807,6.18537160496993,6.19090988630351,6.25567369615054,6.25239968465905,6.26357111189552,5.85649880341078,5.85519760429749,5.80515361581877,6.09695777846597,6.09715493473459,6.10560095519203,5.92690247170567,5.92699806322996,5.92371014566601,6.73196055763605,6.70854691949079,6.70364090673012,7.13628891217714,7.14389974043169,7.10628224935493,7.30071921845897,7.29483431716982,7.28352035369575,7.70384269308876,7.69941241326371,7.66105288964304,7.58338310811024,7.59010049441266,7.6173074859542,5.3629129345873,5.36553344843888,5.35490434677794,6.80965693961985,6.80498023573417,6.81689497772067,6.53928634373983,6.53936718789185,6.27534866993732,6.39160035486432,6.38417732965368,6.37634714888563,6.16022162800507,6.15956299900717,6.15601487818985,4.18921175848502,4.19765233652841,4.20025879438248,4.73492688144902,4.74230859440573,4.60414736473973,5.44387225102356,5.44613076995987,5.44941910163352,6.41392139504538,6.40112024909493,6.38826279501146,7.57175473673376,7.55651556527994,7.56603575582156,7.88921780060561,7.88967940656638,7.96606065196319,8.40630984795127,8.4025738803873,8.39891525264677,8.82909423637798,8.82943749299784,8.83163408786686,8.63227921191337,8.63212059851947,8.69688862942032,8.54380745934995,8.53555519781185,8.58072167912007,8.36058932829763,8.36084808362601,8.35881153830294,8.57858168325776,8.57684642925744,8.580789632824,8.28374099768169,8.28461024968227,8.26564623910191,8.53537958494987],"I00037^FMA_OPER_INC_SALES(LTM,0,-20AY,M,\"PORTAGG\")":[8.65516123987098,8.67139333812114,7.75087864201794,7.7408179924788,7.49415563321062,7.15197069799806,7.14258250120068,7.0916784647931,7.89281509221792,7.87228154305662,7.83183099277825,7.64999447298308,7.65242619289596,7.4707908185513,7.87794260032502,7.88507583175123,7.63843964859539,6.85819263070093,6.87948885996472,6.800187358759,7.75252385001779,7.74967437973353,7.74594346580986,7.67878170445377,7.65889163028651,7.43309596380978,7.90774465608405,7.90586580253351,7.99369816906417,7.75616395899521,7.75156207425442,7.72766041462087,9.06932225586775,9.07649718963059,9.05102312052057,9.39031974076882,9.39601111704827,9.33318058563943,11.1726859897236,11.1623767904102,11.1473890775072,11.3775839402759,11.3776267116588,11.6012641121544,13.2315511925505,13.2509318294706,13.3085361703098,13.548641653196,13.5440934492242,13.3923985448755,13.6074140034697,13.5997473592254,13.6647774389314,13.3519943315329,13.3600785593753,13.601154801957,13.1698284871516,16.8115219903545,16.8304653265765,16.7894142832669,16.7780036327921,17.076020471425,11.7452032659662,11.7447526792226,12.024893318996,11.3932347274772,11.4226939804348,11.7267856267463,9.83107286136099,9.79686000777145,9.82637643072527,9.88430762944303,9.88898119878168,9.71217207758533,9.97388181940636,9.99507646717266,9.97685804037136,10.1152799638586,10.1263101326342,10.0761003052618,10.8833073611526,10.8679263430802,10.8001013403012,10.9159226713932,10.9363427302066,10.8107705287022,11.2329157585881,11.2137835289296,11.1906662293902,11.3055210322054,11.2986707672525,11.3082208832017,11.8738211100726,11.8646642809456,11.8302375019765,12.0370517187888,12.0533475705778,12.0958557687377,11.4091483924889,11.4245449468084,11.444756933479,11.1550395234021,11.1572318520566,11.056163198954,11.1083208708012,11.0945720835437,11.5650808353572,11.5348586502032,11.5352866581349,11.531606984778,10.3813498422663,10.372136068315,10.4516368773472,10.0130650548315,9.9933474317544,9.9872202186609,8.2357718958421,8.30607655356188,8.24660808189198,7.94987031161879,7.93460181053505,7.86360992282586,7.08852668312332,7.12158967646397,7.10923664148278,7.01507581204479,6.97603817236455,6.91877501471864,9.62923137123152,9.60190851334435,9.6063176958679,9.66316496205959,9.66575145210497,9.78575451327563,10.5012896334696,10.4987633530472,10.4909341152623,10.4191638688199,10.3893999606472,10.3142822705766,10.8355657967609,10.8433913633217,10.841857457309,10.6846190467592,10.7164656623663,10.8889286463642,10.4130148722936,10.4054256764026,10.4057263001375,10.40831392593,10.402986390736,10.0846810895012,9.58582479772108,9.56926240275185,9.563374572662,9.60733338993185,9.6093230694027,9.82725894728227,9.44668198106351,9.44525382010728,9.4788814425652,10.5005850580949,10.5328954035861,9.67783145646903,12.5115576369146,12.4553196304283,12.4688753335394,12.6983893920532,12.6358970031641,12.586225939316,13.8134470256844,13.7427679723281,15.2299415626264,15.9091632519192,15.9365811526921,15.9229018231484,16.8199035825109,16.7261639038524,16.9684716972662,17.0041765232699,16.968329279923,17.3334798322908,15.9895648010552,15.9525155879886,16.0607739183813,16.6316872753226,16.6266961888291,16.5868484179856,14.5996080844874,14.6081765981317,14.7504028605014,14.5416915259361,14.4030223470248,14.4298642564837,10.2760512781149,10.2213375411533,10.1952877795307,9.76974833596692,9.77457214262286,9.74036219172332,9.99715263027195,9.90990361834682,10.0013109958496,11.2579838074227,11.2949455332547,10.9828089600473,13.3768890012616,13.2668834016212,13.1628728062946,14.031372020105,13.9747640095398,13.9672028793443,16.018703263081,16.2112409486544,16.1593414460033,16.401274352381,16.4117111306758,16.0842311789132,15.3188668217174,15.3167008869996,15.3684744354067,15.8070484892774,15.8248812306425,15.9665893332263,15.9464125224104,16.0102897256797,15.5861699604226,15.8154165966815,15.8128820168014,15.9186018413505,15.5807268482026,15.6909505395935,15.6700508088399,15.7524406278825,15.7745428502954,15.3610680464325,13.7755342714571,13.747165125616,13.7853862835528,13.6394384296519],"I00253^FMA_NET_MGN(LTM,0,-20AY,M,\"PORTAGG\")":[12.6489230022138,12.7001568493598,13.0018115917857,12.9969958895441,12.969844224301,11.8786447556192,11.8764356752046,11.808199593666,11.9375031368858,11.9384807497093,11.9144876045975,11.6045954219645,11.5999343774048,11.5732368072764,11.1256071929179,11.1083343385694,11.0775175856495,10.4828583289443,10.4765716352738,10.4378029889361,11.1056911774705,11.120338746737,11.1058604892924,10.8826982991123,10.8809761688261,10.8341098050299,12.4624078723196,12.467701366568,12.4203197159972,11.6567406389942,11.6599543788393,11.637804231149,13.5535358020255,13.5849197430558,13.4865009731815,13.6123170961077,13.6130471959769,13.6661483680356,12.6007997175805,12.5822640596352,12.6912212180585,10.9169732513122,10.9278153211249,10.969791813865,11.3661524516399,11.3538140531579,11.3050540497086,12.0046681508452,11.9868739860411,12.0814539030895,10.567641859363,10.5744688518145,10.4776589657427,11.250126486487,11.2741320649741,11.2900560443522,8.82589616980031,8.84503108417393,8.82799444959903,8.86110304238444,8.85088043004651,8.94836398195463,8.76835867958116,8.73541446205831,8.73295807044467,6.94127118386131,6.94527922245484,6.94329567266485,8.27602432011813,8.27058502794332,8.25830198064019,7.84994071624578,7.84825167369431,7.77960410885903,7.7153506569456,7.69943666411798,7.71095579555316,8.53269506497142,8.53723264930345,8.48808162997999,9.35407348244233,9.33658550109031,9.41267894791582,9.60090417376224,9.63571608491366,9.57685826079091,11.1857992268851,11.2098965302378,11.1702358016741,10.2752149260344,10.2630935026862,10.2022158168255,9.45408341050952,9.4487376206527,9.44971804877174,9.24849709309,9.27957495739325,9.23941855954139,8.9116380811801,8.93265451653748,8.95297414717551,8.54896040052184,8.5614701137622,8.55111113840055,8.20806593586584,8.23066186434664,8.23296492514953,8.25194547174603,8.22109942728412,8.07562106829033,7.40804553232979,7.38116101512774,7.22784744472435,6.40695246392324,6.40247462988915,6.3745150200044,7.20895045909366,7.24191560804532,7.19943123863556,6.99135205705216,6.99074822818686,6.92925858909692,7.50952013060603,7.50240893071493,7.49104606269251,8.05800149009708,8.0665597519496,8.15111183515678,8.16611483548413,8.14318958468181,8.29062661002924,8.42232229106252,8.43720689645612,8.42928030635608,7.19211859301909,7.18369571682338,7.11977896925183,6.52808705334207,6.48255276521424,6.45182411965193,6.11541315322438,6.12169430384005,6.17325319241683,5.75617911222058,5.78664899368453,5.91531241118195,6.01446899008808,6.02127238834826,6.00485291898365,5.95204910629964,5.93308469170084,5.78964621714709,5.49891648344287,5.50397545848714,5.50798777854965,5.13309448986623,5.13608199280012,5.16616045334294,5.2973013335121,5.30015874375356,5.32047589832596,4.88533375850871,4.8588086707391,4.74359942056416,4.2602776912478,4.25689556509607,4.32832837622108,3.98835958541954,3.97954875381799,4.01124062936945,4.73380742145082,4.73230866854369,4.75319921585408,6.62325067419513,6.61162831448916,6.56554914499618,6.2288944988972,6.22755778941233,6.22575078522826,6.69864693238218,6.70839180512756,6.52862123546148,6.64169844709788,6.65061454594916,6.5792467760548,6.86224104034208,6.84881885066684,6.86214587512166,6.42930452389781,6.43573818079039,6.42260530462453,6.70558725820643,6.70345490995735,6.25240852902887,5.73152080192715,5.74154992197072,5.52313630883367,4.56286955753618,4.51889221837369,4.50172895206783,0.424154085477636,0.422244542984274,0.405683602846595,-0.519763753404486,-0.551789554457286,-0.755273846278195,0.410071665990296,0.440741653264979,0.3034544057403,0.877181754666864,0.846496661658337,0.860597042202615,6.05469831616808,6.11145514340287,6.11464079031988,7.07723340125793,7.06622878459273,6.97419258591772,7.83454389258381,7.77777152147517,7.78446063121257,8.23693527219726,8.24502036544595,8.30540416193037,9.90793051402952,9.92646291970062,9.94095314035966,10.0024241023583,9.93595096855668,10.0081162412986,10.1913131349036,10.1824977768741,10.192040822496,9.54316669664307,9.56969819977869,9.57260696753788,9.51422215377057,9.52416151663124,9.52860147505376,9.54962372326378],"I00649^FMA_OPER_INC_SALES(LTM,0,-20AY,M,\"PORTAGG\")":[2.56119038339527,2.16486134628936,2.47989695097912,2.42444179497285,2.56903650515126,2.56921445609319,2.56804674484516,2.58741633537759,5.5446642587398,5.54107545581908,5.53307906794506,5.40643141066806,5.40480428162779,5.51871667806555,7.10775469880932,7.10725057346156,7.11352346175964,6.98189564950051,6.98158189378835,6.98981968356706,8.46560513285968,8.46589358975576,8.48883747913886,8.94841032434388,8.94908464065068,8.75862096378624,9.36104328273398,9.35527298849876,9.51068527874083,9.55425426537794,9.55398462455048,9.55468946453956,9.89949970336359,9.89189869443375,9.8467975882588,9.94035824463894,9.949137500446,9.90635286315679,9.6594204202813,9.65878925589499,9.64035515988761,8.9905479168752,9.06920201089644,8.86247505804409,7.93611920236516,7.93715076091787,7.93834569056626,7.52154598159034,7.52267356636427,7.87626532821356,7.68026501505661,7.68568587971305,7.7059724702563,7.65330449793668,7.65572965012596,7.59068143971693,8.39400057930854,8.39678927870475,8.39592038226426,8.48849988261672,8.47573158968889,8.56981547067599,5.28985797460692,5.27114022338153,5.26568774763296,4.09410476649512,4.09008047848429,4.11029998796497,3.02001009250621,3.24126312991674,3.23913164446193,3.06322747691043,3.11581637801752,3.11490630847341,5.97941029807349,5.98967564226311,5.99588037391293,7.32593516960083,7.32785566254022,7.32614564287807,6.54638410858318,6.55243526974358,6.5056606272273,6.4548773012054,6.45504137494439,6.45440806428879,7.13687228297479,7.1353632524628,7.16640692872722,7.37144251354243,7.37073877745553,7.368198442584,7.38984091744031,7.39108850676333,7.39139070162754,7.4598690683652,7.44587337075956,7.44849583335905,7.64044534094732,7.64353025713065,7.64739625182482,7.75050250715148,7.70242969495175,7.73513168746106,7.17592446345393,7.17562069875103,7.16668143779744,7.41292862426084,7.4080353948253,7.41079674227611,7.27501890210682,7.26922918901169,7.29454896852757,7.3267172977786,7.32487404121971,7.32307229367235,6.875734852559,6.81367606564954,6.90312950203367,6.31294358968311,6.31922259519263,6.29207329555306,6.22136989070246,6.24047971241943,6.2149984535022,6.31963677722444,6.33341588696159,6.34414375339306,6.3666038112673,6.331851216317,6.32587682046385,6.73210615220436,6.72778860823267,6.73916600412494,6.26954235192136,6.27033917754184,6.25164212413357,6.44362751575451,6.44240990809784,6.46584660001431,6.09438673995533,6.0892912549098,5.97266290032836,5.90475554392874,5.92085240989987,5.91799302661677,5.77282756420578,5.77328020458744,5.79915322998754,5.74644575313965,5.58582620726359,5.58399354889534,5.09519797312822,5.09583472494101,5.1397069903516,5.12905964837201,5.11486065186271,5.12563099890535,5.11923285473004,5.119505819953,5.12809368989642,5.84890405232661,5.85005045270114,5.597493042864,5.65583118467896,5.65681788902694,5.60942020210277,5.70112344486238,5.67665856059597,5.67434060860842,6.48236066860481,6.48307021878179,6.48301148348158,6.09027060345738,6.09186289773282,6.04943052666475,6.93227647366535,6.93008885407343,6.92726023510847,6.29183611817003,6.28351566484919,6.29725290514136,6.16900214647423,6.17148524442249,6.1651196174327,5.56495849699599,5.55088992933093,5.54870933056854,4.12769693847508,4.11904080443101,4.11615718736507,3.281495374036,3.33850100089438,1.95382222740209,-0.216294240316177,-0.216514682164604,-0.238355576279483,-1.17393586281549,-1.19036976620485,-1.18205756413969,-2.82993469939817,-2.60126665462889,-2.62321155986292,-1.97531545665715,-1.94902083084358,-1.00017788049278,1.90131281632491,1.89850010619383,1.92290232617556,4.45967365577386,4.55480630700163,4.52300047372375,5.56296147312497,5.45098499971917,5.45660310159939,5.71881002434696,5.77828344155025,5.25221025028245,5.3352173335934,5.30770182363467,5.30745764904822,4.75733513051626,4.75699438711042,4.76381721425664,4.11408556446774,4.10943457897821,4.11058888725032,3.30496156206685,3.30601654276761,3.78175937365094,3.29232008750495,3.29152363008195,3.29640378448946,3.13437678518882,3.1329256820444,3.12799032747611,3.59208358781435,3.58996453166831,3.59304226301605,3.8353929750387],"I20436^FMA_EBITDA_MARGIN(LTM,0,-20AY,M,\"PORTAGG\")":[31.6209391537243,31.6138020110393,31.3301037385858,31.3215160994103,31.3449870366871,31.1917575733156,31.1742439845811,31.1398775637158,30.6291316225087,30.6320348443042,30.5850275225284,30.2166023171267,30.2306981171531,30.2975387990365,29.4589331076285,29.4516435688109,29.464476216551,29.1166474279731,29.1186169745539,29.0759241821322,29.1222529771258,29.1320154605007,29.147782553443,29.5222800146194,29.5050799245092,29.5338738050079,28.9521983661328,28.9619184186629,28.9833555692886,28.9221555402937,28.9275950041495,28.8817278196352,28.1535610685912,28.1890132318855,28.0979494222199,27.9349631647059,28.0788183705577,28.027229940174,27.7572247129313,27.7306665053794,27.7218172554722,27.2835700983276,27.2690923785143,27.1678655909096,27.7461516730898,27.7452609401949,27.7699927737607,27.65160965918,27.6228214668513,27.432508473608,27.6895394418404,27.7784198647116,27.7767667144827,27.2005490489344,27.1959112514864,27.1247474178471,28.6214103518608,28.5917299149962,28.6116675132813,26.7681139063226,26.7512453740338,26.7678304229527,26.6579874231757,26.6415324982642,26.6536116570448,26.7522682944183,26.7439782396539,26.8029062187292,25.9055827662177,25.9215452791962,25.9328332083393,27.6157399422396,27.6219952755645,27.616929080719,27.8132781449045,27.8240733998012,27.7941038558579,27.5477187597377,27.5140936206445,27.4959728827186,28.2463241269527,28.210433247533,28.2281768082401,27.9214692507889,27.9061417377891,27.8959454080491,26.7970428766002,26.8030006804325,26.8382795299866,25.6399296908155,25.7382738311412,25.7679151340684,26.0103972011062,26.0057333614144,26.6279910058132,26.999108168514,26.9310499519812,26.9599638401903,26.8784744759391,26.8660136818244,26.8331110995688,27.2373657695887,27.1951161214683,27.2685733573092,27.1154247207441,27.1239829988638,27.7788938382272,27.3603339269411,27.4068686594632,27.4748377506744,27.3418559176937,27.366333317538,27.6769861437127,27.6144413066017,27.5917294098784,27.5728578279458,26.6942875780795,26.6869879666244,28.2001886339875,29.0035165728952,29.0000770319676,28.9607840751384,29.2140860222963,29.2236283415341,29.2188124085754,28.9783930269816,28.9580482002998,29.101704146501,29.0856330415251,29.0828732105723,29.0797932940691,29.4712101598705,29.5029883211634,29.3937313873686,29.2698314366579,29.2722671129234,29.377977302454,29.0846403026276,29.0411184251539,29.0153663011352,30.1980555137658,29.1161671087108,29.0045106896386,29.1637971633379,29.1583324038496,29.134568873786,29.2041274736669,29.1984733079706,29.1738890555943,30.3009254963147,30.279650835223,30.2680907449735,29.5710107076646,29.5632084251908,29.4817012001088,29.462226061834,29.4595552206476,29.4884616286652,29.6911533478702,29.6985663385669,29.8338778432618,30.9161663106679,30.9391979541156,30.6272122360327,28.6222977713219,28.6225754750545,28.6280252405078,28.7746428802093,28.7811517458346,28.7909398248564,28.7879652488814,28.7603686460326,28.8125980952193,30.880110246402,30.8838843539944,30.904614465569,28.7982406692621,28.7724603517262,28.8037136430716,28.7568547629448,28.7559627728468,28.7999465063577,28.737517068999,28.7250022327803,28.7389232690184,29.6258257868288,29.6646497816615,29.7019088561265,31.1042444121923,30.6277735161711,30.6677808399962,31.0036770004696,30.9898489323559,30.8603706002862,31.7369492250048,31.714167495193,31.7021254609261,31.4396691598191,31.4275492237248,31.3932122820661,31.4972540503908,31.4640224108024,31.5011723655873,29.9521063880831,29.9579521558691,29.7610871801498,29.073608808671,29.0615016470735,29.0269525907335,30.7738967496488,30.7228582445666,30.7615552056827,28.7324389634938,28.779973198941,28.7902461685378,30.1853018016825,30.1983961973753,30.2414669293298,29.795865729248,29.7804634256369,29.8342594216155,29.9598228938333,29.9897164821528,30.1520946475262,30.7197169235841,30.7443058842707,30.7732874507493,30.8056575753593,30.8216827653863,30.8115009746459,30.2985188776591,30.3109236192912,30.3037487783726,30.3018319909912,30.3127211056115,30.2575165320339,29.459336286592,29.4998820599357,29.4628475439417,29.4677020098348],"I00901^FMA_EVAL_EBITDA(NTMA,0,-20AY,M,\"PORTAGG\",\"MEANR\")":[6.92362860362632,7.0291784571273,6.93237448025733,7.30504631880871,6.88016812386792,6.39541639490325,6.08964605920377,6.43234198107125,6.2533431112555,6.54252022800765,6.50521006875126,6.47796677796566,6.52137139653082,6.7063305377311,6.80834870898639,6.5565465603952,6.54552855737079,6.2238409939034,6.30103753064127,8.54198189080347,8.56143187730333,8.35013967368166,8.66090719161982,8.2064165288858,8.17735349812404,8.02779368811728,7.95994036109771,7.93891647115445,8.31145162382429,8.61852638728853,8.80131874482286,9.21509332981413,9.02455099867578,8.57254060403795,8.03424324629656,8.02562602865503,8.22052504088983,8.63653844370616,9.25430598831018,9.5232766776727,9.24073260509748,9.50086018741886,9.34478270386083,8.97277227160144,8.72204802242484,8.11687409619441,8.48285086420064,8.3919486688944,7.90152527362354,8.60424468593606,8.81691730855871,8.5317363114085,9.69728967569001,10.1028945530556,10.3040756501102,10.7774595663743,10.9158479315114,11.5315456317656,11.929948547543,15.3995757492359,16.9030404153783,17.4410988043088,17.4898365883483,18.5716896353924,20.0496144102421,20.6427029230187,19.6252210899765,17.8934531874741,16.421151942334,16.2669535249031,18.7038596451754,17.8654680110928,18.5296726005397,22.4075025567347,19.1619660923137,20.2282537745004,16.9074791911194,11.050124333218,7.11358080352092,7.18981106769471,7.64432026443802,8.09108157624404,7.76763425946,7.82117532557167,7.55850604757638,7.39685745205509,7.22113071994903,7.17174929346863,6.87268082674091,7.25505765417467,7.33474416443577,7.29220696313632,7.049922021099,6.84161057171353,7.10638557957153,6.89334534416338,7.38369784347687,7.29599210763167,7.64486843539798,7.57843240273536,7.97406214752068,7.7048850849912,7.45608806394275,8.35572667731592,8.33459968725703,8.5278391909365,8.21454088690819,8.39728428409076,8.21126221935759,8.16628625142642,8.42306307822203,8.66754434698027,9.04590684306699,8.82652016682606,8.57441496419546,8.53498266419376,8.23365779068075,8.3128128691293,7.96100873918076,8.05312020212015,8.16789352350244,8.23526831279762,8.0924676696021,7.44523146959163,7.90065497739029,7.71764391364845,7.94490339915241,7.69606740535969,7.53181490575874,8.16690301185582,8.04822887733088,8.25614952807956,8.04076874663691,7.84829863009712,8.2353336403318,8.08570708011784,8.57336300004013,8.62944949622148,8.82211741004641,8.69299081502128,8.60231502182762,8.24857914435579,7.99540840395782,7.51506323418036,7.45620844242905,7.36130374837074,7.4065685181171,7.78675846150201,7.78951481749921,7.5685417555008,7.59669907259341,7.98095612313061,7.51268028691003,7.61479289858361,7.42566451341406,7.32113117961077,7.11421009664845,6.94713369674658,7.40696612785417,7.17841604086793,7.30792947944679,7.08175805367839,7.21722092287269,7.06841294864225,6.84973695066362,6.67963908480142,6.60687860529622,6.56212855484855,6.58177614180409,6.54211677459376,6.51398083666536,6.47984388718429,6.2580723648076,6.51591159690873,6.53726464331788,6.23261922861856,5.87193206279845,5.60477114248544,5.45191057972929,5.5921902878822,5.16845962205229,5.2573078307724,5.86716422622169,6.04079151303499,6.07324059179677,6.10601259044622,6.0572599301906,6.26427724886073,6.21653648868734,6.31878439935931,6.13248049256573,6.28132453804072,6.32290591753971,6.09750988007179,6.39931050118181,6.61576490772554,6.92555241319203,7.51682641278561,7.54571654526952,7.28453179643663,7.07138459960288,7.06294581441915,6.78691281808153,6.59675042878104,7.12915741296464,7.04188099284684,6.38781982032838,6.10466633608013,6.28807714587233,6.25846356227348,5.47704380164812,5.40641386922515,5.54536518140315,5.63436164727355,5.59170472322054,5.18251050043242,5.75138013674239,6.55718149851571,6.34270180812736,6.2372988913139,6.71600719235837,6.56661617706759,6.18083577728914,6.38555078430705,6.62213974909929,7.00679382150431,7.25679380599218,8.06560445388956,7.93731111856044,8.08760376366769,8.19500931560783,8.53169318621917,8.9240420256873,8.81170742966106,8.68441503185137,8.53476115911504,8.77239307398364,8.58022636551766,8.13878944339659,8.20979810168781],"I20436^FMA_PCF(NTMA,0,-20AY,M,\"PORTAGG\",\"MEANR\")":[12.3378188779607,12.9751870357973,13.1345068290977,13.2319972566492,12.8769466952851,12.9665526776774,13.1304159177991,14.1883567206703,13.6822916792806,13.2716774818386,13.0930304945614,12.380563135523,11.9796486272581,12.3183623719222,11.8569830262131,11.9663673464201,12.2921056962163,12.3208969590223,12.5796135080751,13.5536329768555,13.4725151360709,12.7203194281846,13.4528267426807,13.8119215684,14.4564226103489,15.3629368987042,14.9903140786319,14.9729883073177,14.8014591092064,14.3847227544255,14.4037762296215,13.938284442361,13.7302759160862,13.3025917359334,12.9622517369837,12.5912328986865,13.2701613698845,13.7800305584536,13.7909753959189,13.385616982901,13.6208059525273,14.1419361602349,13.6029128079696,13.162859591509,13.2240252223876,12.9830693450306,13.1582499654531,12.7598503752943,11.9528805109434,12.761211255258,13.7757479128404,13.4226120938807,14.0319642566749,14.6430312495571,14.7997118741876,13.9460495385929,14.0177150114951,15.1703699351782,14.5001389997979,15.3310646256591,14.9678544857476,15.9648975459873,15.9960044655836,15.8611265489171,15.219256902494,14.9543269148314,14.8083662072317,13.8768747956315,14.1930707095206,14.0642002477728,14.0354899608338,13.0478654673358,14.3622191604103,13.7427042064976,13.6104120620467,13.9172479362032,14.0981029069605,13.9028006063814,12.8669272841051,13.4427078648788,14.228919718819,14.2879235545936,14.0801281452723,13.5499860458824,13.8394172567259,13.833740262959,13.680691673717,13.6569009006384,12.9798781903186,13.6050233310224,13.7976235990716,13.5715762578053,12.8169800809618,12.3483600896048,13.0437412629217,12.8654352734961,13.3885461273487,13.3490491225704,13.7165797582483,12.9988291212259,12.7558003558804,12.6839593188148,12.2919299156272,12.4485666135777,13.0730637369741,13.1168673992442,13.2776544755212,13.3635816760765,13.6111815145544,13.3584721592491,13.4153775108545,13.7114853295881,14.1818571737144,13.6561355791922,13.2454008338797,13.082837165123,12.350667241176,12.6238109685048,12.3011925813047,12.5992192125345,13.4512182116211,13.4692588295996,14.5645392702835,14.3237406152402,14.4294562789572,13.7848286938362,13.366203020488,13.5877542631087,14.0202530813756,14.6819622447468,14.882777088203,14.9912810612209,14.3372621659846,14.8919724517674,15.9780501566052,14.947101666179,15.892151938576,15.8709465844488,15.9969151987444,15.8735851139831,14.8593270909137,14.0714158698654,14.932431645722,14.2442831489205,14.8744122440244,14.397009160768,14.0916965761492,14.2447619370062,13.9995307705653,13.874868643397,13.5777602232873,13.9308201679339,12.7128677408372,12.521297037432,12.6224451337916,12.4782212590476,12.0951445033439,11.7668855776377,11.9192303702501,11.7692700915415,12.2139615338065,12.3816030825103,11.9183844989303,11.3997602478711,11.1229692935912,10.3678134342986,10.3400679836359,10.3436598354836,10.4401928310552,10.3077539791264,10.4035461597606,9.7976860784912,9.27712210994072,9.87293483502604,9.67912741725416,9.62500422050613,9.38985322616524,9.53090688954955,9.02351253163469,9.12776207308861,8.76826169290579,8.85974485606181,9.37626710609758,9.36193111567308,9.63870000432301,9.3409909199495,8.69340769629082,8.98156386615243,8.59344830714178,8.67150920720119,8.43734853775122,8.97505276277645,8.66610836528326,8.47445044280839,8.30600489597305,8.54176801514858,8.41461011909107,9.10210555311826,9.4836251091488,9.45092032339658,9.3978990522581,9.58667116476451,9.08882358535818,8.90461938387467,9.08978745090749,8.8468328179826,8.70920184517141,8.10546084965059,8.02709735618422,7.76123600302517,7.88311822727672,7.5043303310422,8.62310836152146,8.98056967958366,8.75710983050199,9.52777669052418,9.76611901982247,10.5866632012719,10.5924596315204,10.3149445755147,10.3655254958886,10.4010010209729,10.3734705998293,10.7113251849774,10.8213198260728,11.7238399793712,12.2548738532019,11.8542652474596,12.1202663934011,12.1150805190333,12.2223752042565,12.5888214595473,12.9715089952704,13.4691984216235,13.1174070203365,13.1721188640353,13.5334876966939,13.285530588157,13.2805297814464,13.6352949147617],"I00577^FMA_EBITDA_MARGIN(LTM,0,-20AY,M,\"PORTAGG\")":[24.7490556242227,24.7885554933668,24.7485693170753,24.7423254987381,24.7187250175193,23.5315341813181,23.5367320487828,23.5552669442502,24.1834475618296,24.1819149383202,24.1774527463012,23.9767980469807,23.9739227884018,24.0164918149255,25.2245843089577,25.1724681741559,25.1278989093727,24.3322568747133,24.3158575304907,24.3946386869029,25.1868342878475,25.1623038784685,25.2176081708217,24.5769071076344,24.5815122914188,24.5568354504249,23.6312918661405,23.5832271338049,23.4321008037928,23.0769473634475,23.0585833357557,23.0743527354975,20.3438831732771,20.3262794922864,20.5800693359793,18.1066629902049,18.1057443164925,18.1495455637445,15.1743403175715,15.1092986998217,15.1580691261048,13.101261521608,13.10877636169,13.1155615898882,12.3999766735688,12.2825342104477,12.1017437791471,11.6285081166002,11.6243188157981,11.7482462566328,12.615126820617,12.3589415302467,12.374112239343,11.5287077656624,11.5323875614073,11.5376062137155,16.3856972094194,16.3491084759053,16.3256017490462,18.1088878737838,18.1017192726879,18.086293884705,17.6506506492306,17.6171277288743,17.469203459186,17.4985867731259,17.4761667924989,17.3604780766666,17.8710212287868,17.8488936227017,17.8462438095914,18.2140522600471,18.2079348832335,18.2374737329436,19.8316752691681,19.8185903455639,19.0260317399148,17.9236692864633,17.907652108847,18.0067636612148,18.6440385468562,18.6120350283472,18.569614808934,17.8988535641936,17.918253456856,17.7417540748794,16.0644894372766,16.0644968520454,16.0019199642415,15.2935931968958,15.2930094982809,15.36510095165,16.4080328136199,16.4028560870038,16.3950058398071,15.3328276764646,15.3314633460312,15.5974237046671,16.1359307207009,16.1234656610225,16.1352727960222,14.6740611348658,14.6737472094528,14.6709340036538,15.4437654187842,15.4312360037936,15.4483516137446,16.0692739955472,16.0707537163471,16.0847702329711,13.9825037996251,13.9802368832139,13.9301702567785,14.7553362895228,14.7491942168379,14.7997792177595,13.2606722903012,13.1888872624587,13.2527405305519,11.8856777839528,11.9914329670603,13.4282715737214,13.1583163900485,13.148666533963,13.1156806507565,13.5411520463118,13.5862474102153,13.5770255478688,13.1549013562653,13.1134711083766,13.1157007693746,13.6231506699789,13.6338042241099,13.5671413338347,13.2210868779148,13.2268572549924,13.1764197525502,14.4652908949215,14.4420100924078,14.4029419512269,14.0237654925248,14.037247607225,14.0633104609602,14.010916448634,14.0154619681502,14.0097081288767,14.3939716395884,14.4046278280114,14.4105059420102,14.2709603934853,14.1940953578802,14.1788535130578,14.3641498849655,14.3610811604425,14.3703937404348,13.8473265940284,13.8394655702652,13.8439987536083,13.7944651323132,13.7909038030897,13.8003624765921,15.0439642488027,15.05698498246,15.0508089645968,14.1802127490166,14.1825704190761,14.2001221775458,15.0472641829684,15.0506949802806,15.0106536247076,14.2356919126338,14.241065529172,14.3390768955622,14.8803387498629,14.8784903043354,14.8968842502317,15.7151005023249,15.726127062299,15.6410752954923,16.0925467491606,16.0911730633454,16.0008881787062,16.5466183902872,16.583887168605,16.4329294676359,17.3413586888737,17.3422463346824,17.3497319550111,17.958980557845,17.957351547462,17.9668833021786,19.158600112155,19.1326094683874,19.1338201940181,19.5340769914162,19.5518726734911,19.5944746135439,19.1960080994052,19.2008686466688,19.2082716818478,18.5002435596508,18.512514514083,18.5913155527107,14.8251464992238,14.8154391545455,14.6980247439566,14.1947308823528,14.2546077495168,14.3274982749369,18.9044530562725,19.0220557315283,18.9900955633646,18.1785462364751,18.1204453825477,18.1189062138594,16.4545112509468,16.4537580202844,16.3789178000491,16.7917020323138,16.4714886314167,16.4353000531574,19.518268357848,19.5168738922857,19.5530290645653,20.1188968949766,20.12893537725,20.1357152367616,19.7749406078584,20.1815852648181,20.1929631516667,19.5126690616108,19.3912244659818,19.8927136623982,19.0143824564612,19.0149312656431,19.0015465596422,18.7244313765735,18.7211560401833,18.7333889960066,18.7470832756434],"I00649^FMA_NET_MGN(LTM,0,-20AY,M,\"PORTAGG\")":[1.0105513444094,0.674332889299017,-0.588314012954062,-0.65707815452195,-0.513664174763475,-0.216310303778568,-0.217605211631322,-0.1926013014954,2.03441709925309,2.03170207740778,1.98788737424169,1.80189127920143,1.80022152653823,1.90389228580433,4.68841338075868,4.68890161981265,4.73913489113049,5.25563627308935,5.25601855689712,5.28253603981212,6.15449142065971,6.15562772340864,6.12083898054149,6.77233675332332,6.7772236715764,6.60228540020433,7.15733730505239,7.15132783096339,7.30776190487693,7.74286830642305,7.74319392400939,7.74335657422939,7.68802493482946,7.67787536939412,7.62817362443847,7.5637322940415,7.58033626408432,7.52832945911464,7.05598988372781,7.06244724381968,7.05313248938689,7.73590269529785,7.81092071211388,7.51728346343898,8.42414644728513,8.42658681836345,8.44175534402324,8.51855955481995,8.51977678964342,8.85541847388854,9.70896144527813,9.70782864002997,9.77903390651997,8.94464378027099,8.9571054678238,8.84687464312618,7.03136638740289,7.03828896723864,7.033568491771,6.6249782511095,6.61330902362308,6.68496714706293,2.76927597245199,2.74411583604759,2.73763825084906,1.71722129458188,1.65873076836757,1.70525806478619,0.0371942189384728,0.392512234118036,0.393905124339992,0.188889203138492,0.234294103595963,0.233346894029206,3.25820802748873,3.28379258926407,3.28868684179203,4.91873557786764,4.91087804137296,4.92339402015446,4.5870442356216,4.61109654743896,4.56891678474808,4.75259868240699,4.75244308740316,4.75190753445944,5.3660303055801,5.36217031030441,5.37862069254265,5.99962109071708,5.99955377876006,5.99891224245877,6.19701529200779,6.17865119172202,6.17860771038912,6.14445317492564,6.13471225425762,6.13515923945179,6.32943765742037,6.33112154014013,6.34132147372235,6.52075172475694,6.46029924894693,6.48978400686257,5.53739061664807,5.53745011336602,5.53252525290791,5.67485129171407,5.69770447051922,5.70183810385268,5.41778297929614,5.41489629313132,5.45031112419525,5.58599756988259,5.58295976848981,5.57645573340641,4.39164924045183,4.34406247038262,4.39167027960792,3.96509432385397,3.97256391036976,3.9425970790422,3.94915075314437,3.97001843741325,3.94178551659128,4.64106695496009,4.64819780672413,4.65012720319318,4.80070018177829,4.77761457478756,4.77495504732668,5.32622496488899,5.32575861197916,5.40102916936175,5.42071158239195,5.4208366756134,5.41307301154891,5.66865677390014,5.66939629445574,5.71194808289732,5.151399922621,5.14923126011997,4.96014496123404,4.68596928603194,4.71105890992389,4.70952147641791,4.77543570432564,4.77597642055168,4.78219686636768,4.79333604332292,4.59613648585988,4.59553660055468,4.59715451976622,4.59761024822422,4.72139594783799,5.45425057442573,5.45337615055862,5.49205774623798,5.92840404734442,5.92631764320487,5.92382885305087,6.37078774356035,6.37580481091221,6.18147648076573,5.68807165992293,5.68109937167381,5.62524573927333,5.33322557798708,5.34832776009165,5.34595690513776,6.39853634204346,6.38964207528344,6.39410393048737,5.48734355122593,5.48757839717331,5.46833261004454,7.0036808078525,7.01099409973547,7.01757527741106,5.86071575094776,5.84537876302713,5.97735358057791,5.86664311343252,5.86830770271682,5.97141056526476,5.51602401928786,5.54090711566297,5.43186166212897,3.03940580603629,3.04182784500984,3.04535735307278,2.25963456286952,2.27700655214173,2.09043657774498,-0.148022649498,-0.156875686189795,-0.152199700588907,-1.38825243245384,-1.46475757523766,-1.53465368069615,-0.624544964936328,-0.508330149502242,-0.527129049288892,-0.00132853270358655,0.0143062088766057,0.0311803290215594,1.86366711949746,1.8617178675373,1.86670615718701,2.89493844040126,2.9443392037411,3.00920053820687,4.61590753918756,4.60117553290485,4.60049659115708,4.1066159414466,4.14180718829335,4.44642267704388,4.63721500385159,4.64582492391403,4.64624041185048,4.60412537258257,4.60411050701117,4.61302925691563,4.20021840757556,4.20248148882502,4.2025559287999,4.27389787743297,4.27423392243579,3.9488169172478,3.71109696819055,3.71074052311592,3.7126297594258,3.69432128529281,3.69352523047839,3.68892059186899,2.99408445735526,2.98628857641758,2.99182497251844,3.1839893406882],"I20448^FMA_NET_MGN(LTM,0,-20AY,M,\"PORTAGG\")":[21.1937976997604,20.7596750061631,21.1908361315414,21.1946038243914,21.1823882547163,21.6189958369961,21.4523800439686,21.7599316060593,22.0363774047976,22.0374052255891,22.2132410470144,21.1896939348234,21.1886117586211,21.1899296889373,21.170947610878,21.1691671796876,21.0268530509017,18.9446794044482,18.9414137836562,18.7950130101466,19.2848446202314,19.2650774099277,19.1860047341697,19.3585045439245,19.3658518830813,19.6155652310595,19.1961071610616,19.1103934595107,19.201419605499,21.4173271853605,21.287818993384,21.2406339309509,21.279978539206,21.263275168604,21.3527472163057,20.3622070209225,20.3673849598637,17.1510685542885,16.3759547171,16.1631379937821,16.3271764042892,14.2814226500511,14.2738000754692,14.5585315382318,15.5572904360854,15.4829939570065,15.4906416000964,19.2097185893063,19.2337830484076,15.9073020520246,17.1590917004143,17.1104257132293,17.2012504727641,17.8778395233569,17.876161785789,18.1301883362532,20.0590139128405,20.0758546751572,20.2200913406506,15.4092599895292,15.4176464133041,15.3440859743504,14.2521800786765,14.2509974202872,14.3064335248031,13.8450709211534,13.8375424783681,10.4329501526693,11.4773137657889,11.4758851312443,11.532305013269,11.3514952348378,11.3178223742402,11.0552677731878,11.1408293563846,11.1424815564044,11.0588846361412,10.3735301144326,10.3852565565465,10.2817290058654,9.0812214486452,9.06513195582786,9.00939480837356,8.94930274940635,8.93295928460142,8.17447370115752,8.25847627548143,8.23297119475058,8.95900753919987,9.88125623717726,9.74440709406764,9.6516390594936,9.20609796520792,9.20914957448281,8.89320777348853,8.02490089314573,8.00558651415504,7.90601531427086,7.63140412236314,7.63369143711353,7.06663093456773,6.35380662922582,6.33391552460635,6.00476146915509,6.73111402430634,6.69019017005695,6.68022883078596,6.43727412000418,6.45292868908728,6.46175293605592,6.49408751538824,6.46929894664641,6.41190059733332,7.9119735009585,7.91191699725796,7.89164906834789,9.25303277257475,9.23791162686073,9.22764662714899,10.285626868442,10.2815638078067,10.5731865388433,11.1935426089631,11.1737344446462,11.2000417572408,10.7415572274957,10.7411300234871,10.7195891213589,9.81230498607644,9.1624176523882,9.1618625170329,9.58371169469196,9.57643441464313,9.46039485350836,11.7913889873085,11.793242356428,11.7472832201213,9.31460640148572,9.29720938196809,9.3587822668644,11.9088956476162,11.9226972981449,11.9482133431216,9.57875895070394,9.56581639378433,9.56273773961244,5.63540612695442,5.63114357979819,5.63533148052526,6.16452432964646,6.16491418427128,6.16945400486295,2.25563627347287,2.40304269565005,2.37718043179208,1.59266690887941,1.59542000982936,1.59905301921864,1.24831496749821,1.24795679430951,1.24676464562452,2.68184881840702,2.69404574140965,2.64367572191089,3.99385485013839,3.99056959192928,4.18027378342687,5.52651267980752,5.55809429344819,5.56582175787699,7.40136477753006,7.40176972818337,7.41171729979974,7.26762956557179,7.26696841576969,7.2763501771646,8.34329812672808,8.34408231336404,8.34210941701339,8.31306003899694,8.2656932616811,8.21594099019623,7.85949779048364,7.82714096103601,7.82718278360501,7.57763021588121,7.57711024857922,7.55537021366694,6.87081945160452,6.86987885072246,6.8718291907883,5.6968428222193,5.69458606410657,5.65034541218303,5.28794800237695,5.28604880671445,5.28111850258835,3.84639669416261,3.83887520472282,3.83073780435173,0.819315398613751,0.812868700404362,0.837296575975915,1.89089176626193,1.87499577280799,1.78522095281415,2.13850098977475,2.12352354015628,2.10619538150677,3.98536737032402,3.95050716020663,4.04171948808443,4.99469750150508,5.01017272850627,5.01144409655995,5.63769162082107,5.63509115807652,5.7095003988502,7.59139389085925,7.55878374561655,7.60730437487505,7.66588040897942,7.66087532645462,7.52233011556797,7.84064142168599,7.89153018939789,7.88103410131573,8.46813869070748,8.48535250489923,8.42130227917059,9.22741922118054,9.15635482718765,9.15576917442241,9.51406638203675,9.52381968579974,9.56696800562381,8.58915865127228,8.60974220290288,8.57961253876809,8.6662608383359],"I20438^FMA_EBITDA_MARGIN(LTM,0,-20AY,M,\"PORTAGG\")":[25.2776121079174,25.240311906589,25.2383278269237,25.2351352739079,25.2956495075399,25.348595323332,25.3333884560687,25.2528041953915,25.1344271208509,25.1363575791489,25.1877507921264,25.1220241592104,25.1138732457873,24.545226880277,24.8873624986338,24.8893679410643,24.7443158847041,24.6889199948345,24.6816952923109,24.6918839407776,25.6087030473208,25.6066309012343,25.7879002971267,26.1289597507584,26.1271707031381,26.1111628412078,26.6369276176182,26.6395275836716,26.6372078867125,26.6368237931876,26.6232494015883,26.5681246473943,26.8195122000565,26.8225793977605,26.8041341766433,26.8881579718963,26.8806608681125,26.8591428626487,26.7127955627574,26.708733326525,26.5741363453601,26.2192366127208,26.2051834240921,26.2853592187238,27.1099528485255,27.1101708123392,27.1597053280039,27.0448475951623,27.0519091917643,26.8514795890501,26.833832088338,26.8237714647687,26.8865210280515,27.4343305516151,27.4256250861414,27.3646785269053,27.0645643430073,27.067000395247,26.195446985623,25.6489058507307,25.6549736524927,25.6244770624642,22.3597145500274,22.3615217392875,22.3283832670795,21.0876061873468,21.0918976008347,21.4471825721854,20.6586076997234,20.6533209200874,20.6391923856746,20.8263761401497,20.840174206535,20.8168948952287,22.6476023583128,22.6572597134833,22.6602399075448,22.8576662977895,22.8600845441263,22.8404633895232,21.6917618288996,21.6929590983715,21.6638682717877,21.4147218312189,21.4120299231704,21.4159390754236,20.496858813389,20.4737852945767,20.5393153382452,20.4699194418531,20.439730773879,20.4386091730509,20.4013440278388,20.403310827121,20.3542368367049,20.4868046503974,20.5343511474296,20.4902394944715,20.257858132455,20.2550336483289,20.2729782674636,20.4470345674779,20.4326615793166,20.4357869258141,19.2786264769763,19.2708984896871,19.3286744983897,19.0442196279066,19.0490797589495,19.11609536864,18.2061696474769,18.5341696834303,18.8432128258414,18.8295661713686,18.8183435669364,18.742770343635,18.4513376168169,18.4488496234259,18.4597418676271,18.7864044370348,18.7634086922965,18.741931660512,18.854290733488,18.8537574779325,18.8687576541447,19.5384152215052,19.5209058843031,19.5190778491118,19.1573067142707,19.1709412275941,19.162032301592,19.1618296950301,19.1817236264723,19.0999817920532,21.2132212280479,21.2128538905793,21.1660517515354,21.217107406136,21.1910648156091,21.1327428153258,18.9256917522959,18.9180474382582,18.839787859318,18.961777035572,18.9587825844021,20.232111859872,20.3194505779476,20.3133625576482,20.2872972805027,20.5988046364412,20.5880790910776,20.3905871775604,20.2074834537023,20.2058781896321,20.1692519523672,20.2245515373853,20.2195830792378,20.2254485342378,20.2665714121964,20.2887089887043,20.2595982868294,20.0311011590717,20.0386859296683,20.5174324251706,20.7250415476383,20.7216816872256,20.7599098274874,20.6906048347094,20.6905832409899,20.7067951967001,20.779388395241,20.776168737053,20.9366326291019,20.5597709808005,20.5591426701121,20.7207806650381,20.4334157216511,20.4310260073166,20.4480729223029,20.4761316198949,20.437322017576,20.3542658021245,19.8584432670637,19.8676836740523,19.8723919264609,19.804159716163,19.8134590028914,19.8685698293076,19.5841378906442,19.5812710073847,19.60098237582,19.4557246116105,19.4535070724312,19.3777882604796,18.7788913355753,18.7749304852432,18.8803077525035,18.3797997462507,18.3792845252733,18.3758797696531,17.7224093824862,17.7231001403652,17.7226581457582,18.0837811971572,18.084875068928,18.0860959894618,18.9594196840441,18.9587460770508,18.9610547328151,19.7413501921781,19.7403144565776,19.6987723164891,20.5443301509696,20.545945337814,20.2430776840757,20.3307996385397,20.6354575229483,20.5861792151105,22.0483726372675,22.0663666767582,22.0686589651743,20.1943468509528,20.191926464109,20.1867357835262,21.5949541438537,21.5969791990916,21.5970052704526,21.4068735515028,21.4077924910497,21.4085412485328,19.2402484202299,19.1821929730846,19.1784531067561,19.1553643666927,19.158560976074,19.1536531269385,19.4074721282335,19.4964536384654,19.512466105297,19.6599138016834],"I20433^FMA_DEBT_EQ(LTM,0,-20AY,M,\"PORTAGG\")":[62.4186373949787,63.651527327764,65.5261077514499,65.5586141475384,65.684083396775,67.1787533162685,67.0925843117367,67.0335300926336,65.28465292603,65.4096958861465,65.4797451179083,64.2928228229327,64.352697798648,63.9631416141078,61.0188718167182,61.0282779852891,61.1307040559284,61.9049382496565,61.9210673686689,62.3518665656909,59.9073247391767,59.9046181420574,59.9294369690585,59.2029927218699,59.2315227526579,59.3809339733737,57.2270017398134,57.2319603533938,56.9663982636017,57.1160754880696,57.1410360261522,56.8691231929118,55.4790734425953,55.5569446772748,55.6728477298731,56.6975106065764,56.6717758825614,56.6344027303817,55.5780726164396,55.631720334022,55.7621072465126,58.1610911179947,58.1575688277521,58.1346476626497,58.0701273797735,58.1261703622324,58.1813953182454,61.0726701841717,61.0297314620042,61.0745484019146,66.6058070905303,66.8653840364693,66.7786730724339,68.5711400531834,68.6289310641582,68.8470065564065,72.2089851036709,72.6665686306079,72.8209600331588,74.3904418687698,74.3494940587193,74.4845206223329,77.0582427236599,77.1765397279506,77.1532873384095,84.5802511748357,84.6108747706673,84.2737586137124,85.1936538705535,85.1360963754276,85.8765794294306,85.6440248541984,86.9856637485428,86.3708158073585,68.8565672021575,68.7572931157134,68.8734907371908,62.8133741491667,62.8085258173891,62.2343333886631,58.9003097306151,58.8890152462464,58.8838805466717,58.8988333821267,58.9123333981429,58.8351177154402,56.9019552800028,56.9003000308584,56.8266361582151,49.9175964711133,49.9657446408084,49.9134637626101,49.9035819433607,49.8837901059416,49.8471324268042,49.1332649550175,49.2879643198005,48.3312348681,50.2076238462912,50.2465451986181,50.3243634995336,51.0539890397965,51.0618863994807,51.0554826628458,51.8783378148539,51.9465683861539,51.9205193199935,53.0073544455871,52.9871060210468,53.246895339903,53.7926580165821,53.8183292269004,53.8509449561909,56.5656529072881,56.5148749170346,56.4555839732154,58.6482410439512,58.6563336683574,58.7176666732998,55.5519088979245,55.5170431425757,55.5436597199175,52.2094223060301,52.3731965220866,52.3633269836899,52.7738282614156,52.6831847281642,52.8257323718936,51.3266692408119,52.0160189770228,52.0833198625272,48.387284306289,48.3566970910563,48.329784979364,46.1039298651684,46.1596802896106,46.1057768006652,45.4697479534223,45.675447691185,46.3673721229885,42.1281860125471,42.0800727215771,42.0474027762591,41.2212340645313,41.2339048785109,41.6211792043194,40.9439188017153,40.9871120711651,40.7099967026318,40.5873584082911,40.5862683415611,40.6743807380474,39.3099293522131,39.4375093538825,39.3933121297442,38.9722149177212,39.1571146237581,38.9205637723871,37.851705139142,37.8558734950921,37.7164937866481,39.2544115036038,39.2071862408027,39.8202236486297,41.1055308532368,41.0462573156897,40.9266346475575,40.671962305427,40.6291303784637,40.7489159529094,40.7639612345558,40.8721847442168,41.0319244592462,41.8555181681588,41.8099515003003,42.1565140735361,42.9943078200976,42.9159906559298,43.2714664806317,44.2524359340999,44.2044263190763,44.735762587264,45.3989311523158,45.5227499565854,45.4369271472861,46.0533924126182,46.084921743693,46.0473879659963,47.5888514480872,47.8365946428013,47.8309923759492,44.6665817216222,44.6934867616419,44.2902931244904,41.2531998862229,41.4882970710502,41.7076231823991,41.9740234097336,41.7112623762192,41.872541262735,42.4516363409855,42.282045668836,42.4094811734236,41.3719220656604,41.1592170719359,41.2648775910134,38.224771638468,38.3548950505563,38.523058038688,35.4263266760321,35.4181888829629,35.9821976600286,31.8021092639785,31.4303666891219,31.5163191184564,31.6340019023476,31.4580441723596,30.7459812283447,30.531245513577,30.54195282265,30.5985578339927,32.4900416621881,32.3750491552928,32.2990155123522,32.2657379610272,32.1217669213029,31.6816936297234,32.4956236648936,32.4246883458173,31.7066724518237,32.0301755453746,32.057323977333,32.050956551649,29.5615447976869,29.4888092398821,29.50500846172,29.4716365900586,29.4442056900544,29.5413414785931,31.5578613939603],"I00073^FMA_EBITDA_MARGIN(LTM,0,-20AY,M,\"PORTAGG\")":[15.8439364132061,16.0299813664043,15.8438654496106,15.8335715960769,15.9482655867216,15.6997372467702,15.6864480770145,15.2138567647411,15.3954324659273,15.6349392616692,15.6486398941484,15.6457419218238,15.6282416174962,15.6686926196077,15.6497602170864,15.6524559379623,15.4789624660026,15.3079245801672,15.3001035270921,15.3926865058793,15.2798190527807,15.2850195470345,15.291133067641,15.2050117060716,15.200503365083,14.7355219653969,14.772387006088,14.7813657292145,14.7452375774406,14.6927518763931,14.6873601345736,14.670417251667,14.7719052661525,14.7768498781294,14.8704001407068,15.0073835454801,15.0097293727158,14.9731273453063,15.0375411243818,15.0467506256916,15.0386231818723,14.9193929078148,14.9215964493168,14.8395794980306,15.0193817108445,15.0245798943461,15.0324689244418,15.098404977431,15.0886372462092,15.2208537854729,14.9579537266895,14.9755901320586,14.9096265402378,14.7080764997616,14.7149091923341,14.6908077242846,14.5287961982754,14.6066593598459,14.79179996976,14.5977099883245,14.5982214255317,14.6001284134148,13.5637319385658,13.5689124919856,13.5722995966779,12.989622150286,12.9858222485483,12.6741239020502,12.3253920937358,12.3207659582822,12.1916873779822,12.1307140058412,12.0274164073385,12.2327900621063,13.1423458169141,13.1337448863177,13.2547646554284,13.1444842310786,13.1448647907164,13.1365608475375,13.0393525992737,13.0213433908208,12.9823169951082,12.8574909120356,12.8611673147252,12.784560000003,12.0677847239044,12.081547775484,12.1141288631095,11.8686585852307,11.8746115572978,11.8472889319031,12.0983992142265,12.0955307206315,12.0870584538532,12.0606002682749,12.0572437960282,12.0484900654542,12.3140316158052,12.3192492079596,12.4412341114434,12.5489673370978,12.5512111538797,12.5073640436379,8.4707267365073,8.52971977641385,8.51778747512982,8.38923051281886,8.50588717918054,8.47467943339808,12.192543453236,12.1954322397958,12.2486779310637,12.3280454556845,12.3383586320186,12.3479169979014,12.1802377276089,12.1691507893271,12.1061717327365,12.0461116822229,12.0370162803464,11.9986492968962,11.9903415098058,11.9865141825083,11.9609505292077,11.8765498398996,11.8907162048684,11.8000745923919,11.7357885353373,11.7264262294745,11.6692667926245,11.6529805215006,11.6829797358328,11.6890649550642,11.6442144429775,11.7247246558274,11.6676464527007,11.5844517899438,11.5880069391313,11.3563782063264,11.4276107612891,11.4279658740504,11.4384454308422,11.3865622675861,11.3850211699064,11.505263961881,11.5257362591471,11.5296638608234,11.5268723201331,11.6477594928685,11.654860126854,11.6561048703517,11.0002620153575,11.2987602161947,11.3301319519517,11.4949060377755,11.4916437625553,11.4026627547669,11.4944719589193,11.4989509866067,11.5218982383932,11.6790795237798,11.7158418125668,11.5310847612148,11.7616074628915,11.7595345942206,11.7538541143901,11.5982933738284,11.5948326896711,11.586750405772,11.5908505165637,11.5952403351101,11.6232611969881,12.2429686422461,12.2382566959866,12.324908333943,12.0122571811049,12.0209551976923,12.0174023005527,12.6418218676562,12.6285573314973,12.602534544875,12.2802540377724,12.2247695097034,12.223540978919,12.5786336207069,12.5830687878672,12.5840443684124,12.1744881146863,12.1746020079381,12.1662114891303,12.0235693778445,12.0091662487739,12.0353760047816,11.1956445979009,11.1804406663918,11.2131676592549,10.7249685058531,10.742242232743,10.70888243409,10.7813922905226,10.7807689049637,10.8138739227078,10.815598555899,10.8187242406709,10.6940043315073,11.6946207483938,11.7062283399898,11.7491587858545,11.9743473330951,11.9760921672987,12.0254981133277,12.1389760802632,12.1271570765671,12.0850506388185,12.4281630714766,12.391319740838,12.3065687085833,12.482547122683,12.5641160253232,12.5544555215947,12.7163111122503,12.7116840549469,12.7347721951686,12.3587373655536,12.3447378926184,12.348916756648,12.1071952837141,12.134343421518,12.31186663679,12.0861017680724,12.0859512399966,12.076724288928,11.8498863876249,11.8563348723874,11.8730296337181,11.2508712065518,11.2475882922186,11.2465835062212,11.252232848681],"I00037^JULIAN(FMA_PE(NTMA,0,-20AY,M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20436^FMA_NET_MGN(LTM,0,-20AY,M,\"PORTAGG\")":[16.5480018531234,16.5379559135339,16.8473692984177,16.8373675231842,16.8737952491388,16.7503434505655,16.7289738051671,16.6767454155022,16.2898779725164,16.2917995534051,16.2445172215549,15.6437689427115,15.6589971076867,15.7516710553844,14.6654833319112,14.661002701383,14.6396875190176,15.0420488477691,15.0412919447182,15.0109678938729,15.0573426989304,15.0589750446465,15.0968412210853,15.1512706764384,15.0993469103782,15.1433947001785,15.2659510818499,15.2837483438893,15.3192842352024,15.8270698231618,15.8421712331877,15.7659837138952,14.4125224468424,14.4292725486485,14.332804854525,16.937973221113,17.0841643377053,17.0690969558427,17.4051992070766,17.3680566530238,17.3641111241544,18.0352083660298,18.0372545013067,17.9582561079037,20.9056877419514,20.9147063627187,20.9877908540708,18.1428587974773,18.0791422431691,17.7089302242764,17.9887436057686,18.1607672793316,18.2029803674224,18.6188029313611,18.6294468297189,18.6012052457313,14.7220690517254,14.5598789644084,14.5616831096899,16.1955822228974,16.3193907016518,16.3473354117794,17.7684998165427,17.6395064503645,17.6547855453169,17.3770313447627,17.3642754376507,17.4180195216434,17.0383978587834,17.0527295429879,17.0729198027291,15.8288528018242,15.8223057028379,15.8394168506613,15.4994950597064,15.5075284813386,15.4843222184551,14.8642551356029,14.8391368663665,14.8250179549426,14.1457043414598,14.0819353718015,14.1246842606174,14.5946502720464,14.5556067058873,14.5280418157771,14.9173140257422,14.9133784503773,14.9551133018507,16.420877136787,16.7515617511576,16.7720630804037,16.1686281865212,16.1649933238817,16.965417752394,17.4421778145707,17.3214108297911,17.3575363408628,15.2041844846389,15.1892890153199,15.1349126855402,16.8791042447403,16.8815935414932,16.9587202410145,14.4563433783578,14.4653196985436,13.9429015906583,13.6695087814978,13.6870763554246,13.7186432123416,13.4513244207786,13.4625729706754,13.7401808023407,15.2661562099728,15.2440533729665,15.2357575508965,12.5431768575922,12.5598263246769,13.3344044969485,18.3342676552846,18.3679800528482,18.4811421546098,18.6165143807593,18.555552065934,18.6692324405824,23.1996610202379,23.270330657314,23.6112286930343,20.0932761249787,20.0603712786939,20.0500409416688,20.479669667503,20.5535057057428,20.4897806343963,21.6751115395137,21.6823541941314,21.9349550240163,17.5468629154264,17.4825365320519,17.3998501195889,17.2768869420209,17.2776855951424,17.1955365713681,17.267477105458,17.2586761703939,17.2839603567001,16.9128732022653,16.9055822711639,16.9028067320573,17.5680569078094,17.5417005462213,17.530879582752,15.6908706936512,15.6928300244356,16.5106613116081,16.7683946834751,16.7607382861456,16.798689703958,17.2707690120978,17.2866811753568,17.4491769914757,18.1580495208434,18.1751875498092,17.8310478609851,19.2737360308359,19.2671699338766,19.2868021981794,19.8716359150699,19.8751175089044,19.8573246246998,19.3494114164136,19.3015215090955,19.3147511691904,19.510579658394,19.5111120494205,19.5265310867545,18.936436261557,18.8971689855373,18.9385455810457,18.439299918577,18.394439589547,18.41633484427,18.5141330690288,18.4818699445932,18.4871743568441,17.9116486657169,17.9147547854633,17.9441651789361,18.5729281290134,18.014280792856,18.0596137557072,18.3266683974419,18.3116146959088,18.2539557860772,19.3162528023994,19.2880913535639,19.2727409075392,19.2767236285931,19.2652763923018,19.2278998617495,18.5783400885817,18.5463100114159,18.5768760428413,18.4591059834073,18.4786748665934,18.5389505094927,17.9811008506135,17.9663083081956,17.9333413889066,18.4649973684161,18.4375854091815,18.4481465104317,18.6106183298908,18.6533675394158,18.6368903106828,18.6885927932852,18.7050628294107,18.7746455221174,18.0881990147495,18.0867588886992,17.7078004061508,19.2016599310942,19.2149591748652,19.3224170942301,17.0474280973104,17.0440576814059,17.0814742459041,17.5292617059861,17.5269696647391,17.5220707236854,18.4525880060658,18.4711065792787,18.4766562791052,18.9319990446746,18.9440290680679,18.8885931054751,18.0092756234466,18.0146072486595,18.0165425646371,17.4112753912526],"I20438^FMA_NET_MGN(LTM,0,-20AY,M,\"PORTAGG\")":[11.4812019496104,11.4804009033428,11.6346699615155,11.6321027496687,11.6426733817957,12.0352353409746,12.0209951642238,11.9925528833242,12.1640236027412,12.1640740283862,12.2365368332602,11.4751695252635,11.4692984754704,10.9748891120491,11.6648432184161,11.6688138887204,11.5814900715412,10.6535719771233,10.6497223728202,10.6589317605821,11.5837370213174,11.5855944497343,11.6921695410031,12.5561843372222,12.5640711077213,12.5563561257406,13.2925855543819,13.2905864895779,13.2881428203658,13.3373267138803,13.3213800558872,13.3192958809188,13.2055881063149,13.2034992670231,13.1782429040553,11.9753183159314,11.9825246190428,12.0184188196902,12.0430073634205,12.0604295972294,12.0416399587426,12.4923050179419,12.48713284475,12.5032295165533,13.0645384121817,13.0566295454262,13.0614163421801,15.1969575831499,15.208473088271,15.1182205307951,14.7269592924434,14.7180382330307,14.7713341250359,15.3062690787438,15.3014255424761,15.2795247281124,14.9896691900923,14.9940983104793,14.2643993272657,12.9064980051588,12.9129784091793,12.8712278608836,9.5202325325514,9.52287663524684,9.48225930913492,7.57402542095368,7.578117879736,9.25174731390661,9.24814421407939,9.23077890910075,9.22283068664381,9.70253135562434,9.71493814621279,9.49519567704255,11.0791563582505,11.0869185234461,11.0656184038468,11.7123898533034,11.7123797115084,11.7369940038092,14.0885752067929,14.0783111051572,13.975848897609,14.9190287982402,14.9162466106159,14.9191790617922,14.9511019430284,14.8550645832213,14.9438021090479,14.8913651858792,14.8624757289916,14.8539621008058,12.6166693882201,12.6184817909276,12.5843416783592,12.0014889016101,12.0309595221452,11.9961045510812,11.4873412467865,11.4861358635211,11.4961687093202,11.7612068055571,11.7503515104922,11.7543734262467,10.842971013021,10.8324095151722,10.7340897038594,10.5100603013967,10.5158319495374,10.5553489393722,9.97181623982214,9.49548097077827,9.87043572129144,9.77727983920687,9.76313039280953,9.72195337889398,9.87195258167982,9.8684744509481,9.87156323939501,10.1461062268504,10.1389554991592,10.1274022090918,10.4194763446242,10.4204607637167,10.4313618027734,10.3088336312926,10.3017411832017,10.3062144914929,11.8349061288477,11.8550672724646,11.8468536443758,11.8119421861415,11.817976253197,11.7620425895745,11.713665821703,11.7140844917166,11.683559393015,12.0778764853405,12.0664626748254,12.0140571292235,11.3579644420185,11.3505660234181,11.3049575292193,11.4966873560569,11.4949575706708,11.4014866900387,11.4446183775953,11.4235560603089,11.4036602598653,11.7986000911457,11.783023059036,11.6110576183097,10.9416629075848,10.9424497491805,10.9119762436996,10.8980958107179,10.8909383925823,10.8994085016843,10.9705021668246,11.0023668535021,10.9755230376059,11.0204193340457,11.0229804069532,10.9682476796975,10.9786537706278,10.9737620330335,11.0167478785523,10.8703378873087,10.8728436958518,10.8998610275952,10.714593183709,10.7111939850067,10.9273228133543,10.5831061492206,10.5810675143105,10.7044478340039,11.2640179771564,11.2616585578096,11.2796140981258,11.335302993184,11.2900575174103,11.2134397867495,10.829858011267,10.8277944582381,10.8320458838777,10.7330580961171,10.7452252642695,10.8173186423308,9.57163317159744,9.57120651266378,9.58951292424584,9.37210764215844,9.36992281505705,9.33947340388437,8.79383679982608,8.78791657836699,8.82957670247093,8.62633801585693,8.62246895342221,8.61039263897204,9.01482956643434,9.01363554886909,9.01273178648136,10.0411020782621,10.045170430446,10.0495743612371,10.5644486102957,10.5610425392029,10.5678536150266,11.7237953880732,11.7204440502226,11.5522883263685,12.4161847757896,12.4189359754164,10.8152036613096,10.8823329708448,12.3508185442547,12.3170055307258,12.375953816029,12.4397191043514,12.4742560851708,12.4058476232625,12.39303545224,12.3520424202038,11.6446384748747,11.6222838961856,11.6498348349041,11.2680083317854,11.2516046009549,11.2469714989099,11.3839444336912,11.3914118792279,11.4148983992407,11.584200062301,11.589723848245,11.5943045658632,11.0704187223074,11.0348706896763,11.0835086562825,11.2922093463362],"I00109^FMA_NET_MGN(LTM,0,-20AY,M,\"PORTAGG\")":[7.31870703851558,7.30307610859907,7.67132248055559,7.66275645102874,7.70855359451143,7.71312549656479,7.73087135993758,7.70661395238736,6.94903754007915,6.95256451166772,6.8464508739005,7.01913178727274,7.05152057431416,7.11989710757859,7.05420431315348,7.04994292416739,7.07920605259084,7.13667652411513,7.09468892502783,7.06266727657195,6.90147261787778,6.89781323869614,6.90007098016569,6.77952224976232,6.77897715162782,6.71034449657228,7.00157100637148,7.01886105568207,7.0665227039634,7.09661843292113,7.21325988573209,7.26623947521062,8.69423878663006,8.69182560219119,8.66631456791802,8.68393508477691,8.68274815855776,8.55154216317537,8.12957321885633,8.11516693098567,8.13136422333997,8.17938244940212,8.26509405334962,8.37558689373003,9.31491155732144,9.33003729077044,9.37766592455875,9.59304920117049,9.59744716714523,9.54600792395273,9.75349334091107,9.78487847496125,9.77059673513849,10.0247996339306,10.0006140854881,9.99453001385977,8.46549668510061,8.44732841931191,8.396046699912,8.34177022883451,8.09825149953766,7.97577400769005,8.09239038704806,8.09862447150083,8.01300969344075,7.80644843547087,7.84883028163441,6.84375765472705,6.20489665609639,6.18092388342087,6.17736984862782,6.04726608987549,6.07578405463568,6.12836250409588,7.88410085414397,7.8836962303647,7.85526442355003,8.92930913558949,8.92477608568551,8.9181075527606,8.8512279424923,8.83411483831701,8.74822088772196,9.00630100013032,9.02407127096038,9.04577344953392,9.51324586152485,9.48760512584848,9.51248614449346,9.78829101245987,9.78396151712622,9.75419528378874,11.6077042733933,11.5930834918308,11.5627984660793,11.441229835773,11.4713406556742,11.4165148582671,11.3350255789539,11.3599523827243,11.2492258546088,11.4226059581955,11.3520909867805,11.4036047257796,8.51859113750911,8.51761414237517,8.48925565806335,8.49359800892918,8.54605250454252,8.59384139428063,8.22198563461681,8.17130364854055,8.18420353850235,8.25472971716329,8.22535000473866,8.23597370108738,7.48815754577463,7.40017816558586,7.56484251484219,7.42104756969346,7.53733993240655,7.58384971129345,7.99105443855238,7.99147484598394,7.97366815412524,8.34270676063256,8.38037078243151,8.39837545283222,9.48577350663547,9.41575338050542,9.42127323598184,9.8510742392376,9.86584229571303,9.94201343044246,9.85910059796821,9.85891713698394,9.82301112998979,9.94814694585437,9.88032526549803,9.82571033490492,8.67922745406191,8.68037910078974,8.47743202115332,8.19176252221644,8.22267895040924,8.19373569053752,8.19033671957748,8.18133101249073,8.18880275334347,8.41130747483614,8.26121665806062,8.21439788149403,8.42004902303007,8.40895596416055,8.47582616201986,8.63608299755079,8.63581085896281,8.67809604035277,8.64633608029906,8.7198562338208,8.73582181719562,9.14185897288105,9.20408351323695,9.05618861005584,8.51794179813784,8.51243754467818,8.48260890592063,8.25632426293889,8.29160651326243,8.28437785143048,9.05118160244866,9.02613263360981,8.74560588102823,8.1996729857267,8.20756974330602,8.21736230297359,11.9600077830945,11.9524867473692,12.0298702047414,11.5934960393032,11.4503105140111,11.5848585177127,11.7588284823076,11.6225887077836,11.6083007954459,11.2382185288788,11.3248293587372,11.2732740541668,7.21087347564262,7.17316703586218,7.21544821721163,6.8947424805305,6.87568011895518,6.70722522149989,5.64952784803318,5.62734293949621,5.57778089692894,4.79846139569349,4.81397310232083,4.77277291549524,5.83606613343267,5.71836354049759,5.75282136936186,6.16459425762672,6.16557707361813,6.34952508615619,7.1420781072346,7.0804034827662,7.11314718669687,7.83604321944572,7.77479241417189,7.77238825941151,8.91262113315482,8.80223809336616,8.63532962793361,8.30149444792613,8.28709324746208,8.26777736991518,8.3516403874965,8.38512985172474,8.37817970375924,8.39365969196826,8.41496535677307,8.42205784131756,7.13846385668618,7.09103212786912,7.1110581624949,7.03078989889548,7.02979804978768,6.83945148159563,6.87329633484903,6.87661807475168,6.89783650004949,6.70137728515349,6.75475357620697,6.73677115405683,6.35552236046681,6.32874458360926,6.33999564561824,6.5131186155289],"I00073^FMA_DEBT_EQ(LTM,0,-20AY,M,\"PORTAGG\")":[85.2948261592211,85.4250948902506,84.9218965917318,84.9185941466546,85.7812164109654,85.8059293203251,85.8401258946823,85.6403634477941,90.0935509472654,90.7287851098912,90.6223171636196,92.445262721788,92.3354984208349,91.2763954551328,86.480076926988,86.4347325610834,85.8170120846693,83.5377346715639,83.5773727569531,82.0013565800321,86.7621772922515,86.7531914356663,87.1576388426048,88.8315990558286,88.8783676714517,86.3043400175242,83.1764924082899,83.19048701595,83.8089304476576,83.2644507190938,83.1934836750607,82.7439886158369,83.2334638377909,83.2729629344979,84.9694448554947,86.1314432155531,86.1520360068329,86.0067841620344,81.9535974938504,81.9106524688862,82.0392839441469,81.4691962550437,81.5204615928763,80.770139735197,84.2346707854741,84.1754395511795,84.0612927255291,88.0474801034882,88.000250823635,86.6721191957953,87.8582134152913,87.8033038353691,88.072453062279,88.2699515855583,88.3212118863953,88.0757779537402,95.0297430795668,94.4529573933083,94.0323511730008,96.2590595416017,96.2628285442883,97.2302995807868,104.077032219421,104.071230258411,104.155605489579,106.284800448707,106.160641230925,106.528117081838,116.259332379732,116.203214596658,116.806800375889,121.09157920627,119.229138651864,122.930783683253,106.119544448984,105.999696415994,106.240228934358,99.0353446777311,99.102812870076,99.4437405940146,105.681293178021,105.494090649352,104.589312759958,105.8464745025,105.885995744474,104.907563424876,91.6312801414735,91.4990180206023,91.3682650517279,88.4962037709195,88.515931815757,88.8197236611346,89.5099783057804,89.4618056445199,89.633182885265,90.3030413092784,90.3155525446382,90.6874502916573,82.1909194870308,82.3559427343721,83.4156392887468,83.9056086565436,83.8624779989583,84.2481726715302,90.0545257063756,90.2412279050722,89.2691155363918,91.545021288464,91.5593974698148,91.6764039728289,90.5049018510398,90.436020097381,90.0017719672273,89.7823746749261,89.5824004270096,90.9834259467775,95.5530656653642,95.4425866356017,93.320725324651,95.0840441762083,94.9551526837653,95.2432675781549,89.2359719122908,89.020849571106,88.7017922283314,87.1768054957074,87.2193739823501,87.5351302844177,88.9470837787162,88.8049157687296,87.4275179376575,89.4300212168665,89.5339980192493,88.9715269498147,86.7012683962936,86.2496419877769,85.3520136523597,84.913660181625,84.8549388799975,85.3874407862891,85.7011039787831,85.7099091476792,85.5885255387984,88.6715377529656,88.6552219815609,89.7245502526416,87.6774760026799,87.7142515715009,88.0183695387532,87.6942406687278,87.7102554171056,87.5772452909412,89.8518363632918,89.6941307433673,89.4379269290874,92.3091664474522,92.4880350273297,90.8754311237032,86.8010828253019,86.7816850713088,86.098067511469,83.1273566436168,82.8613347602184,86.6760561156598,89.220699523048,89.3114435390916,89.1627504586839,89.4308744378563,89.472339672113,89.820858362056,85.8040808287119,85.8576014549891,87.9328739370143,85.98286993627,85.84204897309,86.4031765001216,90.4216338098035,90.4344130098998,90.318190677697,91.0289054806998,90.8490842772308,92.8877546679946,93.6095380997158,93.351913771172,93.5648387981962,89.0003738324649,89.0557343553045,89.0168776094191,99.0171941517088,99.3118401859241,99.2271961392813,101.295462116732,101.725676532706,103.357949615116,103.979377841604,103.96766534588,106.687815811967,107.284956034463,107.250013979005,107.560955237554,114.146368344816,114.146768396395,114.080110353727,120.147875334083,119.995195259432,120.162790851074,120.309776082999,120.194933525461,120.669066768661,120.997751554049,121.081855727034,120.866256254111,114.671309704361,114.180165625007,114.186570053459,119.266689589311,119.057878660864,118.01695150312,109.926034580891,109.98500312614,109.575478067966,121.741778692779,121.865356006021,121.802829801422,112.503532708204,112.48539444987,112.591796543477,116.134780603524,116.30330423774,117.883651139925,112.842483163939,112.868032562764,112.870968555162,134.798335903343,134.589048176478,134.667781292994,112.522232563693,112.551365119043,112.708757315762,103.517422879632],"I00037^JULIAN(FMA_GROSS_MARGIN(LTM,0,-20AY,M,EUR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937^FMA_FCF_DEBT(LTM,0,-20AY,M,\"PORTAGG\")":[36.1535043055021,36.7839635743071,43.0987719919673,42.7787701286793,43.2966133432866,43.3906818884206,42.453714502225,30.2796271832294,28.5733445075882,29.0778628487418,28.7542776115789,28.507135270068,29.2312384821645,28.2400354707578,32.2032024556015,31.9610017559446,35.8582261241947,35.735805857234,35.6826796047531,36.3588943562322,27.5103860964377,27.5959873124216,27.2418498460975,27.196778201178,27.5592047150994,27.6538108035263,30.2246211964477,30.4204532871294,30.9534086480856,30.6805415995908,30.7210961419986,30.7098364325311,28.2090094115001,28.6934150000576,28.9882761616165,28.6813064511588,28.6030991888244,28.2334905359748,27.4795611617283,26.9321415701566,26.8481763114609,27.4065089095632,27.0559712304951,27.2818613373532,24.0293231519489,24.057732300001,24.6367063676068,24.7221221086136,24.0719528544287,24.6223878595254,27.7551856054301,28.9337233072538,27.9284434903595,28.3092170288313,28.3683094270589,28.7236122632669,27.3400258319483,26.9252248136607,27.3384609479219,26.7752769334237,26.646395991615,27.9823691586002,19.4933790512448,19.6696448231366,19.8030720847899,19.4461492018726,19.595986947965,19.4356946338194,22.4740818101711,22.9251400988539,23.2496268297883,22.5935024366472,22.2149884766005,22.8388723286296,24.7444616592405,24.8388153878025,25.316284603653,25.3221353066858,25.1887586774543,23.1767093906428,19.7302741229058,19.4198910219672,19.8634734013848,19.9408499230808,20.0732610307579,19.6164736041384,24.7431576319324,24.5811863625274,24.8360701446351,24.4323651505376,24.4149916431677,24.947329229525,27.0981112410774,27.3388898740274,27.0124967714867,26.6267788425427,25.4727646209823,25.938081547566,28.0075951602468,28.2188689017576,27.7243503209936,27.8792182209845,26.8828168318981,27.3579921415542,23.7383885372372,24.2431671030049,24.2448014688312,24.5424811403059,24.099502869308,24.2095008418769,23.186210023452,22.9376880640689,23.1598987063772,23.4826637818912,23.0136234894859,23.9717950182067,24.5475589902667,24.5758107299642,23.1441594213878,23.3005868503217,22.9607925377269,24.0004507917848,25.4663712643016,24.8455805002532,24.887067816957,26.1776883001156,25.61539825203,25.6912094562721,26.6650996488838,26.4835364566069,26.5043521802231,29.3605043243216,29.1708872238197,28.8528986809466,30.8455272989974,29.5913531695462,31.1549492017124,31.7444740144867,32.3414706564426,32.3058964005289,29.0061778142246,29.1843535838548,28.9842428814823,26.2614997771685,26.3246650155371,25.3321197134385,28.1037320875124,27.8531146544964,28.4494050169998,27.7883965617442,28.2745594755142,26.4454117638368,24.1482402716991,24.4869934302493,23.9210611306667,23.55368585382,22.340640325172,22.9963979754763,21.5884586289698,21.2008670439773,21.5174391090299,21.4242397830263,20.8016933454091,20.3432434298063,19.2979412131404,19.331054116815,19.5231195123811,20.3452538950427,20.5108048002683,20.230680112994,21.4363221212924,20.4987837411422,20.425781645173,21.49322632938,21.3857212703713,21.9486428575355,21.7123551037863,21.3349484116583,22.2164963457847,22.2620771635169,22.0842395005769,23.56078726518,29.0256203997129,28.4729427894605,29.0024149525325,28.5223233407749,28.1982776969978,28.4869128402268,28.6742626352813,27.5550289463819,26.7304661841661,26.2172706798758,25.2862993299562,25.3632309917593,25.2496497930069,25.0182522078955,24.863313804201,24.8991987078764,25.1485412354639,24.9725085772655,21.103573081899,21.0426791427548,21.2845342358727,21.5059188946625,21.2678330528635,20.585255938794,18.5963211432094,19.2651115322471,19.2021461666402,20.1163078512305,20.3577666897359,19.8857027801608,31.7100779882354,33.0438584441119,32.1143347975312,33.1568872846856,32.6578814841526,28.9004122830028,34.7019007247834,34.9789245906044,34.4339858001727,33.9672889487976,34.4374146214123,34.7465310509928,22.3489092109673,21.88787813882,21.8535908057957,23.4032210326282,23.4678716481561,23.2238594945909,20.4252016741516,20.2298916224189,20.2123630582675,21.4903991946384,21.580991511407,21.6822601570822,20.3259061620774,20.6135886349328,20.9944313580599,21.6880095297028],"I20448^FMA_FCF_DEBT(LTM,0,-20AY,M,\"PORTAGG\")":[51.0108604122771,52.9706294212405,52.9250168143055,52.5997073443392,53.7363957628227,57.9239603512195,57.1321918085624,58.4583652048633,54.5631196794649,55.3099359257721,54.4833067475783,54.0324053340765,55.4902564538838,53.5046063365318,52.8291163310964,52.3943581179922,52.8009163759195,48.8030925914935,48.628145647602,50.5461313731328,40.6648951010887,40.5110890248825,40.3154860829946,41.437557489474,41.7548016969932,41.1753989334979,36.1407552081266,36.6589561405756,36.5846588329348,38.4149075430233,38.8378537626448,38.2517546497865,41.2494586569263,41.703717521717,41.9578336471171,39.3818260519017,39.2059756911684,38.4032930737084,42.7099564599397,41.9188461114244,41.7497983596406,38.2031637461615,37.560590349314,36.8884613582627,33.8830342932753,33.9741648151667,34.5419809266488,37.0614013051745,36.6635394840295,30.8019427944619,32.9228608571402,34.2848876771914,33.0497776324182,37.0206409345838,37.1132189598656,36.6006242360161,36.9229024768529,36.4625616426869,37.0107352942361,34.3254128478016,34.3262806264552,34.79658923001,29.3968279492828,29.3472617247771,29.9332086510274,29.4507880444484,29.5443013465629,30.5363006831945,26.2358881007852,26.8066025861801,26.5828006754421,24.9390265499015,24.086131352553,23.4830976445244,23.4735610607803,23.6649631853016,24.5369636198609,23.832472076556,24.0231722408784,23.8085067993644,20.3763181495157,20.1345256408082,21.2143709926006,19.9056962609484,19.9167171038451,18.8998413631068,20.7232276229298,20.7170506596298,20.3319380495074,24.5152562592541,24.5896922893321,23.6302775717332,26.0700587264032,26.3200553928617,25.356609572179998,24.4658972522762,24.636010243992,24.6834430314698,31.5916970887346,31.8749604897632,33.1945484460639,33.5505956062299,32.3672526286958,32.2595012546626,32.2181035265039,33.0447200235448,32.9696456411804,35.526907281408,34.9715081337804,35.6659442964928,25.0200524868626,25.0051089550231,24.8218796187825,24.5542366159689,24.0462465797501,24.0654036639939,29.9638275310763,29.8178454516779,29.5757935685378,32.4858220950732,31.9426729759021,34.282160150528,33.3446143808643,32.5428341208552,32.2974522253998,35.1481183683328,34.6392012680221,35.5163840359497,22.5273772330689,19.178758557146,18.9477726249483,17.0882471873016,17.1468408032923,16.6598345486277,20.391518707835,19.3354297885566,20.2151066215097,27.1164920883263,27.498535727917,27.0199910556064,42.6452391072154,43.1702265762745,43.6238966227488,40.0689897073348,40.0275462927972,39.4081706433557,35.3986347420582,34.9462283121023,35.3879443425013,23.4923376028828,23.982556694667,23.4780619095629,18.4776336993469,17.9671956378535,17.5700144983983,24.3697624811999,23.7867013419388,24.4996190221206,16.4477910585888,16.2876190979998,16.6698579456429,23.1444131504755,22.2549395269112,21.5415546750679,20.0544538439433,20.2995284708068,21.0917216476254,22.5391395847605,22.9865751865044,22.9035469322812,29.6242219810891,28.4568244105144,28.3707434840921,26.745240590553,26.6430954390557,27.1872446567035,43.5471117243432,42.4845643747924,44.3983298293142,50.8243712189149,50.2441358881767,50.2438139927662,54.2375648979295,52.8472035392613,53.7321918799838,48.5156164755684,47.7660060393916,48.3850907468812,42.1988131362635,40.386960952843,38.8264942232649,39.3412736496202,37.9980447152325,38.101757520328,46.7887711997678,46.2498304757108,45.7669709708318,37.5368022890344,38.3960545823736,37.8358567168731,18.6719556792746,18.7921343529234,18.7757549440872,16.6397220317229,16.3869642998284,16.287941709204,18.0924855349481,18.4960433946688,18.1119126131478,27.8614589143066,28.2660592976714,26.9146882973195,53.7102679010159,56.0147691709504,54.9428283786458,67.8211911761419,67.1290333180087,66.5291263116515,69.6797588764913,70.8119090926983,69.8840797942294,63.4776795989298,64.8881749718449,61.055145743677,63.0920386300019,61.3511842614321,60.9059629803137,61.5979059376247,61.8152220297547,63.7103595209382,62.7552003356518,61.7828120958312,62.1154374749024,53.7713362862594,54.1856701636222,54.5589582713175,61.6115196316063,62.547955439433,63.259429754183,53.2674474806933],"I00649^FMA_NDEBT_EBITDA(LTM,0,-20AY,M,EUR,\"PORTAGG\",\"MEANR\")":[5.65737167954018,5.62120239470605,5.27383470159755,5.30452461369001,5.23487199422633,4.61935525994448,4.69487287756673,4.65795414384816,3.83544445642468,3.79288631603051,3.83578794771549,4.06998736214219,3.96255235466588,4.12999664648076,3.43900586665458,3.4698764229505,3.43038111165568,3.20211525689056,3.22019065502894,3.1936080235667,2.76302819158786,2.7759438678119,2.76523293547229,2.9898197916247,2.9653140964709,2.90593993326679,2.52291822890421,2.51348211099432,2.34381919657746,2.17302132727169,2.16008450623312,2.19077005090944,2.31529540246159,2.29720709590075,2.24600186461066,2.27007769501261,2.27061954090379,2.35213661994382,2.22411730733793,2.27668121790274,2.26469499938595,2.16761341446996,2.18848489944454,2.22678301949076,2.65333094321136,2.63717002647702,2.59610499004303,2.79852630591091,2.81733277158882,2.76394219204739,2.85962881754667,2.7483686244929,2.8754939293043,2.89933014630225,2.89199347831305,2.9295165356991,3.24249733691699,3.27138312419317,3.22737332008998,3.3180843345718,3.31278563471339,3.27260335068131,4.49450445201448,4.50961288032499,4.41819993229988,4.41491849535541,4.39104394323991,4.43366694609848,5.73680457289888,5.15834105305804,5.18519273843803,5.71564469151876,5.68604795948227,5.50908712121274,4.28018082415217,4.22631684314181,4.16747476984786,3.33634911430425,3.30150827665528,3.34399813071673,4.05077543295403,4.09779141406362,4.08004735737545,4.13481193844396,4.14236881515412,4.20723660068084,3.84120031653165,3.84624852156185,3.81629786896619,3.09675640307012,3.10037704838503,3.10169642872995,3.41774427021046,3.38597244887573,3.41750044151759,3.32661490226712,3.31141114840948,3.30507990612687,2.97625216794387,2.96239271931738,3.06075740767726,2.89354061815882,2.9569471672685,2.96245024547706,3.10023702288244,3.02311200405933,3.02966680393174,3.07178005399132,3.10635568435264,3.08950972595316,3.06418060094624,3.06282944762082,3.03844642106717,3.02252634006502,3.0769738907279,3.02969714355922,3.04925335317131,3.06039042972878,3.11256384450221,3.17332688186612,3.22631299937549,3.1693184797602,3.0726015608424,3.14533659159654,3.19745360381569,3.03196165480903,3.08098614133142,3.067991226141,2.99888705723584,3.0119095838215,3.04872626440094,3.24832176294593,3.24240406606061,3.21622770687749,3.48125435599382,3.67154230446208,3.52655575189787,3.08938241058487,3.04363956785968,3.08354874848036,3.58352255085105,3.54686084250081,3.44877528679314,3.54578559825973,3.5533835144989,3.61998682422296,3.45867353436633,3.49663201233616,3.46238106556568,3.15751060630131,3.1583989968618,3.2047473588011,3.53130805404046,3.48613468290505,3.56118196562211,3.53272889955017,3.63117974036041,3.52617441519347,3.77857725687005,3.83041398385346,3.7463728444411,3.2073905752459,3.34097138920415,3.3380181253989,3.80328251753362,3.74665165067456,3.76864578379644,3.68479074955225,3.65542475363437,3.69592742545228,3.5079435409854,3.64865450257734,3.6579762588285,3.54357779207319,3.56194860545392,3.50715289942767,3.59272401340575,3.67852571445206,3.52984940941456,3.51300139876106,3.51657037059142,3.71192178496289,3.41352375708126,3.49089514930911,3.48540443391045,3.62332573732419,3.6894594228781,3.62185236008197,3.83481816755673,4.01633793789483,4.18879891519304,4.56567523998693,4.68091896188982,4.46485328570146,5.4146126064995,5.47579177825638,5.5141080417449,6.26988152827839,6.11236394002469,8.1494558294504,12.4064479994276,11.5222335194478,11.7002326559812,10.3430686470846,10.2939960441025,9.91619268125881,7.17786107516135,6.96039268151133,7.03863576382123,5.17941573237654,4.98798700118242,4.41234856318008,3.89742697701773,3.76569921128305,3.85392495192815,3.42874389961312,3.45152489591208,3.66004213926849,3.2157266653501,3.19240009076197,3.29638130202337,3.20092400674213,3.12834834968632,3.10224880327443,3.04835770299538,3.10054094383063,3.11796575230975,3.64546096432806,3.63397249351535,3.48658387996833,3.97134332397215,4.02689456718962,4.0065295646165,3.6860326128106,3.65122190998545,3.64566899291915,3.80078049633102,3.73883713080421,3.67659454459703,3.6222092714437],"I00937^FMA_OPER_INC_SALES(LTM,0,-20AY,M,\"PORTAGG\")":[14.7463416708819,14.7425104046039,15.4915897877308,15.4861388564654,15.4850244890162,15.4710470343211,15.4666429675646,13.5584980305388,14.3157939108828,14.3145835007077,14.324169772013,14.3157798233288,14.3137911760939,14.312969425171,13.5714098397054,13.5734257042852,13.7543814938826,13.7591681144379,13.7641101828102,16.5990524868863,14.3588657901358,14.354553804785,14.8921046030587,14.8989051503409,14.9033675662572,14.8715703556818,14.7137110633837,14.7106149462126,14.8628879041767,14.8353598364401,14.8229835901236,14.5026922275869,15.0641426417424,15.0633989181756,15.0186325294301,15.0116149039737,15.0127813168879,14.9640448607092,15.2011805458483,15.2039078224542,15.2737340459439,15.2428570514582,15.2376875443946,15.2397107689876,14.5716395430467,14.5729635464642,14.5021898155102,14.5125066179234,14.5153589266635,14.4703746383293,14.7118349480231,14.7198166296436,14.6800353931102,14.6814915861117,14.6943037462171,14.6362873871386,14.0262727411162,14.0311755352634,14.0058991075835,14.0111320765776,14.0127698460124,13.7897144535488,12.1841244621511,12.2011172239101,12.2057902382144,12.2304597706951,12.2312226093033,12.7938500828411,13.9942588923246,13.9873642839353,14.1509701498337,14.2601391290506,14.2472343893048,14.49065003311,16.2069759688588,16.2161062604469,16.1399481276172,16.2833188556531,16.2892086176187,15.5770182505123,15.0569793984496,15.0447508473558,14.969956171152,15.0046565103624,15.0130338128671,14.859697850993,14.9196848140452,14.9528835519191,14.3989347192028,14.2929327001145,14.2642182267664,14.3281723699246,14.9364677421499,14.9328010881314,14.925800733271,14.6915668921895,14.1872142930283,15.1009244115883,15.0113867390697,15.0168097914269,15.4251620484068,15.2977982209306,15.2926260264901,15.1716614882249,14.6214914055255,14.6232293600567,14.6266962054202,14.8456076417521,14.8524901129152,14.8485960739057,14.9912520605768,14.987914121418,14.9657758881119,15.0990449371642,15.0963085309013,14.95830938614,15.117769726136,15.1125985028145,14.9775755823551,14.9701931357013,14.9730633846108,14.94086113647,15.190447929032,15.1862664927842,15.2145917055472,15.2286764727494,15.2682182497213,15.1838551059268,15.2311923216128,15.2239187311054,15.2154439024161,15.3122550048527,15.3111014301254,15.082131279623,15.3815233999063,15.3759010914682,15.2924443645654,15.4573011955365,15.4513404220935,15.3815670527762,14.8078789443064,14.804167124628,14.8104967126352,14.6179904912927,14.6222701394803,14.5658192280794,14.6084706044845,14.6143316470848,14.4969565745427,14.5499618789537,14.5505924188199,14.3763362785467,14.9270109019089,14.919243435934,14.9099696855219,15.3110418842349,15.3989233485105,15.4193896113493,15.6800217538547,15.6785099842559,15.6754177927449,16.2016652068824,16.1960993657179,16.2142717558753,15.6719836157349,15.710559985611,15.6832317296457,15.6874098150558,15.702783174063,15.6919708541408,15.6993883223253,15.7074492203023,15.7195634370994,16.3471038434302,16.3401784775984,16.3504401687195,15.9202143083519,15.8529331288191,15.8558726229781,15.901794674679,15.9072348244828,15.9462429799392,15.6108020158588,15.6211384111907,15.6137366879546,15.6004098311682,15.6004054491239,15.5728496031603,15.8589188653829,15.8763308302793,15.8683975379757,15.7824042222051,15.7904876623501,15.7591607427127,15.1631036857545,15.1828435350586,15.181293113223,14.979924020043,14.9856268381194,14.9992319436048,14.2337898798894,14.2471150252458,14.2174984868473,14.45828268143,14.4539177195668,14.7214803654368,15.1925741801934,15.1969145859523,15.2289525320089,15.2423224693971,15.2681024475529,15.2730583088694,15.5631902066753,15.52806155691,15.5051342933974,15.676872319636,15.6772820946238,15.3862937954866,15.5320256928598,15.5749148087524,15.5516207095628,15.6470311945511,15.6522440090679,15.6540139056372,15.0447818345285,15.0537802779408,15.0528003379505,15.0499029563093,15.0453821518579,15.0383205072205,14.0718427934212,14.0740110377981,13.9818569527187,14.3690554645733,14.3754194067282,14.3461018515824,14.7688714396177,14.7698131427185,14.7786209798014,14.7123530533477],"I00109^FMA_DEBT_EQ(LTM,0,-20AY,M,\"PORTAGG\")":[115.952805472337,116.046168172153,109.815592497298,109.797009770772,109.910869669222,110.024541579655,109.665645519826,109.508998677943,115.682772392829,115.746334636135,117.195683971118,117.635614145245,117.520672562626,117.217607441356,107.024696804449,107.001062546575,106.8939021355,107.50620403839,106.746614137718,106.475706117514,108.750072084873,108.747844069684,108.920854902666,111.836304609933,111.378706504089,111.865744950587,104.355829883218,104.323920013763,104.350660659744,104.537228289514,103.660008101726,102.830471565624,100.374284999619,100.317903437109,100.38246571136,101.110779693686,101.443767964057,101.465471693563,95.4367742025864,95.3985175408854,95.4328060043255,93.4739019065423,95.2009227378788,93.1999147269609,98.0718411238504,98.1169896816793,98.2831390175591,98.6563587459528,98.0136763872139,97.8351316905798,93.1522891848874,93.1340457944905,93.1818427889805,92.7972445500052,93.9842617549305,93.9603093162162,103.558886763449,103.42480530546,103.220623910794,103.485066849075,103.671377417354,105.960338093535,105.512344156592,105.381325721156,105.387963192286,104.970378112016,105.415247224504,118.948724388723,127.982104203209,126.959534388735,127.130884642883,128.045231922464,123.939392099995,123.833451252709,110.128610344297,110.068918972123,110.072221538086,109.090153225878,108.384093544921,108.810719704823,113.464363154543,113.663685058021,114.361208752769,112.987932283833,112.944195698399,112.778794020266,103.740882908334,103.677657517324,103.833742163562,99.6668886776354,99.5418204298812,99.9202064094114,103.453675262796,103.631277751327,103.350355912099,103.653606352878,103.70053426094,103.815611166947,97.3943940357492,97.7603487869797,98.3110224585707,97.2607290000705,96.9853163306569,97.337274948629,106.657727792886,106.533994370863,106.557589507381,107.768877705091,107.645796752782,107.217643837492,102.030787421222,101.873228441049,102.119141918184,102.561860226241,102.6693207231,102.847534349467,110.273925621128,110.429840425355,110.671053440116,111.659923969633,110.339282596801,110.510257108137,97.3877046999029,97.1284076903524,97.5781737014038,96.2210536420472,96.4117239565305,96.4266904783553,95.648604742032,95.944906894604,95.9678835944542,95.9389262806345,95.9003136043843,96.7298884550858,95.1006355583181,95.3282542462749,95.4399628439899,94.2129513359614,94.0046157468171,94.2338048300135,94.810807570779,94.8789979941684,96.1522830813925,97.0588692592699,97.0196450936395,97.1228071402425,93.0405607931675,93.2744787287443,93.0057023003272,92.8615316054029,94.1103436899309,96.5397435034703,102.642424338768,102.602337365046,102.545107815805,104.875682224479,104.861633278498,104.681617629893,101.271343884602,101.475156830741,101.828408221884,98.7345986564829,99.052911800625,98.3806385049674,103.394457201523,103.429422264737,103.70723180263,104.032607092155,103.453600136955,103.534570134339,98.4795599406232,98.421408918807,97.6690994375774,94.6563898843688,94.5742333979842,94.7615159837852,95.1521131142864,95.1183677207684,95.2861867683918,94.1149328942199,93.8228292613396,93.8922800363831,91.0268693242504,90.8499145728223,91.1702459007252,91.9879544177804,91.7915576832879,91.6052168177341,110.164982385686,110.722773543834,110.620657950794,112.842141152812,113.018965318743,112.097768288851,115.180883344285,115.079904528874,115.534625119332,116.349335929882,115.552847322934,129.871062715761,137.865283320286,139.171533830463,139.168523668872,144.564226330407,144.81496119176,142.294545901361,143.333146735151,143.81894626699,143.89142647452,134.85792060932,135.538706565458,124.066788361315,113.603982705083,114.9600458522,117.734081071895,118.826776396244,117.454494971988,117.203838116039,108.186292048687,107.945093125387,105.789520812538,102.438434141516,101.70871808894,102.151579791033,104.859171985656,105.955634710954,105.815186794289,108.940485260578,108.905239568496,110.566934671676,120.312683957254,120.329596275985,119.744113370226,112.122792238968,113.020696420807,112.789838318672,122.631652709868,123.463065309718,123.472970577616,123.351850631006],"I00937^FMA_NDEBT_EBITDA(LTM,0,-20AY,M,EUR,\"PORTAGG\",\"MEANR\")":[1.37994311893989,1.36092387751684,0.816088642486942,0.82235370984587,0.806579271453813,0.787291052156796,0.806305393057078,1.13334825632204,1.4254467477547,1.3993882935874,1.41953254871151,1.4266518249754,1.39078658619965,1.44166077308008,1.03298422519921,1.03696107034112,1.21754605607105,1.21637308748615,1.21656179257757,1.44913979513592,1.72385692926415,1.71672441209537,1.79107777045335,1.78403433600524,1.76040158773992,1.75295534718624,1.52913304368602,1.51876262347107,1.49462207007583,1.50914830199261,1.50725558566385,1.50816854220643,1.653683643137,1.62374219189629,1.60394315613539,1.6298943705433,1.63424745521923,1.65076830298176,1.32330584836744,1.34855677068602,1.35993595055916,1.33568141453993,1.35013447063184,1.33635140204592,1.7318233230928,1.7306542630832,1.67703646930815,1.67357372010381,1.72492233695897,1.68281970065512,1.44725421882278,1.38869600347895,1.43696268172141,1.42196003424171,1.41991222805495,1.49588765068866,1.87821181666555,1.90698951264304,1.869108596876,1.91702068538849,1.92613280609593,1.90897009443752,2.13754102298405,2.12412259401582,2.10215950443311,2.13587129532133,2.12759094891864,2.20923094052697,2.46127726263364,2.41276243588346,2.37184781829648,2.4136431529364,2.45575561263171,2.38443799828572,2.10470318840317,2.09818023305333,2.07695276803254,2.0652238414342,2.07722074228389,2.29878534790614,2.51846500102905,2.55796835539636,2.4956889659685,2.49416232908332,2.47634900639629,2.52116209646825,1.85010102812915,1.87127349189259,1.85101002126554,1.89226969737938,1.89054651309378,1.84906277175339,1.99942152923264,1.98152398992968,2.00572659643864,2.05892620657695,2.10432066257567,2.13829878030587,1.81572806297763,1.8009831509675,1.84755113460962,1.83569195043097,1.90388625141319,1.88182649524565,2.16343727214644,2.11774285674746,2.11786456803895,2.02786073552878,2.06542615030707,2.05626992718923,1.84152708103558,1.86148748967377,1.84027094647937,1.80355286268201,1.83987328282732,1.79165788646128,1.85392532015258,1.84703592019577,1.95453383442578,1.93733705806006,1.96711168861124,1.87537885237809,1.57997996065344,1.61811658678616,1.63288386841677,1.45737152810488,1.49719515005022,1.47523764080025,1.68689746900422,1.6946492431064,1.68977170211845,1.70679426910694,1.72121769174208,1.73443323061067,1.52849781791962,1.58603193536955,1.48682517438927,1.51419650583869,1.48368551461848,1.49103798712973,1.91476506030272,1.90303742122517,1.89575117304711,1.83049320031255,1.82630917791073,1.89521445627987,1.63876184895068,1.65445943953651,1.63245887568441,1.58592197156073,1.5583236021913,1.56350880369317,1.93023153537407,1.90393831992985,1.94945082091424,1.89227632082569,1.97209387966936,1.91855119769611,1.6510840238027,1.67816312159775,1.64986602643918,1.61844202707577,1.67189666929449,1.67981820105273,1.8494804644619,1.84380346745169,1.84458845038595,1.81884285492775,1.79779434308454,1.81326450454696,1.57222039937176,1.64162360185123,1.64211529880934,1.59969589746925,1.60773173357299,1.5658193067181,1.77601001179644,1.80846174627221,1.73567987598834,1.78366844355234,1.79504142456293,1.69260486809486,1.19346791825376,1.21492837424014,1.19647382876267,1.36698583656316,1.38318494191767,1.36621697794,1.5387853103497,1.599432156646,1.65173305904255,1.7066179914748,1.76795376009037,1.75849461429779,1.57053003835812,1.58405706373257,1.59124614558448,1.67361771657274,1.65595719274394,1.6679886718787,1.99276211335954,1.99698900991762,1.98057443838004,1.99992564962188,2.02217176887792,2.0310366789044,2.19929077258603,2.12307717336429,2.12607326274979,2.18815770287918,2.15858736144593,2.21444605452132,1.94595485241582,1.86775738850368,1.91990409070579,2.15607891542511,2.18707002312052,2.37560426573235,1.47081044268622,1.45964888435628,1.48289871762326,1.5457161890597,1.52480016210555,1.50985541400034,2.00444976739505,2.0453099196673,2.04667779988061,1.8707590730266,1.86956248573267,1.89022474992131,1.63623365182184,1.65103189444382,1.64886062501241,1.60099135715315,1.59612783005525,1.58691407609015,1.71726069718487,1.69373423307999,1.66144028046469,1.70402967224487],"I00073^FG_TOTAL_RET_IDX(0,-20AY,M,EUR)":[3693.75318566,3838.6632669,3825.55119628,3801.04647371,3753.91178365,3627.4717803,3342.55834386,3790.19677656,3633.34256057,3451.57641729,3352.19349791,3459.19315844,3402.9826065,3304.54705738,3334.66785067,3263.35597882,3227.31941858,2989.02425703,2998.24770415,3120.08816627,2998.04353289,2822.80366535,2857.93852654,2773.39514289,2820.13039399,2772.78489658,2751.21041436,2665.81133959,2765.47551793,2640.89897646,2713.45804072,2620.81739295,2459.71250253,2455.35961076,2282.76740211,2043.85156354,2171.93533725,2230.67286801,2342.6192795,2284.67257046,2204.51944947,2217.49146819,2186.99489832,2171.39231024,2096.14168292,1929.87124355,1995.3253985,1882.50761701,1709.26312639,1842.63100515,1996.58917995,1754.71685818,1970.48639012,2018.17657521,2068.51771242,2065.6298547,2148.52283702,2353.44429002,2197.60429028,2234.09173384,2174.23390348,2290.71098663,2222.83698818,2145.85961405,2117.93404654,2055.0496619,2000.9231268,1870.55961588,1800.74396941,1813.13559317,1762.73119883,1550.49322732,1611.28741466,1605.94787068,1510.82139907,1498.23241403,1435.01340951,1341.04926449,1247.00118396,1551.37372793,1704.91115435,1715.22615844,1686.64425135,1620.1913569,1567.40002647,1517.49076994,1540.36377664,1541.33943172,1442.45639896,1544.14097155,1429.90760122,1416.64348253,1349.12981501,1253.0591997,1332.20580389,1368.7024763,1501.11276239,1505.80690379,1515.02497713,1467.51922898,1484.70655755,1445.45628651,1397.55000827,1434.18121229,1494.52711366,1448.25759802,1447.52695371,1490.36174509,1447.27246824,1366.91177653,1367.20593073,1391.97109526,1417.7640191,1415.91036393,1357.02051192,1307.63757482,1261.2024304,1249.05784245,1196.46008711,1167.64525663,1189.140502,1188.50480437,1151.59900425,1085.41335711,1147.04096538,1114.8960538,1097.69511956,1051.15618785,1050.614215,1104.96592296,1182.38491367,1116.99649366,1032.06303865,1100.87354157,1184.0915766,1144.64369306,1211.18148421,1196.67656147,1198.38199058,1181.73089658,1087.01756639,1013.50290023,1015.14086166,987.18164026,999.97222827,1011.56334647,993.69223878,1029.70499637,1046.17104737,1024.74300815,1020.26875633,1015.76218005,979.26263348,995.74816028,977.48882924,967.69510614,941.87537847,886.14736904,892.71942779,839.73884723,890.47928111,854.3424013,863.47338505,849.73,814.95,800.08,778.85,752.22,742.58,730.72,718.76,687.92,665.71,717.04,730.42,732.61,692.8,643.8,636.1,645.6,584.88,645.56,732.68,785.47,805.0,816.54,782.78,791.23,777.38,765.56,710.43,691.3,676.55,628.2,659.49,637.79,632.98,672.26,653.64,597.53,599.72,609.91,569.58,557.61,580.77,560.28,526.28,475.52,480.1,475.32,390.49,379.23,414.6,440.18,430.25,437.86,553.84,655.61,642.8,658.07,758.99,732.04,695.29,724.51,710.0,820.88,831.99,869.05,837.98,855.63,873.24,911.24,908.38,854.83,803.64,775.49,789.4,749.94,707.24,696.83],"I00901^FMA_NDEBT_EBITDA(LTM,0,-20AY,M,EUR,\"PORTAGG\",\"MEANR\")":[2.27022603270828,2.31726192762639,2.14058213393877,2.15901250026064,2.12593143135754,2.04392640463547,2.01782236740545,2.05895659979308,2.06872142417182,2.03647824996601,2.10572144239662,2.11121215321549,2.09338714503618,2.17857441740352,2.19990256556343,2.21888003746212,2.16010665696165,2.07411362166563,2.03810193757861,1.923839421233,2.06403784071066,2.05600838850059,2.08658772568446,2.09456907886351,2.11675007550882,2.09953998005315,2.1653860375623,2.15276633884544,2.17513400385533,2.06400804726063,2.02559231897401,2.04769855288584,2.2147532352125,2.17801279908738,2.16037023362801,2.38092710226599,2.26350396525639,2.25672290039044,2.44081882580351,2.48693423129839,2.53514678811875,2.43035701484042,2.42571869956738,2.51708705898213,2.83521656174494,2.83099360017067,2.75353131208643,3.52945501989248,4.02321407053806,3.92888797383927,5.67047270933622,5.53253446955567,5.64590715550648,7.19314181841897,8.15615986402098,8.36640840556932,11.6313403879252,11.6925952488008,11.6124962838532,24.8422079038572,41.224443072582,41.2438626548036,-127.537569424386,-156.740261484421,-170.123925457779,-86.8457863036681,84.394403756076,21.3005218240098,8.07640667383996,7.85853713442058,7.85666281065589,3.74830904348429,3.50270425029819,4.02604614357379,2.68392760097693,2.58740740174932,2.57029146453365,2.29293087728511,2.24702863861084,2.24271476606628,2.0830633181839,2.10548844911147,2.04669632380474,2.10366187597923,1.79108660997352,1.80296033459573,1.44941535048777,1.45514062510895,1.42731237222808,1.33489360345016,1.55392223177367,1.49410570501443,1.14425377606338,1.12532636374274,1.12800423656311,1.09657652968458,1.10403159071038,0.944816994803625,1.16261855614009,1.16220143465646,1.19924471319528,1.12043714489317,1.12416614014867,1.11261875124066,1.08873581462597,1.0772021792866,1.07296577349786,1.11973450036404,1.18073253567226,1.10277582796434,1.35487324647257,1.38856063845386,1.36128872375587,1.24003415577187,1.23798273232962,1.21866717199908,1.25294548766702,1.26390443126032,1.25455443456859,1.27185312938077,1.28792879523425,1.21362300281186,1.18973027232783,1.20959521556474,1.18347257093386,1.01231327437392,0.985419747597751,1.00579655168137,1.01709498949159,1.02613866664619,0.997625694628643,1.02368350852839,1.06183631512348,1.27108422947981,1.32485873956179,1.39796091747694,1.34791754138545,1.27520866768646,1.28466778291141,1.28277995637423,1.37223777342335,1.36011064369739,1.2207395385357,1.22080168783084,1.21980485044739,1.27352724782773,1.35759484604695,1.36274101988905,1.34160911872587,1.25819182774185,1.24172680145542,1.27189729773647,1.21490725336691,1.20661212402009,1.2453197994169,1.43717397260357,1.49223976901515,1.45417240425932,1.63603656997572,1.66014993739693,1.64515688718426,1.5224440682019,1.53285973947406,1.52633661899357,1.35443595784069,1.34019627650682,1.3358432099521,1.57203668946703,1.6253746248285,1.63446605151954,1.63180988371225,1.69820753267853,1.73713435186732,1.55384796997904,1.52340938216723,1.47949957665239,0.955605880954018,0.988011955528558,0.949222379492677,1.37313971683129,1.40818146443919,1.39524137627128,1.67789203313534,1.70319671099398,1.55226774216415,1.5286358634733,1.56936738678054,1.55463198528584,1.61818538150392,1.69410650942362,1.7200605025812,2.01956213068693,2.19052636810639,2.12491157885852,2.24865525558117,2.28151601745267,2.30154433806287,2.31080107025959,2.25107790909016,2.28758650517607,1.69671079573582,1.69892985024161,1.67151448703051,1.5574761131711,1.63198874958131,1.97203520183907,2.07555354594183,2.00239243445717,2.00850742493175,1.43970754217619,1.37480996468851,1.38368473847492,1.31595574287381,1.2570647917659,1.29758024271613,1.19944155847381,1.21463807302551,1.7309971184618,1.78615316446647,1.77486525113189,1.75421835365596,2.15820351142326,2.08175434246531,2.07464992151634,2.22221010663673,2.26701261184551,2.25763387764243,2.34535257953028,2.47208744992396,2.10787605231192,2.01834549662504,2.0315864175428,2.00453040229633,1.9354030537499,1.88314395521175,1.88144176484947,2.0601057455845,2.03862389224422,2.01145385524664,2.21361415766931],"I20443^FMA_NDEBT_EBITDA(LTM,0,-20AY,M,EUR,\"PORTAGG\",\"MEANR\")":[2.6984758477399,2.65296534858873,2.49890757352111,2.51526956797893,2.49394956925571,2.63529679588997,2.68597844897197,2.64360781874937,2.58948500996739,2.55502482952452,2.57867698081285,2.59791266419525,2.52919603637693,2.61773324680879,2.52355727489594,2.5470190963701,2.49835885050497,2.73956113437007,2.75440313107557,2.71508953988028,2.61805770745938,2.61923493319743,2.65189716816532,2.78083845022492,2.75201977750277,2.76692050429903,2.81318531035632,2.79050509475974,2.77895594192359,2.90173914193323,2.88926759362265,2.92490392871248,2.85683671492449,2.81181792906771,2.78367516758075,2.91348305771033,2.92080978305569,2.93247113524367,2.7331142022151,2.80327341528179,2.8029710471862,3.01348887133529,3.05912418898229,3.04625723950352,3.17933975625581,3.16748156407896,3.10578945367838,2.94430251468292,2.99425612306181,2.95176180511874,2.61628173671852,2.5078030274429,2.60343091912491,2.86314451721401,2.85268041642354,2.91683023805475,2.40834762884934,2.44170593095527,2.39579766968711,2.40547861857673,2.4092234283187,2.37251033330743,2.78049888659262,2.77783823507929,2.7243041337021,2.84789944528234,2.83993513021794,3.08683207615492,3.19370748940572,3.19955892865963,3.21289073368989,3.33007524872464,3.3885841900268,3.26625892469684,3.09647509252761,3.078643460521,3.03799792569008,3.28947076193476,3.29003816367117,3.23390910329208,3.25212545884608,3.29562575248507,3.22624552765615,2.80348546156314,2.79684827138975,2.84660040824612,2.67498743241684,2.67952982154214,2.6717130521008,2.64999470173073,2.65577484558984,2.75649999038637,2.55980501690662,2.53866516069484,2.56932163774178,2.55851004034443,2.54527727985324,2.54249093288643,2.4267153533653,2.41769430305076,2.45114007076657,2.52989821142731,2.62720047713665,2.62681008034643,2.68858949373699,2.6413195823577,2.65780421583621,2.72055689655629,2.76425645730514,2.7586686195565,2.80739790884485,2.83178868347056,2.72632124024065,2.93328750962838,3.02087312721627,2.95786754031384,3.00786195346027,3.0258361374062,3.0542052720517,3.20791506466798,3.25156156935869,3.1324895086516,2.97987094558563,3.0551912398804,3.08274011965596,3.08603763469806,3.12686652854407,3.10402554484572,2.79096313537493,2.77490357168573,2.79967844581543,2.81634519667281,2.78897404861223,2.77945065165225,2.60954212930448,2.74381008034635,2.62862215679609,2.55205130175205,2.52352132968637,2.55277386492213,2.36357236825073,2.34518260994356,2.33064602445825,2.21353494413664,2.20851255785459,2.25615003002712,2.16634523643192,2.19736844297647,2.17426247835499,2.3117621979825,2.26853578146593,2.30196840885853,2.24798724863518,2.21665515180922,2.25716127952474,2.30046276542771,2.34632942916551,2.27987591633301,2.26554968188371,2.30129887945579,2.26669002855198,2.32919524968833,2.41101795669521,2.38536817228506,2.43773629018308,2.40888957807675,2.4086423665246,2.34261483272578,2.31842244848854,2.34026987338144,2.15554485297782,2.24984982047642,2.26383296627236,2.3051899750119,2.31770685808471,2.27175034814667,2.388618924381,2.45037702971629,2.34995743474481,2.33441419354244,2.34928139147212,2.31476985146119,2.2478857071297,2.29473261705033,2.27402032792134,2.26376259671495,2.29144607813083,2.2707897854468,2.18499299908659,2.28024706748899,2.35493965248563,2.29278668735158,2.37495527518588,2.3418011497877,2.16463619025128,2.18663471298502,2.20294465358276,2.12636924036254,2.09738629548691,2.12571632777864,2.25260992480322,2.24779825942379,2.24520978710176,2.30297960804976,2.32432517642792,2.31552685130452,2.36546865575804,2.28995382054848,2.30988517379586,2.10932934308442,2.07485121942942,2.16354980348502,2.2377826499276,2.14162597539728,2.19518563458913,2.19474986283908,2.21890844717186,2.28799048632705,2.16284947749549,2.14181491036746,2.18791524446371,2.19945421655688,2.15736670723065,2.14128888273102,2.18312197766434,2.21972659743512,2.22918740192464,1.84764968132603,1.84033415668534,1.85902086114366,1.72542086728639,1.75265862341473,1.74244339239362,2.13472849152078,2.11865566226549,2.11496481843314,2.2541523175281,2.21966077908819,2.18116702630087,1.65767041129032],"I00937^FMA_PCF(NTMA,0,-20AY,M,\"PORTAGG\",\"MEANR\")":[10.4318073933456,11.0855503719029,10.9595466441893,10.9838859569662,11.156807466349,10.6152099992965,10.1763733968631,10.2652777247921,10.6060210729234,11.1940647924163,11.1602879136432,11.5230922870576,11.2213944658991,11.1293008223283,11.4137346922847,11.890505562944,13.7015189505578,13.3719948848405,12.8288694477569,15.7743959606251,16.6897380608165,15.5637786207832,15.7784897738685,15.404960077672,15.4219716053293,15.4198647941607,15.6048365623281,15.9978209105557,15.9291574762373,15.4486353695557,16.0467757113105,15.7026892268235,15.0547444883536,14.5029278011295,13.9809762059358,13.4287172025711,13.4562914067049,12.9292097575372,13.3064473268901,13.2154238194429,12.7225285143213,13.7940300288799,13.7301360102574,13.8350466649336,13.2469082538417,12.2853034240795,12.6587085542646,12.2949033655984,11.8795688884699,12.3231995037916,13.4351517003742,12.4096862495477,13.0911283698552,14.1827737293423,14.5175816378059,13.2265471956373,13.2408073836435,13.9662011998083,13.6786327621748,13.7386314535491,13.7595088707063,13.6893996816502,13.4299360243392,13.429772533378,13.8396027320245,13.7792217863707,13.6729000505902,12.3135449556301,11.9055251250367,11.9371111680608,12.8759702017435,11.6443985166738,11.7182112356842,11.0845209092205,10.499386562035,11.3782303514195,10.9397317337534,10.5583705232221,9.04958052127434,9.64885237493974,10.6543162489481,10.6292709046355,10.3764782131673,10.7284965911211,10.8295561677288,10.9493951974551,11.0583629572733,11.2145412934244,11.2716482525288,11.4874110491033,10.63138077985,11.3680362394688,11.2534600727022,10.8458045494217,11.3242738110264,10.558749191351,11.731710251457,12.0239732239803,11.9621069733921,11.3812975924021,11.0671622858237,10.8610941242724,10.4109856798092,11.0379348426128,10.8190060437425,10.831538519802,11.3201528180227,11.3644252096079,11.2168288712458,10.9650173590057,11.5466423364875,11.7253990538365,12.064394781475,11.7952195942142,11.9419961622051,11.6362445148399,11.203958187842,11.1986351812446,10.2382445861253,10.8550766003264,11.2112842853425,11.1650792980895,11.4836701264511,11.0204977941544,11.5839087871325,11.3076764048777,11.4181914501816,11.2507263542142,11.3165013944331,11.589627584628,11.7189324596734,11.5931006980115,11.3223897927345,11.6062295501566,12.0417754763383,11.4829995946425,12.4506712352424,12.5386316639414,12.7151735966271,12.5146711989548,12.5006423259586,11.7626770755971,11.73083872028,10.8713410069891,11.2396262271626,11.4728466889263,11.2251277188211,11.6007702372313,11.8938973972487,10.0345578168146,10.2042868219354,10.1775879639415,9.74079732440573,9.89168452863289,9.61178961447482,9.519517104947,9.0607612098087,8.01871835435353,8.18109029859577,7.51255080954045,7.54297255851118,7.62061357779366,7.72520600610755,7.36970428382535,6.94790024458685,6.74736202215943,6.62670882508744,6.44411995718935,6.42812515737434,6.47969516282706,6.30043694985678,6.06090066276057,5.72424259390382,6.13249215172756,6.30681693291985,6.35470398227917,6.28422206604017,6.2039962022034,6.11404987784479,5.98062405425754,5.64461913866056,5.92333740474951,6.36411074722257,6.66553408999734,6.78572520632039,7.09221112910069,6.97759067091637,7.21667191634048,7.01859638562942,6.93282523494204,6.52093238616598,6.97351831768503,6.86654045497025,6.48874120162704,6.77298473654942,6.3773949784605,6.38135545978517,6.97223064645375,6.94753618362969,6.36163913226728,6.52224910905853,6.93485245431834,6.35637306858037,6.32632519927333,6.58573414770414,6.24331617314978,6.00919203416163,5.47891167263666,5.75162217055165,5.83321726376243,5.31941574239903,5.25302679360171,5.51904784185743,5.76496231484834,5.5975293657335,5.48122104598558,5.92448886630933,6.66391263399261,6.37685773399666,6.12788998139271,7.22687067719479,7.56512200392403,7.49022939735585,7.99413208418157,8.21507448607657,9.28594854218093,9.12369145508515,9.74680435065518,9.58684123157209,9.98731326952645,10.4478351161632,10.8105124484768,11.1434089777271,10.4542629805302,10.5994821025237,10.3070833115904,10.3547475366395,10.0956041788778,10.1063867047495,10.3677011008553],"I00253^FMA_PCF(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4.9896318839501,15.8900401124822,null,13.0411873118331,14.7041424228998,15.7307564587637,15.5724698816174,15.788669717173,15.1603597847852,14.018841818891,11.5480332293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I00649^FMA_PCF(NTMA,0,-20AY,M,\"PORTAGG\",\"MEANR\")":[3.19975103206461,3.41242238624962,3.3379095594517,3.1437097712553,3.43887756892777,3.31852090748326,3.31697078979163,3.82048871687621,3.59768199027356,3.67505043437434,3.72552748238908,3.65291334347844,3.69884882716731,3.83680553227722,3.70284938384077,3.68497271703241,3.82503404848352,3.62746434936746,3.59243155023923,3.94720820908978,3.79702868170896,3.61089428458295,3.39119395190813,3.5633502057085,3.59942219335392,3.48480623246467,3.43788159098817,3.44331130499008,3.51777726909941,3.60080730519612,3.96313858782135,3.91805532329904,3.55798053999436,3.48722052030785,3.35439223797836,3.03029253315384,3.19549838537139,3.22421656217572,3.52081570299445,3.63230511319685,3.36390503825803,3.4484318343996,3.52419253692741,3.584933250127,3.50307116410949,3.23785321841357,3.44046816556984,3.1026145005851,2.86883049304918,3.29017250095833,3.46845043415534,3.19029689496251,3.67703060984989,3.65889910447238,3.73022121036073,4.00324462057155,4.25599422162836,4.31682127798551,4.29974884454705,4.61103655384965,4.31207175294653,4.30496766889401,4.4249034545271,4.71443254293023,4.88180739528655,4.68988995619684,5.12744053562787,4.49533925027107,4.39649672667338,4.41744056756478,4.35344374334463,3.74030151719019,4.31070449436708,4.39540060120116,4.13588386321234,4.44365259732822,4.36732395716822,4.09446429710938,2.92031749824207,3.4361044717154,3.70423095670852,4.04098612848856,4.16006320236333,4.07728185596376,3.817898956159,3.63082837422813,3.93238159730825,3.95280839392618,3.79191433865088,4.31603701783405,3.90634236981982,3.96434462375234,3.85279691730351,3.50218322772976,3.7219234508551,3.88800447241909,4.07321018232724,3.97965481075463,4.1761295321625,4.15075317759712,4.60367246222622,4.78684062742601,4.80974238407748,4.81797237858198,5.10636975352096,4.77135207239748,4.79258343756494,4.82915038752253,4.58730582973659,4.25384051295615,4.2503102255702,4.36527984214303,4.49509511419793,4.96128113081189,4.69823416794493,4.59630859670024,4.57750653321011,4.62045908899358,4.31646909839251,4.32127471297522,4.25369758121315,4.2627969097336,4.23383117399795,3.73319886097091,4.27215523334054,4.29484139013444,4.4037171034778,4.13081944844357,4.26636735559522,4.88900802039432,5.07312213576146,4.81788799342279,4.04495756815306,4.53082549063319,5.05770767382151,5.41309798527887,5.68047645175297,5.76865597160856,6.09977768547132,5.96133025826815,5.55028669983841,4.92300662427187,4.97867501341232,4.59135492803323,4.51926630230231,4.70156167514349,4.76030464861648,5.23750860577456,5.46900408398358,5.26474938311643,5.39379630078105,5.25089809484802,4.83348670067956,4.95224728264054,4.87887561754271,4.74731545336003,4.52683965781414,4.34277176740816,4.42294991466889,4.03530883880282,4.39096621326123,3.93087731578454,3.90783794673323,4.01103751661681,3.89660900292653,3.77370680552858,3.55956778998892,3.32390967230585,3.14456565696947,3.19182307769704,3.25549070818545,2.97730268722448,3.10999061190072,3.55697471182411,3.70815054721221,3.81224660751536,3.6598648115612,2.98836551706036,3.12071351520638,3.30491934808905,2.81065242461062,3.07451436636245,4.00409438007744,4.58741714076574,4.26765087952946,4.65966090072591,4.33117559257733,4.50966103667868,4.6035227511923,4.57226725554731,4.45318347820041,4.24001861773486,4.23189971306002,3.6405215388541,3.95429669415251,4.26465078870389,4.05943957856625,4.19276873134591,4.17448770872677,3.69397404909688,3.9863454606972,4.34938921934622,4.16675779298895,4.55025723984838,4.83086132102298,4.8194898892334,5.25384899272171,4.57576133322523,4.45295138340994,4.66411184609566,3.40661724530674,2.80153537546559,2.96203136484818,3.36550880423989,3.21103351474781,4.46702951990436,3.58834066879024,3.71623805267583,3.61660893607257,3.34314531847297,3.89227369469098,3.98949172753575,4.02845017227123,3.95136651061788,3.97919381784315,4.6643358237419,4.84872298766359,5.67522504568563,5.19729509934691,4.98989712764641,5.17056305557881,5.29578757424898,5.18067866050822,5.02159451090864,4.95461917291628,4.57040642452494,4.38236682653198,4.30467301737666,4.1072911911082,4.1385343621132],"I20433^FMA_PCF(NTMA,0,-20AY,M,\"PORTAGG\",\"MEANR\")":[5.34984999521452,5.27583695295239,5.28028774716433,4.86010703907457,5.27313790345232,5.6968916363003,6.43980012873535,6.06166206398314,5.58811425066627,5.04248829349868,4.87803820325069,4.87405166140553,4.7482930350945,4.84473967060854,4.79872733208231,4.64918154167727,4.37691045737698,4.07497310101934,4.28322980550515,4.0110763980776,4.09081807247573,3.81409381206115,3.93950314439041,4.0058042484929,3.95624295015345,4.09293526058513,4.12490315034216,4.03778581366336,4.2044932236782,4.3341985780585,4.17866427746355,3.91215934708556,3.96312027223023,3.97926270970421,3.92728085530305,3.8506215537362,4.07732920157981,3.95037075667841,3.9417028510537,3.64108099748294,3.49253448010209,3.94283956640584,3.60759555234493,3.6993814413619,3.67560580311825,3.42654500992171,3.4738524150853,3.18668272531465,2.87275275753846,3.16312033851327,3.14187764709035,3.21676395238188,3.79227829633915,3.67315879887862,3.90143904747333,4.13127812521698,4.2220818495281,3.97072479177415,3.87998552527003,4.38229609461193,4.4407525601456,4.14907471201232,4.12384197406505,4.48265356460757,4.49201923399359,4.42168867574683,4.66414237090991,4.92866617518368,4.68790521739284,4.82154275543741,4.68252406928722,3.62424245432901,3.89262693877554,4.5005280177677,4.43893763729062,4.66965919920936,4.62817331124647,4.60246450540655,4.06488236801698,3.89164455215148,4.49388568875176,4.822821055523,4.74542200356054,4.78381116700227,4.85010035359687,4.58760643051871,4.93907016096119,5.0459932619542,4.86000736372212,5.30467561736315,5.41355319543508,5.42373094223896,5.29166896449908,4.68376104369683,4.85924359774302,5.1667475159329,5.6462762030986,5.49496267102663,5.82056323508771,5.77965625605279,5.95206588774426,6.13568467770505,5.6805353862099,5.7733722089882,6.09300407457304,6.06245552988529,6.01485140166742,6.26426462486346,6.01230261169511,5.57000779663073,5.6806409393763,5.3689531655462,5.6503027047014,5.45076208622238,5.50295363288821,5.45512146491099,5.5567844331625,5.74136511087796,5.39315027997107,5.51853330592683,5.39955079104698,5.44126755436354,5.56807375538197,5.89319846250914,5.56855792309332,5.81782182562621,5.36571916181937,5.07857137730243,5.11426546723292,4.7055252119243,5.09770801898399,5.145749246959,4.58989401879299,4.74132501933488,5.19505407345778,5.28777795866432,5.58236119599548,5.96013849175445,5.32870955358496,5.67880232684574,5.08227011251315,4.75907084819132,4.65369185919074,4.87152698750231,5.11668158730577,5.34912964199541,5.43068083158766,5.7567897363229,5.62852722151749,5.61924578722232,5.23143644208912,5.21227500780532,4.83947973825153,5.06112479203889,4.98167517126656,4.98480558954308,4.73138952878165,4.68189306569406,4.65687512381566,4.43514718876763,4.71067629745388,4.75727069361666,4.65877175077574,4.66585715291892,4.9205908104237,4.69940593773415,4.67700734735187,4.79362116192855,4.7715176220637,4.82188090458771,4.62614716755072,4.46337058642613,4.12797320731604,4.66647341981225,4.87019649186429,5.13768328586002,4.85033089327916,4.78942906417107,4.72747621856461,4.7516199771303,4.05623291060123,4.28448267305074,4.78015626614439,4.81282925321621,4.95187626776073,5.29546559362816,5.31045705882649,5.44285157406649,5.22426734866025,5.00782611572514,4.59649690276489,4.8548310185308,4.7389292643562,4.32673997200466,4.539306359621,4.1195040735724,4.51076333853213,5.19813834558084,5.39292955631334,5.08881284704907,5.10799856157297,5.46276399034777,5.27659897554597,5.39652658019581,5.43667974623385,5.32769513440322,5.13812231814044,5.04244541128944,5.42408584980087,4.87726660597363,4.4623083109349,4.22396767589993,4.3288102181085,4.25011955430329,4.22630751937474,4.15419628140387,4.08416992681766,4.88734617588957,5.06966652816926,5.90911085038576,6.47975318327004,6.42314634529138,5.80478542339511,6.17933490744948,5.90072374357218,6.93845430413583,6.80891524309195,7.20533607855613,7.00406196085197,6.64865201484631,6.89112740022896,7.26229515409157,6.80662132120938,6.59812679434018,6.3774854578225,6.07492152515718,6.15861117395049,6.38461033236584,6.31019005391566,6.20352312352131],"I20443^FMA_FCF_DEBT(LTM,0,-20AY,M,\"PORTAGG\")":[14.7729926412526,15.3318632426481,15.4898381467739,15.3912720612715,15.5201870040733,15.1755067669441,14.8642339027589,14.9811647468049,15.1516324201492,15.3531311385143,15.1026787402575,15.5437849409646,15.9582351987138,15.4537187481738,15.698881022037,15.5560668943031,15.8157513541764,15.468982392656,15.3812361638417,15.6533491481439,16.6796519240856,16.678117997673,16.4949228098589,14.1587915286377,14.310263215867,14.2343914935217,13.3624109268394,13.4680972131073,13.3815155572693,12.0368435100504,12.0897635826506,12.0117038597686,10.6326501000692,10.8303483042339,10.9421640747293,10.4283939484371,10.3932065263733,10.2667868575636,10.7310011857416,10.4605795563587,10.4831264942418,10.490046185348,10.3389724215303,10.4241564243893,9.79614931778736,9.8288632770766,10.0220207053249,11.3428794627965,11.1372649989677,11.4056737477235,11.4334431604642,11.9423830797778,11.4335240701375,11.3244206072243,11.3793173810536,11.1233899809371,12.6146078567407,12.4356307320327,12.6270443592817,12.027114829355,12.0008530202551,12.0906850043865,11.7198019646731,11.7301351561243,11.9728065979954,11.2544194115326,11.2672089694085,10.4811132929521,10.1932070992667,10.0217914724061,9.97675543828856,9.26461527163636,9.10785253456233,9.4545699988118,10.0044952975268,10.0521891855237,10.1827313339026,9.681963266999,9.6719710497889,10.092236103565,9.76371639147194,9.63038183856592,9.83278400522734,9.70935780379675,9.73877585724401,9.70202485457348,10.2463093217899,10.212511781954,10.2434559520515,10.3891231087026,10.3641344243598,9.78029736537997,10.174219974826,10.2491539714697,10.1133076050256,11.0255065751304,11.0651762957285,11.0773111363841,11.0888884434827,11.0866863855568,10.9492462283776,11.2543084046507,10.8763677437272,10.8257075344688,11.1256011428046,11.2643869853814,11.1555653817544,10.6612448290129,10.4867622552164,10.5024961785401,9.81406635111771,9.6981102546546,10.1837000861687,8.68697276852666,8.40635442962263,8.58150706994923,8.63503982414624,8.58089850386353,8.49724350547763,8.07901609202255,7.96109281522445,8.25644180182991,8.21163497144772,8.01745971840402,7.93546589059533,8.12764736121682,7.99834131800153,8.13855127504032,8.23720099701616,8.26967457095919,8.15629509503744,7.95438266312428,8.01487114282597,7.97238778156659,8.48985720885572,8.0821056512439,8.44166503977888,8.6314755348742,8.76107090216609,8.71652031856369,9.63243059157028,9.70503297019752,9.76718718486531,12.3384334687108,12.3282762135775,12.0430635113063,12.9515454265709,12.6484425767619,12.8073262224238,14.9397756240447,15.2175497144786,14.9829135308253,16.0260578689452,16.2223273574346,15.9519193341252,15.2585890946357,14.9550930469028,15.4016626645464,15.3608046916465,15.1148803993752,15.281145951634,15.4161671280127,14.9281315969694,14.5430089573282,15.2874069863341,15.4598145241447,15.4655420297002,15.7222038008991,15.8807551208298,15.750340919568,17.908062201264,17.1450050243566,17.0329514091775,17.3346141426786,17.2395675869761,17.670692023072,17.450147485711,17.0090652675719,17.735889979756,17.0612355808266,16.947191888172,17.0567151163239,16.5694571420041,16.2330774025494,16.396543100973,16.2683651775583,16.0717355806439,16.2145076650015,14.7689291199977,14.1313774831196,13.7249520973024,15.646620277389,15.0854539343425,15.305955697968,16.4897582002044,16.308022509308,16.1464747680118,15.8522383372326,16.0772439124961,15.9101480345422,15.8608094631805,15.8945940977609,15.9112291773493,14.8806960818923,14.7443135922398,14.7515903536995,14.6932568969182,15.1789719108303,15.0560074323497,17.7127283401103,18.0091299462807,17.2489694053127,16.7233057763165,17.4620191786544,17.0236125715554,16.9559797842901,16.776261238501,16.2662315107509,17.4381757896713,17.6127692400988,17.2095199742852,16.8882861748769,17.2254824835575,17.3471839946972,17.9115592398781,17.6039320532884,17.5552014427704,17.5756313088114,17.6284706919653,17.4522402804297,17.5429018729197,17.2921665991555,17.3612058333723,17.5643050648611,17.6974244479209,17.7624426636682,17.9870172529734,18.2729913910761,18.6026305124608,18.861388036581],"I20436^FMA_FCF_DEBT(LTM,0,-20AY,M,\"PORTAGG\")":[28.8074229420826,29.1635089994907,27.2361363425346,27.0305922036281,27.5315043450255,30.4480764639167,29.8078833276745,30.1123657518869,31.83089791897,32.2355466059411,31.7959456646366,31.7052002234476,32.5553506776487,31.7184546913201,30.7145735996171,30.4285106321281,30.9132749777935,28.6940204702502,28.6042654096918,29.0656443941068,27.2427849825361,27.2747052249603,26.9546860543831,26.0235983178517,26.2156423483703,26.4377194239753,25.696067819259,25.9555650905668,26.0537913078206,27.1962718468887,27.2184856620701,26.7627131841656,24.7642212161162,25.2055512527679,25.3907159962418,22.9944414015094,22.532781832243,22.2438004916003,23.7121912995312,23.0561832139519,22.948849714388,25.4104211830128,24.9731432443487,24.7991818263656,25.2110512537116,25.3846017353349,25.9509943854779,26.3857708406,25.7441800230198,24.9037913313556,24.8218788717867,25.792225110251,24.8621716169446,24.4473687114269,24.5820159829886,24.090965584262,24.4460175560124,23.9882168391838,24.4181648027925,22.9624123189704,22.8240405771302,23.3674612248415,23.501964423671,23.4252460010963,23.8235655538375,24.8195263101026,24.8631595061293,24.5301156970127,25.2173957692155,25.7719537121405,25.6308022842525,27.1522893742771,26.7489768249743,27.6949817055811,25.3453609827989,25.4419428743816,25.8625010035038,26.5646908682472,26.4897926388836,26.2102481216158,24.4310041607597,24.0671174652626,24.5710049304024,22.3924167670958,22.3241171920617,21.6545406718646,22.6773058426108,22.5959438188282,22.6455013674472,24.5545961295661,24.393944415376,24.546735423587,22.05951939216,22.2853267419456,22.1366838172894,21.7427090685002,21.8793276123344,21.8099263273683,29.8378195445148,30.1988910428517,29.7181202387572,31.0659643620991,29.8553018291765,30.5448315165196,29.216590836862,29.9115060580095,29.550451567325,27.7478453368329,27.4536218658801,27.5466147736519,24.8754319752038,24.7625384914392,25.6601608122188,26.6128495763404,26.0353527361057,26.5066473581561,23.7179719339304,23.740157234452,23.5091854703427,22.8134255439303,22.3192173323099,23.0330624480958,26.7148448748323,26.2211684390853,25.894012789503,27.7746301165151,27.4574249705075,28.2951451458049,32.9632234495245,32.9031119803421,32.7795170818024,34.1101277754091,34.1574808585878,34.403978204553,35.28162718798,33.7730267792744,35.0498786290082,37.8581840728179,37.6955348756759,37.8400403134998,39.048029766212,39.2815763254345,39.1417778812645,39.8340767145916,39.9202394054169,39.1625467779594,39.8722418180071,39.4397141107084,39.7144162027719,43.0806065726982,43.7158446539006,43.0674921050991,39.6065156692479,40.2077831762027,39.3771147560093,37.0437238136157,36.4138917807181,37.5376038435121,37.8363191525355,37.2576837811351,38.0865283982928,40.0224031664282,38.8388582386557,38.7387182407856,38.4095877770064,38.7945813109598,38.7454851254972,39.953284099664,40.404343703232,40.1727576425731,41.8083973314823,40.0313910128606,40.233940785689,40.2880696616977,39.9368675231758,40.9136784730188,39.7585313862398,38.6369459468311,40.7226913548982,38.3911444793113,37.0584300354533,37.8883801884561,43.5202759641833,43.0608175268633,44.177746050921,49.6163134546051,49.35084200905,49.2734262540085,45.7891603796136,43.1090310764458,41.9456120463241,45.5120393100226,44.7300511046738,44.3189801212171,45.8957821438623,45.3474801949175,44.7552579294528,47.2416630874026,47.6017032808084,47.0616447617806,40.741067638967,40.6002061643045,40.9961367361434,40.6518008132172,40.6095279929293,40.9231038944503,48.0974029512712,49.7979010247125,49.3892064167643,50.2124466230557,50.8906817463229,49.6346600221495,50.4317664977741,51.984232547371,50.4075938881945,53.2768671730172,52.5017261616648,51.7034175952235,56.0530464484253,56.7788793284903,55.9473594568862,52.1303129220698,52.7557802970991,54.0742740132249,52.6877609394136,51.5426020975273,51.6662384938453,47.4426296751847,47.4096181918233,47.0480999013903,66.3765968641872,65.804596317919,66.2869547057161,67.6270434601599,68.3379909125873,69.2355482560374,60.6744960230153,61.7730404502644,62.3526971580744,70.0502097288477],"I00577^FMA_NDEBT_EBITDA(LTM,0,-20AY,M,EUR,\"PORTAGG\",\"MEANR\")":[3.82023826850262,3.7598591321413,3.5698621821853,3.59564923217845,3.56800896880023,3.53773531250312,3.60430745601057,3.56418900847475,3.45257482472351,3.40617425800191,3.44464591792951,3.44285567342874,3.35659680064142,3.46974415239824,3.20898673709541,3.23953695127653,3.18147451621824,3.14622492730299,3.1609831855838,3.1365213756798,3.03645474819463,3.0430637672018,3.08294201067265,3.08806705133069,3.06075101675609,3.04213447121016,2.92434662369808,2.91417971101602,2.84979300212085,2.80449091164765,2.79509346369868,2.82325662420146,2.92063808418593,2.88801845476471,2.84738980529584,2.95717716266077,2.9715407188978,2.98943057995713,3.23581324125816,3.32013208006774,3.33663186345868,3.99775206455686,4.06087274633822,4.06796925416172,4.68327942939546,4.66968383067088,4.60594845808946,4.26471186577739,4.33298975961763,4.21513511785135,4.44613492265639,4.36923106378742,4.52792402116335,5.14227966112358,5.13253629851911,5.22076704947224,4.38296579173465,4.42776520591678,4.34853276603787,3.91407869943985,3.92112884071045,3.8431785268655,4.17497993931443,4.17180546022085,4.10889153683937,4.25384954375783,4.23202448594762,4.24430851060697,4.21287912849074,4.12751212802677,4.14531146273893,4.2966835692471,4.37573903918365,4.20164945293022,3.87558075543002,3.85280340378036,3.77358558217528,3.85122557809796,3.85126893094577,3.870093104421,3.81173264637327,3.86287796722897,3.77412308692801,3.5238849852774,3.51511669033125,3.58056018046567,3.69296664357141,3.72061519795659,3.69372217315399,3.51018619040657,3.50886501381805,3.48258780720443,2.97620386032945,2.94524295527609,2.97593940587656,2.96695920855468,2.94662459219216,2.99611525955141,3.18187145168914,3.15176418324608,3.21638136310566,3.3465501729858,3.46524632883068,3.43331612658301,3.47786020074983,3.39691215448042,3.40217903381983,2.97271856092275,3.0289267605021,3.02470332993354,3.61317511751068,3.63324610200722,3.58561778430549,3.43930620795115,3.50534969043884,3.44139964047352,3.57604681710612,3.58203798551021,3.61386532611559,3.78713357777717,3.82419476842636,3.68032086056497,3.65371283953892,3.7378005541926,3.81232829859865,3.27219526487384,3.34475654418012,3.34315059041216,3.58034150134983,3.59849876270949,3.60624042805431,3.43523776953687,3.44516725479956,3.42138913019044,3.58303803608591,3.76314982721378,3.61283927216448,3.22960703437093,3.17568353818832,3.20277925017328,3.28412903092425,3.26285845300069,3.26260247061631,3.24088713847599,3.2348237050643,3.30746887729428,3.13812712026971,3.18135559036542,3.15818284513474,3.32031335350337,3.22552502811727,3.26929273875069,3.19069886635635,3.14863436513557,3.20932197694821,3.38778248075341,3.45771124510102,3.35843478179518,3.33101295688625,3.38828705109332,3.29848119183304,3.00768433048242,3.11529770884249,3.10020568106944,3.56099597667403,3.5199142609592,3.51822275985108,3.42705975128044,3.38194985394987,3.41283115234733,3.22311314976027,3.35884725849778,3.34280871415132,3.35371398056041,3.37411728470096,3.30187690621138,3.12009567654145,3.19584559825967,3.1143270248909,3.03558998909815,3.04990042256759,3.03245737378525,2.88637900160825,2.93529136471496,2.97309372566674,3.03331590316213,3.07163972931091,3.0425370491563,2.94794781595962,3.08075964993239,3.19011667567471,3.17079670930659,3.2942037122139,3.253528861772,2.94575863013486,2.97505429464965,2.93846316218133,3.06323413811799,3.01632272530774,3.0395900360317,3.01692732097506,3.0082366347328,2.98440521243069,3.8171771656126,3.84352138442166,3.82462434303954,3.8966591274409,3.76551234206696,3.78848605101322,2.7993824570287,2.74875662917948,2.89516428658515,2.75792960815138,2.6099362152367,2.67478487906243,2.91628648681021,2.94708766090024,3.03168766093479,2.87276332701065,2.81382884912274,2.89462762713581,2.6609252456191,2.60897772225882,2.59441134625784,2.28125883790216,2.32416217751197,2.34503842743622,1.91122954289228,1.96466346923331,1.97712873973143,2.09081322010123,2.12407840670015,2.16444472222385,2.09974351792914,2.07607829173448,2.0698985061347,2.41616919480754,2.37973247597904,2.33215348232224,2.39439576254219],"I20433^FG_TOTAL_RET_IDX(0,-20AY,M,EUR)":[5489.62355132,5312.3883083,5312.57594143,4819.22664435,5076.33252554,5421.33651092,5389.36020852,4682.39057979,4302.0105845,3939.18913934,3944.72686553,3850.92190197,3618.56736748,3657.76926712,3612.34092393,3432.18324341,3299.2389773,3121.13408718,3544.31209755,3426.11198269,3376.07188127,3171.28982833,3229.93015685,3172.39770187,3172.83372714,3366.43692072,3478.41437193,3478.65268733,3555.41351417,3590.14239263,3387.12550506,3168.32149399,3199.60543022,3256.64997599,3273.35969341,3276.81125255,3303.58344368,3108.84195139,3035.02612825,2925.96996055,2854.83083935,3077.34480964,2956.94230588,3167.42418313,3004.52356068,2980.32920218,3124.31749088,2939.36946912,2638.61332352,2812.6773738,2740.88923337,2622.85544724,2937.75925429,2675.93396125,2610.329154,2498.02335304,2490.01142028,2253.54905582,2163.41591219,2338.80830203,2248.50445278,2022.01421372,1970.24693921,2042.61954049,1983.72513111,1933.82181172,2001.14886322,1946.82932337,1817.19346732,1790.8291352,1728.57701748,1315.40584172,1402.59415956,1558.52705461,1511.08973866,1616.68191389,1606.74736201,1624.23603379,1663.04851454,1986.99744611,2308.38539208,2493.5890557,2447.30393666,2420.33517671,2482.90929123,2331.77783528,2514.91427713,2544.38662448,2460.13593387,2571.7334949,2555.66047641,2503.41531336,2421.66105219,2270.65660044,2385.40918639,2511.41623889,2646.19406138,2502.21040445,2573.63588357,2546.6933362,2534.24199832,2453.36811469,2184.8739496,2198.08674906,2290.98802491,2277.61363075,2214.32100005,2262.3949802,2145.91948239,1973.7926653,1991.22210726,1964.76174542,2067.86719417,2043.93007199,2077.83316874,2044.5453993,2039.11624256,2149.87947137,1954.23760442,1886.86369898,1830.9505714699999,1811.38904074,1806.39877813,1876.57220975,1733.92997991,1762.0414228,1642.95524748,1623.31106402,1591.51196923,1623.34828206,1811.96533544,1757.76640397,1568.76022427,1679.51565205,1852.56142331,1852.1224913,1961.21848801,2012.48513197,1864.15347131,1936.93204493,1762.52035661,1723.67046687,1749.54092428,1872.71884666,2016.26769766,2054.53940168,2024.42364849,2111.28463951,2032.6812502,1999.26083546,1874.94139349,1869.52087232,1762.80492252,1849.00034013,1821.87712567,1824.87375933,1751.21344067,1745.33634313,1719.39086381,1660.51147382,1760.56977291,1722.56928496,1708.81565139,1692.56,1737.39,1710.07,1717.24,1744.66,1763.04,1790.03,1735.55,1669.86,1582.05,1719.27,1737.21,1803.5,1731.45,1719.23,1649.34,1629.48,1438.36,1473.63,1627.88,1628.45,1682.18,1722.94,1715.31,1764.03,1696.27,1616.42,1496.1,1494.67,1453.5,1387.09,1411.32,1318.24,1451.39,1565.73,1554.55,1455.4,1484.49,1536.14,1430.72,1420.68,1393.14,1365.66,1308.77,1277.85,1337.12,1218.04,1144.58,1144.79,1214.73,1179.83,1309.54,1339.9,1372.52,1588.34,1557.02,1740.45,1822.35,1732.3,1485.37,1603.3,1546.49,1811.03,1760.29,1843.61,1773.54,1739.26,1783.62,1858.36,1722.41,1629.86,1594.55,1533.97,1582.05,1637.26,1626.18,1616.32],"I20436^FG_TOTAL_RET_IDX(0,-20AY,M,EUR)":[3580.02131627,3690.97274541,3723.08952314,3776.01112838,3611.91317235,3538.48245109,3570.51420055,3846.06020752,3746.27869645,3618.54240291,3573.0809298,3393.70390418,3255.46718521,3313.25773087,3187.07430614,3222.20410588,3320.61658239,3300.82116993,3402.75323014,3683.22668102,3570.21616085,3359.03645005,3506.94609933,3542.33786694,3687.92739569,3943.75077857,3786.11997307,3686.7319251,3583.81878704,3486.04518645,3452.70737098,3316.30900888,3307.49168281,3191.14580699,3098.08760219,3025.06477714,3192.34272007,3226.81513097,3210.50128313,3154.36112582,3179.42523327,3215.26392162,3066.69128631,2940.82123866,2934.10714011,2930.45277624,2984.80331024,2897.09707106,2750.25549668,2878.5166714,3099.94402113,2972.8864892,3047.64639113,3149.38522037,3103.56449583,2911.17370894,2903.34019306,3096.13530992,2925.29933501,2985.84157552,2844.36844549,2967.55336162,2869.6384916,2800.33900081,2642.11505819,2570.06032742,2507.55566921,2393.17500946,2456.65241012,2448.12445568,2449.09253592,2308.63361322,2494.9232406,2466.21272754,2485.15806152,2550.86706727,2566.75235007,2515.64480179,2292.54397611,2358.57844991,2518.79579744,2475.14953673,2426.78327842,2342.52745677,2310.2468278,2278.64256998,2213.99728339,2170.41704775,2052.51822094,2083.94812255,2118.92163049,2038.89775006,1940.62615178,1876.36155325,1996.20801258,1962.01034486,2011.03662695,2010.20342266,2022.31837752,1903.72011991,1890.85249109,1829.2101543,1787.76745345,1780.80217679,1870.57955542,1877.31431599,1872.67399786,1904.0502074,1933.48173775,1881.33168027,1888.89022551,1966.03800884,2034.45205144,1968.11385387,1938.85142572,1894.34000682,1773.04276496,1796.42790345,1715.34215584,1699.49265181,1813.37383278,1828.61984491,1933.01436734,1892.05160732,1876.64527107,1780.3203069,1731.07914653,1771.32811523,1820.93958687,1946.4260817,1983.33165922,1948.05335447,1841.82511703,1916.76625699,2074.8683283,1928.52480037,2030.46859697,1994.88888941,2009.71420872,1908.63062878,1810.35414051,1649.60018783,1696.09852285,1633.20746445,1690.86957377,1608.73391093,1554.9283386,1559.39569752,1521.10440827,1498.89458155,1459.66967463,1484.38243529,1383.33909231,1364.75158683,1360.65150907,1329.5010968,1296.72005547,1269.39386506,1276.67457399,1267.18013876,1300.50976637,1292.67201083,1254.01995324,1180.31,1134.62,1093.2,1083.2,1076.09,1085.45,1075.55,1088.62,1017.92,969.84,980.42,958.1,937.19,923.74,937.11,870.74,861.79,846.46,839.55,889.4,868.79,898.31,835.34,791.47,818.99,791.65,803.31,781.41,783.25,779.08,779.09,735.8,775.89,741.44,758.32,771.05,745.91,736.04,729.83,683.74,671.72,671.96,661.77,652.54,598.76,586.88,575.61,571.01,555.41,620.25,619.34,628.33,688.62,667.35,698.47,679.23,651.16,654.9,647.07,635.41,664.67,678.84,726.34,760.87,738.51,759.38,768.82,772.86,795.58,812.79,824.29,803.43,804.18,818.08,796.93,795.5,822.28],"I00037^FMA_DEBT_EQ(LTM,0,-20AY,M,\"PORTAGG\")":[57.7891964832162,57.4365654541193,54.0873469906386,54.1605918937081,53.9670917794838,54.0635326079393,54.0968000841449,54.6057716561325,56.5086392567974,56.5089732475608,56.5920852306213,58.2680560070221,58.2825212605098,60.337395303522,53.8290907464413,53.8000086002123,54.3754221764763,54.3243015664624,54.2745520685139,53.9683841415285,53.1875929926097,53.196479287759,53.0993193673395,53.3911559787309,53.4487737968539,53.8755829887535,49.4318864755577,49.4842111387589,49.5937837416939,50.4080357585112,50.4401805820155,50.4748048627097,49.782537187587,49.8282152461441,49.0561237475286,50.1900783524114,50.1243043046893,50.3792705565017,47.3671265630319,47.3547356597623,47.4321968240201,47.0758048811566,47.1838493254258,47.4115930611534,47.7652940935104,47.7337570847781,47.6726676156347,49.047691256265,49.0128550972251,48.9188721660072,49.4441156615556,49.4606043874708,49.1725368184921,48.4922279751376,48.4450233186544,48.9542638032584,52.6209050262706,51.0399764964615,50.9423096412825,51.9644909836334,51.9771961512427,51.4677998097959,55.4402764966084,55.4387470630721,54.9402549309235,56.5733980028308,56.9254417995676,56.3141633886244,62.8192767092185,62.9241920312289,62.1838887656396,63.2872404068101,63.2892016318114,64.5338286887594,56.5898829540008,56.6770441658468,56.6274736003866,55.2571522737672,55.251050677672,55.6166019095626,55.6606020259013,55.6585993886516,55.6332742109202,56.6755428052372,56.6279142657204,56.9402660551891,52.8476849441913,52.7686482094318,52.7546680557344,51.1655442088594,51.141963051303,51.0857671890369,53.3319431375473,53.3552922322017,52.8292021660906,53.5112939700979,53.4433353513018,53.2449812763071,51.6092783966537,51.6173280766049,51.570431493673,52.5529997963155,52.538203652724,51.6381379939608,54.6163558936987,54.5875563802624,53.4079591072972,56.1377253185292,56.1215365800666,56.1828521886784,57.5383054040856,57.5592442661302,57.5056893985353,60.4497952270112,60.3686473188964,60.4424419231303,69.0848425132091,69.0163091517168,69.0711399350984,69.8954396540473,69.9244705256464,69.9099857786122,67.0733752071989,66.9382363842366,66.8281301758123,66.3717580907555,66.4945524215789,66.5870143826773,63.6400247715758,63.6289583447597,63.5748840842847,65.154895982073,65.1047864974546,63.6176546749204,58.3403534519987,58.3175633788672,58.3413826190791,58.6702848056268,58.6691666589018,60.9553114066881,59.334655401098,59.3294038027933,59.2064516708442,59.7409178073835,59.7891376762379,58.9617763555604,58.8010923855295,58.8011136341937,58.7909498569979,57.6913133628753,57.7574784953219,57.8369779528464,58.2130083818298,58.1160204126804,58.1792962597306,59.6975369641854,59.6135813110079,59.293663241701,56.0979576129319,56.0886156385793,55.8972797835826,54.806687784856,54.8026805692717,56.1078406432054,49.3810232084315,49.3835115715604,49.3459345686226,48.8765638203394,48.899530245045,48.8345659382654,47.7594733570439,47.7685601311178,46.2755892325509,45.4903337729619,45.5075203271392,45.4421856901273,43.6184917703744,43.6890817160501,43.5317630267721,43.121418844348,43.0830733058908,42.7063366878852,42.7415625329309,42.8206807278822,42.6356921423444,42.4795544305325,42.5403265797329,42.4355530230717,46.3547810225602,46.4876514415722,46.4821511856982,47.6027676405228,47.7430142473605,47.7406209409495,52.5900978734643,52.6406939359591,52.7931452076767,53.3405115602883,53.2614640122955,53.3864592587648,65.2030853155002,65.3500386717093,65.2618492395907,67.1094760198603,67.2285486342247,67.8262150025814,70.2262688464897,70.4223580294343,70.2322349489052,68.928511010805,68.9178918205592,69.056676738644,60.1720445258377,59.9435655132984,59.7264642602331,58.8133531689408,58.8605804002913,60.3089057808757,62.8787580826373,62.9139310650469,62.8384675110938,60.4186674594687,60.5073182686425,60.567877505262,52.897193770357,52.7494478199652,54.6042805895267,52.9409104662173,52.9424067028653,53.0051087145957,52.8203294547244,52.7441552598616,52.6425392279527,54.6961093918781,54.617095526151,54.4284047808939,57.6273727479285,57.687508572421,57.6703997400041,60.2937607716311],"I00577^FG_TOTAL_RET_IDX(0,-20AY,M,EUR)":[6592.24032138,6704.20060859,6825.4910904,6905.79876646,6589.83737391,6889.2026776,6606.49009481,6819.51606526,6323.05395588,5878.56368051,5823.97552778,5694.02604911,5307.63022065,5199.08876956,5264.16773525,5295.35335951,5214.13211693,5077.06956641,4825.75737214,4575.85068631,4466.11867485,4362.85648858,4513.35840532,4477.61488364,4677.21854237,4513.98520524,4425.46697212,4163.27335552,4270.6990639,4089.73543564,4065.80873995,3910.84310888,4143.58553011,4270.13289975,4176.71272917,3893.48414636,3876.99279902,4037.26038187,4159.58668072,4181.46848161,4076.18494405,4190.11362595,4012.48322335,3866.86307819,3806.68084694,3709.56949886,3780.14199995,3520.83764573,3330.54774398,3656.74288535,3865.59983136,3562.76593412,3943.73191712,3976.10708039,3863.88601259,3966.08193802,3898.20616971,3976.80464589,3774.61656382,3800.09038763,3510.95266504,3838.5462043,3679.14536534,3601.65919814,3715.35355234,3638.57240128,3618.75590996,3379.76542632,3590.30854503,3609.50476817,3514.66703877,3165.26565162,3230.74051298,3270.72761064,3315.2805342,3213.11567635,3052.84624484,2887.54741122,2821.53476778,3370.32257595,3479.08534172,3207.24556143,3092.38728246,3096.9562554,3088.81350468,2961.17056559,2866.34828242,2835.09245442,2728.18304844,2738.70512517,2748.50089819,2672.93573515,2665.79051303,2460.7800315,2463.02649983,2373.40770606,2420.40013406,2435.83892201,2518.76754079,2458.43718392,2412.59598095,2476.92886756,2344.5701855,2237.75921944,2353.69072791,2398.56790404,2490.66700384,2523.47243687,2455.50386852,2463.36330852,2367.73545161,2356.67073669,2464.37930389,2285.7605802,2319.5147154,2200.25710389,2097.76372803,2173.73577393,2047.37014862,2200.75698312,2249.7213173,2238.17301847,2347.73546261,2301.06026654,2263.97918223,2248.00157036,2180.82783136,2125.06392322,2256.98687772,2283.90840111,2346.65485953,2340.64409143,2175.60004572,2231.0884248,2408.42873703,2314.26550487,2473.71470614,2392.54309931,2356.18460163,2404.26706705,2387.18054214,2277.81220132,2330.75869839,2309.50723944,2335.01938278,2287.35441921,2275.22211415,2288.04757422,2236.03933823,2128.29060511,2123.29128294,2053.51930153,1925.43721562,1919.82093165,1929.42024583,1914.33888053,1844.25137052,1739.4703936,1758.4984266,1692.14637028,1771.92581585,1778.78475352,1670.36080037,1635.1,1653.75,1697.01,1667.05,1742.49,1729.04,1707.57,1630.41,1664.94,1519.99,1599.89,1660.28,1650.54,1619.15,1620.03,1649.73,1650.52,1634.29,1617.84,1795.19,1881.66,1926.16,1968.39,1907.82,1970.08,1938.72,1857.99,1772.48,1869.89,1768.47,1766.22,1779.81,1677.96,1746.22,1846.78,1884.0,1801.83,1837.1,1934.47,1781.45,1760.54,1883.69,1853.58,1724.5,1667.29,1709.23,1619.75,1451.11,1491.51,1690.95,1787.99,1775.71,1872.09,2117.67,2320.29,2335.51,2371.24,2565.23,2442.24,2306.52,2435.09,2475.28,2762.64,2762.86,2732.61,2593.36,2520.69,2455.1,2564.16,2591.13,2433.53,2352.91,2244.52,2285.88,2279.04,2180.74,2110.88],"I20438^FMA_OPER_INC_SALES(LTM,0,-20AY,M,\"PORTAGG\")":[18.0442957635723,18.0060855784829,18.0174349122975,18.0144890039269,18.0759025176525,18.0964859407239,18.08264862766,18.0071554072709,17.8966238693855,17.8968516707412,17.9524454079133,17.8483859994349,17.8408709691657,17.3099780842419,17.8766824624165,17.880879779,17.7503047554991,17.744779579882,17.7401865809954,17.7528324133572,18.8809297364773,18.8793263328412,19.0500320238716,19.4472033536122,19.4430500419128,19.4369945562798,20.1727707814572,20.175588053447,20.1781771361732,20.298236170386,20.288249115964,20.2608385469111,19.9966249916511,20.0006660185892,19.98115292029,20.1951712188502,20.1900588873821,20.173195437288,20.045638032177,20.0436920519257,19.9265772801413,19.7006455403201,19.6887866435818,19.768079193886,20.4581178209456,20.4568156571436,20.4989712858944,20.3915876577059,20.4027038520239,20.218706725624,19.8483289303452,19.8371428433291,19.886756469948,20.3484830739545,20.3399900065348,20.2762178647868,19.7462919456649,19.7516232468426,19.0245838199682,18.0874450309326,18.0976836126454,18.0501700171052,13.6485407879697,13.6531765533026,13.5731235348211,12.1643200387697,12.1668804594829,14.5076641796931,13.7271764730864,13.7089109021031,13.6981993797242,14.0635441334095,14.080522795701,13.8189449326884,16.3492570889611,16.3600387101807,16.3314155124269,16.9565830873662,16.9582124123232,16.9942217375611,16.6454121779014,16.6446354242195,16.5931790189225,16.7442833747205,16.7456942613009,16.7502056206414,16.6157095278037,16.5756500193253,16.6393761037924,16.7803812871564,16.7464197765747,16.7439291481876,16.5993984684491,16.6028217622148,16.5242121345961,16.7073035764041,16.7465737446307,16.7052755820699,16.6507078910485,16.6491410107865,16.658247958826,16.7882234355605,16.7732377226286,16.7818469508041,15.7152616617051,15.7025889906768,15.7480916291804,15.4248816091148,15.4259162000936,15.478747859546,14.5857154672826,14.8639389698222,15.2676245445579,15.26215150135,15.2505573699392,15.1792834197071,14.9366202772135,14.9353566868177,14.9445557378099,15.2956001595703,15.2919365344554,15.2786841828094,15.4515698857624,15.4514411858564,15.4662376430835,16.1622888669404,16.145831788722,16.1465858319994,15.8281238332824,15.8351532990002,15.8295659190612,15.8402248951829,15.8568138516865,15.7817481212183,17.9598088054822,17.9583797867693,17.9201374821614,17.9859871459037,17.9594940806581,17.9128570098988,15.5523907753581,15.5460567723683,15.4697173924033,15.605886917947,15.6043339770511,16.5959143673536,16.7504096234749,16.7497550674618,16.7250901592149,17.0899445564075,17.0793873057465,16.8597694842018,16.6958863664637,16.6954153133418,16.6637805367848,16.7768213050657,16.7722480883188,16.7777621268271,16.9469039529805,16.9680189980413,16.9432735930466,16.7959603363973,16.801123317796,17.2203934841758,17.3260338460764,17.3227113998527,17.3595049501975,17.2878176278143,17.2874431121684,17.3193608045277,17.3766239016007,17.3740320983698,17.5270916448604,17.1776301189965,17.1768806852138,17.3313100288249,17.0358187870566,17.0336769068894,17.0491138659848,17.0299272427862,16.995197339486,16.8954962472182,16.3213055903649,16.3284696395599,16.3327337796094,16.2432716646209,16.2511206655231,16.3055571571672,15.726979594082,15.7242187891999,15.741933471011,15.5583881704881,15.5565141560733,15.4785276063229,14.8224740380349,14.8192625984742,14.9118575358092,14.4145044125585,14.414178669198,14.4113757360509,13.8036297833411,13.8043745489599,13.803434982333,14.2517409739257,14.2527127949246,14.2538424574529,15.401367485475,15.4008779628877,15.4030267650276,16.3607105194976,16.359588265805,16.3139253248006,17.2805955631118,17.2820200939227,16.9330592722991,17.0328278244069,17.3387922877512,17.2962385079782,16.9406680749121,16.9964816037683,17.0052424786926,16.9975263096537,16.9948660376338,16.988813641869,16.4696494914937,16.4684757454428,16.4753754175762,16.2002771131075,16.1985692913808,16.1963140767412,16.0623293501745,16.0282520977186,16.0278812201035,16.0509181395666,16.0533251451731,16.0517207767457,16.2519799379706,16.3543420311781,16.3668327933604,16.4898048526742],"I20443^FMA_OPER_INC_SALES(LTM,0,-20AY,M,\"PORTAGG\")":[15.8450536255704,15.6681977252966,14.9244800995821,14.9203042878623,14.7896373965148,14.6730678129754,14.6405501073675,14.7579853513243,15.8062918352035,15.8036569552364,15.6941162922641,15.5082009849664,15.5003505934299,15.5064305221849,15.9131594593179,15.9226322017254,15.9332775265931,15.6321926029728,15.6536550274369,15.6796399826504,15.0237631279485,15.017316286836,15.0285950115822,14.6127857005007,14.6104666782409,14.3923778604799,13.916979107576,13.9138193128211,13.7582328824422,13.5339082768693,13.5393218924311,13.6188164127534,13.4776246234201,13.41448827717,13.4194427455133,12.7105522602977,12.7000167087938,12.7122038780012,12.184631983133,12.1789993095258,12.1712335772275,12.3814245230734,12.3835290929662,12.416899854527,11.3364123444317,11.3338739658728,11.3287945749776,11.9470333447715,11.9365866265103,11.9719048369615,15.4042492172301,15.4040041965362,15.4777417435894,12.2008464542446,12.2125992077237,12.1398000086736,16.5231504241781,16.5324576036706,16.5460945025368,16.2314591800929,16.2386726137046,16.1959751820226,12.5998470273185,12.6035879938804,12.6229579624598,12.9916328027596,12.9955419040075,13.2223282642525,12.8288820934647,12.7312533221385,12.7548143631713,12.912185365594,12.9186434312627,12.9193576080088,13.004311858026,12.9806908552747,13.0175514038967,12.4636662082058,12.4620729160075,12.5594143607056,12.8886525417285,12.8933986725477,12.9078910140569,12.9619409153352,12.9588408806687,12.9380172719322,12.801722003441,12.7998671712617,12.8072339702883,12.7961103963432,12.8082305002591,12.7385479774002,13.4860155465484,13.478820171364,13.4759115949107,13.3807878123106,13.3773862332072,13.321482922713,13.2347791203033,13.2094750836388,13.2495752991438,13.2591679467464,13.3288509790527,13.3005222460323,13.0301377715056,13.0246412991599,13.0139651919755,12.6097757779013,12.6049968541262,12.5964842103839,12.331180318586,12.3299949718249,12.3457683632355,11.8373520701746,11.8360343794098,11.8203735215744,11.6979709659174,11.7143859630675,11.6774221027206,10.3528688471178,10.3669876537947,10.3402401618718,11.3569283292425,11.3688635624803,11.3560191354943,10.183970729589,10.1855742200804,10.1608281431573,11.6460260976413,11.8023244721412,11.8267298010567,11.3605661486383,11.3777447310008,11.3167293264622,12.1895903892174,12.1845503583582,12.1756058766742,12.8799242593916,12.8935079394267,12.8616286044547,12.7102625469643,12.7123306325106,12.7305475098832,14.6230397432019,14.5809020376319,14.6581813517709,13.7494843273467,13.7197222976082,13.6995126221247,14.7001116130302,14.6998582234903,14.7031818730612,14.1652452867452,14.1750722247117,14.1791844238756,14.6637348780293,14.6630711125019,14.671583300205,15.1858407444296,15.1935164178723,15.2496784565338,12.8047390318227,12.7275084701687,12.8027901461688,13.2698419291452,13.2766555809236,13.271556308052,14.5543178154203,14.5482846112096,14.5616969439904,15.3050741540912,15.3098299291088,15.2862613603007,14.7816444070063,14.7811249273906,14.7658594605306,15.0892085806953,15.0789365439471,15.0823493424857,15.9619293939539,15.961607607266,15.8819524397224,16.0518270157767,16.0485823905007,16.0063242413156,16.1832813589606,16.1836657291806,16.2032129394014,16.6081831519728,16.6292154446193,16.6035840905144,16.9798915519769,16.9941137251333,16.9920764212708,16.9297436057086,16.9467055168493,16.9806760720899,17.1468688932919,17.1549655065075,17.3066971482737,16.5806632636816,16.6005269196,16.5290262468097,16.664133099857,16.6606831349311,16.6419688730109,16.5266922950637,16.534674954712,16.527486635525,17.1282156016726,17.1438924828217,17.1491891967526,15.8476204194241,15.852410553294,15.8583634022869,16.0115266089399,16.0124363089999,15.9708330196358,16.3746526797895,16.3628709374143,16.3566244816798,16.3089559656317,16.3047936931493,16.3133310400612,16.1626756268618,16.1643753186152,16.1614282208307,16.1276363983273,16.1241232552807,16.1545470266067,17.3358752288223,17.3402444289445,17.3115208452829,18.535105199866,18.5330688214558,18.555739335312,18.380269907467,18.3836274433809,18.3879715787481,18.4305207519854],"I00649^FMA_DEBT_EQ(LTM,0,-20AY,M,\"PORTAGG\")":[135.794820850041,133.422905741892,125.417860322623,125.509576639704,125.506201575168,125.164979875727,125.135401793281,124.610084977782,121.541535536184,121.479651394608,121.847574165271,123.789577209246,123.743212257537,124.869432360921,114.680972603924,114.676097680748,114.160767955235,117.085880241079,117.113204632364,117.457763511124,109.777918074638,109.767558814884,109.618225978598,117.658995538091,117.59494063392,118.303331495885,110.746907349232,110.880489385496,107.853621056482,107.225303587702,107.22809477342,107.049492689471,111.261864039822,111.4475826636,110.224784267905,111.75333841966,111.525016966379,112.594022881228,108.085472288336,108.033918962221,107.827306458099,110.12989806238,111.14579526853,113.316686569239,118.711700036128,118.705942574606,118.647957619916,124.324581979768,124.313866636068,123.433851925315,129.607738289239,129.695649887112,130.08584794281,139.485609371222,139.4110100083,138.867923745702,145.498502284263,145.17221209686,145.024730817116,152.660372200417,152.77153801095,154.362034592931,172.478429532448,172.578552169518,172.411881589843,180.932409962426,180.912340429213,180.852298279439,194.917844396788,188.615942867473,188.734595594198,191.016209690547,175.198335655247,175.30048886708,155.391699046206,155.113826659865,155.036577128308,154.420917778126,154.280136324865,154.610093814546,159.389027506179,159.3641674447,160.759263710326,157.202889894365,157.142257004588,157.126481946197,149.267848831155,149.275638302843,149.298576422008,140.036896895915,140.025767261209,140.055510614576,143.479752718976,143.603245280225,143.676798578187,143.530235325566,143.442895611929,143.500935519592,135.780269738756,135.733679681706,137.354051944884,138.557560706053,137.260456275655,138.052029708566,141.415450050237,141.449514666431,141.621782307234,144.108238059336,143.713283947694,143.858720536748,146.619683454236,146.547325204625,147.521996572724,149.13525984181,149.151321385034,149.049018246138,153.29004818487,153.305930619552,152.675649302038,156.416050251688,156.349829551503,156.697557168943,151.301173183414,151.114996935929,151.433738472315,149.138040188494,148.965269100974,148.245453877754,140.605694103563,141.286746270723,141.449320856088,147.007263591736,147.056630927139,146.17435774579,153.727167402149,153.703868108241,153.70681361534,149.72626448171,149.792828296703,149.7715116922,147.848898668048,147.821202606477,150.168544897051,150.202405624669,149.841362024821,149.819863312478,146.721174283717,146.743339508476,146.796851105537,146.55368812009,149.328955046977,149.320466688418,153.699072675029,153.715951472425,153.356772887073,159.127964482608,159.299618182618,159.120596822123,161.226765942031,161.21062672192,161.110959815202,151.026210732904,151.033438838974,152.018125270525,160.440437959158,160.423514136748,160.843157457374,163.498598631177,163.785662305689,163.877662185081,154.825186844717,154.765820208793,154.757032459716,153.635407953813,153.56309111137,155.166547930456,151.372377604565,151.359839774807,151.467825549162,149.239204644291,149.314490154672,151.202943033619,154.927005208418,154.947083992822,153.686713310801,157.11239659302,157.090854413947,158.457581488997,178.664192369966,178.759128724687,178.785152189592,188.956598077917,187.929271424955,188.218670428218,198.820479172929,198.794065439498,199.191017488615,205.272278904759,204.78926133815,251.481051255514,249.091302417273,247.411370787705,247.720704072801,253.53673957605,253.351953487724,242.881461905907,226.986551309978,227.022307411279,227.406007652871,217.795096712796,216.616823519664,186.610489874327,168.77796702113,169.849433113441,169.771851057898,156.406643756913,157.273602236547,158.919574569991,156.937618083596,157.086535498783,157.117139015433,160.390399696285,160.364692846808,160.695670373129,170.779693185708,170.780013861058,170.789262906838,179.432746050859,179.411219041771,181.743589710766,207.560239666431,207.565365580454,207.317300257423,194.006413608014,194.006582041375,194.186489970557,194.900452890774,194.998374516595,194.869798488034,197.506706006503],"I00901^FMA_DEBT_EQ(LTM,0,-20AY,M,\"PORTAGG\")":[140.788278206101,152.512444873687,145.071348534994,144.867699025154,144.192614912261,150.502269708391,150.78356303022,154.892165477126,156.341832436458,156.128538123812,159.235904169803,163.251295627215,161.768623008228,162.854702412983,157.332509624884,156.724392519444,157.043679058097,155.924240619241,153.062192839927,134.749902096239,134.716886079512,134.420023768943,133.87441260998,134.571981404769,133.248599331353,131.131281354256,130.78367440671,131.132781777479,128.102509293051,128.523483903861,127.048025214774,123.369748175213,117.400518728115,118.387949660678,118.33793952051,125.510776407951,125.42497471616,126.193840193312,126.287830591736,125.780334341046,127.897152876213,127.30512009865,125.556727593325,141.378077229933,129.564723086432,129.953235337269,131.643718717108,137.110547593409,137.731176891672,135.969238727726,141.967652389907,143.010122959215,141.051402781418,147.559092913409,149.864101428319,151.83344340351,155.102267497466,155.410364032125,157.92039427189,166.413194231778,165.656468666945,166.220165837009,159.668845754294,159.758240162075,160.980980691643,165.877420608185,162.835551987106,164.462895144462,154.130717591235,154.927837633279,153.628189258788,147.443007456783,144.737938639381,179.819304137185,156.453143031705,152.723202994615,151.008616348463,123.653226641872,117.8730027531,118.519748027879,113.479961797215,112.478927421252,113.590467878186,119.507853753,108.808853921181,108.772386683201,92.1675601968066,91.4659410491988,92.2226855515248,86.3308795768312,93.3561374205864,94.4108102805474,85.2537903332224,84.9406504300609,84.4290518646688,87.1292975313928,89.4290807542788,91.3206350913404,93.5967139994352,93.6314943292661,93.8240080646287,85.0450001512858,85.4863050527147,76.6153669238615,82.8143920133014,82.6763876238849,83.2898433640412,85.8025257812254,87.0345251102635,86.6616037079606,83.2193965312073,82.8724955271771,83.2546758146459,79.5740013942738,78.2624024527485,78.7552089298005,86.6237056155309,87.5209271822724,88.2720499839518,96.7391236227843,96.4776846678412,96.1728918581852,99.3079372167433,98.8785167083757,98.9961749436419,93.7729724810048,94.5050440110294,94.4043781726455,95.4017128937341,94.4948014190774,94.5029655947311,98.3890889497299,99.194595469401,118.495002830678,125.999058955546,127.018092870008,126.465081455968,120.184549512869,123.189502913581,123.42122685998,115.289060766132,115.13721700406,113.198632052356,111.496572546171,110.822355732284,114.076880904112,111.907946310018,111.994528062882,111.967309558354,107.38388131174,107.694504024434,106.856968016359,107.204847691791,107.549403296888,109.208165541344,108.488539703623,110.882953224663,110.765641097089,105.914144666844,105.472453920483,105.580513160425,95.5484968875549,95.7357546759107,95.4933928588947,89.3970382538179,89.1986900909133,88.9258620980719,94.1803216986935,96.3359771559676,96.861724109019,91.1603030069292,91.0058288927289,92.4968320247511,90.3649585032598,89.771221691736,89.805692702299,88.7890205811273,88.8112994523622,88.5666477295525,89.7332042097275,90.0790576002834,90.8155119916561,108.198948604222,108.48353526054,106.257015388569,98.2837164238822,99.4308954302045,99.2684246734588,114.457503729542,115.661726021585,115.663438213168,120.07935954726,122.513720398653,121.282462905709,116.100729298239,116.930057494814,117.448656061003,118.36278165467,118.292745466458,119.164876088699,118.266280905348,118.454496575356,118.753239556791,130.824697143092,135.110027577032,146.325698946878,139.786145068026,138.906548429347,138.830220929662,123.890997921779,121.510445754328,121.430342134149,111.002618368222,112.90183497304,112.17965026893,110.901431758357,110.210038566611,126.643309673537,125.366077016939,125.658221040719,123.248113822105,123.613435149653,123.849170223736,124.463772614702,128.756509855856,128.90207870549,128.689755387831,137.683698768098,144.831151075541,130.947313385134,121.01226367927,119.868044081504,117.656670616449,116.116958751896,113.773307544007,113.703820072344,119.353421013054,119.282570504427,120.009221417751,124.537112282246],"I00073^FMA_FCF_DEBT(LTM,0,-20AY,M,\"PORTAGG\")":[22.8924638401166,23.038333057221,21.3475100876462,21.2701142528965,21.6998281827743,22.2051380403824,21.7334521715928,22.0745231499766,20.936575064605,21.2329964736859,21.0022100377494,20.4498253258201,21.0521976990037,19.7593095810543,20.7036275006757,20.5085975189177,20.7578815310117,20.7234101900047,20.649417661864,20.7335373045156,19.3687909051777,19.3811029408611,19.0028305744274,18.6056504675614,18.7815540928909,18.8026836432942,19.4814420798603,19.6923642728606,19.6153779356774,20.3825838350872,20.4918475007545,20.3676539282701,19.3562593675066,19.6754585095328,19.3491985704003,20.5637467408375,20.4623577152121,20.2046465137353,20.6907059107139,20.1180609103449,20.1605066229069,19.9358381048449,19.6529080310322,19.7938476922508,17.1152339799762,17.2049748658907,17.4630408660839,15.9649490998544,15.6551854368368,16.4006365741284,17.133879688709,17.8931792643781,17.1925178826651,18.4010567640083,18.4511293456931,18.2224812477038,20.8231452879425,20.6587239427864,21.1542531347342,21.7279034276504,21.6740780384262,22.1566248308663,17.9017604110598,17.8870650250117,18.2276090589182,15.7637578708321,15.8041585522059,15.3266447421828,14.8045690296669,15.0932117415522,14.979270705962,13.852585139274,13.7017715346733,13.7290768968448,14.798951042274,14.9281091934927,15.1982928807688,16.2854168423314,16.3199631450009,16.2008225647654,12.9990556379227,12.8133063966164,13.019472894391,12.3708056247355,12.3757815282807,12.114622770944,12.7864674705243,12.7610536493466,12.6862270393421,13.0434283650986,13.0604525608433,13.0349441914689,12.8327609071804,12.9460302913905,12.789565411396,12.6395999597856,12.7369754450076,12.7423046090199,13.8925376591915,14.0195683080663,14.1638591058886,15.5865155580916,15.0521875386146,15.2428776048852,13.7563810012172,14.09083663513,14.4864587331017,15.0576958987406,14.8394757706373,14.8721467246115,15.6197213342533,15.5963084133874,15.7833724930806,14.9985307525078,14.7012298498735,14.8378603065164,14.9238996853566,14.8205217723347,14.8943214252068,14.2512523721856,14.0043279816706,14.3303638432808,13.9820706158597,13.6683629148512,13.5864020194793,15.1305305198008,14.9783044223648,14.9805975269638,14.1167265283103,14.1064760045581,14.2066328409743,13.6603069844217,13.6877444008139,13.7949978985094,13.2735992088416,12.2668218790191,12.7043647526337,12.2317312476469,12.3629317022144,11.9234218201896,11.9818467416886,12.0781245661693,12.1802911147576,11.9127766964196,11.9622220679833,11.6077382560636,12.0952337191263,11.9347354237054,11.8935468610883,11.787701724694,12.0173271659427,11.8986982368459,10.1985949357174,10.3243260399518,10.2136311640095,10.7811047656972,10.5150808582356,11.1322646360634,11.2773241493763,11.090711291009,11.4128549611449,11.866858404477,11.5405257804715,10.7017641843171,7.58877111444408,7.672689665822,7.67825530688048,7.80000034052141,7.88832551204391,7.71888184561932,8.47453247869212,8.10994889651607,7.87016179594877,8.85723743453534,8.83730085263111,8.63405407719094,11.3316198175835,11.0319539034725,11.5973994861834,11.396659434443,11.1897160408965,11.0168660611722,13.5350101275385,13.2548498760481,13.4707926177879,14.4721001713936,14.2911734914979,14.715400743178,14.6474620810209,14.0282533442938,13.5401358385413,14.9184844385174,14.3837593731459,14.2827793482765,14.8594163110577,14.6259472047548,14.0732232530907,13.3897708278104,13.6924557264078,13.5514625329583,8.16342838834368,8.18906210738783,7.28320336245999,6.98763320800396,7.02466213637608,7.04156410070012,5.55535077631064,5.75172533179874,5.62717192758168,6.72650768021611,6.79485271047581,6.28119904488141,9.57299238684915,10.0348088603937,9.81059697549767,9.54352555327212,9.53190158943641,9.28545954786989,10.8708006959931,10.9461215174567,10.6904622742273,10.0510651209495,10.2528262229364,10.3361170685213,6.20533345772707,6.12646523516702,6.09334222922664,5.10427330407334,5.08711987377242,4.7081815141225,5.34630525465781,5.2500518080949,5.29027837485656,3.99357504348437,4.04327101952794,4.03218122639884,9.50285252524994,9.62130468853918,9.7885693015742,11.2829502140141],"I00037^FMA_FCF_DEBT(LTM,0,-20AY,M,\"PORTAGG\")":[10.9808343168254,11.2010927421871,13.1197803916412,12.9874111708505,12.7155368430766,12.1648458435152,11.8765070967421,11.8349208326218,11.2451227563354,11.406430697654,11.2910906263492,10.2672570878448,10.5306569519634,9.46305784449057,12.9174875298411,12.7654496893943,12.9621167561771,12.8280865697633,12.7653314843264,12.9532001661765,14.5308635962248,14.5647893959803,14.3277311614887,15.9132126924824,16.0501492799896,16.0071362490435,18.6326414182272,18.7844605664269,19.2893312212901,20.7593632494884,20.7910193360505,20.5217555998617,24.5029313290462,24.8868772456504,25.560856108667,23.9576451142965,23.854812495304,23.1368127206905,24.5423739781002,23.9078199388393,23.7458308108425,24.2799422107023,23.9328369497607,23.7182874975395,22.198703632573,22.2583422555356,23.0130762560709,23.5352042244606,22.9651164440465,22.6592109822198,30.0305452147141,31.338852992063,30.4634875929191,32.7422018457614,32.8466661481809,32.135450009405,30.0953056846075,37.4805722192454,38.0827875728998,39.0381885684447,38.8480774269292,39.9908499503866,22.5522624882395,22.5973457968773,23.3698266046819,22.2520404276907,22.1038194963731,22.1368212288438,17.7583618670178,18.070615705976,18.2334358026492,16.1864711696285,15.9419524177875,16.1965929901954,21.7538010489676,21.8622403951891,22.1123599874167,23.703092355535,23.5858270159937,22.8933479913598,21.9014942966282,21.5164754596759,21.8412902129058,21.8798197490029,22.0832992043173,21.5391221920658,22.5624564332403,22.4529878479346,22.5650294038911,23.5699227715956,23.4912219681069,23.7033181145504,22.4996872307868,22.6538789998856,22.3579894934023,23.2351710138106,23.4866645858751,23.7241165848258,26.3534935833367,26.5925166926097,26.0479732005625,25.47417835016,24.5659777993752,24.9622023726214,23.9163958704017,24.3587433232509,25.1887966998499,23.7318506002429,23.4265400714376,23.5171446959968,17.2970500777594,17.1274176248696,17.3736332136447,17.5272297785487,17.1189315161523,17.4363117044661,12.9135267108809,13.0062222817657,12.9164430277503,12.8625532683225,12.6716561140929,13.2030222907842,14.2522781625993,13.9374494896798,13.8922478895703,14.2002319484374,13.9960751042389,14.0335388880584,15.7206201534101,15.5474003572233,15.6116120544813,13.8020990507221,13.7459123118435,14.2140300410562,13.0077566336902,12.4175714501736,12.8743686296458,12.6110785889176,12.7537812251146,12.1205359924531,11.1627924017474,11.3204335284529,11.4081330451429,11.8102340184797,11.8538470664906,11.806459960847,10.2880703606878,10.1810918385768,10.2297023276906,10.9107487107162,11.0955225085983,10.2168407190964,5.40786332859032,5.55215802023734,5.41217642295994,5.42051334520271,5.29721739209136,5.34700391764288,3.67799618896262,3.65104919600419,3.72038614465841,2.57811434685775,2.28512022052904,1.52550680807642,8.98946552569371,9.01629012266609,9.03806263414586,9.28540771995537,9.28146324371015,9.30331297031835,18.6739281392457,17.8324166040977,19.7033427274153,19.4845889198045,19.3750056162291,19.8108885694491,25.4793415787239,24.6665575563275,26.2276496798611,26.4437908456276,26.0957912304285,27.0432877489737,27.0731345074183,26.5035869195382,27.3996454623254,28.5778801788381,28.2596131700483,28.5102945289925,21.8660021536763,21.0441125662909,20.570092550115,22.6066454087524,21.5693182577488,21.8889263313223,17.1430535108988,17.0399528046548,16.997981687922,18.0681686771221,18.2777528671716,18.1478884848436,18.1273808206897,18.0103689539095,18.1571364421686,16.2487906083838,16.0675430024206,15.8911144599327,17.3292992344555,17.6940861131707,17.4732081111613,18.1183778392029,18.3243737854944,17.8136242202679,18.6647833444287,19.597492297673,19.1323007863362,22.1723372660245,21.8403755019659,20.5417304485735,21.4859418264382,21.6758082732449,21.3074261600283,23.5654700359046,23.9731134833889,24.1706536101945,30.9945489212359,30.5814561941833,29.6953647025982,31.3259062646397,31.4132098794829,31.3568282340068,29.0756120606109,29.0675676537362,29.1753199882058,29.2173511663564,29.4740336290417,28.6722466426898,18.9220876443766,19.1147741534456,19.5634378510036,19.1264103374692],"I00037^FG_TOTAL_RET_IDX(0,-20AY,M,EUR)":[2997.46550644,3134.79208521,2938.28175058,2874.59055836,3007.28447488,2857.98081143,2720.75884018,2875.64888075,2640.31209331,2455.45990323,2348.15312457,2331.78150783,2279.08675916,2217.4480004,2149.1405311,2156.15791117,2234.72155433,2134.31660439,2180.66868007,2299.51019838,2265.91414592,2182.65154577,2231.28621286,2289.66674494,2447.23806868,2307.72822822,2325.63056006,2364.14152203,2456.31087258,2416.20243422,2353.15595518,2205.59929372,2249.1686376,2349.98211158,2232.92789747,2126.26008701,2192.31413186,2180.6349471,2251.63976023,2150.32838421,2102.53503237,2204.04138106,2215.72953228,2268.45160967,2353.84368364,2210.34457706,2296.46660467,2068.83952612,1967.09670068,2044.91315967,2121.12395385,2005.95708956,2390.34236838,2371.80735707,2384.099739,2306.54282533,2265.73785334,2287.15714037,2151.89650802,2188.91503615,2138.50172264,2271.03404638,2282.78139631,2175.4443166,2181.61068686,2136.22407977,2077.48831024,1995.49256436,1891.09778997,1873.76646684,1760.28391714,1539.85226581,1629.59515358,1627.5661372,1557.21473582,1519.42436012,1448.46965351,1360.7296389,1257.33945293,1421.94211835,1584.47959763,1674.61678434,1621.20117991,1565.50878871,1542.79708368,1477.65640556,1542.56426418,1588.79106469,1460.90639234,1599.6815872,1557.69496193,1524.23347035,1459.51466485,1338.06673887,1374.37908107,1457.86665636,1568.82148693,1532.59555367,1594.16025257,1574.7298258,1605.28557872,1538.91524129,1467.33871093,1531.44376386,1585.28308468,1541.58169046,1483.49548865,1513.62705935,1462.13750133,1396.77132998,1378.43447674,1355.31856467,1376.52049662,1386.72190807,1374.79232969,1349.83906638,1343.91294819,1291.39420487,1227.68128028,1183.65993884,1161.55183703,1133.08458045,1115.09091166,1049.70422686,1039.81417994,1092.5000567,1036.25230905,982.11412873,942.07181481,1047.40956844,1148.93548713,1140.37496795,1039.01377533,1132.27365229,1264.45684666,1264.92037513,1340.93510167,1318.23123312,1332.67118087,1322.58605382,1217.7085448,1138.6305935,1161.68851809,1133.46231055,1159.58216367,1182.49285886,1184.47951209,1177.64215534,1174.0597321,1148.79833451,1122.33151279,1144.39011105,1091.6178866,1116.98543836,1106.09444519,1089.84707317,1061.4750364,1020.31914484,1002.48660449,961.35621862,1045.23983932,1017.90458997,1034.5936211,1066.85,1074.33,1078.07,1030.56,1011.69,1009.9,968.74,964.5,919.98,896.7,1005.74,991.7,1030.5,997.37,898.84,904.36,905.53,797.29,926.65,1074.67,1105.9,1119.66,1143.61,1100.72,1124.56,1089.3,1140.34,1044.95,999.75,946.56,877.48,892.54,849.41,867.29,919.24,957.75,848.4,839.31,898.14,816.48,738.82,740.65,717.78,713.45,623.96,651.04,584.4,493.91,463.77,482.83,501.54,525.83,585.01,746.88,997.1,1027.03,1134.41,1171.22,1117.94,1003.54,1049.63,984.0,1083.22,1086.84,1118.5,1095.2,1023.0,1033.38,1053.49,1008.08,929.69,907.27,840.64,843.33,827.18,791.26,801.06],"I20436^FG_COMPANY_NAME":"FTSE World Europe / Health Care - IND","I20443^FTAW_NUMBER_IDX(0,0,D,\"CLOSE\")":23,"I00937^FG_COMPANY_NAME":"FTSE World Europe / Media - SEC","I00109^FG_COMPANY_NAME":"FTSE World Europe / Consumer Staples - IND","I00037^JULIAN(FMA_NDEBT_EBITDA(LTM,0,-20AY,M,EUR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181085^JULIAN(FG_TOTAL_RET_IDX(0,-20AY,M,EUR).DATES)":[46295,46265,46234,46203,46171,46142,46112,46080,46052,46022,45989,45961,45930,45898,45869,45838,45807,45777,45747,45716,45688,45657,45625,45596,45565,45534,45504,45471,45443,45412,45380,45351,45322,45289,45260,45230,45198,45169,45138,45107,45077,45044,45016,44985,44957,44925,44895,44865,44834,44804,44771,44742,44712,44680,44651,44620,44592,44561,44530,44498,44469,44439,44407,44377,44347,44316,44286,44253,44225,44196,44165,44134,44104,44074,44043,44012,43980,43951,43921,43889,43861,43830,43798,43769,43738,43707,43677,43644,43616,43585,43553,43524,43496,43465,43434,43404,43371,43343,43312,43280,43251,43220,43189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2,41333,41305,41274,41243,41213,41180,41152,41121,41089,41060,41029,40998,40968,40939,40907,40877,40847,40816,40786,40753,40724,40694,40662,40633,40602,40574,40543,40512,40480,40451,40421,40389,40359,40329,40298,40268,40235,40207,40178,40147,40116,40086,40056,40025,39994,39962,39933,39903,39871,39843,39813,39780,39752,39721,39689,39660,39629,39598,39568,39538,39507,39478,39447,39416,39386,39353,39325,39294,39262,39233,39202,39171,39141,39113,39080,39051,39021],"I00253^FG_COMPANY_NAME":"FTSE World Europe / Financials - IND","I20448^FTAW_NUMBER_IDX(0,0,D,\"CLOSE\")":24,"I00037^FMA_NDEBT_EBITDA(LTM,0,-20AY,M,EUR,\"PORTAGG\",\"MEANR\")":[1.51767042559768,1.49588858882842,1.54966097561408,1.56635579553724,1.59101271456287,1.63733413833357,1.67416888978578,1.67347397452997,1.61678430689031,1.5932828847655,1.61099565645749,1.68063741818961,1.63862872647054,1.74567258656001,1.53878304886694,1.55371696361112,1.54472466840724,1.6642921379989,1.66932120550988,1.62679555247761,1.49230924553789,1.49032159981892,1.51598260914587,1.55096087489914,1.53485725532918,1.5304092533986,1.37636669426614,1.36638636102068,1.34038591198988,1.38348730073967,1.38212247931648,1.40278808785244,1.20074536371065,1.18248686638977,1.14198517510507,1.13658350954343,1.13906753575359,1.16901994353622,0.890162842714334,0.912675485643516,0.919377232257273,0.882155841346782,0.895317388484016,0.913870492228813,0.938248477518885,0.934517731958815,0.910095808534685,0.906300750843933,0.92624478909319,0.927733340554007,0.869503660483552,0.832721999376139,0.85712770263908,0.845426201308395,0.842293661289992,0.86100516953345,0.94989279659403,0.752081605158592,0.739325445176095,0.756395162370503,0.759765727487447,0.730584877493163,1.14563269694995,1.14233081745172,1.10308242672467,1.17048296781142,1.17538980918792,1.20160167165279,1.4738282753448,1.45064146927019,1.44787782927974,1.56758112052062,1.59308166735236,1.54185824151647,1.35320803051062,1.3456786960974,1.3294612415462,1.2804683723532,1.28505278078526,1.32574890863125,1.31035031076086,1.3337552601204,1.31172202631492,1.31511784783526,1.3037310934767,1.34250487027925,1.15722370498231,1.16155978189881,1.15638365179271,1.07786829316022,1.08058444708926,1.07204009602715,1.16922252918867,1.16106807019668,1.17015540098972,1.12561986654416,1.11293259853635,1.10053643196838,1.05508953296756,1.0456561635467,1.06625213290737,1.10200592417309,1.142441572896,1.12109446785692,1.23084409864584,1.20633682463469,1.18725472041477,1.33317165784545,1.35274040634182,1.3465285757952,1.60751633218235,1.62116266578042,1.59240047549374,1.63567475330168,1.66963549881367,1.63999726949489,2.04639695150118,2.0376430877631,2.0567973684344,2.15793987150721,2.19326465792203,2.11375380761107,1.96016660550292,1.99937435429216,2.01031128767519,1.95466720904705,1.98991168668728,1.99576145038579,1.61685717898468,1.62994205234748,1.62430158280987,1.69706990768605,1.70524166940411,1.66868117382109,1.51979156027399,1.59266092341095,1.53477482272013,1.51935697182784,1.50004816064781,1.54312200111369,1.42832788619066,1.42226973004262,1.41331249521635,1.40212636234946,1.39645979650121,1.40224409413336,1.37713570177241,1.39326489942952,1.38537281461509,1.36955023515856,1.34735876185149,1.3881879124117,1.55397707300304,1.52847740079816,1.56107443139013,1.54106487638809,1.56545385234256,1.50578744402017,1.37910632279708,1.40473795428558,1.37644068700418,1.31034484592924,1.34692340140514,1.46107938053976,1.08193480090208,1.07872094014074,1.07840392373532,1.09934126434056,1.09152242811009,1.0996659742566,0.885840186190614,0.927702610057285,0.875959837580923,0.860639128771471,0.865267323854435,0.844913995222651,0.790908912839332,0.815611627808505,0.773799275558281,0.761326631083936,0.769779787333572,0.754856048417223,0.705945929863386,0.722397876175219,0.700156722654432,0.693894781455751,0.702580618723842,0.69440555230319,0.959916513269533,0.994544358592278,1.01754100794526,1.07303594026911,1.11794791343162,1.10037132825926,1.42879658512197,1.44645455307019,1.45808507418725,1.49536961108995,1.47886682544129,1.49605646249537,1.61898508388926,1.63419517751084,1.61445774140756,1.57919313216034,1.59747584948595,1.60390428012071,1.48518539636328,1.44498526397591,1.46037280339692,1.34671833529165,1.33448015705112,1.37455439488665,1.15519637043605,1.09978884160043,1.12539763000519,1.05497480277948,1.07094046778948,1.14130675059429,1.1944847274119,1.1853247671576,1.20557523575269,1.09973053869209,1.08276813648525,1.07395489763386,0.896668620220014,0.90863899208215,0.984967298448407,0.926927649705096,0.924156643100842,0.934646808321209,0.857862567612437,0.860264581472329,0.855949922122967,0.948108839052701,0.939892327176794,0.956394106286251,1.11935422013284,1.10417744909341,1.08095558672045,1.18349148224699],"I20433^FMA_NDEBT_EBITDA(LTM,0,-20AY,M,EUR,\"PORTAGG\",\"MEANR\")":[0.751662685403319,0.756660426816512,0.927420923190286,0.939883407271997,0.930411170762029,0.976485989907784,0.998771852863001,0.996406038746977,0.910120509032435,0.894294782023144,0.911328129883758,0.943210258964225,0.919757252595111,0.93625944341377,0.867160488891543,0.88014251379546,0.861238015344888,0.861178255050409,0.864017168573651,0.863726587415973,0.764336023629719,0.76207383218761,0.779227939231367,0.7567573404335,0.746253269186934,0.741819570274473,0.754117233354739,0.753856519692179,0.746291667045031,0.65460212589066,0.652579751867068,0.655293391700727,0.634858263471522,0.623009150563682,0.608863060591173,0.573808550609052,0.574026678736695,0.581928859106536,0.480701899880825,0.493064827202536,0.494920812289558,0.461785012245585,0.466093621229082,0.459696459781512,0.575603136381592,0.575272526552842,0.561131219886318,0.662890743541852,0.677795045268873,0.664655766769054,0.854844319990964,0.816155353876263,0.841853745555707,1.0616577546576,1.06101752287009,1.09171172131777,1.43134039882828,1.45686282737773,1.43600479948594,1.71528808812902,1.72119857078598,1.66590685993371,2.40853381719184,2.40025957790915,2.37746783226727,3.4474367327828,3.42856071311963,3.45632062784565,2.88142408925336,2.82335333151311,2.83658593099832,2.60182844438608,2.67456869250775,2.56507519370868,2.00879358088924,2.01346833982166,1.98597956792767,1.43264461308983,1.44652869282581,1.43942691619108,1.50856890526704,1.53070581074259,1.49693499453889,1.37776397771363,1.3632616267015,1.39316320463316,1.28447267493183,1.30042337587243,1.28848842963829,0.993017376412261,0.988552501322925,0.973918003508751,0.964320277849177,0.956248676222769,0.969523941378935,1.04904436960619,1.04239187674932,0.99613918871333,1.10895380942246,1.10200673500337,1.12619554546388,1.05839357793411,1.10041856260756,1.0805305866394,1.29198625700892,1.26633581958379,1.26750868958922,1.4241623286029,1.45593669286705,1.45633822152464,1.69532854357455,1.72525511635288,1.6900119637494,1.95248732705577,1.98164514244546,1.9388938435919,2.57084978989423,2.54099127963388,2.58040855280162,2.69133577408985,2.73545353066153,2.62793564534629,2.55276590519688,2.60595914283496,2.61051213722801,1.53897060620085,1.56362731469409,1.59735309587404,1.47071192455457,1.51463397479827,1.5112527895921,1.22027209799286,1.22706342377487,1.22349483120274,1.02508084083745,1.07391617734347,1.03563482522326,0.879086234797594,0.872857582065107,0.895045504376504,0.830607246333269,0.82736639304984,0.822340969670753,0.794144988633593,0.792101399751869,0.820172403194387,0.819541842546431,0.830550609239143,0.817003141711412,0.807615025092525,0.793007779457393,0.810361373478308,0.755629017219203,0.746370383192606,0.760012264299266,0.74417346309834,0.757816412273704,0.733531883411287,0.691893942142746,0.706479992445657,0.691516328627396,0.663479671137803,0.68008832102309,0.680269016188908,0.694021871874746,0.688032514297329,0.686493249585096,0.743656064053262,0.737681997040314,0.74452227139758,0.685293657355588,0.717923084112005,0.719742137756983,0.746136351315627,0.750104778180395,0.744146146195813,0.646379636999584,0.66114111132037,0.645299953454114,0.690876920759467,0.698914180427758,0.6983644458164,0.6718594468311,0.68580637381269,0.675942556616975,1.01139570639451,1.02115069532318,1.01292284802137,0.782664582165609,0.815663664266022,0.83554840955422,0.835459400599424,0.866480583036077,0.831241715178121,0.828334762586267,0.839568100375812,0.849706684124207,0.849019718276025,0.841141703794544,0.850954807451706,0.906598962832674,0.909311228541565,0.898560320968251,0.744255431701875,0.753254895058542,0.76357741421456,0.542718688831526,0.526309342406753,0.532603829615639,0.395097055806415,0.393259368244328,0.408888855814041,0.310253220921636,0.29304904126493,0.302017838698482,0.277121394687631,0.279879675905838,0.27042014163588,0.2720574685895,0.270132747902016,0.274695333220133,0.390579904301213,0.384288932132305,0.379245803056782,0.32246079279675,0.327031793414203,0.29842419680517,0.280504939048194,0.279750004395268,0.262466661780478,0.273195079118247,0.276283256025029,0.276910123119809,0.334390167853517,0.332622041724309,0.332508754456955,0.272543629516159,0.269086889735359,0.263701847275516,0.261759695134175],"I00073^FMA_NDEBT_EBITDA(LTM,0,-20AY,M,EUR,\"PORTAGG\",\"MEANR\")":[1.63660607331741,1.64103062733684,1.56727527485929,1.57408118871919,1.54467758115911,1.48898633939332,1.52029422102359,1.50082729952293,1.69138229466135,1.68079636849043,1.6938372621378,1.74694992307655,1.69517971750286,1.77638389847167,1.56826210465486,1.58281823692632,1.5414343374346,1.50509317092316,1.50866661378898,1.47268559699719,1.76996841078615,1.76792559514692,1.79568058001081,1.7758143416398,1.75859178536307,1.72182826261678,1.53137362787476,1.51558753270962,1.50874378955228,1.41308066207891,1.4062253634188,1.41857544258171,1.59107147962553,1.56368077996706,1.58081043467785,1.56747118067089,1.57595427500147,1.58545940864245,1.34502434900177,1.38347298715152,1.40243933861143,1.35482677546752,1.37416738238485,1.35588354774367,1.55984406554069,1.5509289275891,1.51758952982608,1.65625957761592,1.68915764447376,1.64176451350898,1.60757872309543,1.541336450769,1.59864924862469,1.55742795519179,1.55306483192073,1.57356506305127,1.7389029322709,1.74531099264451,1.70405249829108,1.77765500819609,1.78266365125936,1.76645619285032,1.90547218709935,1.90597516093932,1.87633059321428,1.96913245899276,1.9634936655527,2.00064976583232,2.29417641341536,2.24983422133033,2.27267358112514,2.4942294349096,2.51623651730608,2.49203497520763,2.17353433192472,2.15919848011749,2.11857148261558,1.9489934220064,1.94491975364874,1.93882042566487,2.22802510370697,2.25623637004903,2.22977130478623,2.26416151307251,2.26214004268595,2.28542541877691,1.98502036314003,1.98964027032915,1.9842069855994,1.87705926620893,1.8744299071463,1.86902377465787,1.90833379531606,1.89047881181286,1.91927252125574,1.98004831884349,1.96487180344933,1.95176828260191,1.54848854491383,1.53505529362071,1.58330842332435,1.52224353140473,1.57710342447968,1.55488388653149,2.66206240480644,2.58956871008779,2.55844808938339,2.71700917032417,2.71919339331128,2.72778181964646,1.82864533162215,1.83232525666233,1.80389295254899,1.73457212849958,1.76872622617521,1.74847652399708,1.93172684930711,1.94248743592587,1.92253106177628,1.95083741953824,1.9834693723354,1.92270168782221,1.79223529345506,1.83373994278931,1.84548742343422,1.65374516003087,1.67319724478258,1.67289975889061,1.87542367216122,1.87437542498959,1.85402878233041,1.87680767470361,1.87172666026717,1.87204975854574,1.69457416673328,1.81293202443747,1.72212470862775,1.66546450808508,1.64407761950689,1.69213269523507,1.8739195249565,1.85788220099807,1.84817374184313,1.87071666528326,1.86553110300725,1.92937401825313,1.67054116809748,1.69251356621176,1.68716978003323,1.56668245909074,1.53610326236958,1.54379054488721,1.93858023881575,1.85616917883566,1.87804340399219,1.86339860306887,1.90899123843293,1.8246197705037,1.62516435109093,1.64843455336019,1.61759967008032,1.4432842615715,1.50854220896302,1.5967354330819,1.88318091409296,1.86132374962586,1.86053126656136,1.95404016180731,1.93878237031776,1.97520340887626,1.69709011180006,1.76809020253464,1.81663012877148,1.67544117770581,1.67745694360744,1.65467930951674,1.85623400312301,1.9036237639521,1.81094220143769,1.78153044299798,1.7984143917131,1.81680449125799,1.65732837098016,1.69876386984567,1.67101951108592,1.59045835904882,1.61123079923315,1.59340832096584,1.82811952745158,1.9102253943232,1.98049230328951,2.0084156509431,2.08010770625062,2.11236495882896,2.13460732811587,2.18194836537534,2.24824428666419,2.21937986035554,2.16665369586288,2.19860065803572,2.442021442929,2.42498116516544,2.44267806095087,2.53844440533371,2.54831102212565,2.50848480504892,2.29630620300588,2.22748530226774,2.26043522796326,2.12765326694585,2.09393049970688,2.20767740295563,2.14291304111309,2.05275924804969,2.09905244951993,2.14464220375613,2.16177645764003,2.22017850803572,1.97484485434677,1.96352939497284,2.00663419605742,2.35880781449036,2.31066711226585,2.29364747107263,2.10108230433712,2.13742249354137,2.15133289979501,2.18394571712109,2.17921911095673,2.27187961277449,2.09102426489599,2.12518088995439,2.11374512796322,2.52784826538071,2.50063841625365,2.47722709245423,2.27429927125417,2.2419121563157,2.20644245374015,2.01227772062122],"I00253^FG_TOTAL_RET_IDX(0,-20AY,M,EUR)":[2026.07888775,2087.64890835,2064.82674878,1954.8118496,1848.48684997,1782.60547131,1638.50427425,1781.38888755,1779.12679956,1735.40583626,1631.14881259,1580.4577948,1570.08462854,1537.16553026,1514.82875409,1442.09508753,1453.89442412,1365.47949071,1359.65991036,1362.99139714,1263.9051812,1164.47634935,1143.60538897,1113.47544785,1123.09652347,1104.54979056,1094.09687339,1055.37990613,1082.60833023,1020.7875144,1015.91024386,945.6428731,924.20637606,910.66460888,877.82659727,816.11761748,848.04007897,837.5506755,850.12542402,814.82605272,782.04907995,792.95777088,761.49261872,834.30915429,803.16468025,729.35785523,738.04612699,679.03660748,632.38812345,669.02997654,681.92001266,658.50003085,719.378706,704.76201685,724.81434655,711.33058893,775.38368516,746.48423642,708.09945977,749.89924164,704.71840679,704.01428715,684.52455391,678.02425853,697.29905013,667.38986063,655.1213824,620.38707043,567.91866277,584.23620574,573.34393133,462.69538269,479.78821422,515.54260496,496.74310322,510.8768186,482.17521715,478.20740675,459.60525157,606.89410167,665.8797479,683.21305581,660.25741555,643.8697553,630.76836125,583.60706727,612.65982657,619.73387068,604.74205653,647.20306978,605.60372501,613.70755097,587.29559315,553.01379913,593.61821715,596.00665708,635.83741896,626.51729205,657.18010143,633.95196743,639.7129148,679.17201093,650.37314268,681.07238987,703.16339759,674.31763619,667.39101504,678.5295625,676.8444215,653.51241182,670.65036218,655.26752763,652.34716839,650.11391515,629.49914182,601.77226908,599.73094666,596.37638855,559.5919962,538.65320135,514.17411229,521.96311967,492.4217736,471.54406308,549.25503362,533.53035995,514.23271375,508.13200488,533.90751744,605.44595966,636.05852593,625.69077899,586.28614413,621.17703261,681.6006081,652.67634404,675.33363878,662.99007742,666.03305675,638.74379098,593.72537363,572.90670674,587.90794399,572.73944692,579.25711222,571.96633698,557.69520644,555.91439797,574.80406213,558.57464379,551.64011918,558.30222699,537.51135876,540.50924965,537.83491204,533.63740601,501.81832434,479.40872524,487.4112459,451.79170132,489.93597282,471.03018642,447.25013168,456.05,459.4,435.5,423.78,410.2,392.74,378.82,357.38,352.25,320.26,354.41,377.68,379.67,360.02,326.78,324.33,347.19,323.2,345.66,407.01,433.59,453.44,462.4,448.08,480.9,466.63,431.33,410.38,445.97,440.82,434.66,456.05,405.57,407.18,441.73,454.87,419.66,421.16,445.44,432.89,439.97,465.94,452.41,404.17,354.66,362.52,337.18,253.75,231.29,283.36,318.06,341.53,385.38,507.79,565.0,555.27,545.7,643.75,672.5,632.37,634.84,652.85,749.75,769.65,832.24,814.27,822.56,848.41,881.79,912.24,900.33,858.8,848.39,873.58,851.56,814.53,828.37],"I00649^FG_COMPANY_NAME":"FTSE World Europe / Automobiles and Parts - SEC","I20438^FG_COMPANY_NAME":"FTSE World Europe / Personal Goods - SEC","I20433^FTAW_NUMBER_IDX(0,0,D,\"CLOSE\")":23,"I00577^FG_COMPANY_NAME":"FTSE World Europe / Utilities - IND","181085^FG_COMPANY_NAME":"FTSE World Europe","I20448^FMA_OPER_INC_SALES(LTM,0,-20AY,M,\"PORTAGG\")":[23.0635980193421,22.6050261791062,22.265400882334,22.2505977047174,22.2818495582375,22.8378197086887,22.854121021008,23.1296933583704,23.1206521907931,23.1253040392724,23.1309766421474,23.0665182776198,23.0656857942528,23.0460693035038,22.5150759558031,22.5072794208405,22.4822514067627,21.9153529018446,21.9027469151107,21.1782153894498,20.7223962116525,20.697499012217,20.7179901858577,20.6846549091961,20.6908352977665,20.6416556274395,21.0366351725873,21.0540517296287,21.0360373506569,21.8740338594746,21.8896882751386,21.8493535383265,21.8047806489828,21.7795316050938,21.7725428091981,21.1205516077225,21.1264827215835,20.0427161236274,19.5606426011726,19.5957279955097,19.6298875643202,18.9658032994409,18.9650630687274,18.9566669041417,18.5903742160833,18.5239236054743,18.501975073649,18.0194606003471,18.0134873966622,15.8950138574494,15.8598581660498,15.8561212430507,15.8656736134623,15.8833288951562,15.8903687438824,16.1398372430312,17.0197286605752,17.0230991104287,17.1697368199526,16.6432536986884,16.6543714976973,16.5666060376835,16.5157608970772,16.5134732568923,16.5897951988311,16.3145965680989,16.3027086840585,15.1711518641245,14.079289809669,14.0815644732727,14.1288211835843,14.0708520172658,14.0128999637626,14.1520662710439,14.3488094848171,14.3579738253336,14.1862603389664,14.0406767756065,14.0547013164528,13.9448875847635,13.4221540541248,13.4316679003831,13.4608396698514,13.356062352057,13.3492455418599,13.4184245497691,13.3752716928275,13.350442390352,13.4806559499887,13.963103149674,13.7863142077612,13.6713985574641,12.8412690550955,12.847904571312,12.7763569452806,12.344152137846,12.323361681956,12.1573943200993,12.1555061684195,12.1584244482101,11.4806588975851,10.3453711075307,10.3210850020887,10.031474047209,10.8174296969807,10.7755297306775,10.7663953484972,10.8056374937639,10.8213965637629,10.9387617510861,11.1388216205857,11.1181635013139,11.0343670408521,10.8281397359898,10.8261717352581,10.7149481727258,11.4668389462496,11.4509168296666,11.4440595937453,12.5078887369133,12.5093236555034,12.8570036016744,13.2985171421456,13.280351499664,13.283118859331,14.1093996240385,14.1150503392117,14.047952495236,13.60413086643,12.8016077115082,12.7985806586161,12.5683898898983,12.5667534943469,12.3635515932283,12.3903417850486,12.391174318812,12.3650219684343,12.2342294898209,12.2096418657725,12.232742930556,12.4351286874951,12.430617385192,12.4549845674004,11.5458226179025,11.5314532493187,11.5275089758471,10.4716637535807,10.4652295222612,10.454999795513,10.988572799174,10.9864428827246,11.0084302553855,7.98501966796808,7.96803920483805,7.97791193530003,7.17329296165998,7.16926726920168,7.17139379627557,6.45059859523919,6.45330650175395,6.45799340946631,5.99867193810035,6.01113117188087,5.93397156013207,7.05448017743572,7.05094749639573,7.26194228447874,8.07816804153987,8.12897681798799,8.13925329231179,9.11518818142083,9.10903876888206,9.11156291631652,8.74226635060777,8.73860286400417,8.71318941430332,10.2476841028223,10.2478255203058,10.245618812092,9.95487579110275,9.90114334562909,9.82167015134002,9.38260581205355,9.35664091111727,9.35922828407854,8.95146522264288,8.94657007624664,8.89516585912498,8.27169903410904,8.26698229090948,8.27893689884642,8.10107125681224,8.09478271699242,8.03484336282504,8.13431025567656,8.13190864753476,8.11472501236158,6.52380378773581,6.50640610121414,6.49043944902794,6.84727011470857,6.84523416306682,6.85871993849007,7.67395769442003,7.64871968136657,7.60776719038345,8.68249905632248,8.67409562197056,8.66508973641039,10.058558201041,10.0399151543934,10.1020757101051,10.7539959990349,10.742276959263,10.7050083288551,10.0205368874694,10.0228853884484,10.0115092463495,9.5491661962618,9.54843141485244,9.52127208530493,9.35445036599267,9.35186261349698,9.24512750729895,9.58752577548105,9.62494393815979,9.62335968762625,10.0729170685973,10.0881610012162,10.0669540734235,11.1101730647644,11.0317551333657,11.0357479352583,11.9451833148995,11.9504947143894,11.9905220098818,11.8693794233586,11.8679515256318,11.8239503708864,11.7148988802175],"I00649^FG_TOTAL_RET_IDX(0,-20AY,M,EUR)":[820.67867589,901.76276259,878.49601063,842.86453146,927.44538519,883.28693111,863.28071531,986.71612111,959.5582133,1000.77680896,980.90985789,953.93705958,982.13213529,1002.10464063,953.54006326,966.82118251,1010.54628641,939.78766562,947.34256001,1059.23849793,1029.13912861,983.55152796,943.06171484,979.62617534,1009.5910931,1079.95326952,1057.95974359,1105.94948381,1160.66495369,1151.15414104,1217.14126806,1183.87777752,1041.3705969,1040.08312142,1009.93226874,916.34456033,997.15621898,1004.93318132,1077.42511317,1053.40382852,972.11492542,949.0061659,957.54245461,969.92946879,910.04848908,820.24841918,871.18700321,804.25633451,733.67336023,794.19552722,832.00070504,760.53873177,876.56472591,832.51865746,840.65674431,909.72804724,963.935412,961.08883115,916.45253136,970.80791816,911.32113917,912.95832974,929.20912344,935.64081742,941.57511793,890.92193725,933.48806203,793.53672631,746.65704432,749.88661502,716.95565234,588.68695766,607.10240661,593.95797009,538.04939824,551.30828012,527.54913661,504.84011523,443.72843699,587.49597457,640.9616204,708.61181893,722.21829067,714.32707763,667.45310379,628.71799113,668.65114203,679.41599375,633.22213363,711.59652829,646.22698614,666.79395586,655.84578194,588.55061083,633.11895449,656.33625344,707.86808298,709.31484005,751.07452267,723.74695379,797.10026289,817.32381734,801.90954826,807.74632026,850.54679649,788.03281123,788.07266574,787.15791453,759.08588118,686.58321032,676.26467758,687.45727772,700.26522643,728.22935772,711.54927876,685.86758312,678.42547528,674.26066054,613.54905887,620.35632531,602.27148775,602.49919533,596.62922464,528.2692834,608.50086519,601.20413337,601.61219065,564.94375392,567.33501832,678.64658385,712.73512826,658.44613343,558.25746132,634.26157548,702.10992691,738.12890776,768.13574364,766.50122683,784.60844078,747.29704836,682.02048448,596.2386301,596.83101168,549.92490441,540.78132032,566.34159622,567.49585915,608.47577293,621.81715894,602.88180197,599.16737256,591.33837128,552.08607447,559.23159677,553.24514762,533.68862451,509.84262678,470.98537098,483.31477907,429.24841705,457.59446402,403.7630214,392.25685155,410.98,409.04,395.17,375.57,352.83,343.8,345.15,347.74,314.54,325.41,359.99,357.7,363.23,339.93,280.88,294.54,311.01,268.37,306.95,391.74,406.12,376.37,390.1,353.69,365.51,369.86,362.79,351.87,329.15,310.72,264.99,277.99,267.02,256.79,262.06,245.26,214.12,233.03,251.65,236.89,245.84,251.52,241.0,263.8,228.51,223.64,230.78,178.48,155.19,185.15,208.05,212.59,303.56,290.67,295.56,287.52,280.31,326.83,330.73,331.19,318.24,318.74,374.43,390.44,450.74,402.8,383.24,389.22,392.37,382.43,356.76,340.93,308.38,294.22,283.84,270.29,272.04],"I00649^FG_PRICE(0,-20AY,M,EUR)":[266.83720709,293.20105919,285.63605806,274.2212696,304.01496953,294.50544998,292.7411486,334.7880138,325.57346686,339.55873727,332.96269644,323.80697679,333.37758958,340.15711084,323.67221928,328.18039834,343.24474772,330.92353122,337.27149555,377.11477082,366.39866034,350.16836131,335.75299911,348.81325218,359.48279193,384.53649119,376.7053067,393.79290377,413.52946168,426.06736585,456.88301532,444.3967705,390.9033001,390.42001547,379.10217353,343.97179422,374.4119579,377.36472172,404.58633028,395.73360428,365.29706471,372.87635388,381.2479784,386.31720221,362.46696021,326.70012059,344.44233926,318.00632188,290.11442631,314.0465393,328.99573613,300.73772582,346.68634293,343.36646042,350.28980366,379.22922178,401.82610314,400.63947748,382.03239014,404.8276878,380.08093829,380.76375459,387.54140591,392.22311488,394.92406488,375.34965318,395.03208387,336.0061906,316.1559898,317.52348258,303.57956927,249.26692809,259.07220898,253.46300999,229.60483211,237.21408633,227.05666969,218.74949726,192.64237895,255.1944915,278.41871582,307.80437761,313.71471026,310.30357423,289.94152711,273.1761897,290.52703087,295.20432851,276.54131223,320.59462042,293.07366166,302.44845529,297.48251602,266.95836329,287.17394349,297.72155201,321.16091814,321.81731421,340.76375117,328.36518805,363.05730493,376.92683816,375.5008846,378.28664934,398.33112164,369.0543482,369.07301301,368.64461344,355.51803016,321.61100265,316.85510408,322.09925271,328.89838124,346.56157365,339.22531365,331.20649902,327.61269383,325.60149845,296.28377367,299.59456444,290.8606823,290.97065128,288.21390994,255.19124673,294.30501594,294.70526807,299.97057281,281.68727978,282.87959098,338.38078359,355.37771342,328.30861288,278.36836738,316.26690459,350.19582283,368.16123843,383.12793834,387.32537625,400.25924564,381.22525491,347.92514385,304.16448754,304.46668439,280.55558169,275.89079286,288.93089709,289.60261747,310.51535208,317.4748676,311.72940111,313.62565628,309.52767669,288.98161909,292.7218413,289.58831947,279.35173505,266.86988602,246.53060703,253.0520453,224.74419277,239.76912357,214.41036774,212.7995376,222.96,221.9,214.38,203.75,191.41,186.54,187.27,188.73,170.72,176.95,197.83,201.26,204.37,191.25,158.03,165.72,174.98,151.01,172.72,220.44,228.53,212.19,221.74,204.16,210.98,213.5,209.42,203.12,190.01,179.37,152.97,160.47,154.15,148.24,151.67,142.71,124.59,135.6,146.43,137.84,143.05,146.36,140.24,153.5,132.97,130.13,134.61,105.38,91.62,109.41,122.94,125.62,179.38,171.76,174.66,169.94,165.68,193.29,197.28,201.24,193.37,193.67,227.58,237.31,273.97,244.83,232.94,236.63,238.54,232.59,218.43,211.23,191.07,182.29,175.92,167.52,168.6],"I20438^FMA_DEBT_EQ(LTM,0,-20AY,M,\"PORTAGG\")":[58.5191416861162,58.4403572083632,56.160841237946,56.1892263095714,56.5716922081353,58.0652470770158,58.0408875266351,57.5220012631195,61.0202910939654,61.0117590718247,60.9311065505695,59.9450172671368,59.9192017585636,60.8027841930645,59.1700084885669,59.1623069202211,59.860328316503,63.6783642641335,63.6003311499019,63.0590580368858,66.1717746998112,66.1504705625939,66.0568906886307,64.6068308022239,64.6670012869953,64.7064909022364,63.2358997127482,63.249267207303,63.3626094343096,63.4677912561166,63.3249544590496,62.7097987698671,61.9506690339887,61.9514409575461,62.1527453133243,62.3521699339145,62.3399530267174,62.4037742762498,60.2888841424,60.2803536726557,60.7529130920396,59.4478914198873,59.404328541517,59.4015820529131,63.2069117707631,63.2386213951322,63.1714683940162,61.3812244084825,61.3713472571765,61.5748931358112,59.5223871616332,59.4970397792788,60.1588870862684,59.7685175112747,59.8139246923706,59.3463178660892,60.5911859686539,60.5969448192439,58.8186560483545,59.4820551448549,59.4859867139302,59.4090849512406,61.1749699058446,61.1392917897023,61.049885575059,63.1769037034151,63.0364272265697,81.3280462689375,87.3822069640591,87.1433149059129,87.1354635811246,82.3076088256149,82.2462182376465,82.884684041647,74.8943685297947,75.1250103721956,74.5561440287525,73.5986000074196,73.8414929122197,74.5257665041724,78.2733423246967,78.0925520911929,76.5548081061408,75.2316864564721,75.3315511093172,75.5965356624265,56.2952960165919,55.4430109773008,56.0311461849111,56.0484721170306,55.9314941176897,55.7788599198774,65.8042462823782,65.8299551102994,65.0862181801689,64.7393733849903,65.2271641419658,65.4655403184242,55.6722723715555,55.7254113611732,55.4771506991476,49.1114929565817,49.2110096577151,49.3402545781849,47.1113281450321,47.0897090973837,47.806850350735,47.7486196649484,47.7873754100881,47.8300766447605,39.2967321760424,40.7512537044763,35.2286751561122,35.7903984392678,35.7694849900324,35.8920506732369,40.898627238816,40.6941061714809,40.865740879931,40.4629285171577,41.2464325186481,41.3257570494005,36.627822108678,36.6440727620887,36.5110503629424,36.277646232199,36.5578678941564,36.6274875856869,41.0408194416612,40.8366064078598,40.8144842200108,41.7608727757235,41.7263601341729,41.4346788881461,39.294469698776,39.3340394424929,39.3225570280318,39.753921613183,39.406548569075,40.3953631896877,37.9468046264449,38.1114212744751,38.2868610002958,38.4927588362528,38.6008775497378,24.2045143243918,21.4834643608375,21.8232157565532,21.8165287699977,22.6616120941005,22.6737069001125,22.9835325836186,21.2435040632144,21.2447437412073,21.2025858364921,21.5543378898491,21.5728589422791,21.5594866725629,20.991169628191,20.9458316863316,20.8654185915397,21.5515257963447,21.5966084520045,22.5970178450131,27.2180360098496,27.226019673972,27.2179612089432,26.9867720450909,26.9603977829664,26.5416881039124,25.479345622473,25.4832555929196,25.504229387593,25.3421245823676,25.3442866126085,24.9503894435745,29.5396682755857,29.5078170021428,29.5361591841172,29.6357095763165,29.5112966500869,29.6679366885384,24.8000067325984,25.0761041026038,25.136050364619,26.6868614551131,26.6904456510103,26.08109416428,29.7338705248241,29.9433658817559,29.8473181122343,29.0319848883385,29.2794551336375,29.4349884184972,34.3007754717146,34.3609075761122,34.2316773420664,35.7653912385866,35.7712503132298,35.828766825996,44.7768794424323,44.7870645792793,44.8300678372762,47.5944660431162,47.6357157436338,47.6389837102396,47.2105708351348,47.2108353132343,47.2185714304794,41.4760716086378,41.516625704229,41.840354107973,47.4289511827129,47.0274751898886,55.5491588515044,55.1968923929226,46.8654669944748,46.7897001669471,40.2504795572724,40.1358274346232,39.8381023290709,39.2145586594356,39.3191492776833,39.5505041094437,46.6420899428638,46.7613100918164,46.6409241324895,43.9884689840214,43.9868675839849,44.0743238797604,43.1735632711307,42.7242215063498,42.5354859431166,40.606679396901,40.6525848105144,40.701443631549,47.0438471523465,47.463133042775,47.2827514766036,47.7824712397688],"I20448^FMA_NDEBT_EBITDA(LTM,0,-20AY,M,EUR,\"PORTAGG\",\"MEANR\")":[0.439807750670683,0.407272226978142,0.345254462269642,0.345624768513001,0.335956509340339,0.225547929601774,0.233690834902301,0.220992719713648,0.376950216111365,0.370688199841907,0.374250638535717,0.334514723203924,0.325280080578155,0.335291177429396,0.162598389306712,0.161266942195085,0.167498680585251,0.177601267747534,0.173903482703149,-0.0189592115545205,0.213495678497593,0.214471083587401,0.217970147280562,0.158861393392869,0.157223994959464,0.154594981980404,0.0741325163620633,0.0726076484722205,0.0738092286334444,0.136362269817936,0.135197498995912,0.138125357756429,0.226252754653129,0.22196260716115,0.221866972582643,0.125878822389188,0.128493709797466,0.187719475768201,0.290303380435044,0.302456678063727,0.300579770972222,0.357105022803047,0.361698951972009,0.368374748668377,0.73625628655709,0.739501929763143,0.723493588413376,0.73436220150176,0.743977472134554,0.834713746238145,0.791712276889692,0.760127530365419,0.789643542975515,0.593748666172408,0.592086899458559,0.627721611766098,0.740937327905975,0.751220066617383,0.755020929516778,0.912677780181381,0.913059723369718,0.915663269657382,0.846332611332711,0.847870055630727,0.824702451016889,0.929541287546574,0.93564047088,0.636417843550396,0.906674579615861,0.888231411170384,0.895535517951022,0.912624553912669,0.945916503738461,1.09119937242622,0.724971013167581,0.722650606248167,0.691698347830209,0.767821283795689,0.766652048752427,0.687151169608736,0.83544987143677,0.847398139333968,0.763756926886938,0.779727756219891,0.780187834045402,0.907964536685328,0.712514449758901,0.712794301179471,0.778767651019863,0.464034464537634,0.474146513164509,0.509903931258148,0.51813160913839,0.512509710311824,0.523817771335772,0.501886728454742,0.496123094186172,0.4775267673123,0.238061146928616,0.235292046077003,0.0569089953226144,0.13743650298127,0.143787867079724,0.136792088470338,0.292870017944834,0.287216958715058,0.288675232520395,0.208677267909854,0.213627586408458,0.214597434897129,-0.065367120976613,-0.0618560445427957,-0.0465288550805452,-0.0475352907373384,-0.0498332594978254,-0.055647386056202,-0.00565929989876999,-0.0109821077063392,-0.040784575505396,-0.125659099551605,-0.12795164800531,-0.161690658817977,-0.367365555066383,-0.377818305199128,-0.374081158708848,-0.27640873017441,-0.280646543738871,-0.339475666041619,-0.165983035239973,-0.162078105072933,-0.163896850168108,-0.132164168620228,-0.13240449590349,-0.20393137859837,-0.403784519774299,-0.426380231276531,-0.411890355122979,-0.529571848974412,-0.521908337669636,-0.561666873841484,-0.776725010363697,-0.768147188437084,-0.764565020335662,-0.868870090801835,-0.868992366163839,-0.884924346073757,-0.843065575560967,-0.855990735180206,-0.851350930578402,-0.790277035043037,-0.774713393308732,-0.784649551671018,-0.606854435781092,-0.630626529877961,-0.64893591807212,-0.805613266935689,-0.824988799667774,-0.799475766026139,-1.04811431336012,-1.06258634021084,-1.0440338144181,-1.03509841546152,-1.06951260654453,-0.987124743513448,-0.959327302100237,-0.948797519212169,-1.01395998868459,-0.801836406389278,-0.789678295138581,-0.792278202740214,-0.866892152994141,-0.903498575431908,-0.911768073288966,-0.952240098780227,-0.953188000475345,-0.930918281309104,-0.711045203423072,-0.730019524480507,-0.695820727654303,-0.699588156213569,-0.696492215106752,-0.724687666713887,-1.01572608219465,-1.02839173237001,-1.01132572395187,-0.974787907283872,-0.987948702153463,-0.988925794935847,-0.634189267179941,-0.660695369564492,-0.689584299579102,-0.72022171657403,-0.745261994715313,-0.721558749402799,-0.815437956748108,-0.825882901146597,-0.828090159253667,-0.867203862627005,-0.835697288576417,-0.848201111653879,-0.560968241420803,-0.556487194108505,-0.564281541088598,-0.318633251946636,-0.319274191243771,-0.339045332939331,-0.318321114677009,-0.311547742004565,-0.314846887290776,-0.286624967856916,-0.292386322614167,-0.311395730052159,-0.308107748266694,-0.297390405522814,-0.302608693779654,-0.517761671049895,-0.519795561231832,-0.520220527939367,-0.735415017201315,-0.727893950836222,-0.763480946870389,-0.884990536871092,-0.862047016471376,-0.8054767748486,-0.721260506723375,-0.718819917168821,-0.723253747071169,-0.680002497191432,-0.67818186799523,-0.728484570684975,-0.873534569781423,-0.893587226755028,-0.887433515336378,-0.884843261636228,-0.87871458239598,-0.87458869391394,-0.815907364816526,-0.804432575414435,-0.789995000402597,-0.702469801519826],"I20438^FMA_PCF(NTMA,0,-20AY,M,\"PORTAGG\",\"MEANR\")":[14.4736666646457,15.8252152091911,16.1365089029589,16.7423278931697,16.3281357089901,15.2645462079333,14.8757292802499,17.3894362537887,16.9213017721266,17.9559710706991,17.9336580101928,17.7585235341645,16.5407164063078,16.2164675018968,15.9991545552587,15.7900899146133,16.4471999159646,16.1464600166631,16.2171067731265,18.7455170734219,18.9116834212463,17.2249823468853,16.0183285694174,16.2513906784085,17.0132370804938,16.4141030119951,16.2490360937992,16.9085119385224,17.5570134677153,17.6830185942855,18.5271223706071,18.6379377434818,17.2369971522286,16.6450326181135,15.9411564070548,14.9419341056141,15.4287113577208,16.5514936142926,17.9030511831847,18.2408945611961,17.1829655494626,18.5853440116604,18.4079322935566,17.2205756956873,17.3828605401496,15.2210873288009,16.447344509841,14.2189725260864,14.115301941041,15.197301573209,16.1662734470066,14.361919185353,14.8813198712771,15.9365698467186,17.0153704406589,17.4576383842075,19.1692533033666,20.9134300238952,21.4648935503363,21.1660976416246,20.0429261172434,21.4230230668041,22.9572708110591,23.7184843052234,24.4259106422346,22.6008929785225,22.4789824993175,18.7469782710735,18.7263942410384,19.9542393485256,20.3496306733816,18.82770446361,19.635091633407,18.7682035875346,18.6549465431024,18.8134162084245,18.1985931301016,17.0092181936575,15.0976008594455,15.6775457526738,16.956948330775,17.3646507867428,17.6264688254562,17.5380180340627,17.746178841382,17.8507175409417,17.9952391920612,17.9089829034415,17.1219938920136,17.5634708769771,17.1579788883985,16.331711989194,15.862461523335,15.3211540183551,15.8012478766494,16.021560208518,16.9168985098285,17.3934062060898,17.3348817321468,17.237266205698,17.6059217447694,17.5767918854885,16.6907078870798,16.00799336105,16.6705902277196,16.5387838514248,16.4726132463762,17.3947474534869,16.9062703360915,16.7288809674167,16.6656501432482,15.6207517629295,16.7249839227439,16.6634507105021,16.4743505691643,15.9872619511637,15.3166939355226,15.4523707061475,14.8979687286009,15.0674280915336,15.3749687755539,15.3858836024172,15.7482529181292,15.2313129016082,15.0978368127295,14.6569907374568,14.9042462782323,15.0560026102959,15.2330268353328,15.1822671708109,15.7165704161671,16.0348133842772,14.6401274820876,14.3557468159583,16.2844588390841,15.3194327286051,15.9559744721099,15.9983894813399,16.24584440072,16.4047130500302,15.7213360074335,14.4117330643749,14.7379658865277,13.5835065041551,13.4182558258302,13.4421276783386,13.3540682688186,14.022266823141,14.2296972131535,14.0298278346319,13.6086262928105,14.148011407291,14.0915075147776,14.8405182101659,15.0658257699091,15.1734067280693,14.9840008409434,14.4171049745655,14.7551670636334,14.1457675192999,14.7563933462331,14.0888603241008,14.1691675488438,13.4546497610698,13.5502101694703,13.3644540551178,13.3006649080361,12.1868778536953,11.4967555156503,12.3609512492865,11.8559101860575,11.5599331091582,11.7146723249031,12.3871407870967,12.5047179041635,12.7365647255789,12.3051619423435,11.110100788434,11.5896473925185,11.9673551880352,10.3371792398152,11.929888802549,12.9765318036333,13.1286269327399,13.0716490312915,12.8219541826435,11.9555692166729,12.1523569227141,11.9596213950026,12.8958616659526,12.5237520504158,12.8424235490981,13.019779746269,11.5778772614958,11.9416303471954,11.8144479511041,11.6697689039774,12.2382555870462,12.7130744107798,11.9168132201058,12.3081280003425,12.2764328785412,11.5702958420567,11.3036884463479,11.4218903788078,11.3527247431848,10.7361838122524,9.47305977274696,9.8382532776031,9.41934054830101,8.13277593359091,7.48044109234712,7.55131845089485,8.21263543537385,8.09393282858557,8.39870913237689,9.96329671430877,11.1122790588315,10.8743186433914,10.5443662853217,11.9174983406479,11.7574859247531,11.5695764136205,11.9578399206704,11.9838888796235,14.2999745553542,14.1228803750885,14.6024461967934,14.2703923148171,13.7975904069089,13.9802610834622,14.5640111574402,15.0440837702416,14.9348458116314,14.2358690129054,14.0984080627442,14.105054752068,13.9472805399269,13.9120269951308,13.8942064577818],"I00037^FG_COMPANY_NAME":"FTSE World Europe / Basic Materials - IND","I00901^FG_COMPANY_NAME":"FTSE World Europe / Travel and Leisure - SEC","I20448^FG_COMPANY_NAME":"FTSE World Europe / Technology - IND","I00037^FMA_EBITDA_MARGIN(LTM,0,-20AY,M,\"PORTAGG\")":[13.7577783689872,13.7821072233451,13.3650256446747,13.3522478240545,13.0629648233399,12.7102682370525,12.6987780674754,12.6878327412954,13.8628765703067,13.8369970682675,13.7801497238633,13.5662668704535,13.5691767179532,13.4587533079214,13.7189947613378,13.7271539060932,13.4095358268621,12.4861920034606,12.515248734816,12.4554787474965,13.2898413165941,13.2850250931571,13.2855367505117,13.234262930209,13.2089876072306,12.7966247275789,13.1518536886685,13.1491065024127,13.2521258758452,12.7683548201617,12.7628126811438,12.728013672164,14.3441491071131,14.3473840545074,14.2815839629907,14.4941822455348,14.5108593928185,14.4589480730249,16.0365632431884,16.0297903000014,16.0053006202789,16.113681041762,16.1156248352026,16.0045530783992,17.4781818582365,17.4999451552152,17.5491393330471,17.8189191078048,17.8143556791247,17.5886064817162,18.144787622383,18.1356821656109,18.1944848612323,17.9885744508278,17.9982874016825,18.238316440878,18.3875128224917,22.5685872094242,22.588894518971,22.729839750161,22.7189668518683,23.0580179793362,18.7014943336642,18.7003196343876,19.0311322995982,18.3051679459229,18.3364835490289,18.8808014039127,17.0107912716099,16.9746040289917,17.0067428198121,16.9864927152673,16.9914982558552,16.6878324938705,16.1792972771571,16.1998601972262,16.1830797534665,16.2969201066488,16.3129878955102,16.2936405975311,16.6930090066477,16.6756976139153,16.5911367192466,16.6400075911271,16.6673028943284,16.4920359347823,16.6671417396816,16.649249005191,16.62044094223,16.526070095739,16.5183651587578,16.5232684826611,17.4671508495975,17.4600243430674,17.4343415866498,17.7107846037322,17.7286698692192,17.7826907091925,17.4567488086279,17.4783475991304,17.5063784250161,17.2318167819783,17.2351301764512,17.1321482786022,17.6011411565115,17.5907312647367,18.0446427406882,18.0455511553286,18.0532168338837,18.0568639762497,17.4188932208904,17.4099292053609,17.4961380353165,17.0224815215212,16.9994823627421,17.0028921021922,15.6014558823192,15.6571725205311,15.6231241332495,15.1947780199222,15.1872682114276,15.1497880580784,14.2342121792687,14.2573522917292,14.276386134094,13.9702129650405,13.9498984729338,13.9203637389691,16.183309746549,16.1336565043234,16.1388461815172,16.1380781155518,16.1410254440312,16.1705109348793,16.3584734952787,16.3551252515092,16.3463379135219,16.093046194129,16.0492693264147,16.1266687088089,16.5218269111565,16.5336402666608,16.5337165392884,16.4063690011267,16.4480267416152,16.7138604434309,15.9342486133982,15.9278273831525,15.9244579405047,15.7347060148496,15.7289923606327,15.4323857977267,15.1332323905178,15.1190213419151,15.1089837771647,15.1166095003986,15.1279255474996,15.4375308333697,14.8016691350058,14.7991040158206,14.8360370887694,15.8438776635029,15.8830459522377,14.8239723112144,17.6056050155095,17.5519287092774,17.5801135141416,17.732715968319,17.6486573397393,17.5970733910594,18.5366347831115,18.4689302344576,20.5176000043812,21.102653382469,21.1331896178858,21.13411945891,21.8263544399352,21.7251297168507,22.0338257072388,22.1068965228308,22.0682826341393,22.5239559421933,21.612339457703,21.572453513791,21.6930258454396,22.5963665288221,22.5905743382649,22.5464835992842,20.6769220514758,20.6626259046181,20.8210171446756,20.9825266471273,20.8341623704129,20.8807633617463,17.4428718816385,17.3802079625947,17.3432801258755,16.9531170099463,16.9594853172202,16.9213446495959,17.2326036744312,17.1475189655159,17.2399261420892,17.8871554628914,17.9272756378602,17.6351915665144,19.2344078260394,19.1313021226497,19.0206319728153,19.2495052561662,19.1916596094121,19.1839389050669,21.1637410926971,21.3609479121611,21.2997383538906,21.7317445489255,21.7440322971087,21.4654813251263,21.2720665998145,21.2719742853373,21.3136431660132,20.9948282704718,21.0142499359221,21.1839178301101,21.9816309378677,22.0520216329381,21.2547412220061,21.4489339743927,21.4465768866426,21.526881102977,21.1415600855637,21.2449277181078,21.223481082605,21.1648038356126,21.1853439463509,20.6653897936308,19.507899591127,19.4712289118056,19.5130007541798,19.3485176519166],"I20438^FMA_FCF_DEBT(LTM,0,-20AY,M,\"PORTAGG\")":[33.200840371974,33.3451465940976,32.4272203298873,32.2608678956994,32.3501592412081,32.0064948351651,31.4358621233444,32.0454552177286,30.9338353499352,31.2632276886672,30.8035949672366,30.6376954967822,31.430351251232,29.9744140079004,30.1500599043804,29.8880519572096,30.2712672879214,29.9772226251291,29.8424027283005,30.6965978468226,29.6955460679762,29.6277246719341,29.4234201347078,30.8507972521906,31.0985151317395,31.1841252180162,30.2804820814324,30.5342782894669,30.6154965542543,31.1315846686718,31.13400372401,30.6951140462502,26.4377286600268,26.8405136975114,27.0456393424351,26.5445542695652,26.3879636813816,25.9358748218571,30.8665856588584,30.0452498467899,29.3826324591042,30.6362347965028,30.0669409008185,30.0791744592574,32.9588009954948,33.2504755855092,33.7661758203805,37.1629656694613,36.6163451502613,37.2485211669326,44.1111358523329,46.0224872486132,44.0072101787834,46.0395265935583,46.2282052426248,45.7306751522819,48.9935870460272,48.5121718460698,50.5885209486974,45.7007676693017,45.5602602064405,46.531842377025,32.3050907813454,32.233640871535,32.6461161158498,27.5871411724573,27.6373250993041,28.2583276931693,21.473075657147,21.8414635947515,21.7302051320453,24.1683844480676,23.73044206111,24.4344976196305,29.6538647719302,29.8247395606757,30.3881161167539,32.5099897749265,32.5942854838381,32.1279908471694,27.31434951392,26.9962121644444,27.73034211704,27.759758895751,27.7667457418873,27.2665990138751,36.9920758839591,37.3220283740788,37.0441786533566,36.9249554585785,36.864860988623,36.8383752490668,34.0754511499526,34.4399996398431,34.3678829820584,34.6702510754155,34.7890771285551,34.8683532358913,38.0344200890603,38.576741871347,38.0401733789059,42.5982464224168,40.9948981234786,41.3712852462898,41.7035982329825,42.6366679510486,42.0133280551556,39.8688314581539,39.3130406740765,39.4455886744625,42.2719245182527,41.4781351806901,48.3335578435662,48.7177563196378,47.7403309911318,48.2825244057999,43.1931040295071,42.9677142591072,42.673163008407,43.4312518458221,42.1910107714111,43.4231662543164,49.9228883105132,48.6828145523145,48.3070235368196,50.6339257539144,49.8435648270329,49.739527719388,41.1155130362474,41.158604110842,40.866901521624,38.8234960337285,38.8393143964383,38.9609498638548,40.5988250960098,38.6609045628844,40.1824214011063,41.2579245245293,41.6746852202179,41.0903967151411,39.4232626779396,39.6602251332538,39.5760246531381,41.1832281325705,41.2497723493775,52.8896839365484,55.6550826661014,54.2140236748344,54.4391116757542,49.900195653963,50.7766915656666,47.7625207183736,55.1525327379867,55.8598045207933,54.8181121152947,50.4257295458653,49.1710792513482,50.6628266894136,50.802374575769,50.1755693139397,51.209721927818,50.2375699374478,48.3999169339633,46.4170793147851,34.5091158052078,34.9925098097677,35.0025533772786,36.3205430084623,36.8571894540193,36.7999885155832,39.7544924618027,38.1681947783748,43.4707341510932,45.1997580365072,44.9450599475112,47.7573609743036,46.0783713695857,44.9635280491514,47.1539326930766,49.3940285104674,48.595955392442,48.3096289068845,72.937831239885,70.7404365285874,71.8655227176221,73.5009190044722,72.803168327985,74.3962533402617,77.9802354811198,74.8218216720297,72.0705144820869,78.8380871963113,76.5300466046314,75.947638958143,60.7215660590795,59.8889162174847,59.3296277066524,51.2910558250763,52.4446786064957,51.8584710362111,32.0889887112048,32.4010092494561,32.1792000173379,26.2867475211744,26.2804514203187,26.4452691874678,19.5555033997172,20.1684641317287,19.9057527248186,24.8272099363439,25.4419430886375,23.5490416523783,22.646567120873,23.5260019147684,19.7662994907567,22.8597145073773,26.7376466671992,26.0868731604355,34.3459786061677,34.8795551652413,33.8436499400464,33.6625731949271,34.4106371952432,34.3562358335603,32.4687593983127,31.8596944389563,31.7657015820181,32.4578244293161,32.4816966536475,32.1838319750632,35.1234651458286,35.0998261994887,35.3893448476197,34.541290523237,34.9009186011474,34.9895855648228,28.3433822138372,28.3204486181176,28.92658428542,27.2669569327539],"181085^FG_TOTAL_RET_IDX(0,-20AY,M,EUR)":[2754.36001929,2825.50754315,2811.24723355,2777.67091629,2699.15810743,2616.47286554,2479.48791757,2685.05935547,2584.16884827,2498.93989321,2430.57276932,2407.42753816,2346.38802817,2310.7233035,2286.44197358,2262.76421041,2291.21649609,2182.19017465,2197.48500173,2285.61145649,2210.14374267,2077.40297571,2086.15227359,2057.37817544,2124.36068352,2130.26355458,2101.14939578,2072.04716782,2092.89896727,2023.35503262,2036.82717349,1958.05232855,1919.6449301,1890.13527398,1823.20954792,1711.08747985,1774.63482252,1801.75437921,1845.30978881,1805.26036866,1762.65530094,1801.39268735,1755.51651739,1759.56550451,1727.48799091,1618.66192433,1674.35769395,1564.68613355,1470.4989254,1572.13384752,1653.29356646,1536.25295832,1667.8541838,1679.84057154,1689.43797537,1673.32685397,1727.75598128,1785.96143174,1694.28197403,1738.99067397,1662.13079332,1714.61907426,1679.25538529,1647.3144346,1620.5518849,1577.40357071,1542.35475754,1450.1030127,1414.28911692,1424.19941007,1387.70566027,1216.49811981,1281.86492797,1300.02678019,1262.10301821,1277.19367339,1239.57389639,1199.81991074,1126.88776209,1317.89491138,1439.63767521,1457.95644319,1427.13760697,1389.33164851,1376.21947825,1325.90622712,1346.39119362,1340.97838677,1283.59283134,1347.76694649,1297.90923453,1272.03279694,1221.97920031,1149.03366563,1215.01306577,1226.20913768,1295.81620858,1289.22919289,1319.34787278,1279.50925889,1287.90255985,1286.15803413,1227.9437825,1252.83020262,1303.20887221,1282.29561709,1269.98627092,1296.28400261,1271.00771408,1225.05401756,1233.60879104,1237.11737799,1267.62311461,1246.55103141,1221.97485257,1181.80087306,1147.63254499,1151.25339852,1087.23017068,1076.75880092,1085.79924503,1086.53527994,1078.55676485,1042.3056178,1088.95322122,1063.24535966,1042.33661162,1025.14737235,1046.63457514,1116.03069755,1177.16870011,1146.53825999,1059.62470544,1106.04962903,1206.62796463,1161.28497619,1216.52880809,1196.95771507,1194.41368992,1173.94991471,1098.93506204,1025.38793462,1040.47784292,1008.09516115,1025.65817778,1022.07752066,1001.86226574,1017.40178838,1021.58046778,993.83788847,975.16720155,981.27835037,936.41388876,953.59833159,945.83562434,935.86119201,901.11791986,862.69829494,867.99522107,826.53928555,871.78656538,853.24652811,838.55480567,824.4,816.53,794.74,782.32,765.2,758.91,752.1,736.27,706.49,670.79,713.71,725.4,726.38,697.54,669.12,657.2,665.0,616.5,647.55,722.55,742.71,763.11,763.83,738.13,763.93,745.29,731.28,693.91,704.1,686.85,663.11,672.61,639.75,644.03,676.75,682.21,633.8,635.86,654.68,616.39,608.86,622.66,606.0,575.36,525.22,530.74,504.19,439.36,428.4,472.59,491.68,510.52,547.02,630.56,707.06,694.75,707.9,787.22,779.94,731.79,759.79,765.93,866.08,878.32,918.43,891.98,885.64,892.23,923.64,926.27,895.3,860.22,836.66,853.31,835.89,806.04,808.84],"I20443^FG_COMPANY_NAME":"FTSE World Europe / Telecommunications - IND","I00901^FTAW_NUMBER_IDX(0,0,D,\"CLOSE\")":14,"I00577^FTAW_NUMBER_IDX(0,0,D,\"CLOSE\")":39,"I00109^FMA_FCF_DEBT(LTM,0,-20AY,M,\"PORTAGG\")":[17.9815733831597,18.2148017310417,17.198369695644,17.0615871269748,17.4442941146425,17.2871728024636,16.0980315326984,16.280641715693,16.5115226411348,16.7626703331783,16.3990325246175,16.6511012578812,16.4256908899013,15.9532809260436,17.8353993074782,17.662079836665,18.0191319192753,17.9011169477139,18.5913462136592,18.9367291091491,18.5262006225117,18.5774861464989,18.237619843721,17.6512634196638,18.0035958570274,17.9789948172188,18.3831988740285,18.5072236970156,18.570484385006,18.2521396335233,18.2604245342765,18.116713810759,15.4459761356172,15.6947272814072,15.9062573187207,15.3396091128908,15.392474413136,15.2394298730441,15.9790272024562,15.5698876121139,15.4726005503842,16.1507832170649,15.7913024331172,15.8998366776532,15.5718647747981,15.607932323583,15.9981288751286,16.526696925319,16.1821359739502,16.3715144040919,17.7751155472431,18.6240647417861,17.9800537574913,18.2709300000705,17.3237638081642,16.95556816542,17.0857517111994,16.8890743291906,17.3032805967174,17.54661621637,17.0703807714119,16.9789425281577,16.7926661976279,16.8737340702851,17.026901312007,17.2886213694728,17.1348271238296,13.965835198185,10.4615626612817,10.4607065742773,10.4266840408592,8.40828196149993,8.27573049535291,8.62841250802064,10.6054618294341,10.6581984359066,10.7721915782622,11.4485003178336,11.5355140709674,11.3643475430439,10.0320788412094,9.85194248269357,9.93086310368447,8.80688540594126,8.80811558870478,8.7118572384649,9.56325859381572,9.52455818449212,9.57608270807818,10.1049725681496,10.0841464937227,10.0322785912551,9.21169964126699,9.27847184381196,9.24612152701726,10.1278686208812,10.2338602770364,10.247428378499,9.76100614869538,9.83524534037262,9.27557695168241,9.40991555211344,9.10358916270018,9.1683571921843,10.7999707519819,11.0798797205085,10.9935920649469,10.6370566258132,10.5464150985673,10.5519620288152,11.490531104969,11.5887715722905,11.4850048780246,11.4460331515007,11.1929341492828,11.4228878575413,10.9320680141008,10.7056723635226,10.9384596206126,11.2555950880885,11.311038461614,11.6733384274691,12.8343666206644,12.552431502019,12.4591472704963,13.6803884552195,13.5279765142321,13.6160423219267,12.5486459123665,12.3921324250162,12.3552264391981,12.4364449029478,12.4447983572174,12.5021624060686,11.4459747799534,10.8954692433654,11.1969464545001,11.2807515128057,11.2671281600011,11.1589030338765,11.7311371437638,11.8212941366116,11.8073064118603,11.8935517799078,11.9439452158752,11.6935927460846,13.0397673838987,12.8443713426652,12.9734004643034,12.3417705668222,12.3654677232548,11.9440601224826,11.4322273452703,11.5672531810843,11.3103584963205,10.1352402272072,9.907898750856,10.2697989984964,9.88375278370729,9.81581506309854,9.96259299644597,10.6355753143032,10.2781581086597,10.1574389443833,7.74495829124966,7.83023241275922,7.79323053877461,8.83155269030633,8.99940915241164,8.85142168192648,9.29735324854992,8.89631352285459,9.05574715900106,9.47770433651954,9.42925291968862,9.75638914428416,11.606790072588,11.2841488229934,11.7937809862411,12.7084313902661,12.5590155439683,12.3704012722094,16.0904371092849,15.7363995746234,15.9625321877259,16.7734457825059,16.7227376078314,16.9531411888551,18.9984113608873,18.165043362386,17.6131554117352,18.4338405166671,17.8971408960537,17.2578563500398,18.3907535675919,18.1382701892695,17.8433471142394,17.347336521649,17.758717382025,16.4896457450428,8.28855943341225,8.10331259183768,8.12738580370848,5.68181363194785,5.60216717198136,6.212625421133,2.81986439207601,2.83708113495738,2.79546925877394,2.06098944992072,1.80215353760418,0.677835283718325,5.75078153021012,6.18683753377329,5.70652780714597,6.63878482926355,6.71917119999077,7.51069894722491,9.20063337384684,9.41577038273903,9.35940715587721,10.341190401397,10.6457386934877,10.6909586822853,10.5823614599616,10.5507886820323,10.5791524087578,8.74475563745083,8.80068327874844,8.82545540282246,6.4636738141337,6.38538299681041,6.542546275909,5.33948069835296,5.30444232418307,5.22174562290934,3.49438469360252,3.5434743997487,3.59858012614653,4.20885957387599],"I00577^FMA_DEBT_EQ(LTM,0,-20AY,M,\"PORTAGG\")":[161.168466855923,160.572668665194,158.248269195213,158.203221291732,158.365554412798,157.807691073945,157.813203655943,157.153302977303,160.575876950366,160.66395570429,160.468456216302,161.729251040877,161.683633987251,161.123260491993,155.972387646358,156.107136002652,155.502026210003,155.200548347409,155.215476934752,155.837565899732,158.908382057952,159.075385175428,159.227495833519,161.792518146688,161.784218371948,162.040401040437,160.734870466349,161.082352761364,161.172906837965,162.713011434034,162.657803687306,162.645966485051,161.154419003134,161.262906072808,161.862063272184,162.104053902812,162.334274081367,162.327451976209,158.051192601454,158.235899375435,159.675102861608,181.255318326589,181.257024253446,180.437141034015,210.480645133391,207.009488368545,207.952571659319,188.417815723558,188.477992977572,188.716926121813,184.397296694641,184.798053222631,184.495168841763,180.304233014775,180.299074052211,180.880064942843,178.722846418424,181.723759748691,182.086412605571,161.824082137077,161.86098021466,161.792759397328,166.396736317057,166.675030702677,165.812742789875,174.373698417381,174.049942883763,172.227435524435,171.849635124086,172.072579794298,171.96091360973,172.617992006687,172.561985283814,171.284109944914,160.869265692977,161.602608488049,158.578126234522,153.564508954791,153.813156638331,152.932662593338,154.944210519556,155.034028011722,154.681511874215,145.686711447932,145.561184761508,146.907125484977,141.93640795768,142.404316862144,142.448282145181,137.883607462994,137.700687743881,137.59898283133,140.856843361201,140.997556474842,141.117671687619,138.362264238082,138.38865257383,138.31449458931,145.135303555189,145.377811395442,145.17798014697,146.00829435969,146.079912554991,145.93687174959,148.023641614815,148.259444869047,148.274792579552,145.961032280971,146.273726303772,146.910961281091,148.025979320298,148.464719761968,148.781537527987,163.231761516139,163.156830166125,162.37954025769,158.955515416049,158.331111605004,158.750002287911,151.316198860637,149.54645652105,150.891087895376,149.107327065371,148.701145979234,147.822355068449,151.907032874841,151.927742934222,152.284255922268,141.891685103236,141.42284019908,140.899470017403,136.526431341033,136.947525627726,135.802897547573,137.143158937454,136.643495557111,137.13554791336,142.607007050841,142.391173472937,141.80513964142,123.790627668155,124.099529447106,126.290682424976,125.642664127613,125.608322832157,125.862823873752,125.965035706021,126.367247445342,126.272554350906,133.461863768993,132.691036524739,132.490888569169,131.880621814613,131.938159978257,132.057737951777,134.5340440427,134.200898662027,134.370588803968,135.247556622459,135.185189824096,136.078867000812,136.908338038068,137.026068593135,135.218248449522,138.299725095501,138.36402421647,138.457903959639,139.445348711289,139.130547280218,139.017966326828,129.381932804917,128.967554192315,127.510443521338,130.726685230266,130.908848904435,132.001314353083,128.001349850151,127.802735920949,127.382945419591,122.270323144271,122.221648040429,122.546588163392,118.546839496375,117.368195191355,119.918412071222,128.658633661767,128.581544695911,128.50595356389,137.001572770163,136.622737021119,136.717028610884,142.37679308929,142.937303190398,143.265643486383,143.047660341251,142.494250094092,137.389925730371,145.183461135115,145.774910687046,145.262782064353,147.604847150827,148.085335260979,144.762189415439,154.649681895328,155.164508338168,156.216318564885,155.971603310782,155.560496859498,154.594067655831,151.924930041249,151.683790550186,150.826816374072,144.601138664598,140.984857365208,140.841821825695,131.581297510279,131.774578867732,132.984146346332,115.0258833623,131.391004098279,131.632704539195,116.681005477577,116.834023742503,117.053228999946,125.888124787499,126.075682747937,127.258836636212,103.325926337152,105.850347275585,105.856750966911,127.15537369949,127.934129262206,129.23579526389,114.781622427316,115.478414374507,115.259730581737,125.853515144098,125.916524876833,125.537617864308,123.756513963922],"I00577^FMA_FCF_DEBT(LTM,0,-20AY,M,\"PORTAGG\")":[-0.77896413875397,-0.760474085164153,-2.58237427967766,-2.57099329688162,-2.62116486343111,-2.88333212848954,-2.83150552861541,-2.93704270018823,-2.48515317322799,-2.53814798044517,-2.60032615248251,-2.96919757838336,-3.04927688548016,-2.9458976176093,-0.41449578798366,-0.436876443572443,-0.543687346951947,0.192375753842921,0.195261834628469,0.0015304898457587,-0.0497837620402548,-0.0618764643857136,-0.101843498356894,1.39316595233546,1.40356512274076,1.42566666151655,2.19818273840017,2.18246164892151,2.3528474211002,2.3431113100481,2.35254269088965,2.35629787101436,5.00611809158365,5.06007847287057,5.16209436334151,1.96026127754975,1.94418244691145,1.97052194870255,1.92907452406222,1.86842488689758,1.95007330029044,0.655419405323865,0.645301073889163,0.603324822942032,-0.501875471203777,-0.677548520435493,-0.726104658856505,1.61845358417601,1.58846409522479,2.00105744105034,1.29390125083594,1.04125594752539,0.994222663883198,2.6217224140487,2.62522242891654,2.55437852929345,3.39668905062636,3.4097594984504,3.47843071402795,4.20565990212244,4.19973692457683,4.29753042845334,3.66358048229783,3.6623168236007,3.72165036532778,3.66518377756358,3.68141398141975,3.75752888775731,1.55382889734048,1.5777011036194,1.57649073345045,0.650326464162638,0.636819159309251,0.573498841592857,1.12838159153125,1.13317107868255,1.23500022742545,1.3839569868703,1.38579740824257,1.75981853670045,3.1056644586325,3.07659782777944,3.15430914499629,3.44955666875258,3.44518006368887,3.28376380856548,4.34333268563847,4.27312289201109,4.34698184112449,6.04504865294355,6.05965947891946,6.03519060324109,4.97604456016881,5.04302068163895,4.9904949878717,-0.924354952816116,-0.923521560137935,-0.619089893228805,0.0496540039950031,0.071612835638033,0.24442346710606,0.772397746004043,0.747375910075252,0.752245811491134,0.169990566682857,0.163564557511469,0.158901289208612,5.74046507700036,5.66626778787964,5.75644053186941,4.98218742880194,4.961493951524,5.09061028574236,5.36589159002994,5.26595977601614,5.34315349697436,5.62066463263424,5.56584294892642,5.57450471688201,5.40807775204454,5.33676610600659,5.47512681121744,5.57844125112069,5.44127631678385,5.3676847758243,5.53463218014298,5.27635781879221,5.25470284102289,5.3997886632903,5.40654799868502,5.37842693503194,5.8056155397101,5.78391353998092,5.84437534898159,6.30012599630926,5.99496351619348,6.23382176283789,6.03906825677385,6.15321657900698,6.1865040385263,7.46342967021112,7.511553314646,7.41157970428498,6.86506552895342,6.87243783692951,6.80368039420877,5.57607420254195,5.49238836040972,5.52719882049272,4.55753912343441,4.68557146252473,4.62629030633197,4.40761640451057,4.4864594215477,4.41441801397081,3.75422172065583,3.67686323189375,3.81543663164577,3.61579528014743,3.55720674322924,3.59114107563037,3.53223159819419,3.4107760059346,3.43605215001306,3.61463784335575,3.66771729730948,3.65710827376937,1.88610255308048,1.9283221321702,1.89757289572916,2.94773329777186,2.81883372749766,2.8365220274319,3.15042865118901,3.13560250587876,3.17473016442951,1.58834140565551,1.53404094094769,1.7016989941297,4.07589561011582,4.0565920373654,4.15916963040162,4.18095997493737,3.97579905071593,3.95190072156368,4.50467571499769,4.44866671673486,4.49545601285092,5.66621148359144,5.40871074433918,5.25575944905418,3.89552857533587,3.71877107894573,3.75939350270786,2.86391661799091,2.82011847552515,2.78424913070432,2.34655535282984,2.38023621860156,2.35675262037574,-5.40787424913405,-5.43153966569804,-5.62323130194773,-3.50458936449641,-3.47957518790945,-3.31319560401752,-3.50942244921849,-3.61583400527174,-3.575038959026,-2.48769849868918,-2.4499353717175,-2.30690938031568,-0.416243797651548,-0.407027131041455,-0.404173207308406,2.98200181612752,2.95177900794373,2.83114283149966,3.94085014300196,4.16077503194337,4.06803508050963,5.23322039373849,5.34584605491465,5.39036577405095,8.49465598325343,8.3454589933324,8.27269091770818,10.1274765795691,9.77694767524872,9.61386504691568,8.16782089753272,8.06625525458265,7.70563931933072,8.79729209682726,8.44891090544246,8.48135153010366,5.5986851020111,5.68541291160954,5.80848341055152,4.24360803186988],"I20438^FG_TOTAL_RET_IDX(0,-20AY,M,EUR)":[12469.29170584,13549.596064199999,13796.79946195,13845.6207632,13509.82745774,12566.46727166,12174.59283423,14188.43614572,13773.65482679,15111.55506398,14918.50764601,14581.11059955,13689.38966762,13375.5427296,13064.51805266,13151.33819654,13835.83441881,13508.04328725,14031.20365097,16405.85919802,16365.19196042,14513.19751625,13372.14594554,13615.43934922,15039.7761134,14788.97058222,14540.91227794,15331.06322806,15901.63389808,15853.0124435,16503.59338261,16669.27481203,15445.88564135,15063.60666023,14528.32664186,13697.05286774,14165.78363564,15385.45763709,16419.50600484,16488.64685239,15567.01532775,16604.36975899,16085.26976211,15032.76126682,15127.82064079,12960.03304734,13793.9234835,11770.76489806,11616.14195817,12508.39431485,13316.2744613,11660.13947583,12056.73135889,12601.80347581,13229.19100385,13497.38484024,14498.65114693,15352.60265925,14956.81138958,14388.65874373,13024.18417147,13632.24390512,14337.88307918,14057.55433171,13766.24857953,12542.03308463,11772.09080007,11229.44152259,11046.24343423,11504.84735246,11110.91815448,9984.15675893,10309.53322677,9923.3488606,9671.35601257,9756.64840547,9471.48850229,9072.52403608,8679.31154264,9459.08855376,10286.78557255,10435.45821248,10444.12042368,10227.36524379,10179.38874255,10187.65541683,10160.47089001,10081.87959064,9572.60194145,9612.57996723,9156.03572324,8648.43887125,8229.72247885,7848.76430228,8076.91592999,8207.44903435,8690.21336414,8873.94208334,8712.2351376,8547.64642159,8743.43229086,8580.70298802,7971.66355953,7640.32851162,7979.54020774,7898.02432828,7894.05833324,8224.91556975,7984.85686096,7862.82363874,7743.59836596,7611.89572086,7922.4391573,7810.27342812,7485.29065223,7099.57019547,6625.01893871,6579.80235104,6260.99244913,6265.37537471,6286.15331261,6226.31550228,6276.3988555,6148.58067776,6081.17380144,5928.63990225,5949.18899324,5973.33198741,6023.85307759,6010.75014264,6293.57254172,6386.28330545,5823.81391941,5722.30931324,6423.62428798,5940.99616276,6216.09198239,6161.00787574,6086.06826348,6060.51898203,5709.38373843,5182.04178931,5270.21039907,4886.56700916,4876.2951992,4945.71863902,4883.98711593,5233.9797405,5347.04822297,5183.70945826,4978.49858589,5151.91059285,4983.31623405,5217.08611016,5240.44272519,5207.80308774,5174.53269975,4941.87494965,5054.49373385,4797.62672117,5017.79156108,4811.17474471,4768.79534428,4576.12,4514.76,4383.27,4327.11,3948.81,3751.36,3971.64,3843.94,3669.75,3710.64,3852.36,3844.44,3780.38,3601.95,3264.02,3355.11,3415.24,2937.37,3350.28,3636.27,3574.95,3504.59,3399.17,3189.66,3248.67,3184.74,3368.71,3225.07,3106.49,3054.33,2703.12,2714.32,2593.84,2471.47,2513.04,2508.39,2333.66,2310.15,2272.0,2122.94,2048.91,2050.74,1993.86,1858.43,1636.1,1685.3,1620.41,1389.18,1299.94,1356.25,1532.78,1494.67,1585.92,1811.41,1993.97,1954.31,1932.27,2179.01,2085.01,2031.17,2050.92,2050.18,2451.28,2414.06,2497.16,2444.85,2347.43,2373.33,2427.66,2483.84,2427.35,2300.56,2244.21,2247.52,2204.23,2110.95,2127.2],"I20433^FG_COMPANY_NAME":"FTSE World Europe / Energy - IND","I20443^FG_TOTAL_RET_IDX(0,-20AY,M,EUR)":[1078.52892818,1136.29844585,1108.55922052,1133.23476316,1250.49396232,1196.74381302,1153.57906215,1197.44467994,1033.58279443,992.04351182,973.2779524,988.79679266,968.09977741,992.55898732,971.42123764,979.73927255,1008.13132251,974.23201565,970.56589979,965.20724026,905.55062481,856.88678607,881.26534924,854.63927161,846.78978963,826.96511327,793.50819366,758.95125945,755.6454507,712.40178304,717.31646942,702.84424457,721.05293133,704.59014734,703.04488095,660.79582022,682.82409558,679.3159245,685.29954431,690.81894954,707.9896797,751.19803647,737.51426381,725.14049728,691.45999504,646.44424368,678.31879024,672.06777654,646.44478673,737.59090768,761.83080503,764.49832607,792.82353329,777.28761281,760.21852395,746.90053205,779.43260989,757.46680029,726.82809647,719.81426716,746.35259219,778.61906299,759.78180386,760.63321345,746.38962209,731.92737348,724.89690217,652.76527796,657.85322303,651.50407811,658.52612094,583.73803578,596.34999463,623.45196528,621.57535139,659.14404637,641.80840202,617.89463404,593.67543193,684.53350523,733.41226856,734.58525364,764.65122437,761.67370264,751.45548092,717.25687972,714.10688822,707.24731588,691.31939714,713.99341045,714.17873656,685.02961629,683.31837666,698.04129047,740.04352976,676.47955468,674.91137823,674.07961791,725.43203992,702.29405143,702.63738002,757.84333127,705.81339638,721.01811989,759.30432927,767.26007716,758.14612752,778.0459005,779.61609627,781.2084302,803.5261446,783.08453128,827.17509944,779.5396809,795.70752278,769.46781044,743.90517927,769.61464422,719.92774883,754.54133937,761.4341432,774.16788612,777.30109042,783.11054871,837.38106238,803.73273623,820.54149179,815.49229771,846.63153878,870.79168038,931.5023009,896.96568648,831.58370218,886.34353905,964.26379565,919.0907829,935.14349832,911.67763655,897.33663572,903.10765388,862.63617627,783.39231244,805.24561766,736.98789141,733.00979852,725.95052349,721.8426607,726.77079211,728.16328421,709.89375865,690.59811754,711.6743593,693.88755882,704.02246322,690.01484251,684.13962003,643.00898027,592.45005181,575.76352305,551.78366402,557.62490502,566.39680455,542.45671599,504.4,533.89,511.43,516.67,523.95,556.49,561.86,549.6,542.84,500.37,512.79,532.41,530.06,528.19,542.19,540.18,538.92,516.37,511.24,554.45,554.55,562.45,567.02,567.44,576.13,568.76,545.13,538.67,567.84,536.25,539.48,522.67,483.91,472.36,486.04,495.62,472.34,474.74,500.59,482.82,473.34,475.84,461.37,446.7,412.96,393.72,387.09,384.19,391.74,397.11,423.17,432.24,412.35,447.34,477.01,470.56,484.33,523.59,514.91,485.44,539.4,581.55,631.69,644.78,654.23,605.74,578.91,548.77,575.67,569.76,541.62,514.96,528.65,544.67,529.59,505.34,502.09],"I00037^FMA_NET_MGN(LTM,0,-20AY,M,\"PORTAGG\")":[6.04537611678,6.07119319454791,4.32296305742223,4.31453378661669,4.27198907933888,4.32593099019565,4.31512827532868,4.27333772002954,3.40097174835602,3.38278621021175,3.36573625152657,3.26712809477745,3.26599980329738,3.09530627323583,3.81791321719565,3.81987092464428,3.63362129719725,3.89951169763542,3.91977206081455,3.8508825753552,4.10702474376033,4.10513820355523,4.10668742246877,4.01825544125598,4.003055743443,3.82018386728247,4.77289417148286,4.77135074907037,5.01974957869468,5.21394342581399,5.21103683886274,5.20670042851261,5.04138128861299,5.04767357192262,4.99149718685771,5.40690864678519,5.40669941378652,5.56179581025221,7.48784180545859,7.47238570537292,7.45066924960698,7.76640853953106,7.76185126165213,8.02035910103803,9.88395383158428,9.89535762041893,9.96662322702556,10.1425374518528,10.1394269713773,10.1184805565671,9.69123875154736,9.68065409823854,9.74293214157312,9.83995477088955,9.84498009281711,10.0264325105658,8.8939990933457,10.5246594358359,10.544160857372,10.3181225081279,10.3140944973671,10.5102992833992,6.76032631904369,6.7593648241437,6.89504748450468,6.49782819397964,6.52067761539114,6.67875015071861,5.13108716595942,5.10494169627542,5.13260577351769,5.46777766334734,5.47043536934712,5.35476148338389,6.94171552497166,6.95206194672162,6.95333928884665,6.30393929724588,6.31559884416793,6.27343340635714,9.77446686375634,9.76703306200493,9.82025840721606,9.891602721119,9.88870009658645,9.81994626967877,8.83120754632409,8.82803756058812,8.80578604092261,8.9985026834897,9.00183079369413,9.01343411368826,7.97118208825724,7.96552773633756,7.95733311420918,7.99841585370488,8.00697431365541,8.03839061544034,7.96928035880416,7.97545025130898,7.99393828383959,8.01488152532843,8.01544284672655,7.99006269512228,7.19745111469402,7.1895218951593,8.07500785523414,7.39316374835543,7.39294844485965,7.38227424751405,6.48184611358968,6.47540671208311,6.5451201085223,6.42406978394158,6.41161355695783,6.41183386648518,4.12605376111068,4.19535121878756,4.13129350342371,3.97722148213757,3.96222817337547,3.88866978933964,3.90423645384331,3.92286236020556,3.94473598531519,3.79347988308228,3.76891137149692,3.72461853345926,5.07020664593032,5.05041945819488,5.0471374896045,4.99972885321008,5.00238876259419,5.14322926104239,5.95863475603998,5.95792235482517,5.95086598052763,6.1497224842002,6.1401447752696,5.99070219771103,6.67061333675166,6.67524476992825,6.67499260559304,6.57595607151858,6.5971529016161,6.67927683789677,6.3026340328987,6.29974708122142,6.30180774456255,6.48479656698197,6.48070304080773,6.15702721802042,4.34507870869946,4.34373887467584,4.33567187758319,3.91968312023573,3.92394696910094,4.01718595709292,6.31004209332076,6.30815424264141,6.35849188274904,7.56965682962334,7.60658586610831,6.92697250262483,8.12898511491773,8.0789191945421,8.09005803209506,8.47862642913563,8.44044692090716,8.41352405317894,9.64868500516654,9.60713302998399,10.4789692954571,11.164175251873,11.1712957347938,11.1637812532219,12.2135327080415,12.1456557243515,12.324073876318,12.3750712801316,12.3476248010173,12.6258216841996,11.6004412495358,11.5749846194356,11.6506368069316,11.8082417759796,11.8038828097193,11.7742917252401,9.62367325885097,9.64937201709278,9.72556435109172,9.48012668059858,9.39305862516903,9.42496656490523,8.77421458595281,8.71548494298251,8.66952570216283,8.330896030122,8.3296261106127,8.2872813714699,6.47328582883722,6.39756918310578,6.4697326010819,7.16672581224048,7.18661643591847,6.88611859498436,8.45923583897106,8.37562142172544,8.31204492819084,8.74021232310966,8.72569022345727,8.71713782724524,11.6903378951726,11.830579041655,11.7912865963345,12.2398409220245,12.2511453806964,11.9418565931969,11.425849653056,11.4226768605132,11.4648894268252,11.7504353966856,11.7657251635939,11.9021645905437,11.4474193663979,11.4923963910112,11.4845565115486,11.4772338740618,11.472100380047,11.579550388532,11.9157931693905,12.0281755520358,12.0210797020737,12.3762488147384,12.3905478617915,12.0699984627065,10.0525368309288,10.0009917239582,10.0668870794859,10.1742569714567],"I00901^FMA_FCF_DEBT(LTM,0,-20AY,M,\"PORTAGG\")":[12.5302144187881,12.8188785951686,13.6226382264751,13.5417545248016,13.8191975594702,14.1804334013825,13.9496907955884,13.8968427024257,14.1329320907184,14.3294173093826,13.949350266574,14.3004810426684,15.1666121044023,14.5690370926226,15.7607413970918,15.6629985514216,16.252765045727,15.5178015679132,16.077366611252,17.1429813198852,15.3085270721359,15.3436819197846,15.1403469593992,15.2131228563489,15.8069411401523,16.18531060812,16.0632704420017,16.1928245927404,16.5367937051794,16.3858430960851,16.4638444192064,16.7615240583967,17.7753676339605,18.1704675894414,18.3403278049929,17.4787738376165,16.405271241491,16.6938769147277,17.3021854032089,17.0131315488377,16.8310570129753,16.8138314961959,16.8077723263212,15.3334877375102,17.3909028544816,17.4850934445435,17.9727250015162,18.2277684472291,17.6476538282626,18.0618762675225,11.7718512551211,12.1814097048473,11.8603435492523,4.47777744184854,3.84011278730254,3.76288000090823,1.48052158104852,1.62775278604143,1.65194560389411,-6.94605771830232,-8.58279074065432,-8.82337727185341,-12.8207786138382,-12.7268563568053,-12.8293056494072,-10.08993008048,-10.0873777982129,-8.4735152228115,-8.28806478369007,-8.34621721243339,-8.15047225799785,3.00614634027669,4.25110601210462,1.06343471832639,7.17994854564405,8.25950134494831,8.20071409666593,10.9926445447057,10.6595210977824,10.4891019127546,9.46997081268355,9.74883719444701,9.85638783253239,9.68067449047759,10.8776120808625,10.6541122022394,11.7634203399994,11.4398119301273,11.3548510985754,12.3808118856701,13.6301757610502,13.8201757535841,17.2643362199959,17.5445857848441,17.3378683659579,18.7096810402876,18.6770326103296,19.9067810795711,22.9178157983528,23.1872312035969,22.5598582426851,23.9968111313362,23.0315673457832,25.7390210207564,14.8680035518363,15.1656530738787,15.0310134838857,12.7097176252076,11.8397503037991,12.3750950391273,8.45537425018338,8.18468421755903,8.00961567077504,6.90082925898466,6.46603373875557,6.61925340060299,16.6101270170543,16.7233861483553,16.6120124484258,15.9824149474465,15.9177056740838,16.5008497689759,16.94351075244,16.9751699807568,17.0404628642092,17.4957981255187,17.1236078155608,16.4719766798849,12.404633731974,12.0866255819976,12.2921359956363,12.6097887524082,12.3150186202663,10.4706794573143,8.93397495162337,7.92156993409493,8.25461325191386,8.38823080396863,9.16472237914436,9.13006998524124,9.74048421252131,10.0934198789192,10.6754796007397,12.5717481598877,12.8840704821395,12.0739055117923,12.8440476768971,12.6127259239636,12.6288568117947,12.2213249430028,12.1213013680285,12.3233933831463,12.9693120506087,13.1820004825254,12.6454716334925,13.7628771047991,13.6105471366701,13.9164605298972,10.8261751301908,10.3569252898606,10.7079617576034,8.99620341176559,9.0879039055616,10.386537929079,11.0686825345604,11.2381013212217,11.3377172894079,9.76933893975424,9.19886126052862,9.09002461663417,10.6011284745753,10.4926986976705,10.2178592973776,9.61933104211334,9.97036617351164,10.2003368778541,16.9743782818445,16.0868294507167,16.760101069014,8.62034084775877,9.21848379676753,9.25229566812398,9.38311011699715,9.4292476208649,10.933926867577,10.5666863454911,10.0539983437903,10.1371788303237,11.8033090970506,11.0097702044152,10.8604526402729,9.51625295004253,8.40166812736668,8.6997700227336,5.04607924943365,4.32313793608952,4.31248449419947,3.94213773757477,3.64806855017828,3.62992202154424,4.1503636909177,4.1924130194352,4.26641852572927,2.39955621127704,1.44265752997988,1.46237469442351,5.70821331398271,6.16928417173086,6.07384532454979,7.93228759799056,8.40060681586708,8.19599178565898,10.554454421189,11.0981477792056,10.7637954296225,11.0555376519642,11.8444454477245,9.23427359464036,8.05222513425402,8.02165871129242,7.8102523059884,7.99833303868432,7.55568891382112,7.64380357803969,8.29638373994256,8.35253277173549,8.37606552873077,7.7904971301709,7.61157854148583,9.17494558045094,10.2517093115908,10.4288385620981,10.6109936763342,10.7617803566834,10.9040996317108,10.8799592312121,9.96929923657085,10.0077992570125,10.1450791427833,11.3635894843699],"I00649^FMA_FCF_DEBT(LTM,0,-20AY,M,\"PORTAGG\")":[0.0196780216768293,-0.138661913893896,-0.122507478458446,-0.0669358842290694,-0.0762692723283456,0.318502356719765,0.316803082424975,0.266535016612958,1.94514608839281,1.98062558655423,1.96430371974257,1.55088513341551,1.60619916684461,1.53814618601305,3.0900668533064,3.06288180333965,3.47274229100566,2.61569443940234,2.59888808318575,2.86982109097136,4.0830548988306,4.07474373886908,3.83788832018495,4.25545607387361,4.30893351875184,4.66746027545119,6.41358403372299,6.44387023055561,6.85527145901074,8.17783989145642,8.22628494315404,8.112563329196,7.53221034161488,7.54161475035995,7.78516367370621,9.19335637103263,9.25434819201281,8.99767541923101,10.3992797193694,10.1181638328379,10.1275855640486,10.3835472723954,10.2648912179173,10.2698887780622,11.0970543434485,11.1676557769753,11.3654931447374,11.919901462392,11.8401944750687,12.0450256591608,11.3594014784834,11.8192746889614,11.3541907363984,12.1727224567987,12.2055605809188,11.9706838620115,12.212535486761,12.1455028078381,12.3399977422114,11.8278549611467,11.7937787006818,12.1064938183765,10.2774843290699,10.2414363704392,10.4316913736749,7.82737797715283,7.88622970175876,7.71634144787674,4.28682423817763,4.13731358712605,4.11192394606675,0.745068530647385,0.765314783402271,0.793627042201302,2.10802801813118,2.15039411319551,2.18890895627655,2.84650998019535,2.89367394339043,2.82633650732887,1.30677665465447,1.27485838536304,1.25921016846371,-0.752306455696233,-0.747423408802414,-0.736657401718857,-0.90150106403778,-0.895430012736211,-0.850251450299943,-0.249781175174157,-0.245194847960347,-0.251869308696877,-0.787351130204673,-0.807125850380259,-0.807384578994179,0.8365701485874,0.816863549263654,0.802774923607204,-0.153969356094437,-0.145258310902568,-0.473298987374772,-0.641904081401057,-0.591752403720133,-0.674615198890118,1.65978873949747,1.71124827119397,1.66158034626554,1.20225808732178,1.1059077484044,1.0875303410164,2.60771332676591,2.61411964473639,2.55774026710381,2.40469096198175,2.35643668013933,2.39100973478714,1.1862636084187,1.13828759658033,1.29254318641929,1.61382556061476,1.59384567303116,1.58375192011349,1.8229957723199,1.79002093141408,1.74471657973126,2.80368262890819,2.77043603899897,2.77265540649344,2.03656215865315,2.0061557751599,1.97945494777576,2.20972156544951,2.2135408818946,2.17658885992026,0.377946615905174,0.36480920732971,0.432429598678118,0.300291938249896,0.295588327958454,0.279488830632767,1.69589201328996,1.71102077825909,1.95184775836891,2.09034942318522,2.05938846595621,2.0222467867663,3.16664444397952,3.1274821949187,3.13238751713319,2.40215052275357,2.39996551939739,2.369829437962,1.83182243913091,1.85637290080805,1.76280141572208,0.345903977885965,0.315070354073949,0.314680741153358,-1.19104349320367,-1.1733136108065,-1.19226276958286,-1.07666899214519,-1.03191068221138,-1.13644780272625,-3.30440784183773,-3.35705637556692,-3.34794730052555,-1.58230747632049,-1.63763970728468,-1.63047543964962,-0.805905918825124,-0.774811188567471,-0.774848262006514,-0.454409509466505,-0.456539634468921,-0.424539365252626,2.17229635543046,2.11749416598626,2.21014639157818,3.33131074262682,3.35512869298754,2.97442353874471,5.63769373335436,5.51263505531746,5.50216131464151,6.26786260530272,6.17468430373955,6.29731955915317,9.32003324729174,8.9003531594147,8.53443547318874,8.47067602810117,8.22895107668713,6.48995479906116,7.32710863817113,7.23212394841121,7.06953552462172,7.103823129102,7.27241328096371,7.32463736251257,-1.89268944370246,-1.75913090208632,-1.79123522176363,-3.92625575152761,-3.89971988072157,-3.08844314820545,-5.08199197746624,-5.2457247588045,-5.16008682420559,-6.80234431407421,-7.08157542254521,-10.1889299860256,-1.27726482178846,-0.572600018948825,-0.598906952907791,1.23628882478391,1.58301166734553,3.76859692979853,4.84445995552127,5.00585104591543,4.85569300709285,5.37714574823357,5.5056419392125,5.50252302673737,4.53613304309392,4.50143416209859,4.47508918309637,1.29230740948041,1.2834820446486,1.32172891099021,-2.53772030447562,-2.496382596104,-2.45898060243873,-5.03889945398023,-5.08448046541727,-5.14033797795301,-7.25003439678379,-7.28976782971778,-7.46848184472827,-6.03178666103173],"I00073^FTAW_NUMBER_IDX(0,0,D,\"CLOSE\")":132,"I20436^FMA_NDEBT_EBITDA(LTM,0,-20AY,M,EUR,\"PORTAGG\",\"MEANR\")":[1.50891019601766,1.49084821851503,1.45732651953155,1.46749778469016,1.44663990577576,1.29640123256784,1.32382374108446,1.31092035373101,1.33181533873665,1.31484743560914,1.3312353810433,1.39213694840021,1.35553304435642,1.38171173490203,1.4574527795504,1.47078502924409,1.45124376387958,1.40447560374116,1.40880106863525,1.38502950794437,1.47359585089489,1.46954726441953,1.48874142620312,1.59130119912712,1.57823330057599,1.57391797764571,1.51651413568128,1.50129197451259,1.49683911757908,1.37592156147935,1.37348001627567,1.39350589392236,1.4902148675264,1.46331740807255,1.45187067892699,1.56675514872758,1.59498256422488,1.6132804582697,1.52098589329555,1.56157783032731,1.57032089439883,1.42353079092615,1.44831658775202,1.45715464336272,1.65858233202581,1.64838830304279,1.60957495951533,1.64539247183566,1.68482775610867,1.74163758278633,1.68491425143468,1.62743217919904,1.68989910158754,1.60744958960126,1.60176188302636,1.58611022850352,1.62494863217116,1.65235834027655,1.62377989064062,1.72367387167678,1.73302669135311,1.69318870778948,1.75139709726801,1.75730994865713,1.72523088202457,1.54249372082796,1.53882821088022,1.56474294432368,1.8337861974554,1.79439373684875,1.80100088269654,1.72996307399628,1.75480773645908,1.69546877960408,1.7999343036734,1.79328791824797,1.76723908521314,1.61419167051549,1.6192598436579,1.63466932294385,1.80846252282574,1.83578030512349,1.79756333551469,1.87011098767309,1.87369889664844,1.92799045761995,1.90102107798041,1.90955365902345,1.90494191232623,1.70223621704148,1.72121585038472,1.72631077614752,1.96295215637671,1.94374040533119,1.98729824150945,2.13520086892634,2.11942371064542,2.12670252654688,1.38580174027004,1.36925545042241,1.39011560924133,1.2418302802778,1.29126084782645,1.25819737002785,1.39672581547068,1.36478110620909,1.40730477752287,1.46194630227425,1.48180986017565,1.47734703913021,1.6151353656109,1.6252041496899,1.57874127938255,1.44368559611781,1.47482112957739,1.44807171083123,1.69442913759753,1.68974333559317,1.72240572415801,1.74808948754697,1.78594151151611,1.72353134459355,1.41211223312791,1.44171577381844,1.44961189340967,1.1675534020427,1.17759406585323,1.15398664516729,1.17074780680045,1.1738738145553,1.17907407107845,1.1877188900984,1.1857466835416,1.18348689657579,1.13612205034806,1.18776714180666,1.14607628595216,1.02079498311576,1.02182152544789,1.02579961329064,1.08787345515921,1.0816837569586,1.08118970127953,1.11763414814818,1.11638894341916,1.13166328338129,0.950246749138588,0.960393546959808,0.954187103636509,0.725457198575864,0.715170525850565,0.727518344466261,0.99833426424645,0.983279988654086,0.983300696901644,1.01206203196522,1.03018421996821,0.998588530979352,0.962603384467605,0.978152239184045,0.95149684736919,0.826706534099753,0.851368445749456,0.863252224548694,1.1395949263288,1.12816600613751,1.12828579586616,1.06628474094857,1.05364997457585,1.06184151760218,0.993127629341325,1.03976688535044,1.02436709608115,0.876646902501787,0.884030938506677,0.862655968067624,1.02297836965704,1.05562282425569,0.996020024888702,1.05084347007336,1.08786496981708,1.0616844386221,0.846767936285275,0.853615701978272,0.830565253236621,0.729070429390466,0.729883774286991,0.731701711670215,0.854190498772613,0.918665047788884,0.946453839731197,0.682191886790206,0.6962431143785,0.68483311267355,0.609248366530405,0.617232510364464,0.623663219236747,0.600728341301065,0.59619467041218,0.603916757838259,0.85538668553107,0.858233134903039,0.850452003194203,0.938219475987186,0.939367020682214,0.941983127093723,0.554728467726708,0.532995970325312,0.534471773210249,0.475686305711266,0.468446523181525,0.465757466483855,0.679447417259155,0.656557417540534,0.684927946004001,0.492359535874476,0.50449081683976,0.505016915360603,0.359145621835981,0.357030368627714,0.351307840286809,0.274697870508019,0.280195141509044,0.27550034417916,0.313126928397593,0.32842766287574,0.32697381882577,0.399178904946611,0.400520797322163,0.404386876081747,0.0961037147933211,0.0960844775370839,0.0915475629884004,0.0471687806279974,0.046114059017618,-0.00578221877125976,0.157719498740526,0.155069939039834,0.157458257767722,0.11077189942492],"I20436^FTAW_NUMBER_IDX(0,0,D,\"CLOSE\")":49,"I20438^FMA_NDEBT_EBITDA(LTM,0,-20AY,M,EUR,\"PORTAGG\",\"MEANR\")":[0.73907005410195,0.730718103350892,0.648416570714248,0.652885392077498,0.662365616677997,0.678741756909678,0.691154863972724,0.670550994816967,0.823206162598185,0.813249003556728,0.821413893903308,0.784297875894453,0.761951121862807,0.823616343704802,0.772642506126399,0.779733064957129,0.787328108826396,0.788587906983743,0.792191031187308,0.761955341448314,0.839308608460925,0.843266593062437,0.846552669110668,0.799139709327017,0.79723925842293,0.799668068907291,0.693166284234118,0.687821528282617,0.688406597454997,0.682733449168445,0.673887094131232,0.680181917247868,0.657220176541583,0.650412633087893,0.640959532951298,0.618352862194283,0.621077289004119,0.633014802524943,0.554239400144427,0.571430228081998,0.597577929667402,0.595232307018,0.606486300519642,0.602187198349899,0.662768472420464,0.658725969683285,0.64176347262937,0.591071594447837,0.596509676534847,0.600334093099252,0.505921010859962,0.483692776812773,0.519228273603827,0.528739666737653,0.529044552326057,0.522069287575772,0.615680591162238,0.624693721308938,0.588887094645913,0.620163569044103,0.620603214102225,0.61286149652491,0.421855725593292,0.422115621111981,0.413262798226912,0.540626040095458,0.53595037050744,1.05293889757635,1.397773014456,1.36860589343817,1.37503600869452,1.33757228344608,1.36161679333617,1.33613003125829,1.10979312699979,1.10307870401866,1.0772042509881,1.03625926854921,1.0357879672445,1.05866697260683,1.22473251283446,1.2375192649134,1.19448848546462,1.1483817985875,1.15084632841002,1.17530563700539,0.69122874032935,0.675556066215382,0.688254238376057,0.637895585944411,0.63681117676831,0.635330387184297,0.90531761002143,0.896922891363282,0.898142948413282,0.799148413240124,0.808365632940463,0.80898952033118,0.60123342093792,0.601910463281237,0.604767225399181,0.613992276972175,0.639612754004971,0.636233321060151,0.517055085712492,0.505448562876656,0.50767480237844,0.501207452199366,0.507985012646927,0.501003525838642,0.368131817724499,0.385329872301155,0.287263105832013,0.302864923033153,0.308414095882837,0.309738626200822,0.470864673485355,0.47087655303173,0.478202332759048,0.444779610554917,0.469977835888519,0.457941420789468,0.34244584829185,0.350514863514994,0.348630723896772,0.32841115036333,0.34134394970555,0.341775325779687,0.470174450235779,0.467098294791163,0.470602679211293,0.457319454079522,0.452982631281963,0.44354191534708,0.272527520740337,0.288257237520925,0.277454111271355,0.282888600439207,0.271367322568041,0.302787228074485,0.390295344191626,0.390887384131706,0.39623805820892,0.371849427783909,0.374015718049254,-0.0176885529060572,-0.146780738090287,-0.143062589409266,-0.144790598890174,-0.130324544802799,-0.126796742200195,-0.125906772661422,-0.0353090714621905,-0.0344579224435045,-0.0382836680353289,0.00303720688729095,0.00482141973818945,0.00360520649210842,-0.0735816628140802,-0.0789781482079266,-0.085835964568808,-0.125912198726194,-0.127308006020887,-0.0190896721341374,0.204303446837907,0.201826850731437,0.193521453353797,0.186955157502628,0.183988318128037,0.174636673987242,0.0817509660137976,0.0855011341656277,0.0784196823438207,0.0695739853805463,0.0698912482413704,0.043807078873415,0.119065301907557,0.120257010389466,0.115872417355529,0.0903313491899994,0.0846167045866253,0.106080185429584,-0.0564965083450091,-0.035561370816736,-0.0316058311573606,-0.0348736930003915,-0.0342366960987943,-0.0634542995996753,0.174321182071606,0.194241674276981,0.196263035016421,0.191594215711026,0.210566811823912,0.218337209718506,0.291016964571374,0.298566161050957,0.293022856067866,0.356489397488038,0.348388924652919,0.354990373804627,0.89789511158395,0.888801725454632,0.896655474603326,0.948074562582923,0.948805736571079,0.942935206545383,0.84338628022535,0.817743799863385,0.829225912573607,0.666096236452205,0.651057763696431,0.70603226921389,0.82040927857465,0.782595876082398,0.974712601480134,0.94035688379708,0.762791360823436,0.779953662032458,0.465256787573748,0.456295563701093,0.464797428117936,0.508722418569622,0.499919371295797,0.505187347516146,0.6997911795847,0.714058720127789,0.716499992677893,0.706425948880418,0.705125374577251,0.71187678541422,0.650008909015451,0.637614642278203,0.628014250677677,0.646651791827641,0.641444229669879,0.635999813707964,1.00393063394585,1.02216481741332,1.00304284084289,1.0128347143484],"I00109^FMA_NDEBT_EBITDA(LTM,0,-20AY,M,EUR,\"PORTAGG\",\"MEANR\")":[2.57610997405245,2.54400423058791,2.37397730096287,2.392999699434,2.34776709268097,2.37639595789719,2.42470038325174,2.39219996279975,2.63183187383212,2.59308388181345,2.63388165016895,2.65376387631066,2.59706239217564,2.67344276684368,2.48760377470948,2.51058689700131,2.47043651748682,2.48056549088462,2.47259543710897,2.42522318862087,2.40399236921743,2.39673221933561,2.43938069690382,2.51551043697723,2.49754027800154,2.49303810523715,2.33155838390066,2.30978735153868,2.305098862276,2.35063877152949,2.35093059398259,2.37317074023961,2.52291224238742,2.47215490679047,2.44370932640714,2.49624106962012,2.5090866352212,2.52765716398651,2.31013264986024,2.36383115044994,2.37578029340075,2.2921831145068,2.34781977627664,2.30706260657851,2.61792286219922,2.60732302665307,2.54488177652762,2.56133852695777,2.63811248252078,2.60091749106506,2.41557228327397,2.30694616000127,2.39504622697988,2.32214714030253,2.31829435714168,2.36813577797096,2.51559796053644,2.55141880557853,2.49625144045794,2.54322166472952,2.59811935732946,2.57035023524384,2.52757987412405,2.51871001371433,2.49381443933974,2.51642166152743,2.48453957606587,2.84784793890944,3.29447459923089,3.14654436370335,3.15922385477234,3.35933730335182,3.39012260161047,3.26188821915974,2.80471046652699,2.79148852092763,2.74658145194989,2.48514264062582,2.4640153195793,2.49364296117986,2.85939827852921,2.90191123216102,2.86829105834812,2.89117762934422,2.88622884766433,2.93010747827251,2.64787341871561,2.66180746651856,2.65251272809777,2.40321333479388,2.39629747514206,2.39716779723365,2.58505808995409,2.56386423887719,2.57857305076487,2.56256997160683,2.54729169968374,2.54511698574977,2.36530463268803,2.35192475408037,2.40817628372004,2.3147383557165,2.38640569122266,2.3752685679899,2.37411203145801,2.31661634230477,2.31840879332694,2.36321383445139,2.39027590431919,2.38037187750217,2.22803354234759,2.20787414204158,2.2033174289009,2.18681578875015,2.23354752226024,2.19755715608488,2.1767651523285,2.19014347745268,2.20326923870988,2.20897149185667,2.24368064964968,2.18099135998818,2.06110449724093,2.10542962846391,2.13165437815519,2.01958826074712,2.0461593024643,2.04289488233906,2.03841411959876,2.05187154697395,2.06191685571146,2.1068540712838,2.10633871824033,2.10844847763985,2.05375117434268,2.15916309438365,2.08725464089864,1.9495347105597,1.93329228251051,1.94492949772346,2.14092768784073,2.1243644139818,2.11004018821336,2.1683487265539,2.16589642555611,2.2139469580006,2.00101993570952,2.02576919285352,2.0075916004274,1.91801388974973,1.90948930054736,1.96101178969834,2.23701554020895,2.20683883786564,2.25260023687142,2.26596707248763,2.31523665638263,2.24092239544606,2.16274325457341,2.1971900092641,2.15985310121051,1.98626580499711,2.05665627318809,2.05196777811522,2.25953408417137,2.23282976586664,2.24051169213957,2.25460410750585,2.22144043588448,2.24439093211431,2.09572405903248,2.18365502827646,2.17091519991411,2.06059056061547,2.07012883377956,2.01711692536881,2.03005148207037,2.08353964860521,1.99527916935587,1.95819567151343,1.98178630252333,2.00063484039855,1.8333630535373,1.86899973184456,1.85654346456458,1.92925647335278,1.94523450064913,1.91443111251892,2.221470710028,2.32058242645916,2.39834867601184,2.48583205404611,2.56289394206673,2.49137428756744,2.5653874592046,2.59434029529338,2.62754230310726,2.76573767096518,2.69902200204395,3.09440477882248,3.68165483436156,3.69133998717361,3.68503484157733,3.77977632494892,3.80510999671176,3.77707559589913,3.70185598308416,3.60534664091535,3.64224474462802,3.08484911580146,3.0245415012022,2.86935994425137,2.58088383335439,2.51511920332755,2.6286803915767,2.56990428555368,2.58252499812398,2.70610054016351,2.30204995933315,2.2673478411247,2.27551314254702,2.12177397321677,2.08797358172775,2.07635088797969,2.04483283278803,2.09019907055606,2.0943139695149,2.29027042633495,2.28532006439516,2.25871901734174,2.43225957930813,2.46132705041389,2.43990380870558,2.2609382030265,2.24929209430843,2.24004584766964,2.44865640748547,2.42359628485647,2.3798136240693,2.43448641166651],"I20443^FMA_DEBT_EQ(LTM,0,-20AY,M,\"PORTAGG\")":[168.091426299615,169.133756400223,156.038133503968,156.029166609668,156.277125560142,160.300636525277,159.967258440516,159.231858387638,151.325509308498,151.384822928523,150.443851970167,161.426423718704,161.132043252899,160.929658820566,150.181502173997,150.390328120937,149.567080336958,153.993260618546,154.624670571182,154.194464935764,148.113900395855,148.406968647228,148.19766650023,160.535921870265,160.601489029728,163.171972880925,151.026013981168,151.209714031881,150.628937360679,164.525100449559,164.384303002363,164.944563871126,154.90194503331,154.76414643361,154.53374191001,160.12868391837,159.841563094676,159.683984884374,148.089009675045,148.173129725314,146.47735476548,169.455839163819,169.738568200515,167.701017374054,165.298342187771,165.21017524224,165.283439641502,170.049661883669,169.470124694326,169.785399335382,158.833867535164,158.723006388255,159.381562934963,175.423432184528,174.94756048857,174.497991367897,162.281652628749,162.144952630283,161.262530094664,165.932974501283,165.909860527366,168.093292381248,178.931982126161,179.230435820585,179.725864843532,189.662568829143,190.064987974734,205.432525347979,205.119387907647,217.280990106944,216.427839194441,215.888918237475,216.214861313276,216.719596810314,194.339991674589,193.927699437454,193.155644972548,207.913654657796,207.465861189607,195.047962596899,192.884303090436,193.178846322866,193.761359313842,170.516147059887,170.695300944527,171.112218587278,159.500415561308,158.73421775357,158.92301510164,152.73615539281,153.515788035475,163.249405935608,155.22430120775,155.395246750837,155.470711961957,146.014695251153,146.918236333,147.167797428145,139.280929484165,140.446037301105,138.885427352533,152.746244051885,152.698861843905,155.652970457011,148.678948836603,149.981141982901,151.068421467604,156.722945423336,156.348465697181,157.174278758674,155.27623934967,155.39842124625,150.551068299593,164.420819148359,166.935277114105,166.493519905119,161.001120586082,162.835003159109,163.107595938417,155.677676476028,155.04779129185,154.334804795572,144.412662575877,145.026837876085,145.985497380251,154.912704555171,154.00510117639,151.756502203409,132.248201919695,133.684960321301,135.426395699829,131.005974459866,128.731314040876,128.456559781866,133.821592132068,134.092423213138,133.356708285602,131.758901775756,132.968314588843,132.995757708764,120.815410419422,120.345682129102,120.482962722137,120.823495626673,120.78941908054,120.972975863955,121.148598770073,121.658353892352,121.186045140838,120.451998380442,120.337784200006,120.496668571692,119.010887458657,119.52986048915,119.135035821147,136.962084022386,137.739087728494,136.927204381244,133.939505582971,133.574565348,134.348964461668,134.247316889471,134.254457680458,138.558857527796,138.688108070039,138.497198326206,138.093319563689,126.985424965011,126.668147634821,127.493190013399,123.155385594341,123.576525881738,124.888266715775,120.406710038556,120.346184866707,121.065866463917,118.52334789889,118.701227201322,118.776407274656,115.530824346509,115.350912719288,115.881258706302,107.465534600588,107.939416040072,108.579562345249,107.980469657233,108.273644752381,108.378148843836,112.463554333621,113.498448061766,113.429074799601,117.425867170821,117.671073829746,117.515229704,115.560368293253,116.178182146369,117.143344274224,117.846814764139,117.208546934265,118.513393272531,128.06369503203,127.383102023437,127.341097017479,129.782265279613,128.987950356474,129.595359559358,121.073256033009,121.464111463235,121.995561987444,115.421094740329,115.126925844225,117.66419387147,114.023299177561,112.39075673082,112.496788777522,112.731683630734,111.961346006954,113.177208747132,105.669405304692,105.474383828042,106.388822593231,106.782406281438,105.914842055869,105.954583204311,107.2921383406,106.527564360567,106.353676616959,108.835539836767,108.665020012708,108.741034881278,106.243248288463,106.867240800958,106.197619350251,106.694038044656,106.193158120965,106.740896787582,110.671732594652,110.480083263674,110.840840420782,102.272061811965],"I00253^FMA_NDEBT_EBITDA(LTM,0,-20AY,M,EUR,\"PORTAGG\",\"MEANR\")":[10.1169600671914,9.08431488806994,14.7202240355305,14.7968338436327,14.7055281733438,10.5807101040918,10.7549141662787,10.552088244845,14.1211642998492,14.1676545549021,14.2989904175115,9.80536675893708,9.54966951289372,9.91479660760755,14.6022544620424,14.7281092163805,14.0207588773692,9.3919261335938,9.44312025979304,9.30842395029377,8.19726116058857,8.22850678757129,8.25792063272901,9.36627196333593,9.28572032806684,9.2636098629271,9.46098734418377,9.38446371926345,9.34886342619743,11.2096373013019,11.1466375183413,11.3196151051361,16.6637227243141,16.513789153169,16.3505361047035,10.1905409466718,10.2311874292986,10.3068304378252,16.5174697450919,16.9787881048521,17.1628540485957,11.0726166411328,11.294148351295,10.8653078773987,14.0790062575866,12.8467540107549,12.591046288348,11.5670222351393,11.7191884102576,11.5986933315172,15.5193672548856,14.9036084063086,15.428425670525,11.5672972687096,11.5452060573186,11.7460925370996,13.5866566117637,13.7497054961167,13.5827939495057,9.79213814120623,9.78398404437115,9.60212325666776,15.124897615455,15.1459429690254,16.5388055379643,11.7402985894615,11.6935651118333,14.2540973570381,13.4701035333941,13.1969710216875,13.4740628807753,12.5161613776593,12.7528833279173,12.2496499394126,12.6432130805427,12.5266799661208,12.1370455169976,11.6035087845769,11.5378265227498,10.6438102095117,10.655474071359,10.9174349801923,11.5736526020214,10.6310576178516,10.6436442865096,11.0405382415412,11.3768865598376,11.3780004444139,11.3558114078815,11.2840044810571,11.2907355800361,11.2810757801229,11.8510441585846,11.7540903590799,11.9169446731256,11.6671191793726,11.5239545230924,11.997509524017,11.7941878429036,11.6915766978366,11.7884256650753,10.4060710122855,10.7733870596875,10.770834912007,12.5928123489251,12.2884971339222,12.2955339609268,12.4435312021774,12.6026254140583,12.4782105657248,11.6800538206444,11.707505734303,11.4718645668273,9.42865486151055,9.62385524118903,9.27464143640951,12.0183921453843,12.1070374320557,12.1623324895386,12.1264526955884,12.3223170107033,11.7423108239145,11.3127424523402,11.5874893062337,10.1993709115267,9.54556111423567,9.69352889849947,9.84181462679199,11.1768045741243,11.223863637153,11.2721742225643,11.7951160302907,11.7884914736287,10.1840939042971,9.24722980246237,9.69020630502005,9.47204227050288,9.09432594336745,8.95794921319226,8.8963969973773,8.83389791875559,8.85365947569296,8.77182618977234,9.99478404094399,9.98394936509443,9.26527619004659,8.08638304749977,8.1750936082854,8.03019798628801,8.3983715566575,8.26162473379874,7.70716133112383,8.38165041274705,8.2462050476612,8.41882266516025,8.2696340407137,8.40537808390996,8.07776303614124,7.22633046643478,7.34238043369627,7.18660347726545,7.08142800948069,7.30708721562129,7.14929901673867,7.61416088156095,7.54161602923598,7.49451820878644,7.66572022202459,7.59680076924797,7.63370122509763,6.96857960389673,7.26887879796411,7.25389557724361,7.26290048482749,7.32304916430987,6.91221919716637,8.28540907426439,8.52764510074862,8.1314942789492,7.29117420097497,7.34325533199126,7.06543812763238,6.54513056085256,6.64589801777426,7.69913545914155,7.89414389437062,8.01922256244002,7.90670298589858,6.34595302814058,6.53155223167029,7.60371471571255,7.28867988758489,7.55100917052168,7.63619218759126,7.28083811415076,7.36344322540635,7.59983386490575,8.44137928292795,7.52376397820925,8.07578404831532,8.42045619599544,8.40579370809789,8.32951013632708,7.84249353415621,7.95342488869912,9.32228440593313,10.8727519084306,10.4530743998288,8.82384036422553,8.51067522432402,8.63596289993204,9.03239747360097,12.226449146961,11.9819475556728,12.2971721817625,11.9072305417675,12.1303500510495,12.5379642935378,8.5581228426367,8.47841394373044,9.69838690765672,11.9543862667738,11.8085255522061,11.1119334044069,7.6697983006659,7.86004395909272,7.60551531435531,6.46912675246412,6.45654428100682,6.25985863823115,5.77035986311122,5.82360762020408,5.70573225369077,4.41081383030684,4.17624381891586,4.05227278469809,4.78399048497548,4.72323749502956,4.60886782637604,4.6213041616576],"I00253^FTAW_NUMBER_IDX(0,0,D,\"CLOSE\")":128,"I00073^FMA_OPER_INC_SALES(LTM,0,-20AY,M,\"PORTAGG\")":[11.0772530483005,11.0905777306009,10.8656329629849,10.8589384123285,10.9723752092292,10.7739405021436,10.7600364631399,10.4647575568503,10.6107853899078,10.7053612478823,10.7180547805955,10.748651993141,10.7489027469396,10.7082807131609,10.7322437999289,10.7352915056912,10.5863368906826,10.47271826359,10.4646515677671,10.5538688987269,10.4182706063015,10.4240972966469,10.4523440677694,10.3741417920952,10.3709262527567,9.86958423682978,10.0069345628204,10.0146777711406,10.0180797544518,9.97442536960876,9.96967208363837,9.94372368945181,10.0345658179895,10.0395249140137,10.1923007954632,10.4789607074971,10.4825832253059,10.4487081573951,10.4820575125488,10.4898331441741,10.4807102080238,10.408911751005,10.4092729783857,10.3315080100665,10.4187014901227,10.42407391309,10.4170775816039,10.2703343672733,10.2583739367034,10.3463313980112,9.9554261639669,9.97297246179247,9.91541390078437,9.63828307129137,9.64338436852126,9.62654241387615,9.28006312049077,9.35867342506025,9.49247400278067,8.9837074187375,8.98291047144087,8.96133135373793,7.58574465798127,7.5875054458409,7.57274790381048,6.96200023403958,6.95835970012915,6.77050785036548,6.36048706345105,6.35452800100811,6.2535643182398,6.52434988227305,6.44653344144587,6.51548110156573,7.85349160990532,7.83016951840405,7.91369876938443,8.02277961611,8.0222768234286,8.08855885556301,8.41009687585788,8.38100376790609,8.30098958626114,8.29061146176448,8.2926595500977,8.23933177821154,7.89449317189147,7.90078528890638,7.91300004205993,7.78471433023834,7.79336875769757,7.76056433435063,8.05181936378514,8.04767962258813,8.04080154661839,7.99930146206238,7.99777481454719,7.99509546012118,8.32367901143906,8.32660659022718,8.41710280808405,8.51612431364005,8.5180530116055,8.49338950142276,4.23279300685048,4.282308604508,4.36838408794703,4.2208112027955,4.33887963603234,4.30526374304277,8.04140365440447,8.04510925884453,8.09385312822103,8.28678530529593,8.29413512804677,8.29761761357705,7.72185696453593,7.71328811766844,7.65032026321559,7.57205296975656,7.56687883559813,7.54548664876186,7.56111660612398,7.55759080657218,7.5514569001138,7.88861134516933,7.90415243678879,7.82881757761855,7.6111579722059,7.60081774213917,7.58352148692221,7.68563018895557,7.71603928390481,7.72071153600926,7.66661606334355,7.72838652210995,7.70532029267675,7.71382559422611,7.71462291126957,7.48834677871907,7.55989553407665,7.56044790582056,7.56500753504632,7.40517296900212,7.40232765498731,7.47064077430273,7.5452557988705,7.54667192101536,7.54157545758934,7.66857731878187,7.6705610151771,7.66682523037246,7.30039831977512,7.28843118420955,7.3176069224567,7.4629256318173,7.45925900020267,7.35318259668202,7.53572610597067,7.54037674336332,7.56232642857844,7.81407400186227,7.85864817445768,7.6246880923173,7.72268288324795,7.72101145145258,7.71961800112582,7.30061026264376,7.29019613890325,7.28021876932743,7.42302700264944,7.42606372686049,7.50081849039529,8.18140520340438,8.16924697009173,8.23011855167566,8.00009290978665,8.00751307793344,8.00680074144355,8.27478373313799,8.26097465580663,8.13936459156431,7.90569278254439,7.85782713515904,7.85947123098213,8.04914060238985,8.05272379327254,8.06364463471175,7.51831252069917,7.51566413874087,7.51711004308513,7.25685070981378,7.23940850952524,7.25825756190232,6.71941681659653,6.69504993999058,6.6920460462983,6.46153148670925,6.47382400643407,6.44224369138368,6.40441968172188,6.4008938974502,6.44662224740215,6.55006755363863,6.55631569485196,6.46268082959299,7.67060245827278,7.68241645570246,7.7112208199155,8.13099909416209,8.13300021017573,8.16764071114589,8.37212666383281,8.37262400302493,8.31959430357099,8.75941208140707,8.73159895374849,8.68989277507103,8.80251473827538,8.87464029637013,8.87538289493736,8.95633644259753,8.94949447044288,8.97644392244913,8.63187865525192,8.62002143982554,8.62584983628954,8.34066508616206,8.35897644909899,8.4477315235109,8.28141540151526,8.27914326872491,8.27204965844641,8.17085241590302,8.177204524334,8.19906828934021,7.91416948651101,7.91203057130691,7.91320248487728,7.88067699438288],"I00073^FG_COMPANY_NAME":"FTSE World Europe / Industrials - IND","I20438^FTAW_NUMBER_IDX(0,0,D,\"CLOSE\")":14,"I00109^FTAW_NUMBER_IDX(0,0,D,\"CLOSE\")":47,"I20436^FMA_DEBT_EQ(LTM,0,-20AY,M,\"PORTAGG\")":[66.839496144205,66.8927411119444,68.1543325651092,68.1336030571578,68.2716984946722,63.7859371690134,63.769462485671,63.7942749631219,65.5064094761398,65.5083245164746,65.5404678350248,65.5889314608221,65.6365847545142,65.2884457660125,64.2315779663747,64.1718429559734,64.201397304544,62.894414885118,62.8945655400884,63.0105714696928,65.024448209477,65.0038939543253,65.0548344375769,66.0355833688969,66.0903793270105,66.3206322393899,64.5147973895676,64.4826445301635,64.6847958040899,63.5567467367139,63.5629835658401,63.5133986743321,65.4252660673704,65.3555917536952,65.4803687308372,66.5499786471881,67.8588558352952,67.9926151239123,66.6628199250718,66.5585903690704,66.7178775871169,64.55524563206,64.5663343995501,64.7934208081864,66.5992630163807,66.6448096329192,66.3753162185031,65.9317889938965,66.0034434702078,68.126258789122,71.9533035702796,75.0680711018382,75.0642082336842,71.3535039300426,71.4021129488235,70.6476467425969,69.4975213348851,69.6266101402733,69.6852578323057,73.9831109868332,73.9724893639327,74.0520961833969,75.151140463874,75.3276364716479,75.4378688760655,75.1531383919029,74.9119424889258,75.1840577051428,79.4362310853704,79.2025803267422,79.2942099554754,77.6507913266579,77.4565839737443,77.1598799151369,74.1764436546014,74.5004424843813,74.2915604263377,70.6115714509013,70.9292185419918,71.1232562186094,77.2457930309697,77.005335757586,76.5982539354453,79.8291161509563,79.8225688986441,80.2857277595787,75.2467246729575,75.8015075542051,75.8621808297269,64.5097008597113,68.0986122069964,67.9498357004467,76.6200946431458,76.6750298200528,73.0706084114611,77.6658308837538,77.7726904200575,78.0265848251713,60.9112418957277,61.0110680274897,60.8989407959085,58.8271764806933,58.8241212146199,58.1060747779376,64.0888186637577,64.0974883206746,66.7314613623612,68.1250184980586,68.4576907370032,68.5017298687228,70.94657631885,71.3516593687719,70.4782184051987,64.4640144940807,64.4423631806064,64.4308168083541,71.1268526739413,70.3739697416481,71.9258463449264,72.7680934110139,72.8668256514629,73.4272529142853,68.2946732167943,68.0311608650651,68.5048135362689,60.2484831337149,60.5062800332633,59.4870956787142,60.2837468816215,60.1222719769298,59.936851489373,60.1316019945811,60.2482280238701,59.7877395564443,61.8976702199982,61.8416959237235,60.8697341667403,60.3394311528296,59.9760796981561,60.5878508878896,58.6861431813083,58.8528128631328,58.8856020132293,58.5191199793291,58.5614561079121,58.2836804391261,54.7360398547301,54.6881549499244,54.5675959631424,51.1182889876217,51.1947998021651,51.2030959690333,54.9601246157714,54.8099868953036,54.5605392722436,55.1194188060151,54.8747037846281,55.041907100693,57.7712698961282,57.8456839229723,57.2639264340005,55.8711760057632,55.9123122229631,55.151585048588,59.4046524761003,59.4787569506535,59.5243169584832,60.7999949550212,60.8283095798112,60.5137923512499,58.1990594089053,58.1091814311819,57.3041094006395,54.3516612252139,54.4430999974992,54.484444762572,59.9758154819224,59.9536282743402,59.8872327595154,62.0024081983417,62.0895374250345,61.9290669711051,56.9765529564606,56.5077759621564,56.2118585383359,53.4214221285875,53.420188118705,53.7515213202859,58.9364169875341,60.3227020873973,60.5105521931125,60.0158334496623,59.6650401279194,62.910359228917,64.2242332045828,64.0839285550675,63.9172947699021,62.1019134414933,62.3672360729966,62.1631518944987,73.7998775700726,73.9443160756746,73.7897076965431,74.872555161042,74.82428897114,75.4370147592494,45.6055901538726,45.3415249750251,44.9562030973038,42.9175271880382,42.9380630874786,41.5624827445995,45.7234784389873,46.0156036876465,46.5225503967667,44.9322490601671,45.3617134361645,45.098480759456,38.2945733762711,38.3980129167081,38.0268213110495,38.53378461654,39.0454335716856,39.0013062181357,36.900015532262,37.2698831427177,37.268644923634,37.3856083765847,37.430066290759,37.4515409558072,30.2113066271651,30.1614643433094,30.1217067295072,28.8386536672407,28.8685321270418,28.0938726203671,32.0715532486313,32.0574255974804,32.3622740849819,32.8726626539666],"I20448^FG_TOTAL_RET_IDX(0,-20AY,M,EUR)":[779.26801054,749.10393225,722.41908087,800.47175429,732.13979369,653.00473773,585.69694495,649.78545213,649.74155677,605.89890335,599.54069834,629.68587656,608.57418834,553.52421685,568.11756038,592.61561378,587.75493203,546.02190478,546.68824286,595.88363257,608.16542445,562.64944093,542.94473188,520.96895772,560.64517527,568.27416921,575.92207486,614.51413498,571.7777553,551.89469204,579.73760708,570.46282775,542.73788967,496.4840964,480.7594581,419.32381187,421.80182739,448.07348823,469.53179623,468.73953195,460.22855876,425.90111745,445.93416264,420.35512948,424.69319906,368.0467656,398.00864883,348.8006131,329.79189324,358.97835594,390.35467831,344.65194773,382.25158628,391.25443279,420.15885999,418.89807419,444.18675485,505.36497005,490.69225482,504.04468507,468.21387285,502.85387236,471.94384151,450.12580494,434.99311371,431.83500418,418.22373112,395.51979549,386.91384807,372.57088955,356.26030296,312.24175673,348.56914791,357.84557408,343.92110981,340.73937929,314.99269948,292.65910934,265.83089961,295.32048899,310.06724284,313.50336223,308.02565346,292.17763975,286.93068662,277.60723156,290.03575553,288.41619657,272.33814876,289.63072154,269.15413892,260.2244045,247.11707341,231.43071918,242.34090343,248.69818313,271.80005551,279.57933961,275.62162153,269.82267997,268.72646714,254.93359071,243.24096374,254.06784942,256.53956187,250.92377989,252.94644974,260.62947149,248.20670226,237.18835571,238.893971,236.34873324,246.68817155,237.54071776,234.37386416,222.97946677,210.12491585,208.68192649,195.61586223,195.42365979,210.71058997,205.93705413,206.35225345,183.55796114,190.13676396,180.88660881,188.99060135,184.58655214,193.41659526,199.34049404,206.21785,194.30842559,174.79174433,175.2102158,193.00662284,187.8261868,202.42511817,192.65637069,198.28011172,194.41531864,180.20534319,172.19448083,166.65250924,157.30575919,163.67201907,162.81171197,157.89177027,155.11615475,157.3771923,150.90893369,157.1616803,156.0820631,149.40262801,157.67251678,155.97278232,150.18602632,149.20017689,136.71329399,135.61675153,130.09757353,134.55538336,132.73990908,131.87677056,130.56,127.7,121.74,118.97,109.27,107.6,107.95,107.39,98.29,97.69,102.82,111.01,107.4,100.25,95.99,99.55,101.69,92.46,95.33,101.96,108.24,111.83,115.14,111.21,114.35,111.99,105.1,97.18,99.11,97.44,89.79,96.51,97.35,97.77,103.99,107.15,95.76,96.6,91.6,87.08,88.11,96.14,93.15,88.85,85.66,86.59,85.75,71.96,66.97,75.47,76.05,78.39,83.85,99.47,121.37,117.78,108.63,127.88,124.15,115.27,129.85,134.28,148.58,152.85,164.27,173.26,166.22,160.41,164.29,159.41,153.25,144.38,143.0,147.83,148.83,143.52,143.82],"I00037^FTAW_NUMBER_IDX(0,0,D,\"CLOSE\")":49,"I00253^FMA_FCF_DEBT(LTM,0,-20AY,M,\"PORTAGG\")":[2.80150137888059,3.04505644551857,3.0630080707117,3.04616913674065,3.06558253635377,3.0086454262522,2.95803503230296,4.0105854623422,4.77881729536871,4.77661596665212,4.73251763729138,6.05778324277371,6.2201092336201,5.99172458121575,4.20158786395782,4.1594078433132,4.43268689570662,5.0063804067474,4.9767304632778,5.04842004796577,4.34639039807231,4.32962979440788,4.31627255165588,5.05304282791,5.09550793380174,5.10355025299468,5.63765221873778,5.68207622024035,5.70379918128715,2.70620486408128,2.72141287719344,2.68050129491429,2.64413469957752,2.66632153690436,2.69024072083385,3.80419677532158,3.78852815782139,3.7648446691878,1.29405758671256,1.24801014533824,1.21774516263032,1.10024328132982,1.06641855470475,1.31970176804365,2.13541288934761,2.53641704618835,2.56915674137457,1.99983617420581,2.00234289073999,2.02980984131921,3.23220411748229,3.35495510088943,3.2443410206789,5.57280309174653,5.58274659218388,5.49173389955924,3.77893015055368,3.73317496477972,3.77978491178206,3.55330791146432,3.55554357316179,3.62286453985328,2.85768976282657,2.85335374502849,2.47569428611984,3.73289052953221,3.74806401141129,2.54648488215899,2.22636230430009,2.26730637074934,2.16865517746425,2.64085368187911,2.59099555581614,2.59316221269144,3.03061400586653,3.07260039200657,3.21919512568907,3.14204928357583,3.15022228810448,3.2317393641133,3.60763260847159,3.54721683408044,3.55346405217592,3.17931193370603,3.19095876234027,2.9696484334137,3.11352250329772,3.11668305962445,3.1109729139421,3.47490762737001,3.47062347164648,3.27788745246,2.37628635722151,2.40348603710519,2.40179825386233,2.76641564940788,2.77380060503555,2.84708062840357,3.06175293782966,3.07931852248248,2.98002640907828,3.93752954871925,3.79731029295094,3.68978287554107,2.8342913203952,2.88357143828336,2.88407345034275,2.70930165492086,2.69998024554767,2.73499147359406,2.71901238419662,2.70322658721954,2.78123124899639,3.87223352068964,3.79340227592025,4.06096481534689,2.4057162223322,2.3775595005585,2.36723063331406,2.23847307691702,2.19594293747357,2.55836277233483,3.32539356520835,3.24786943400635,3.09362543889863,4.61301307281521,4.55078510601898,4.68348712912892,4.46632602026571,4.46193909980478,4.44500543273444,4.08200726782555,4.07356653986784,4.79867727164294,4.21779582116934,4.00233678935408,4.31363897656656,4.46167426419503,4.52347273925815,5.01513838652176,1.67813221786534,1.32518353152067,1.3694070179391,1.98603785725067,1.7797718402438,0.388494639174388,0.122590573646527,0.107150914042127,-0.292504437302955,-2.09466313885988,-2.13321504337733,-0.359729638209915,-1.53273118635726,-1.5386322495553,-1.40039425771128,-0.67055264636477,-0.659675252661913,-0.676895193427679,0.175959370646643,0.176622298604475,0.283493741383934,0.422482290879644,0.460446036946343,0.897932369847305,1.89673987969647,1.89096366660004,1.51026561475064,0.689079948036105,0.690764992902396,0.483177234653729,0.197192640009266,0.194847611155114,-0.268205702063943,-1.16242759078474,-1.1259395514464,-2.16762015270728,-1.12124827171468,-1.0596329191982,-0.731941152696206,0.817270530503557,0.750501446356606,0.868641119011277,1.41540798830348,1.3657885124783,2.48827707569875,3.04609501057524,3.0332519578062,2.85914796856177,4.43120706215659,4.14136933291374,3.79314270629542,3.88432166116644,3.76823323764646,2.66553696776348,2.77481207505672,2.74855401824646,2.03000171286096,2.34608444720159,2.14459062451309,2.22921141140028,-6.71167298577784,-6.72484622557746,-7.20478761975082,-6.92542289703728,-6.92011531932801,-5.49955828707488,-5.45414548324371,-5.68260106857721,-5.92367087070721,-6.63399674721199,-6.91305721601935,-5.96001490113923,-6.37984908967957,-6.6911218721793,-6.68413876576947,-6.82192418981207,-6.71225698006254,-7.23877266393473,-6.64024699032068,-6.70228881667834,-7.29797494416365,-10.0548302089587,-10.2096670287883,-10.9702652994794,-11.9976207139851,-11.8101669094444,-11.0743604643301,-10.4438178485773,-10.49817865357,-10.8965900013681,-10.3398913149679,-10.224541173975,-9.18206477557193,-8.99579225229493,-8.2429609426,-8.35738276362348,-10.0614202918083,-10.206040282832,-10.2610814080704,-10.5981418877594],"I20433^FMA_FCF_DEBT(LTM,0,-20AY,M,\"PORTAGG\")":[26.5978112762007,25.7239577543891,16.7409859350951,16.6144738554385,16.8483055368574,19.0622556457326,18.6337906881766,18.7757468693077,20.1874609213547,20.52233134907,20.1855924120551,19.7568906541696,20.2326051655802,19.7409024463376,22.8898432981672,22.6363857319748,23.1043209414729,23.6712692028573,23.5505699282058,23.7913056184122,25.7813286692393,25.8719336765144,25.2948098183833,26.293471238739,26.6575458218516,26.6908390679655,25.9145293607069,26.1105117991575,26.4319173573911,30.3519647737496,30.3939303193408,30.2497817687015,33.8423049809928,34.5022395521537,35.0689001574118,40.0470086501596,39.9229443465911,39.6620123962395,45.8823032389032,44.8291637698755,44.5806333197499,45.007551908894,44.4998310957731,44.9571106315727,36.3226346612027,36.3624996118604,37.2795704748961,33.2587670592307,32.2215527348773,32.8041879416829,26.1893338772185,27.7075364682068,26.8725769652822,23.069213094623,23.0935329332135,22.4772174185884,17.9593063309644,17.6196105010474,17.8597991002984,14.6737801086987,14.629713901544,15.0720822165474,8.92542533723263,8.95070928842802,9.05900548894064,7.12972636908678,7.13648971754859,7.1641736382728,9.04378960957915,9.21803702948781,9.09528112536255,9.17977338622398,8.94681218934021,9.44448749444668,14.2800639088609,14.294593678466,14.4836675781059,15.8971268515505,15.7622153388409,15.6607217228065,20.3366632297412,20.0034309561615,20.4341028149553,20.2641035809539,20.4500305829704,20.0567853997147,19.5206838376194,19.3244775082632,19.5261422536791,19.9027797366606,19.8647326613818,20.1222264399603,13.3240664751509,13.4464689114593,13.2903852794224,10.9086363239032,10.966215489923,11.0521428205907,11.1460266413214,11.2367564182795,11.0959743512994,12.7455106854652,12.284689224783,12.4617057292988,11.3467197223921,11.5775666067887,11.5405302798644,9.3896470221243,9.18378570319617,9.2487924843879,3.85084930483193,3.78219707634464,3.9670502779078,-1.70694366590848,-1.5775761649546,-1.65588604084305,-2.27910236554232,-2.20252223044585,-2.30484557884592,-1.34739726247032,-1.36883209487243,-1.55844537274739,0.123634600217095,0.134482735654276,0.116812075863823,1.83782842260492,1.80089619334191,2.18526764072093,3.09370730738974,2.95141279473232,3.00423968327848,4.14627080982624,4.10787078727259,4.07233842128583,4.72483747932375,4.50734393926506,4.68892361064429,10.414444075886,10.4449245342786,9.7117738476701,4.72686181283952,4.73177519423173,4.77744403992306,1.94299051731807,1.93541111832034,2.08715825807754,2.40271312141024,2.38475324223238,2.49146318083866,-0.579013827336519,-0.575185733679846,-1.2380664025963,1.22179110420476,1.24728979498417,1.20493781427706,0.628945600546245,0.612177171054863,0.63725611153349,3.89535838521696,3.80957861615333,3.90786935924231,8.57296441702363,8.32337835070991,8.06856369875258,6.97746816029341,7.00439526438013,7.02302620986125,10.8798681475057,10.9554184763984,10.8689394413929,12.891734355747,12.2532201237839,12.1944379940189,9.31020600392069,9.2697523433347,9.03615159988052,8.85543240274824,8.73100356776814,8.87175501814011,1.87742075838144,1.85611000874725,2.02780723921201,0.510995180158087,0.544176694125156,0.509479283462744,3.4962167420084,3.48437856308273,3.45400216552074,2.20083109222446,2.15185485733496,2.05903053505989,7.53772450038858,7.24662583086565,6.19357068911201,-0.533598366426787,-0.536882315228809,-0.562997772984941,-1.32717321128766,-1.34303869661161,-1.34447676325803,6.05811509096888,6.02587755967701,7.37724872455175,13.61426517629,13.4483290754844,13.058741731233,18.5794246836569,19.1922405052153,19.0616234529493,29.4100998985378,29.5210745443381,28.7305267790306,26.0912355940846,27.4370170504214,26.5470214041821,24.7289677973069,24.3616000316736,26.3734934024113,33.2860632739788,33.5485227129474,33.1432693918549,30.3252610908675,30.8056197314438,31.1617828384903,32.8603588845895,32.3698278736862,33.2060903927094,36.5546600011061,36.6495748242983,37.8666794456817,44.42387307027,43.9167686244301,43.9283931939219,46.0357171285226,46.270942678202,46.3691557796996,49.9078495292874,50.6179085358651,51.5652408336799,53.1632425144241],"I00649^FTAW_NUMBER_IDX(0,0,D,\"CLOSE\")":17,"I00937^FTAW_NUMBER_IDX(0,0,D,\"CLOSE\")":7,"I00901^FG_TOTAL_RET_IDX(0,-20AY,M,EUR)":[1633.31262929,1665.44735721,1659.17906687,1743.69377067,1605.97453896,1473.76845229,1419.88130073,1564.89881185,1554.35118933,1603.04738508,1565.25817378,1551.48289783,1594.97513459,1623.48681074,1642.47010608,1557.09523657,1540.36877989,1400.54214613,1440.21238704,1713.31998985,1716.37517658,1659.38881102,1673.98521038,1520.78670822,1501.95220225,1431.2472192,1387.61828949,1393.29468194,1406.10887512,1443.11523051,1496.20034618,1534.40670033,1478.120411,1373.01718607,1246.01643659,1215.78436449,1287.76194956,1364.84919751,1438.42362103,1429.09799827,1422.23829043,1413.99960787,1343.03535319,1324.03181151,1284.56677215,1128.27252146,1189.99968947,1130.24598017,968.21977591,1041.94592761,1029.46112314,964.17094019,1115.04291385,1116.17433169,1121.83268954,1202.59430441,1224.02373103,1240.7014367,1089.9210056,1386.42348467,1376.79565565,1335.72104212,1317.58234336,1325.32797332,1379.72755397,1444.94549038,1367.48243014,1297.44349616,1128.00077264,1161.66053672,1094.13534699,905.76476309,915.0752108,965.77684918,836.9701265,871.241631,920.28863932,960.65245632,865.17920159,1235.9327936,1414.10775841,1500.30422152,1458.92234012,1425.75903484,1399.13340127,1340.10058497,1359.51587616,1306.70415473,1274.54563599,1352.09081622,1316.18812199,1333.89014917,1321.52325404,1241.70441998,1305.65245114,1274.45719518,1389.96989371,1375.51661936,1406.35863846,1377.31984809,1439.17762891,1385.43060624,1333.44762589,1411.58759753,1407.02536136,1424.19359083,1348.28480467,1379.84507167,1315.79066049,1280.49257175,1301.67809442,1357.13894046,1398.83617326,1350.07762439,1277.69341915,1253.05007814,1196.42690614,1215.35691533,1147.86641176,1119.12657264,1153.63791198,1165.99797468,1159.17784612,1095.82354208,1247.36087682,1186.8482168,1218.22765851,1232.64386393,1198.18387069,1301.47513198,1296.32714264,1294.31690013,1204.06636237,1198.64781829,1272.65640685,1240.77483962,1310.57556469,1279.25395437,1308.12779199,1267.03628416,1222.99874726,1120.28734493,1082.54645959,998.61290259,990.54135842,968.29265076,952.45502506,990.47396185,1004.50527783,952.13526841,950.94250417,985.35294819,923.08043724,919.17623356,880.43354007,851.2884326,818.08117311,799.09830316,831.621942,796.9962201,809.67253548,765.81358308,775.96677357,751.74,728.61,699.19,681.63,645.76,635.06,630.32,624.71,593.56,563.38,581.99,579.72,549.99,532.76,500.89,493.33,504.96,465.09,486.61,549.88,574.85,589.98,584.91,575.26,606.4,608.83,614.04,585.49,564.21,542.54,519.48,533.17,500.63,512.86,550.67,534.89,488.45,477.65,465.07,433.02,419.99,454.7,432.07,393.54,391.64,413.11,416.8,343.59,349.05,372.93,382.84,380.05,380.28,460.15,519.67,508.85,507.98,573.94,569.02,531.71,555.26,583.54,641.55,669.06,771.16,728.44,768.87,780.29,814.6,856.56,834.71,819.52,782.13,797.95,767.13,721.5,702.34],"I00937^FG_TOTAL_RET_IDX(0,-20AY,M,EUR)":[1593.51363154,1668.2993096,1611.48032081,1636.06305779,1610.5156601,1515.30346011,1385.6613154,1522.38477479,1630.36091441,1717.40428159,1702.91414696,1741.49834056,1752.70267774,1725.62009581,1785.74293177,1918.93997675,1998.93850965,1895.71578377,1847.69706317,1938.88586585,2055.07899829,1921.16515748,1924.82340651,1860.72678279,1848.94619602,1845.90573722,1855.80382253,1866.90949236,1817.00941494,1754.15113937,1786.29212229,1764.13082024,1696.18918834,1601.39248218,1544.24972958,1464.14335273,1445.7898694,1401.69797567,1432.86930343,1398.92496287,1332.28729825,1415.44343257,1400.87241649,1383.80894556,1317.90130136,1240.44150426,1289.82703407,1241.79216046,1140.94345799,1178.76550147,1283.18862219,1148.8435451,1212.30065795,1293.58438826,1292.01572317,1259.48893605,1272.48686466,1328.02137828,1272.21818481,1260.66067798,1224.26703841,1227.58847124,1179.89939972,1125.93579013,1112.26599335,1094.83134609,1063.25273889,998.88139601,967.69381953,966.49345714,928.14279359,832.00053427,855.78345341,855.62752125,793.94958122,849.80984419,842.96569366,819.62832323,771.7359114,936.14361465,1041.40985747,1060.83494786,1028.13327521,1026.80117825,1034.84496985,1019.19289301,1013.11645338,1008.21379286,988.02622967,1013.21347022,948.25847985,968.25291471,934.52113351,882.67271064,932.1092237,911.84279819,957.43266871,969.92440876,949.89472477,934.92656953,929.53791398,917.98081351,856.01657631,897.59908445,893.12215122,899.52206219,888.45158972,888.82634761,880.05194414,843.84724783,889.00244833,909.06854684,938.69459973,920.68970545,915.55291232,893.11300457,867.26974393,892.06602073,828.97462997,838.09958862,875.53031435,873.28790947,876.14040243,840.30764871,908.42499163,886.47759055,905.02945751,896.95679763,901.99476241,933.99188625,973.27510493,952.24348485,910.48003843,915.26168143,996.57820173,951.88791401,982.36988033,965.80300131,967.33887543,939.14636354,888.88673481,816.49424411,802.92593849,753.73746181,751.21928373,747.38989423,725.33299877,731.30594192,734.03761519,706.23697857,716.14213077,734.09054537,711.90689259,722.7423173,708.42098539,697.50286237,662.15822726,622.31129584,630.38796838,581.30366194,579.56953568,576.89650439,575.03603012,549.68,531.18,526.92,512.78,494.94,498.82,496.89,481.56,457.24,429.75,447.71,452.47,454.32,444.72,439.48,431.97,425.25,401.01,419.6,449.71,476.98,480.13,481.68,473.36,494.27,481.19,471.34,445.85,459.95,450.53,440.35,448.62,420.77,415.27,438.63,429.07,388.8,394.03,402.19,367.28,367.42,380.28,365.37,344.99,319.07,332.88,332.59,299.26,304.13,320.56,325.94,335.05,332.55,362.46,412.8,396.89,383.13,452.09,447.21,428.71,455.76,474.57,533.69,529.95,565.09,554.93,577.6,584.25,604.27,617.39,579.01,570.86,559.28,570.6,549.27,541.89,546.26],"I00109^FG_TOTAL_RET_IDX(0,-20AY,M,EUR)":[3696.85399257,3819.64494523,3966.6345008,3886.05001199,3716.91729876,3695.02456058,3617.8884531,4061.38246476,3689.99967903,3697.40984525,3722.49360653,3640.05023504,3533.84274391,3666.1537095,3556.01573176,3602.82759509,3826.14752637,3749.03926452,3650.24789937,3693.84108221,3535.42828987,3460.06973925,3502.25691258,3499.12977505,3660.94798331,3671.30943389,3565.83673654,3456.67638718,3523.89378947,3437.83627108,3435.98303796,3399.44191679,3516.96624178,3467.77404693,3451.7336304,3398.35604937,3477.64005826,3616.18364474,3677.70576501,3631.28002766,3608.44329737,3837.34292711,3686.50447037,3581.65776708,3560.68941098,3517.31522702,3651.0898311,3516.81521083,3464.73108648,3666.71887662,3793.44884256,3546.62442957,3650.91937477,3803.61810445,3611.80727304,3664.15302484,3671.86524108,3823.68424429,3593.09273705,3623.99174783,3490.88323337,3569.04172395,3553.45929236,3545.47070873,3464.76512945,3351.12927729,3248.60026633,2959.71833638,2971.65881478,3059.98205658,2968.0696671,2694.10090869,2825.33921143,2774.23311554,2717.36449974,2733.75246669,2689.82496897,2630.82183914,2447.94061756,2718.30785196,2986.31848507,3012.45249213,2984.00916833,2919.33881103,2959.14212817,2944.8962371,2925.12106028,2855.46289331,2752.75530948,2835.52059863,2730.08535715,2600.37580139,2499.29019763,2334.81658777,2463.37696407,2506.67011715,2610.98476736,2642.25712927,2676.10897741,2596.66443137,2644.86583247,2627.86517757,2549.23656552,2533.39517674,2672.97644638,2666.65605237,2639.5174644,2698.5434549,2612.33432348,2553.26139192,2535.59607367,2583.3324396,2661.88718636,2612.96117489,2550.31649447,2465.16422211,2352.83675952,2344.83562162,2222.17360106,2269.54554212,2343.53928312,2335.06170816,2344.41877613,2276.63393755,2311.01710799,2240.51884575,2232.83305437,2184.62200603,2234.46820292,2315.26163826,2424.12148865,2349.90487602,2136.28031041,2138.5261357,2334.21782131,2242.19922923,2345.30603761,2305.29292161,2299.28603608,2292.89004176,2167.87462021,1941.60685001,1967.63415594,1854.34854914,1839.75036855,1854.58730814,1807.74204937,1871.27563372,1884.21153913,1813.1908691,1764.50746749,1759.39081698,1670.9847595,1735.60667297,1731.79494716,1719.24517919,1677.30494152,1610.60748257,1649.70202952,1582.14411451,1650.79056407,1630.02683355,1633.05404066,1570.64,1520.27,1480.54,1484.23,1409.12,1395.93,1420.22,1416.05,1325.38,1299.06,1341.43,1319.23,1295.51,1227.82,1182.17,1155.75,1153.31,1069.86,1122.3,1214.21,1203.97,1211.52,1176.87,1114.97,1129.87,1109.93,1161.93,1112.9,1078.72,1060.92,1007.19,1001.78,997.95,955.35,971.28,959.7,899.93,895.19,893.46,824.33,825.89,806.26,780.74,778.27,700.87,685.99,659.59,596.53,598.12,644.59,652.45,672.89,752.28,796.56,818.85,785.83,785.61,894.33,887.05,875.28,874.46,873.18,993.83,1002.27,1043.69,996.91,982.89,970.36,989.35,986.61,953.98,922.69,871.07,871.94,846.13,816.8,808.2]}]]></FdsFormulaCache>
</file>

<file path=customXml/itemProps1.xml><?xml version="1.0" encoding="utf-8"?>
<ds:datastoreItem xmlns:ds="http://schemas.openxmlformats.org/officeDocument/2006/customXml" ds:itemID="{93BA9650-6414-4D4B-9D9D-FC539E02EC75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26</vt:i4>
      </vt:variant>
    </vt:vector>
  </HeadingPairs>
  <TitlesOfParts>
    <vt:vector size="38" baseType="lpstr">
      <vt:lpstr>Dashboard</vt:lpstr>
      <vt:lpstr>Output</vt:lpstr>
      <vt:lpstr>Reco_histo</vt:lpstr>
      <vt:lpstr>Config</vt:lpstr>
      <vt:lpstr>Returns_EQ</vt:lpstr>
      <vt:lpstr>Leverage_FMA</vt:lpstr>
      <vt:lpstr>Margin_FMA</vt:lpstr>
      <vt:lpstr>Valuation_FMA_hist</vt:lpstr>
      <vt:lpstr>MOM_FMA</vt:lpstr>
      <vt:lpstr>Growth_FMA</vt:lpstr>
      <vt:lpstr>Cycle macro</vt:lpstr>
      <vt:lpstr>Bench</vt:lpstr>
      <vt:lpstr>DateExport</vt:lpstr>
      <vt:lpstr>delta_Wi</vt:lpstr>
      <vt:lpstr>ExportFile</vt:lpstr>
      <vt:lpstr>ImportFile</vt:lpstr>
      <vt:lpstr>IND_Auto</vt:lpstr>
      <vt:lpstr>IND_Bench</vt:lpstr>
      <vt:lpstr>IND_ConsGd</vt:lpstr>
      <vt:lpstr>IND_Fin</vt:lpstr>
      <vt:lpstr>IND_Health</vt:lpstr>
      <vt:lpstr>IND_Indus</vt:lpstr>
      <vt:lpstr>IND_Mat</vt:lpstr>
      <vt:lpstr>Ind_Media</vt:lpstr>
      <vt:lpstr>IND_Oil</vt:lpstr>
      <vt:lpstr>IND_PersGoods</vt:lpstr>
      <vt:lpstr>Ind_Retail</vt:lpstr>
      <vt:lpstr>IND_Tech</vt:lpstr>
      <vt:lpstr>IND_Telco</vt:lpstr>
      <vt:lpstr>Ind_Travel</vt:lpstr>
      <vt:lpstr>IND_Utili</vt:lpstr>
      <vt:lpstr>nb_Bottom</vt:lpstr>
      <vt:lpstr>nb_Long</vt:lpstr>
      <vt:lpstr>nb_Short</vt:lpstr>
      <vt:lpstr>nb_Top</vt:lpstr>
      <vt:lpstr>Dashboard!Print_Area</vt:lpstr>
      <vt:lpstr>RFolder</vt:lpstr>
      <vt:lpstr>RFunction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SAUTIER Julien</dc:creator>
  <cp:lastModifiedBy>Jingxuan LI</cp:lastModifiedBy>
  <cp:lastPrinted>2022-10-13T16:27:25Z</cp:lastPrinted>
  <dcterms:created xsi:type="dcterms:W3CDTF">2018-06-25T08:59:50Z</dcterms:created>
  <dcterms:modified xsi:type="dcterms:W3CDTF">2026-10-27T07:34:56Z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SSR_MIGRATION_STATUS">
    <vt:lpwstr>2</vt:lpwstr>
  </property>
  <property fmtid="{D5CDD505-2E9C-101B-9397-08002B2CF9AE}" pid="4" name="{A44787D4-0540-4523-9961-78E4036D8C6D}">
    <vt:lpwstr>{94849027-9A15-44A1-B2A3-260B09F4AF46}</vt:lpwstr>
  </property>
</Properties>
</file>